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radigof/Desktop/Pós da Bel/"/>
    </mc:Choice>
  </mc:AlternateContent>
  <xr:revisionPtr revIDLastSave="0" documentId="13_ncr:1_{62B583BC-9C27-5A42-8EB1-EB04B2BC6172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Geral" sheetId="1" r:id="rId1"/>
    <sheet name="Custos" sheetId="3" r:id="rId2"/>
    <sheet name="Custo da cesta básica p cidade" sheetId="4" r:id="rId3"/>
    <sheet name="DIEESE" sheetId="6" r:id="rId4"/>
    <sheet name="Fontes" sheetId="2" r:id="rId5"/>
  </sheets>
  <definedNames>
    <definedName name="solver_adj" localSheetId="0" hidden="1">Geral!$E$3:$E$28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Geral!$E$3:$E$28</definedName>
    <definedName name="solver_lhs2" localSheetId="0" hidden="1">Geral!$E$3:$E$28</definedName>
    <definedName name="solver_lhs3" localSheetId="0" hidden="1">Geral!$E$3:$E$28</definedName>
    <definedName name="solver_lhs4" localSheetId="0" hidden="1">Geral!$E$3:$E$28</definedName>
    <definedName name="solver_lhs5" localSheetId="0" hidden="1">Geral!$E$3:$E$28</definedName>
    <definedName name="solver_lhs6" localSheetId="0" hidden="1">Geral!#REF!</definedName>
    <definedName name="solver_lhs7" localSheetId="0" hidden="1">Geral!#REF!</definedName>
    <definedName name="solver_lhs8" localSheetId="0" hidden="1">Geral!#REF!</definedName>
    <definedName name="solver_lhs9" localSheetId="0" hidden="1">Geral!#REF!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Geral!$U$2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el5" localSheetId="0" hidden="1">3</definedName>
    <definedName name="solver_rel6" localSheetId="0" hidden="1">1</definedName>
    <definedName name="solver_rel7" localSheetId="0" hidden="1">6</definedName>
    <definedName name="solver_rel8" localSheetId="0" hidden="1">4</definedName>
    <definedName name="solver_rel9" localSheetId="0" hidden="1">3</definedName>
    <definedName name="solver_rhs1" localSheetId="0" hidden="1">26</definedName>
    <definedName name="solver_rhs2" localSheetId="0" hidden="1">"alldifferent"</definedName>
    <definedName name="solver_rhs3" localSheetId="0" hidden="1">"integer"</definedName>
    <definedName name="solver_rhs4" localSheetId="0" hidden="1">1</definedName>
    <definedName name="solver_rhs5" localSheetId="0" hidden="1">1</definedName>
    <definedName name="solver_rhs6" localSheetId="0" hidden="1">26</definedName>
    <definedName name="solver_rhs7" localSheetId="0" hidden="1">"alldifferent"</definedName>
    <definedName name="solver_rhs8" localSheetId="0" hidden="1">"integer"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" l="1"/>
  <c r="XFD1048550" i="1" a="1"/>
  <c r="XFD1048550" i="1" s="1"/>
  <c r="XFD1048551" i="1" a="1"/>
  <c r="XFD1048551" i="1" s="1"/>
  <c r="XFD1048552" i="1"/>
  <c r="XFD1048553" i="1"/>
  <c r="XFD1048554" i="1"/>
  <c r="XFD1048555" i="1"/>
  <c r="F9" i="1" a="1"/>
  <c r="F9" i="1" s="1"/>
  <c r="M2" i="1" l="1"/>
  <c r="F2" i="1" a="1"/>
  <c r="F2" i="1" s="1"/>
  <c r="L2" i="1" s="1"/>
  <c r="F3" i="1" a="1"/>
  <c r="F3" i="1" s="1"/>
  <c r="K27" i="1"/>
  <c r="K15" i="1"/>
  <c r="G27" i="1"/>
  <c r="G15" i="1"/>
  <c r="G3" i="1"/>
  <c r="E2" i="3"/>
  <c r="E22" i="3"/>
  <c r="M27" i="1" s="1"/>
  <c r="E3" i="3"/>
  <c r="E4" i="3"/>
  <c r="E6" i="3"/>
  <c r="M19" i="1" s="1"/>
  <c r="E7" i="3"/>
  <c r="M5" i="1" s="1"/>
  <c r="E9" i="3"/>
  <c r="E10" i="3"/>
  <c r="E11" i="3"/>
  <c r="E13" i="3"/>
  <c r="M20" i="1" s="1"/>
  <c r="E14" i="3"/>
  <c r="E15" i="3"/>
  <c r="E16" i="3"/>
  <c r="M15" i="1" s="1"/>
  <c r="E17" i="3"/>
  <c r="M21" i="1" s="1"/>
  <c r="E19" i="3"/>
  <c r="E20" i="3"/>
  <c r="M8" i="1" s="1"/>
  <c r="E21" i="3"/>
  <c r="M14" i="1" s="1"/>
  <c r="E23" i="3"/>
  <c r="M24" i="1" s="1"/>
  <c r="E24" i="3"/>
  <c r="E25" i="3"/>
  <c r="M9" i="1" s="1"/>
  <c r="E27" i="3"/>
  <c r="M28" i="1" s="1"/>
  <c r="E5" i="3"/>
  <c r="M12" i="1" s="1"/>
  <c r="M10" i="1"/>
  <c r="E12" i="3"/>
  <c r="M3" i="1" s="1"/>
  <c r="E8" i="3"/>
  <c r="M17" i="1" s="1"/>
  <c r="E28" i="3"/>
  <c r="M26" i="1" s="1"/>
  <c r="E26" i="3"/>
  <c r="M4" i="1" s="1"/>
  <c r="E18" i="3"/>
  <c r="M18" i="1" s="1"/>
  <c r="D65" i="6"/>
  <c r="D63" i="6" s="1"/>
  <c r="AC63" i="6"/>
  <c r="W63" i="6"/>
  <c r="AC65" i="6"/>
  <c r="W65" i="6"/>
  <c r="R65" i="6"/>
  <c r="R63" i="6" s="1"/>
  <c r="Q65" i="6"/>
  <c r="Q63" i="6" s="1"/>
  <c r="N65" i="6"/>
  <c r="N63" i="6" s="1"/>
  <c r="H65" i="6"/>
  <c r="H64" i="6"/>
  <c r="AB65" i="6" s="1"/>
  <c r="AB63" i="6" s="1"/>
  <c r="M6" i="1"/>
  <c r="M7" i="1"/>
  <c r="M11" i="1"/>
  <c r="M13" i="1"/>
  <c r="M16" i="1"/>
  <c r="M22" i="1"/>
  <c r="M23" i="1"/>
  <c r="M25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8" i="1"/>
  <c r="L3" i="1" l="1"/>
  <c r="I3" i="1"/>
  <c r="N3" i="1"/>
  <c r="S65" i="6"/>
  <c r="S63" i="6" s="1"/>
  <c r="O65" i="6"/>
  <c r="O63" i="6" s="1"/>
  <c r="AA65" i="6"/>
  <c r="AA63" i="6" s="1"/>
  <c r="P65" i="6"/>
  <c r="P63" i="6" s="1"/>
  <c r="D30" i="3"/>
  <c r="D29" i="3"/>
  <c r="B91" i="1"/>
  <c r="Z91" i="1" s="1"/>
  <c r="B90" i="1"/>
  <c r="Z90" i="1" s="1"/>
  <c r="B89" i="1"/>
  <c r="Z89" i="1" s="1"/>
  <c r="B88" i="1"/>
  <c r="W88" i="1" s="1"/>
  <c r="B87" i="1"/>
  <c r="Z87" i="1" s="1"/>
  <c r="B86" i="1"/>
  <c r="Y86" i="1" s="1"/>
  <c r="B85" i="1"/>
  <c r="Z85" i="1" s="1"/>
  <c r="B84" i="1"/>
  <c r="W84" i="1" s="1"/>
  <c r="B83" i="1"/>
  <c r="Z83" i="1" s="1"/>
  <c r="B82" i="1"/>
  <c r="Y82" i="1" s="1"/>
  <c r="B81" i="1"/>
  <c r="Z81" i="1" s="1"/>
  <c r="B80" i="1"/>
  <c r="W80" i="1" s="1"/>
  <c r="B79" i="1"/>
  <c r="Z79" i="1" s="1"/>
  <c r="B78" i="1"/>
  <c r="Y78" i="1" s="1"/>
  <c r="B77" i="1"/>
  <c r="Z77" i="1" s="1"/>
  <c r="B76" i="1"/>
  <c r="W76" i="1" s="1"/>
  <c r="B75" i="1"/>
  <c r="Z75" i="1" s="1"/>
  <c r="B74" i="1"/>
  <c r="W74" i="1" s="1"/>
  <c r="B73" i="1"/>
  <c r="U73" i="1" s="1"/>
  <c r="B72" i="1"/>
  <c r="S72" i="1" s="1"/>
  <c r="B71" i="1"/>
  <c r="V71" i="1" s="1"/>
  <c r="B70" i="1"/>
  <c r="W70" i="1" s="1"/>
  <c r="B69" i="1"/>
  <c r="AA69" i="1" s="1"/>
  <c r="B68" i="1"/>
  <c r="S68" i="1" s="1"/>
  <c r="B67" i="1"/>
  <c r="X67" i="1" s="1"/>
  <c r="B66" i="1"/>
  <c r="AA66" i="1" s="1"/>
  <c r="AB65" i="1"/>
  <c r="Z65" i="1"/>
  <c r="X65" i="1"/>
  <c r="V65" i="1"/>
  <c r="T65" i="1"/>
  <c r="R65" i="1"/>
  <c r="Q65" i="1"/>
  <c r="O65" i="1"/>
  <c r="M65" i="1"/>
  <c r="K65" i="1"/>
  <c r="I65" i="1"/>
  <c r="G65" i="1"/>
  <c r="E65" i="1"/>
  <c r="C65" i="1"/>
  <c r="B65" i="1"/>
  <c r="W65" i="1" s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E29" i="1"/>
  <c r="M29" i="1" s="1"/>
  <c r="N29" i="1" s="1"/>
  <c r="G28" i="1"/>
  <c r="A28" i="1"/>
  <c r="F27" i="1" a="1"/>
  <c r="F27" i="1" s="1"/>
  <c r="L27" i="1" s="1"/>
  <c r="A27" i="1"/>
  <c r="G26" i="1"/>
  <c r="F26" i="1" a="1"/>
  <c r="F26" i="1" s="1"/>
  <c r="L26" i="1" s="1"/>
  <c r="A26" i="1"/>
  <c r="G25" i="1"/>
  <c r="F25" i="1" a="1"/>
  <c r="F25" i="1" s="1"/>
  <c r="N25" i="1" s="1"/>
  <c r="A25" i="1"/>
  <c r="G24" i="1"/>
  <c r="F24" i="1" a="1"/>
  <c r="F24" i="1" s="1"/>
  <c r="N24" i="1" s="1"/>
  <c r="A24" i="1"/>
  <c r="G23" i="1"/>
  <c r="F23" i="1" a="1"/>
  <c r="F23" i="1" s="1"/>
  <c r="A23" i="1"/>
  <c r="G22" i="1"/>
  <c r="F22" i="1" a="1"/>
  <c r="F22" i="1" s="1"/>
  <c r="L22" i="1" s="1"/>
  <c r="A22" i="1"/>
  <c r="G21" i="1"/>
  <c r="F21" i="1" a="1"/>
  <c r="F21" i="1" s="1"/>
  <c r="L21" i="1" s="1"/>
  <c r="A21" i="1"/>
  <c r="G20" i="1"/>
  <c r="F20" i="1" a="1"/>
  <c r="F20" i="1" s="1"/>
  <c r="L20" i="1" s="1"/>
  <c r="A20" i="1"/>
  <c r="G19" i="1"/>
  <c r="F19" i="1" a="1"/>
  <c r="F19" i="1" s="1"/>
  <c r="L19" i="1" s="1"/>
  <c r="A19" i="1"/>
  <c r="G18" i="1"/>
  <c r="F18" i="1" a="1"/>
  <c r="F18" i="1" s="1"/>
  <c r="L18" i="1" s="1"/>
  <c r="A18" i="1"/>
  <c r="G17" i="1"/>
  <c r="F17" i="1" a="1"/>
  <c r="F17" i="1" s="1"/>
  <c r="N17" i="1" s="1"/>
  <c r="A17" i="1"/>
  <c r="G16" i="1"/>
  <c r="F16" i="1" a="1"/>
  <c r="F16" i="1" s="1"/>
  <c r="N16" i="1" s="1"/>
  <c r="A16" i="1"/>
  <c r="F15" i="1" a="1"/>
  <c r="F15" i="1" s="1"/>
  <c r="A15" i="1"/>
  <c r="G14" i="1"/>
  <c r="F14" i="1" a="1"/>
  <c r="F14" i="1" s="1"/>
  <c r="L14" i="1" s="1"/>
  <c r="A14" i="1"/>
  <c r="G13" i="1"/>
  <c r="F13" i="1" a="1"/>
  <c r="F13" i="1" s="1"/>
  <c r="L13" i="1" s="1"/>
  <c r="A13" i="1"/>
  <c r="F12" i="1" a="1"/>
  <c r="F12" i="1" s="1"/>
  <c r="L12" i="1" s="1"/>
  <c r="A12" i="1"/>
  <c r="G11" i="1"/>
  <c r="F11" i="1" a="1"/>
  <c r="F11" i="1" s="1"/>
  <c r="L11" i="1" s="1"/>
  <c r="A11" i="1"/>
  <c r="G10" i="1"/>
  <c r="F10" i="1" a="1"/>
  <c r="F10" i="1" s="1"/>
  <c r="L10" i="1" s="1"/>
  <c r="A10" i="1"/>
  <c r="G9" i="1"/>
  <c r="N9" i="1"/>
  <c r="A9" i="1"/>
  <c r="Z8" i="1"/>
  <c r="G8" i="1"/>
  <c r="F8" i="1" a="1"/>
  <c r="F8" i="1" s="1"/>
  <c r="N8" i="1" s="1"/>
  <c r="A8" i="1"/>
  <c r="G7" i="1"/>
  <c r="F7" i="1" a="1"/>
  <c r="F7" i="1" s="1"/>
  <c r="A7" i="1"/>
  <c r="G6" i="1"/>
  <c r="F6" i="1" a="1"/>
  <c r="F6" i="1" s="1"/>
  <c r="L6" i="1" s="1"/>
  <c r="A6" i="1"/>
  <c r="G5" i="1"/>
  <c r="F5" i="1" a="1"/>
  <c r="F5" i="1" s="1"/>
  <c r="L5" i="1" s="1"/>
  <c r="A5" i="1"/>
  <c r="G4" i="1"/>
  <c r="F4" i="1" a="1"/>
  <c r="F4" i="1" s="1"/>
  <c r="L4" i="1" s="1"/>
  <c r="A4" i="1"/>
  <c r="Z3" i="1"/>
  <c r="A3" i="1"/>
  <c r="G2" i="1"/>
  <c r="A2" i="1"/>
  <c r="L17" i="1" l="1"/>
  <c r="L8" i="1"/>
  <c r="L25" i="1"/>
  <c r="L9" i="1"/>
  <c r="N7" i="1"/>
  <c r="L7" i="1"/>
  <c r="N23" i="1"/>
  <c r="L23" i="1"/>
  <c r="L24" i="1"/>
  <c r="N15" i="1"/>
  <c r="L15" i="1"/>
  <c r="L16" i="1"/>
  <c r="I19" i="1"/>
  <c r="N19" i="1"/>
  <c r="I27" i="1"/>
  <c r="N27" i="1"/>
  <c r="I11" i="1"/>
  <c r="N11" i="1"/>
  <c r="I12" i="1"/>
  <c r="N12" i="1"/>
  <c r="I20" i="1"/>
  <c r="N20" i="1"/>
  <c r="I14" i="1"/>
  <c r="N14" i="1"/>
  <c r="I22" i="1"/>
  <c r="N22" i="1"/>
  <c r="I6" i="1"/>
  <c r="N6" i="1"/>
  <c r="I5" i="1"/>
  <c r="N5" i="1"/>
  <c r="I10" i="1"/>
  <c r="N10" i="1"/>
  <c r="I18" i="1"/>
  <c r="N18" i="1"/>
  <c r="I26" i="1"/>
  <c r="N26" i="1"/>
  <c r="N2" i="1"/>
  <c r="I13" i="1"/>
  <c r="N13" i="1"/>
  <c r="I21" i="1"/>
  <c r="N21" i="1"/>
  <c r="I4" i="1"/>
  <c r="N4" i="1"/>
  <c r="I9" i="1"/>
  <c r="I17" i="1"/>
  <c r="I25" i="1"/>
  <c r="I7" i="1"/>
  <c r="I15" i="1"/>
  <c r="I23" i="1"/>
  <c r="F28" i="1" a="1"/>
  <c r="F28" i="1" s="1"/>
  <c r="K29" i="1"/>
  <c r="L29" i="1" s="1"/>
  <c r="I8" i="1"/>
  <c r="I16" i="1"/>
  <c r="I24" i="1"/>
  <c r="Z73" i="1"/>
  <c r="AC72" i="1"/>
  <c r="Y75" i="1"/>
  <c r="S84" i="1"/>
  <c r="Q69" i="1"/>
  <c r="V73" i="1"/>
  <c r="I84" i="1"/>
  <c r="M89" i="1"/>
  <c r="E72" i="1"/>
  <c r="C75" i="1"/>
  <c r="F81" i="1"/>
  <c r="P68" i="1"/>
  <c r="J73" i="1"/>
  <c r="E89" i="1"/>
  <c r="W75" i="1"/>
  <c r="E80" i="1"/>
  <c r="E83" i="1"/>
  <c r="F87" i="1"/>
  <c r="M91" i="1"/>
  <c r="M66" i="1"/>
  <c r="AA73" i="1"/>
  <c r="G76" i="1"/>
  <c r="K80" i="1"/>
  <c r="F83" i="1"/>
  <c r="F65" i="1"/>
  <c r="I76" i="1"/>
  <c r="M80" i="1"/>
  <c r="E88" i="1"/>
  <c r="Y65" i="1"/>
  <c r="Q68" i="1"/>
  <c r="G75" i="1"/>
  <c r="Z78" i="1"/>
  <c r="G81" i="1"/>
  <c r="Z72" i="1"/>
  <c r="V68" i="1"/>
  <c r="F72" i="1"/>
  <c r="K76" i="1"/>
  <c r="U81" i="1"/>
  <c r="I83" i="1"/>
  <c r="E86" i="1"/>
  <c r="G87" i="1"/>
  <c r="G88" i="1"/>
  <c r="Y91" i="1"/>
  <c r="AA68" i="1"/>
  <c r="G72" i="1"/>
  <c r="C73" i="1"/>
  <c r="M76" i="1"/>
  <c r="V81" i="1"/>
  <c r="O83" i="1"/>
  <c r="G86" i="1"/>
  <c r="I87" i="1"/>
  <c r="J72" i="1"/>
  <c r="I73" i="1"/>
  <c r="R76" i="1"/>
  <c r="W81" i="1"/>
  <c r="AC83" i="1"/>
  <c r="M86" i="1"/>
  <c r="K87" i="1"/>
  <c r="K72" i="1"/>
  <c r="R86" i="1"/>
  <c r="M87" i="1"/>
  <c r="K89" i="1"/>
  <c r="O72" i="1"/>
  <c r="S86" i="1"/>
  <c r="V87" i="1"/>
  <c r="C68" i="1"/>
  <c r="Q72" i="1"/>
  <c r="G78" i="1"/>
  <c r="E81" i="1"/>
  <c r="C83" i="1"/>
  <c r="Z86" i="1"/>
  <c r="Y87" i="1"/>
  <c r="K69" i="1"/>
  <c r="V75" i="1"/>
  <c r="R69" i="1"/>
  <c r="AA71" i="1"/>
  <c r="E69" i="1"/>
  <c r="S69" i="1"/>
  <c r="V72" i="1"/>
  <c r="K73" i="1"/>
  <c r="C74" i="1"/>
  <c r="I75" i="1"/>
  <c r="AC75" i="1"/>
  <c r="S76" i="1"/>
  <c r="F79" i="1"/>
  <c r="R80" i="1"/>
  <c r="I81" i="1"/>
  <c r="AC81" i="1"/>
  <c r="Q83" i="1"/>
  <c r="G85" i="1"/>
  <c r="Q87" i="1"/>
  <c r="I88" i="1"/>
  <c r="Q89" i="1"/>
  <c r="F69" i="1"/>
  <c r="U69" i="1"/>
  <c r="N73" i="1"/>
  <c r="N74" i="1"/>
  <c r="K75" i="1"/>
  <c r="Y76" i="1"/>
  <c r="M79" i="1"/>
  <c r="S80" i="1"/>
  <c r="K81" i="1"/>
  <c r="S83" i="1"/>
  <c r="U85" i="1"/>
  <c r="S87" i="1"/>
  <c r="M88" i="1"/>
  <c r="W89" i="1"/>
  <c r="Q67" i="1"/>
  <c r="M68" i="1"/>
  <c r="G69" i="1"/>
  <c r="V69" i="1"/>
  <c r="AA72" i="1"/>
  <c r="Q73" i="1"/>
  <c r="R74" i="1"/>
  <c r="M75" i="1"/>
  <c r="E76" i="1"/>
  <c r="Z76" i="1"/>
  <c r="S79" i="1"/>
  <c r="Y80" i="1"/>
  <c r="O81" i="1"/>
  <c r="V83" i="1"/>
  <c r="E87" i="1"/>
  <c r="U87" i="1"/>
  <c r="Y88" i="1"/>
  <c r="Y89" i="1"/>
  <c r="I69" i="1"/>
  <c r="Y69" i="1"/>
  <c r="S74" i="1"/>
  <c r="O75" i="1"/>
  <c r="Y79" i="1"/>
  <c r="Q81" i="1"/>
  <c r="Z88" i="1"/>
  <c r="E66" i="1"/>
  <c r="J69" i="1"/>
  <c r="AC69" i="1"/>
  <c r="Y73" i="1"/>
  <c r="Z74" i="1"/>
  <c r="U75" i="1"/>
  <c r="C81" i="1"/>
  <c r="S81" i="1"/>
  <c r="S90" i="1"/>
  <c r="V67" i="1"/>
  <c r="C77" i="1"/>
  <c r="O77" i="1"/>
  <c r="AC77" i="1"/>
  <c r="N79" i="1"/>
  <c r="AA79" i="1"/>
  <c r="E82" i="1"/>
  <c r="U84" i="1"/>
  <c r="I85" i="1"/>
  <c r="V85" i="1"/>
  <c r="N91" i="1"/>
  <c r="AA91" i="1"/>
  <c r="U66" i="1"/>
  <c r="Z67" i="1"/>
  <c r="F71" i="1"/>
  <c r="E77" i="1"/>
  <c r="Q77" i="1"/>
  <c r="C79" i="1"/>
  <c r="O79" i="1"/>
  <c r="AC79" i="1"/>
  <c r="G82" i="1"/>
  <c r="E84" i="1"/>
  <c r="Y84" i="1"/>
  <c r="K85" i="1"/>
  <c r="W85" i="1"/>
  <c r="N89" i="1"/>
  <c r="AA89" i="1"/>
  <c r="C91" i="1"/>
  <c r="O91" i="1"/>
  <c r="AC91" i="1"/>
  <c r="N77" i="1"/>
  <c r="AC66" i="1"/>
  <c r="Z68" i="1"/>
  <c r="Q71" i="1"/>
  <c r="O73" i="1"/>
  <c r="N75" i="1"/>
  <c r="AA75" i="1"/>
  <c r="F77" i="1"/>
  <c r="S77" i="1"/>
  <c r="E78" i="1"/>
  <c r="E79" i="1"/>
  <c r="Q79" i="1"/>
  <c r="U80" i="1"/>
  <c r="M82" i="1"/>
  <c r="G83" i="1"/>
  <c r="U83" i="1"/>
  <c r="G84" i="1"/>
  <c r="Z84" i="1"/>
  <c r="M85" i="1"/>
  <c r="Y85" i="1"/>
  <c r="W87" i="1"/>
  <c r="K88" i="1"/>
  <c r="C89" i="1"/>
  <c r="O89" i="1"/>
  <c r="AC89" i="1"/>
  <c r="E91" i="1"/>
  <c r="Q91" i="1"/>
  <c r="G77" i="1"/>
  <c r="U77" i="1"/>
  <c r="R82" i="1"/>
  <c r="N85" i="1"/>
  <c r="AA85" i="1"/>
  <c r="F91" i="1"/>
  <c r="S91" i="1"/>
  <c r="AA77" i="1"/>
  <c r="N65" i="1"/>
  <c r="F67" i="1"/>
  <c r="G68" i="1"/>
  <c r="N69" i="1"/>
  <c r="Z69" i="1"/>
  <c r="R72" i="1"/>
  <c r="E73" i="1"/>
  <c r="S73" i="1"/>
  <c r="G74" i="1"/>
  <c r="E75" i="1"/>
  <c r="Q75" i="1"/>
  <c r="U76" i="1"/>
  <c r="I77" i="1"/>
  <c r="V77" i="1"/>
  <c r="M78" i="1"/>
  <c r="G79" i="1"/>
  <c r="U79" i="1"/>
  <c r="G80" i="1"/>
  <c r="Z80" i="1"/>
  <c r="M81" i="1"/>
  <c r="Y81" i="1"/>
  <c r="S82" i="1"/>
  <c r="K83" i="1"/>
  <c r="W83" i="1"/>
  <c r="K84" i="1"/>
  <c r="C85" i="1"/>
  <c r="O85" i="1"/>
  <c r="AC85" i="1"/>
  <c r="N87" i="1"/>
  <c r="AA87" i="1"/>
  <c r="R88" i="1"/>
  <c r="F89" i="1"/>
  <c r="S89" i="1"/>
  <c r="E90" i="1"/>
  <c r="G91" i="1"/>
  <c r="U91" i="1"/>
  <c r="I67" i="1"/>
  <c r="H68" i="1"/>
  <c r="C69" i="1"/>
  <c r="O69" i="1"/>
  <c r="U72" i="1"/>
  <c r="F73" i="1"/>
  <c r="I74" i="1"/>
  <c r="F75" i="1"/>
  <c r="S75" i="1"/>
  <c r="K77" i="1"/>
  <c r="W77" i="1"/>
  <c r="R78" i="1"/>
  <c r="I79" i="1"/>
  <c r="V79" i="1"/>
  <c r="I80" i="1"/>
  <c r="N81" i="1"/>
  <c r="AA81" i="1"/>
  <c r="Z82" i="1"/>
  <c r="M83" i="1"/>
  <c r="Y83" i="1"/>
  <c r="M84" i="1"/>
  <c r="E85" i="1"/>
  <c r="Q85" i="1"/>
  <c r="C87" i="1"/>
  <c r="O87" i="1"/>
  <c r="AC87" i="1"/>
  <c r="S88" i="1"/>
  <c r="G89" i="1"/>
  <c r="U89" i="1"/>
  <c r="G90" i="1"/>
  <c r="I91" i="1"/>
  <c r="V91" i="1"/>
  <c r="N67" i="1"/>
  <c r="M77" i="1"/>
  <c r="Y77" i="1"/>
  <c r="S78" i="1"/>
  <c r="K79" i="1"/>
  <c r="W79" i="1"/>
  <c r="N83" i="1"/>
  <c r="AA83" i="1"/>
  <c r="R84" i="1"/>
  <c r="F85" i="1"/>
  <c r="S85" i="1"/>
  <c r="U88" i="1"/>
  <c r="I89" i="1"/>
  <c r="V89" i="1"/>
  <c r="R90" i="1"/>
  <c r="K91" i="1"/>
  <c r="W91" i="1"/>
  <c r="I2" i="1"/>
  <c r="AB70" i="1"/>
  <c r="T70" i="1"/>
  <c r="L70" i="1"/>
  <c r="D70" i="1"/>
  <c r="X70" i="1"/>
  <c r="P70" i="1"/>
  <c r="H70" i="1"/>
  <c r="U70" i="1"/>
  <c r="J70" i="1"/>
  <c r="S70" i="1"/>
  <c r="I70" i="1"/>
  <c r="AC70" i="1"/>
  <c r="R70" i="1"/>
  <c r="G70" i="1"/>
  <c r="AA70" i="1"/>
  <c r="Q70" i="1"/>
  <c r="F70" i="1"/>
  <c r="Z70" i="1"/>
  <c r="O70" i="1"/>
  <c r="E70" i="1"/>
  <c r="N70" i="1"/>
  <c r="Y70" i="1"/>
  <c r="C70" i="1"/>
  <c r="V70" i="1"/>
  <c r="K70" i="1"/>
  <c r="M70" i="1"/>
  <c r="J66" i="1"/>
  <c r="R66" i="1"/>
  <c r="Z66" i="1"/>
  <c r="M71" i="1"/>
  <c r="C66" i="1"/>
  <c r="S66" i="1"/>
  <c r="G67" i="1"/>
  <c r="O67" i="1"/>
  <c r="E68" i="1"/>
  <c r="N68" i="1"/>
  <c r="W68" i="1"/>
  <c r="Y71" i="1"/>
  <c r="H65" i="1"/>
  <c r="P65" i="1"/>
  <c r="D66" i="1"/>
  <c r="L66" i="1"/>
  <c r="T66" i="1"/>
  <c r="AB66" i="1"/>
  <c r="H67" i="1"/>
  <c r="P67" i="1"/>
  <c r="Y67" i="1"/>
  <c r="F68" i="1"/>
  <c r="O68" i="1"/>
  <c r="Y68" i="1"/>
  <c r="E71" i="1"/>
  <c r="O71" i="1"/>
  <c r="Z71" i="1"/>
  <c r="I72" i="1"/>
  <c r="X73" i="1"/>
  <c r="P73" i="1"/>
  <c r="H73" i="1"/>
  <c r="AB73" i="1"/>
  <c r="T73" i="1"/>
  <c r="L73" i="1"/>
  <c r="D73" i="1"/>
  <c r="M73" i="1"/>
  <c r="W73" i="1"/>
  <c r="F74" i="1"/>
  <c r="Q74" i="1"/>
  <c r="AC74" i="1"/>
  <c r="J76" i="1"/>
  <c r="C78" i="1"/>
  <c r="Q78" i="1"/>
  <c r="AC78" i="1"/>
  <c r="J80" i="1"/>
  <c r="C82" i="1"/>
  <c r="Q82" i="1"/>
  <c r="AC82" i="1"/>
  <c r="J84" i="1"/>
  <c r="C86" i="1"/>
  <c r="Q86" i="1"/>
  <c r="AC86" i="1"/>
  <c r="J88" i="1"/>
  <c r="C90" i="1"/>
  <c r="Q90" i="1"/>
  <c r="AC90" i="1"/>
  <c r="J67" i="1"/>
  <c r="R67" i="1"/>
  <c r="AA67" i="1"/>
  <c r="R71" i="1"/>
  <c r="AC71" i="1"/>
  <c r="F66" i="1"/>
  <c r="V66" i="1"/>
  <c r="G71" i="1"/>
  <c r="S65" i="1"/>
  <c r="AA65" i="1"/>
  <c r="G66" i="1"/>
  <c r="O66" i="1"/>
  <c r="W66" i="1"/>
  <c r="C67" i="1"/>
  <c r="K67" i="1"/>
  <c r="S67" i="1"/>
  <c r="AB67" i="1"/>
  <c r="I68" i="1"/>
  <c r="R68" i="1"/>
  <c r="AC68" i="1"/>
  <c r="I71" i="1"/>
  <c r="S71" i="1"/>
  <c r="AB72" i="1"/>
  <c r="T72" i="1"/>
  <c r="L72" i="1"/>
  <c r="D72" i="1"/>
  <c r="X72" i="1"/>
  <c r="P72" i="1"/>
  <c r="H72" i="1"/>
  <c r="M72" i="1"/>
  <c r="W72" i="1"/>
  <c r="J74" i="1"/>
  <c r="U74" i="1"/>
  <c r="V76" i="1"/>
  <c r="N76" i="1"/>
  <c r="F76" i="1"/>
  <c r="AB76" i="1"/>
  <c r="T76" i="1"/>
  <c r="L76" i="1"/>
  <c r="D76" i="1"/>
  <c r="X76" i="1"/>
  <c r="P76" i="1"/>
  <c r="H76" i="1"/>
  <c r="O76" i="1"/>
  <c r="AA76" i="1"/>
  <c r="I78" i="1"/>
  <c r="U78" i="1"/>
  <c r="V80" i="1"/>
  <c r="N80" i="1"/>
  <c r="F80" i="1"/>
  <c r="AB80" i="1"/>
  <c r="T80" i="1"/>
  <c r="L80" i="1"/>
  <c r="D80" i="1"/>
  <c r="X80" i="1"/>
  <c r="P80" i="1"/>
  <c r="H80" i="1"/>
  <c r="O80" i="1"/>
  <c r="AA80" i="1"/>
  <c r="I82" i="1"/>
  <c r="U82" i="1"/>
  <c r="V84" i="1"/>
  <c r="N84" i="1"/>
  <c r="F84" i="1"/>
  <c r="AB84" i="1"/>
  <c r="T84" i="1"/>
  <c r="L84" i="1"/>
  <c r="D84" i="1"/>
  <c r="X84" i="1"/>
  <c r="P84" i="1"/>
  <c r="H84" i="1"/>
  <c r="O84" i="1"/>
  <c r="AA84" i="1"/>
  <c r="I86" i="1"/>
  <c r="U86" i="1"/>
  <c r="V88" i="1"/>
  <c r="N88" i="1"/>
  <c r="F88" i="1"/>
  <c r="AB88" i="1"/>
  <c r="T88" i="1"/>
  <c r="L88" i="1"/>
  <c r="D88" i="1"/>
  <c r="X88" i="1"/>
  <c r="P88" i="1"/>
  <c r="H88" i="1"/>
  <c r="O88" i="1"/>
  <c r="AA88" i="1"/>
  <c r="I90" i="1"/>
  <c r="U90" i="1"/>
  <c r="J65" i="1"/>
  <c r="N66" i="1"/>
  <c r="D65" i="1"/>
  <c r="L65" i="1"/>
  <c r="H66" i="1"/>
  <c r="P66" i="1"/>
  <c r="X66" i="1"/>
  <c r="D67" i="1"/>
  <c r="L67" i="1"/>
  <c r="T67" i="1"/>
  <c r="AC67" i="1"/>
  <c r="J68" i="1"/>
  <c r="X69" i="1"/>
  <c r="P69" i="1"/>
  <c r="H69" i="1"/>
  <c r="AB69" i="1"/>
  <c r="T69" i="1"/>
  <c r="L69" i="1"/>
  <c r="D69" i="1"/>
  <c r="M69" i="1"/>
  <c r="W69" i="1"/>
  <c r="J71" i="1"/>
  <c r="U71" i="1"/>
  <c r="C72" i="1"/>
  <c r="N72" i="1"/>
  <c r="Y72" i="1"/>
  <c r="G73" i="1"/>
  <c r="R73" i="1"/>
  <c r="AC73" i="1"/>
  <c r="K74" i="1"/>
  <c r="C76" i="1"/>
  <c r="Q76" i="1"/>
  <c r="AC76" i="1"/>
  <c r="J78" i="1"/>
  <c r="W78" i="1"/>
  <c r="C80" i="1"/>
  <c r="Q80" i="1"/>
  <c r="AC80" i="1"/>
  <c r="J82" i="1"/>
  <c r="W82" i="1"/>
  <c r="C84" i="1"/>
  <c r="Q84" i="1"/>
  <c r="AC84" i="1"/>
  <c r="J86" i="1"/>
  <c r="W86" i="1"/>
  <c r="C88" i="1"/>
  <c r="Q88" i="1"/>
  <c r="AC88" i="1"/>
  <c r="J90" i="1"/>
  <c r="W90" i="1"/>
  <c r="U65" i="1"/>
  <c r="AC65" i="1"/>
  <c r="I66" i="1"/>
  <c r="Q66" i="1"/>
  <c r="Y66" i="1"/>
  <c r="E67" i="1"/>
  <c r="M67" i="1"/>
  <c r="U67" i="1"/>
  <c r="AB68" i="1"/>
  <c r="T68" i="1"/>
  <c r="L68" i="1"/>
  <c r="D68" i="1"/>
  <c r="X68" i="1"/>
  <c r="K68" i="1"/>
  <c r="U68" i="1"/>
  <c r="K71" i="1"/>
  <c r="V74" i="1"/>
  <c r="AB74" i="1"/>
  <c r="T74" i="1"/>
  <c r="L74" i="1"/>
  <c r="D74" i="1"/>
  <c r="X74" i="1"/>
  <c r="P74" i="1"/>
  <c r="H74" i="1"/>
  <c r="M74" i="1"/>
  <c r="Y74" i="1"/>
  <c r="K78" i="1"/>
  <c r="K82" i="1"/>
  <c r="K86" i="1"/>
  <c r="K90" i="1"/>
  <c r="Y90" i="1"/>
  <c r="X71" i="1"/>
  <c r="P71" i="1"/>
  <c r="H71" i="1"/>
  <c r="AB71" i="1"/>
  <c r="T71" i="1"/>
  <c r="L71" i="1"/>
  <c r="D71" i="1"/>
  <c r="M90" i="1"/>
  <c r="W71" i="1"/>
  <c r="K66" i="1"/>
  <c r="W67" i="1"/>
  <c r="C71" i="1"/>
  <c r="N71" i="1"/>
  <c r="E74" i="1"/>
  <c r="O74" i="1"/>
  <c r="AA74" i="1"/>
  <c r="V78" i="1"/>
  <c r="N78" i="1"/>
  <c r="F78" i="1"/>
  <c r="AB78" i="1"/>
  <c r="T78" i="1"/>
  <c r="L78" i="1"/>
  <c r="D78" i="1"/>
  <c r="X78" i="1"/>
  <c r="P78" i="1"/>
  <c r="H78" i="1"/>
  <c r="O78" i="1"/>
  <c r="AA78" i="1"/>
  <c r="V82" i="1"/>
  <c r="N82" i="1"/>
  <c r="F82" i="1"/>
  <c r="AB82" i="1"/>
  <c r="T82" i="1"/>
  <c r="L82" i="1"/>
  <c r="D82" i="1"/>
  <c r="X82" i="1"/>
  <c r="P82" i="1"/>
  <c r="H82" i="1"/>
  <c r="O82" i="1"/>
  <c r="AA82" i="1"/>
  <c r="V86" i="1"/>
  <c r="N86" i="1"/>
  <c r="F86" i="1"/>
  <c r="AB86" i="1"/>
  <c r="T86" i="1"/>
  <c r="L86" i="1"/>
  <c r="D86" i="1"/>
  <c r="X86" i="1"/>
  <c r="P86" i="1"/>
  <c r="H86" i="1"/>
  <c r="O86" i="1"/>
  <c r="AA86" i="1"/>
  <c r="V90" i="1"/>
  <c r="N90" i="1"/>
  <c r="F90" i="1"/>
  <c r="AB90" i="1"/>
  <c r="T90" i="1"/>
  <c r="L90" i="1"/>
  <c r="D90" i="1"/>
  <c r="X90" i="1"/>
  <c r="P90" i="1"/>
  <c r="H90" i="1"/>
  <c r="O90" i="1"/>
  <c r="AA90" i="1"/>
  <c r="D75" i="1"/>
  <c r="L75" i="1"/>
  <c r="T75" i="1"/>
  <c r="AB75" i="1"/>
  <c r="D77" i="1"/>
  <c r="L77" i="1"/>
  <c r="T77" i="1"/>
  <c r="AB77" i="1"/>
  <c r="D79" i="1"/>
  <c r="L79" i="1"/>
  <c r="T79" i="1"/>
  <c r="AB79" i="1"/>
  <c r="D81" i="1"/>
  <c r="L81" i="1"/>
  <c r="T81" i="1"/>
  <c r="AB81" i="1"/>
  <c r="D83" i="1"/>
  <c r="L83" i="1"/>
  <c r="T83" i="1"/>
  <c r="AB83" i="1"/>
  <c r="D85" i="1"/>
  <c r="L85" i="1"/>
  <c r="T85" i="1"/>
  <c r="AB85" i="1"/>
  <c r="D87" i="1"/>
  <c r="L87" i="1"/>
  <c r="T87" i="1"/>
  <c r="AB87" i="1"/>
  <c r="D89" i="1"/>
  <c r="L89" i="1"/>
  <c r="T89" i="1"/>
  <c r="AB89" i="1"/>
  <c r="D91" i="1"/>
  <c r="L91" i="1"/>
  <c r="T91" i="1"/>
  <c r="AB91" i="1"/>
  <c r="H75" i="1"/>
  <c r="P75" i="1"/>
  <c r="X75" i="1"/>
  <c r="H77" i="1"/>
  <c r="P77" i="1"/>
  <c r="X77" i="1"/>
  <c r="H79" i="1"/>
  <c r="P79" i="1"/>
  <c r="X79" i="1"/>
  <c r="H81" i="1"/>
  <c r="P81" i="1"/>
  <c r="X81" i="1"/>
  <c r="H83" i="1"/>
  <c r="P83" i="1"/>
  <c r="X83" i="1"/>
  <c r="H85" i="1"/>
  <c r="P85" i="1"/>
  <c r="X85" i="1"/>
  <c r="H87" i="1"/>
  <c r="P87" i="1"/>
  <c r="X87" i="1"/>
  <c r="H89" i="1"/>
  <c r="P89" i="1"/>
  <c r="X89" i="1"/>
  <c r="H91" i="1"/>
  <c r="P91" i="1"/>
  <c r="X91" i="1"/>
  <c r="J75" i="1"/>
  <c r="R75" i="1"/>
  <c r="J77" i="1"/>
  <c r="R77" i="1"/>
  <c r="J79" i="1"/>
  <c r="R79" i="1"/>
  <c r="J81" i="1"/>
  <c r="R81" i="1"/>
  <c r="J83" i="1"/>
  <c r="R83" i="1"/>
  <c r="J85" i="1"/>
  <c r="R85" i="1"/>
  <c r="J87" i="1"/>
  <c r="R87" i="1"/>
  <c r="J89" i="1"/>
  <c r="R89" i="1"/>
  <c r="J91" i="1"/>
  <c r="R91" i="1"/>
  <c r="N28" i="1" l="1"/>
  <c r="L28" i="1"/>
  <c r="H2" i="1"/>
  <c r="R10" i="1" s="1"/>
  <c r="I28" i="1"/>
  <c r="Z2" i="1" s="1"/>
  <c r="Z4" i="1" s="1"/>
  <c r="Z5" i="1" s="1"/>
  <c r="O2" i="1" l="1"/>
  <c r="R16" i="1"/>
  <c r="S10" i="1" l="1"/>
  <c r="U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<sst xmlns="http://schemas.openxmlformats.org/spreadsheetml/2006/main" count="378" uniqueCount="202">
  <si>
    <t>Aracaju</t>
  </si>
  <si>
    <t>Belém</t>
  </si>
  <si>
    <t>Belo Horizonte</t>
  </si>
  <si>
    <t>Boa Vista</t>
  </si>
  <si>
    <t>Brasília</t>
  </si>
  <si>
    <t>Campo Grande</t>
  </si>
  <si>
    <t>Cuiabá</t>
  </si>
  <si>
    <t>Curitiba</t>
  </si>
  <si>
    <t>Florianópolis</t>
  </si>
  <si>
    <t>Fortaleza</t>
  </si>
  <si>
    <t>Goiânia</t>
  </si>
  <si>
    <t>João Pessoa</t>
  </si>
  <si>
    <t>Macapá</t>
  </si>
  <si>
    <t>Maceió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</si>
  <si>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</si>
  <si>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</si>
  <si>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</si>
  <si>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</si>
  <si>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</si>
  <si>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</si>
  <si>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</si>
  <si>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</si>
  <si>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</si>
  <si>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São Luis</t>
  </si>
  <si>
    <t>São Paulo</t>
  </si>
  <si>
    <t>Teresina</t>
  </si>
  <si>
    <t>Vitória</t>
  </si>
  <si>
    <t>C. Grande</t>
  </si>
  <si>
    <t>Fonte:</t>
  </si>
  <si>
    <t>https://www.youtube.com/watch?v=PvNPPnhLpRw</t>
  </si>
  <si>
    <t>Estados</t>
  </si>
  <si>
    <t>ordem</t>
  </si>
  <si>
    <t>ID</t>
  </si>
  <si>
    <t>Distancia</t>
  </si>
  <si>
    <t>Total</t>
  </si>
  <si>
    <t>Velocidade media da estrada</t>
  </si>
  <si>
    <t>Tempo medio a cada 100 quilometros percorridos</t>
  </si>
  <si>
    <t>Tempo de viagem</t>
  </si>
  <si>
    <t>Total de dias</t>
  </si>
  <si>
    <t>Total para curtir as cidades em horas</t>
  </si>
  <si>
    <t>Média de dias por cidade</t>
  </si>
  <si>
    <t>Total da viagem em horas</t>
  </si>
  <si>
    <t>Requisitos técnicos</t>
  </si>
  <si>
    <t>Total com translado em horas</t>
  </si>
  <si>
    <t>Uma pessoa deseja fazer uma viagem pelo sudeste mas precisa obedecer a determinadas restrições e o custo máximo deve ser X.</t>
  </si>
  <si>
    <t>Cenários</t>
  </si>
  <si>
    <t>pessoa quer visitar o Centro-Oeste + Sul, qual deve ser a melhor ordem?</t>
  </si>
  <si>
    <t>Preço da gasolina</t>
  </si>
  <si>
    <t>Estado</t>
  </si>
  <si>
    <t>Cidade</t>
  </si>
  <si>
    <t>Região</t>
  </si>
  <si>
    <t>Sudeste</t>
  </si>
  <si>
    <t>Nordeste</t>
  </si>
  <si>
    <t>Sul</t>
  </si>
  <si>
    <t>Norte</t>
  </si>
  <si>
    <t>Centro-oeste</t>
  </si>
  <si>
    <t>https://fdr.com.br/2021/08/31/estados-que-possuem-a-gasolina-mais-cara-do-brasil-litro-passa-de-r-7/</t>
  </si>
  <si>
    <t>Fonte do custo da gasolina</t>
  </si>
  <si>
    <t>6,48</t>
  </si>
  <si>
    <t>6,45</t>
  </si>
  <si>
    <t>6,35</t>
  </si>
  <si>
    <t>6,30</t>
  </si>
  <si>
    <t>6,27</t>
  </si>
  <si>
    <t>6,18</t>
  </si>
  <si>
    <t>6,15</t>
  </si>
  <si>
    <t>6,14</t>
  </si>
  <si>
    <t>6,10</t>
  </si>
  <si>
    <t>6,09</t>
  </si>
  <si>
    <t>6,06</t>
  </si>
  <si>
    <t>6,04</t>
  </si>
  <si>
    <t>6,03</t>
  </si>
  <si>
    <t>5,95</t>
  </si>
  <si>
    <t>5,94</t>
  </si>
  <si>
    <t>5,93</t>
  </si>
  <si>
    <t>5,90</t>
  </si>
  <si>
    <t>5,79</t>
  </si>
  <si>
    <t>5,74</t>
  </si>
  <si>
    <t>5,73</t>
  </si>
  <si>
    <t>5,63</t>
  </si>
  <si>
    <t>5,62</t>
  </si>
  <si>
    <t>5,14</t>
  </si>
  <si>
    <t>Rio de Janeiro</t>
  </si>
  <si>
    <t>Acre</t>
  </si>
  <si>
    <t>Distrito Federal</t>
  </si>
  <si>
    <t>Piauí</t>
  </si>
  <si>
    <t>Goiás</t>
  </si>
  <si>
    <t>Minas Gerais</t>
  </si>
  <si>
    <t>Tocantins</t>
  </si>
  <si>
    <t>Rio Grande do Sul</t>
  </si>
  <si>
    <t>Rio Grande do Norte</t>
  </si>
  <si>
    <t>Sergipe</t>
  </si>
  <si>
    <t>Rondônia</t>
  </si>
  <si>
    <t>Bahia</t>
  </si>
  <si>
    <t>Alagoas</t>
  </si>
  <si>
    <t>Espírito Santo</t>
  </si>
  <si>
    <t>Pará</t>
  </si>
  <si>
    <t>Mato Grosso do Sul</t>
  </si>
  <si>
    <t>Mato Grosso</t>
  </si>
  <si>
    <t>Ceará</t>
  </si>
  <si>
    <t>Pernambuco</t>
  </si>
  <si>
    <t>Maranhão</t>
  </si>
  <si>
    <t>Amazonas</t>
  </si>
  <si>
    <t>Paraíba</t>
  </si>
  <si>
    <t>Santa Catarina</t>
  </si>
  <si>
    <t>Paraná</t>
  </si>
  <si>
    <t>Roraima</t>
  </si>
  <si>
    <t>Amapá</t>
  </si>
  <si>
    <t>Cesta básica</t>
  </si>
  <si>
    <t>Gasto Mensal - Total da Cesta</t>
  </si>
  <si>
    <t/>
  </si>
  <si>
    <t>Macaé</t>
  </si>
  <si>
    <t>11-2021</t>
  </si>
  <si>
    <t>Fonte: DIEESE</t>
  </si>
  <si>
    <t>Tomada especial de preços a partir de abril de 2020</t>
  </si>
  <si>
    <t>https://www.dieese.org.br/analisecestabasica/2020/202004cestabasica.pdf</t>
  </si>
  <si>
    <t>https://www.dieese.org.br/cesta/produto</t>
  </si>
  <si>
    <t>Ponto de partida</t>
  </si>
  <si>
    <t xml:space="preserve">Vitoria </t>
  </si>
  <si>
    <t>Ponto de chegada</t>
  </si>
  <si>
    <t>Total geral</t>
  </si>
  <si>
    <t>Custo (distancia x preço do litro)</t>
  </si>
  <si>
    <t>Valor Combustivel</t>
  </si>
  <si>
    <t>Custo Deslocamento</t>
  </si>
  <si>
    <t>50km/h</t>
  </si>
  <si>
    <t>kms maximo por dia</t>
  </si>
  <si>
    <t>Qtd dias*custo_da_cidade</t>
  </si>
  <si>
    <t>F.O.1
dist</t>
  </si>
  <si>
    <t>F.O.2
custo</t>
  </si>
  <si>
    <t>F.O.1 Normalizada
dist</t>
  </si>
  <si>
    <t>F.O.2 Normalizada
custo</t>
  </si>
  <si>
    <t>norm_function</t>
  </si>
  <si>
    <t>=novomin + ( (FO - min)/(max - min) ) * (novomax - novomin)</t>
  </si>
  <si>
    <t>novos valores</t>
  </si>
  <si>
    <t>Custo cidade</t>
  </si>
  <si>
    <t>'=((F2/T11)+T6)*custo_da_cidade</t>
  </si>
  <si>
    <t>01-2022</t>
  </si>
  <si>
    <t>São Luís</t>
  </si>
  <si>
    <t>01-2017</t>
  </si>
  <si>
    <t>02-2017</t>
  </si>
  <si>
    <t>03-2017</t>
  </si>
  <si>
    <t>04-2017</t>
  </si>
  <si>
    <t>05-2017</t>
  </si>
  <si>
    <t>06-2017</t>
  </si>
  <si>
    <t>07-2017</t>
  </si>
  <si>
    <t>08-2017</t>
  </si>
  <si>
    <t>09-2017</t>
  </si>
  <si>
    <t>10-2017</t>
  </si>
  <si>
    <t>11-2017</t>
  </si>
  <si>
    <t>12-2017</t>
  </si>
  <si>
    <t>01-2018</t>
  </si>
  <si>
    <t>02-2018</t>
  </si>
  <si>
    <t>03-2018</t>
  </si>
  <si>
    <t>04-2018</t>
  </si>
  <si>
    <t>05-2018</t>
  </si>
  <si>
    <t>06-2018</t>
  </si>
  <si>
    <t>07-2018</t>
  </si>
  <si>
    <t>08-2018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</si>
  <si>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</si>
  <si>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</si>
  <si>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</si>
  <si>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</si>
  <si>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</si>
  <si>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</si>
  <si>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</si>
  <si>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</si>
  <si>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</si>
  <si>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</si>
  <si>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</si>
  <si>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</si>
  <si>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</si>
  <si>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</si>
  <si>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</si>
  <si>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</si>
  <si>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</si>
  <si>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</si>
  <si>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</si>
  <si>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</si>
  <si>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</si>
  <si>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</si>
  <si>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</si>
  <si>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</si>
  <si>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</si>
  <si>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</si>
  <si>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</si>
  <si>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</si>
  <si>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</si>
  <si>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</si>
  <si>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</si>
  <si>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</si>
  <si>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</si>
  <si>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</si>
  <si>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07-2021</t>
  </si>
  <si>
    <t>08-2021</t>
  </si>
  <si>
    <t>09-2021</t>
  </si>
  <si>
    <t>10-2021</t>
  </si>
  <si>
    <t>12-2021</t>
  </si>
  <si>
    <t>% de aumento da inflacao</t>
  </si>
  <si>
    <t>valor projetado de janeiro/22 para cidades que não tem essa informacao</t>
  </si>
  <si>
    <t>https://quatrorodas.abril.com.br/noticias/fiat-toro-2022-versoes-precos-equipamentos-e-mais/amp/</t>
  </si>
  <si>
    <t>Custo médio da gasolina</t>
  </si>
  <si>
    <t>Custo médio do litro/km da gasolina</t>
  </si>
  <si>
    <t>9 km/l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</si>
</sst>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Arial"/>
    </font>
    <font>
      <sz val="10"/>
      <color theme="1"/>
      <name val="Times"/>
      <family val="1"/>
    </font>
    <font>
      <b/>
      <sz val="8"/>
      <color rgb="FF800000"/>
      <name val="Tahoma"/>
      <family val="2"/>
    </font>
    <font>
      <sz val="8"/>
      <color theme="1"/>
      <name val="Tahoma"/>
      <family val="2"/>
    </font>
    <font>
      <sz val="10"/>
      <color rgb="FF000099"/>
      <name val="Verdana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8"/>
      <color theme="1"/>
      <name val="Arial"/>
      <family val="2"/>
      <scheme val="major"/>
    </font>
    <font>
      <sz val="10"/>
      <color theme="1"/>
      <name val="Arial"/>
      <family val="2"/>
      <scheme val="maj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9"/>
      <color rgb="FF00000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10"/>
      <name val="Arial"/>
      <family val="2"/>
    </font>
    <font>
      <sz val="10"/>
      <color theme="0"/>
      <name val="Verdana"/>
      <family val="2"/>
    </font>
    <font>
      <sz val="10"/>
      <color theme="1" tint="0.249977111117893"/>
      <name val="Arial"/>
      <family val="2"/>
    </font>
    <font>
      <b/>
      <sz val="10"/>
      <color rgb="FF000099"/>
      <name val="Verdana"/>
      <family val="2"/>
    </font>
    <font>
      <b/>
      <sz val="11"/>
      <color theme="1"/>
      <name val="Arial"/>
      <family val="2"/>
      <scheme val="major"/>
    </font>
    <font>
      <b/>
      <sz val="10"/>
      <color rgb="FFFF0000"/>
      <name val="Arial"/>
      <family val="2"/>
    </font>
    <font>
      <sz val="8"/>
      <color rgb="FFFF0000"/>
      <name val="Arial"/>
      <family val="2"/>
      <scheme val="maj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2"/>
      <color rgb="FF003399"/>
      <name val="Verdana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CC66"/>
        <bgColor rgb="FFFFCC66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22" fillId="0" borderId="0" applyFont="0" applyFill="0" applyBorder="0" applyAlignment="0" applyProtection="0"/>
  </cellStyleXfs>
  <cellXfs count="105">
    <xf numFmtId="0" fontId="0" fillId="0" borderId="0" xfId="0" applyFont="1" applyAlignment="1"/>
    <xf numFmtId="0" fontId="2" fillId="0" borderId="1" xfId="0" applyFont="1" applyBorder="1" applyAlignment="1"/>
    <xf numFmtId="3" fontId="2" fillId="0" borderId="1" xfId="0" applyNumberFormat="1" applyFont="1" applyBorder="1" applyAlignment="1"/>
    <xf numFmtId="0" fontId="2" fillId="0" borderId="2" xfId="0" applyFont="1" applyBorder="1" applyAlignment="1"/>
    <xf numFmtId="0" fontId="3" fillId="0" borderId="0" xfId="0" applyFont="1" applyAlignment="1">
      <alignment horizontal="center"/>
    </xf>
    <xf numFmtId="3" fontId="3" fillId="2" borderId="0" xfId="0" applyNumberFormat="1" applyFont="1" applyFill="1" applyAlignment="1">
      <alignment horizontal="right"/>
    </xf>
    <xf numFmtId="0" fontId="3" fillId="2" borderId="0" xfId="0" applyFont="1" applyFill="1" applyAlignment="1"/>
    <xf numFmtId="3" fontId="3" fillId="2" borderId="0" xfId="0" applyNumberFormat="1" applyFont="1" applyFill="1" applyAlignment="1"/>
    <xf numFmtId="3" fontId="3" fillId="3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3" fillId="0" borderId="0" xfId="0" applyFont="1" applyAlignment="1"/>
    <xf numFmtId="3" fontId="3" fillId="3" borderId="0" xfId="0" applyNumberFormat="1" applyFont="1" applyFill="1" applyAlignment="1"/>
    <xf numFmtId="0" fontId="3" fillId="3" borderId="0" xfId="0" applyFont="1" applyFill="1" applyAlignment="1"/>
    <xf numFmtId="3" fontId="3" fillId="0" borderId="0" xfId="0" applyNumberFormat="1" applyFont="1" applyAlignment="1"/>
    <xf numFmtId="0" fontId="1" fillId="3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0" fillId="5" borderId="0" xfId="0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0" fontId="7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1" fillId="0" borderId="0" xfId="1" applyAlignment="1"/>
    <xf numFmtId="0" fontId="7" fillId="5" borderId="0" xfId="0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4" fillId="0" borderId="3" xfId="0" applyFont="1" applyBorder="1" applyAlignment="1">
      <alignment horizontal="center" vertical="center" wrapText="1" shrinkToFit="1"/>
    </xf>
    <xf numFmtId="0" fontId="0" fillId="0" borderId="0" xfId="0" applyFont="1" applyAlignment="1">
      <alignment wrapText="1" shrinkToFit="1"/>
    </xf>
    <xf numFmtId="0" fontId="14" fillId="0" borderId="3" xfId="0" applyFont="1" applyBorder="1" applyAlignment="1">
      <alignment vertical="center" wrapText="1" shrinkToFit="1"/>
    </xf>
    <xf numFmtId="0" fontId="0" fillId="0" borderId="0" xfId="0" applyAlignment="1">
      <alignment wrapText="1" shrinkToFit="1"/>
    </xf>
    <xf numFmtId="0" fontId="15" fillId="6" borderId="0" xfId="0" applyFont="1" applyFill="1" applyAlignment="1">
      <alignment horizontal="center"/>
    </xf>
    <xf numFmtId="0" fontId="0" fillId="0" borderId="5" xfId="0" applyFont="1" applyBorder="1" applyAlignment="1"/>
    <xf numFmtId="0" fontId="4" fillId="0" borderId="5" xfId="0" applyFont="1" applyBorder="1" applyAlignment="1">
      <alignment horizontal="center"/>
    </xf>
    <xf numFmtId="0" fontId="2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3" fontId="3" fillId="3" borderId="0" xfId="0" applyNumberFormat="1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3" fontId="3" fillId="3" borderId="0" xfId="0" applyNumberFormat="1" applyFont="1" applyFill="1" applyBorder="1" applyAlignment="1"/>
    <xf numFmtId="0" fontId="3" fillId="3" borderId="0" xfId="0" applyFont="1" applyFill="1" applyBorder="1" applyAlignment="1"/>
    <xf numFmtId="0" fontId="3" fillId="0" borderId="0" xfId="0" applyFont="1" applyBorder="1" applyAlignment="1"/>
    <xf numFmtId="3" fontId="4" fillId="0" borderId="5" xfId="0" applyNumberFormat="1" applyFont="1" applyBorder="1" applyAlignment="1">
      <alignment horizontal="center"/>
    </xf>
    <xf numFmtId="1" fontId="0" fillId="0" borderId="5" xfId="0" applyNumberFormat="1" applyFont="1" applyBorder="1" applyAlignment="1"/>
    <xf numFmtId="0" fontId="7" fillId="0" borderId="5" xfId="0" applyFont="1" applyBorder="1" applyAlignment="1"/>
    <xf numFmtId="0" fontId="7" fillId="0" borderId="5" xfId="0" quotePrefix="1" applyFont="1" applyBorder="1" applyAlignment="1"/>
    <xf numFmtId="0" fontId="8" fillId="7" borderId="5" xfId="0" quotePrefix="1" applyFont="1" applyFill="1" applyBorder="1" applyAlignment="1">
      <alignment horizontal="center" vertical="center"/>
    </xf>
    <xf numFmtId="0" fontId="8" fillId="7" borderId="5" xfId="0" quotePrefix="1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6" fillId="0" borderId="5" xfId="0" applyFont="1" applyBorder="1" applyAlignment="1"/>
    <xf numFmtId="0" fontId="10" fillId="5" borderId="5" xfId="0" applyFont="1" applyFill="1" applyBorder="1" applyAlignment="1"/>
    <xf numFmtId="0" fontId="9" fillId="0" borderId="5" xfId="0" applyFont="1" applyBorder="1" applyAlignment="1"/>
    <xf numFmtId="0" fontId="8" fillId="7" borderId="5" xfId="0" applyFont="1" applyFill="1" applyBorder="1" applyAlignment="1">
      <alignment horizontal="center"/>
    </xf>
    <xf numFmtId="0" fontId="0" fillId="7" borderId="5" xfId="0" applyFont="1" applyFill="1" applyBorder="1" applyAlignment="1">
      <alignment horizontal="center"/>
    </xf>
    <xf numFmtId="0" fontId="0" fillId="7" borderId="5" xfId="0" applyFont="1" applyFill="1" applyBorder="1" applyAlignment="1"/>
    <xf numFmtId="3" fontId="8" fillId="7" borderId="5" xfId="0" applyNumberFormat="1" applyFont="1" applyFill="1" applyBorder="1" applyAlignment="1">
      <alignment horizontal="center"/>
    </xf>
    <xf numFmtId="1" fontId="8" fillId="7" borderId="5" xfId="0" applyNumberFormat="1" applyFont="1" applyFill="1" applyBorder="1" applyAlignment="1">
      <alignment horizontal="center"/>
    </xf>
    <xf numFmtId="1" fontId="18" fillId="7" borderId="5" xfId="0" applyNumberFormat="1" applyFont="1" applyFill="1" applyBorder="1" applyAlignment="1">
      <alignment horizontal="center"/>
    </xf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left"/>
    </xf>
    <xf numFmtId="0" fontId="16" fillId="7" borderId="5" xfId="0" applyFont="1" applyFill="1" applyBorder="1" applyAlignment="1">
      <alignment horizontal="left"/>
    </xf>
    <xf numFmtId="0" fontId="16" fillId="7" borderId="5" xfId="0" applyFont="1" applyFill="1" applyBorder="1" applyAlignment="1">
      <alignment horizontal="center"/>
    </xf>
    <xf numFmtId="0" fontId="16" fillId="7" borderId="5" xfId="0" applyFont="1" applyFill="1" applyBorder="1" applyAlignment="1"/>
    <xf numFmtId="0" fontId="10" fillId="5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/>
    </xf>
    <xf numFmtId="1" fontId="8" fillId="8" borderId="5" xfId="0" quotePrefix="1" applyNumberFormat="1" applyFont="1" applyFill="1" applyBorder="1" applyAlignment="1">
      <alignment horizontal="center"/>
    </xf>
    <xf numFmtId="0" fontId="20" fillId="7" borderId="5" xfId="0" quotePrefix="1" applyFont="1" applyFill="1" applyBorder="1" applyAlignment="1">
      <alignment horizontal="center"/>
    </xf>
    <xf numFmtId="1" fontId="0" fillId="7" borderId="5" xfId="0" applyNumberFormat="1" applyFont="1" applyFill="1" applyBorder="1" applyAlignment="1">
      <alignment horizontal="center" vertical="center"/>
    </xf>
    <xf numFmtId="0" fontId="21" fillId="0" borderId="5" xfId="0" applyFont="1" applyBorder="1" applyAlignment="1"/>
    <xf numFmtId="0" fontId="10" fillId="0" borderId="5" xfId="0" applyFont="1" applyBorder="1" applyAlignment="1"/>
    <xf numFmtId="0" fontId="23" fillId="0" borderId="0" xfId="0" applyFont="1" applyAlignment="1"/>
    <xf numFmtId="9" fontId="0" fillId="0" borderId="0" xfId="2" applyFont="1" applyAlignment="1"/>
    <xf numFmtId="0" fontId="1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" fontId="0" fillId="0" borderId="0" xfId="0" applyNumberFormat="1" applyFont="1" applyAlignment="1"/>
    <xf numFmtId="0" fontId="0" fillId="0" borderId="0" xfId="0"/>
    <xf numFmtId="2" fontId="0" fillId="0" borderId="0" xfId="0" applyNumberFormat="1" applyAlignment="1">
      <alignment horizontal="right" vertical="center" wrapText="1"/>
    </xf>
    <xf numFmtId="9" fontId="0" fillId="0" borderId="0" xfId="2" applyFont="1"/>
    <xf numFmtId="1" fontId="0" fillId="0" borderId="0" xfId="0" applyNumberFormat="1"/>
    <xf numFmtId="0" fontId="0" fillId="0" borderId="0" xfId="0" applyFont="1"/>
    <xf numFmtId="0" fontId="0" fillId="9" borderId="4" xfId="0" applyFill="1" applyBorder="1" applyAlignment="1">
      <alignment vertical="center" wrapText="1"/>
    </xf>
    <xf numFmtId="1" fontId="0" fillId="9" borderId="4" xfId="0" applyNumberFormat="1" applyFill="1" applyBorder="1" applyAlignment="1">
      <alignment vertical="center" wrapText="1"/>
    </xf>
    <xf numFmtId="0" fontId="0" fillId="9" borderId="0" xfId="0" applyFill="1"/>
    <xf numFmtId="0" fontId="0" fillId="0" borderId="0" xfId="0" applyFont="1" applyFill="1" applyBorder="1" applyAlignment="1"/>
    <xf numFmtId="0" fontId="0" fillId="0" borderId="0" xfId="0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8" fillId="7" borderId="5" xfId="0" quotePrefix="1" applyNumberFormat="1" applyFont="1" applyFill="1" applyBorder="1" applyAlignment="1">
      <alignment horizontal="center"/>
    </xf>
    <xf numFmtId="3" fontId="17" fillId="5" borderId="6" xfId="0" applyNumberFormat="1" applyFont="1" applyFill="1" applyBorder="1" applyAlignment="1">
      <alignment horizontal="center"/>
    </xf>
    <xf numFmtId="3" fontId="17" fillId="5" borderId="8" xfId="0" applyNumberFormat="1" applyFont="1" applyFill="1" applyBorder="1" applyAlignment="1">
      <alignment horizontal="center"/>
    </xf>
    <xf numFmtId="3" fontId="17" fillId="5" borderId="7" xfId="0" applyNumberFormat="1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0" fillId="0" borderId="0" xfId="0"/>
  </cellXfs>
  <cellStyles count="3">
    <cellStyle name="Hiperlink" xfId="1" builtinId="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2251199-BA11-2742-80B9-43C16117E278}">
  <we:reference id="wa104100404" version="3.0.0.1" store="pt-BR" storeType="OMEX"/>
  <we:alternateReferences>
    <we:reference id="wa104100404" version="3.0.0.1" store="pt-BR" storeType="OMEX"/>
  </we:alternateReferences>
  <we:properties>
    <we:property name="UniqueID" value="&quot;202111121639348197519&quot;"/>
    <we:property name="YgcoBhE7MHAALE9pFAwvOCxAKiIMAw==" value="&quot;Ag==&quot;"/>
    <we:property name="YgcoBhE7MHAALE9pFAwvOCxAKikHAw==" value="&quot;Aw==&quot;"/>
    <we:property name="YgcoBhE7MHAALE9pFAwvOCxAKikXCQ==" value="&quot;AA==&quot;"/>
    <we:property name="YgcoBhE7MHAALE9pFAwvOCxAKisKF2k=" value="&quot;FjZjU1ViYBNpdAI=&quot;"/>
    <we:property name="YgcoBhE7MHAALE9pFAwvOCxAKisKF2o=" value="&quot;FjFjW158AnR0&quot;"/>
    <we:property name="YgcoBhE7MHAALE9pFAwvOCxAKjUHCGk=" value="&quot;Ekl6Qg==&quot;"/>
    <we:property name="YgcoBhE7MHAALE9pFAwvOCxAKjUHCGo=" value="&quot;Ekt6Qg==&quot;"/>
    <we:property name="YgcoBhE7MHAALE9pFAwvOCxAKjUKF2k=" value="&quot;FjdjU1ViYBJpdAI=&quot;"/>
    <we:property name="YgcoBhE7MHAALE9pFAwvOCxAKjUKF2o=" value="&quot;Ag==&quot;"/>
    <we:property name="YgcoBhE7MHAALE9pKAEp" value="&quot;FjFjU1w=&quot;"/>
    <we:property name="YgcoBhE7MHAALE9pKgI7AyBc" value="&quot;Aw==&quot;"/>
    <we:property name="YgcoBhE7MHAALE9pMQIxJyhQGSIR" value="&quot;FjFjW158AnR0&quot;"/>
    <we:property name="YpQgCwo5dXE+Kls+AhEcICxV" value="&quot;Aw==&quot;"/>
    <we:property name="YpQgCwo5dXE+Kls+AhEcKydV" value="&quot;Ag==&quot;"/>
    <we:property name="YpQgCwo5dXECJ10=" value="&quot;Fj9jU1M=&quot;"/>
    <we:property name="dRA1Awh5CzIn" value="&quot;&quot;"/>
    <we:property name="dRA1Awh5Nz8hM1I6OAYtKQ==" value="&quot;dwMo&quot;"/>
    <we:property name="dRA1Awh5CTE1CF4m" value="&quot;AA==&quot;"/>
  </we:properties>
  <we:bindings>
    <we:binding id="Var0" type="matrix" appref="{161D2C79-F47C-194E-9F8B-A83CC9CF503E}"/>
    <we:binding id="Página1refEdit" type="matrix" appref="{B0E89152-0B5D-2144-9A1B-4210E68F95E9}"/>
    <we:binding id="Página1Worker" type="matrix" appref="{9131FA04-86A7-8447-B4F2-01E83A13BFA4}"/>
    <we:binding id="refEdit" type="matrix" appref="{BE8794E9-9A9D-B04D-B720-F5DBDBDD852E}"/>
    <we:binding id="Worker" type="matrix" appref="{DAADE1A2-B315-124B-8A41-D740638649FD}"/>
  </we:bindings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eese.org.br/cesta/produto" TargetMode="External"/><Relationship Id="rId1" Type="http://schemas.openxmlformats.org/officeDocument/2006/relationships/hyperlink" Target="https://www.dieese.org.br/analisecestabasica/2020/202004cestabasica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eese.org.br/analisecestabasica/2020/202004cestabasica.pdf" TargetMode="External"/><Relationship Id="rId2" Type="http://schemas.openxmlformats.org/officeDocument/2006/relationships/hyperlink" Target="https://fdr.com.br/2021/08/31/estados-que-possuem-a-gasolina-mais-cara-do-brasil-litro-passa-de-r-7/" TargetMode="External"/><Relationship Id="rId1" Type="http://schemas.openxmlformats.org/officeDocument/2006/relationships/hyperlink" Target="https://www.youtube.com/watch?v=PvNPPnhLpRw" TargetMode="External"/><Relationship Id="rId4" Type="http://schemas.openxmlformats.org/officeDocument/2006/relationships/hyperlink" Target="https://www.dieese.org.br/cesta/produ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048555"/>
  <sheetViews>
    <sheetView tabSelected="1" topLeftCell="C1" zoomScale="112" zoomScaleNormal="112" workbookViewId="0">
      <selection activeCell="P9" sqref="P9"/>
    </sheetView>
  </sheetViews>
  <sheetFormatPr baseColWidth="10" defaultColWidth="14.5" defaultRowHeight="15.75" customHeight="1" x14ac:dyDescent="0.15"/>
  <cols>
    <col min="4" max="4" width="10.6640625" customWidth="1"/>
    <col min="5" max="5" width="9.83203125" customWidth="1"/>
    <col min="7" max="7" width="16.1640625" customWidth="1"/>
    <col min="9" max="9" width="16" customWidth="1"/>
    <col min="10" max="10" width="6.1640625" bestFit="1" customWidth="1"/>
    <col min="11" max="11" width="14.33203125" customWidth="1"/>
    <col min="12" max="12" width="12.83203125" customWidth="1"/>
    <col min="13" max="13" width="13.6640625" customWidth="1"/>
    <col min="14" max="14" width="23.5" customWidth="1"/>
    <col min="18" max="18" width="20.83203125" customWidth="1"/>
    <col min="23" max="23" width="15.83203125" customWidth="1"/>
    <col min="24" max="24" width="14" customWidth="1"/>
    <col min="25" max="25" width="11.1640625" customWidth="1"/>
  </cols>
  <sheetData>
    <row r="1" spans="1:26" s="38" customFormat="1" ht="43" customHeight="1" x14ac:dyDescent="0.15">
      <c r="A1" s="71" t="s">
        <v>50</v>
      </c>
      <c r="B1" s="71" t="s">
        <v>32</v>
      </c>
      <c r="C1" s="71" t="s">
        <v>30</v>
      </c>
      <c r="D1" s="55"/>
      <c r="E1" s="71" t="s">
        <v>31</v>
      </c>
      <c r="F1" s="71" t="s">
        <v>33</v>
      </c>
      <c r="G1" s="71" t="s">
        <v>49</v>
      </c>
      <c r="H1" s="72" t="s">
        <v>34</v>
      </c>
      <c r="I1" s="71" t="s">
        <v>37</v>
      </c>
      <c r="K1" s="73" t="s">
        <v>121</v>
      </c>
      <c r="L1" s="73" t="s">
        <v>122</v>
      </c>
      <c r="M1" s="74" t="s">
        <v>133</v>
      </c>
      <c r="N1" s="71" t="s">
        <v>125</v>
      </c>
      <c r="O1" s="72" t="s">
        <v>34</v>
      </c>
      <c r="Q1" s="71" t="s">
        <v>132</v>
      </c>
      <c r="R1" s="71" t="s">
        <v>126</v>
      </c>
      <c r="S1" s="71" t="s">
        <v>127</v>
      </c>
      <c r="U1" s="72" t="s">
        <v>119</v>
      </c>
      <c r="W1" s="102" t="s">
        <v>42</v>
      </c>
      <c r="X1" s="102"/>
      <c r="Y1" s="102"/>
      <c r="Z1" s="102"/>
    </row>
    <row r="2" spans="1:26" s="38" customFormat="1" ht="15.75" customHeight="1" x14ac:dyDescent="0.15">
      <c r="A2" s="60" t="str">
        <f>VLOOKUP(C2,Custos!$B$1:$F$28,5,0)</f>
        <v>Nordeste</v>
      </c>
      <c r="B2" s="54">
        <v>1</v>
      </c>
      <c r="C2" s="60" t="s">
        <v>0</v>
      </c>
      <c r="D2" s="55"/>
      <c r="E2" s="60">
        <v>27</v>
      </c>
      <c r="F2" s="60" cm="1">
        <f t="array" ref="F2">INDEX($C$34:$AC$60,E2,E3)</f>
        <v>524</v>
      </c>
      <c r="G2" s="60" t="str">
        <f>VLOOKUP(E2,$B$1:$C$28,2,0)</f>
        <v>Vitória</v>
      </c>
      <c r="H2" s="75">
        <f>SUM(F2:F28)</f>
        <v>16838</v>
      </c>
      <c r="I2" s="60">
        <f>F2/50</f>
        <v>10.48</v>
      </c>
      <c r="J2" s="56"/>
      <c r="K2" s="53" t="str">
        <f>VLOOKUP(E2,Custos!$A$1:$D$28,4,0)</f>
        <v>6,04</v>
      </c>
      <c r="L2" s="97">
        <f>(K2/9)*F2</f>
        <v>351.66222222222223</v>
      </c>
      <c r="M2" s="97">
        <f>VLOOKUP(E2,Custos!$A$1:$E$28,5,0)</f>
        <v>677.54</v>
      </c>
      <c r="N2" s="64">
        <f t="shared" ref="N2:N28" si="0">INT(((F2/$Z$11)+$Z$6)*(M2*0.2))</f>
        <v>1037</v>
      </c>
      <c r="O2" s="76">
        <f>SUM(L2:L28)+SUM(N2:N28)</f>
        <v>36862.235555555555</v>
      </c>
      <c r="Q2" s="52">
        <v>10</v>
      </c>
      <c r="R2" s="77">
        <v>17000</v>
      </c>
      <c r="S2" s="77">
        <v>35000</v>
      </c>
      <c r="U2" s="65">
        <f>R10+S10</f>
        <v>23.383418479532164</v>
      </c>
      <c r="W2" s="66" t="s">
        <v>43</v>
      </c>
      <c r="X2" s="62"/>
      <c r="Y2" s="62"/>
      <c r="Z2" s="61">
        <f>SUM(I2:I28)</f>
        <v>336.76000000000005</v>
      </c>
    </row>
    <row r="3" spans="1:26" s="38" customFormat="1" ht="15.75" customHeight="1" x14ac:dyDescent="0.15">
      <c r="A3" s="60" t="str">
        <f>VLOOKUP(C3,Custos!$B$1:$F$28,5,0)</f>
        <v>Norte</v>
      </c>
      <c r="B3" s="61">
        <v>2</v>
      </c>
      <c r="C3" s="60" t="s">
        <v>1</v>
      </c>
      <c r="D3" s="55"/>
      <c r="E3" s="75">
        <v>3</v>
      </c>
      <c r="F3" s="60" cm="1">
        <f t="array" ref="F3">INDEX($C$34:$AC$60,E3,E4)</f>
        <v>489</v>
      </c>
      <c r="G3" s="60" t="str">
        <f>VLOOKUP(E3,$B$1:$C$28,2,0)</f>
        <v>Belo Horizonte</v>
      </c>
      <c r="H3" s="60"/>
      <c r="I3" s="60">
        <f>F3/50</f>
        <v>9.7799999999999994</v>
      </c>
      <c r="J3" s="56"/>
      <c r="K3" s="53" t="str">
        <f>VLOOKUP(E3,Custos!$A$1:$D$28,4,0)</f>
        <v>6,18</v>
      </c>
      <c r="L3" s="97">
        <f t="shared" ref="L3:L28" si="1">(K3/9)*F3</f>
        <v>335.78</v>
      </c>
      <c r="M3" s="97">
        <f>VLOOKUP(E3,Custos!$A$1:$E$28,5,0)</f>
        <v>632.83000000000004</v>
      </c>
      <c r="N3" s="64">
        <f>INT(((F3/$Z$11)+$Z$6)*(M3*0.2))</f>
        <v>963</v>
      </c>
      <c r="O3" s="62">
        <v>0</v>
      </c>
      <c r="Q3" s="54">
        <v>50</v>
      </c>
      <c r="R3" s="77">
        <v>36000</v>
      </c>
      <c r="S3" s="77">
        <v>55000</v>
      </c>
      <c r="W3" s="67" t="s">
        <v>41</v>
      </c>
      <c r="X3" s="62"/>
      <c r="Y3" s="62"/>
      <c r="Z3" s="61">
        <f>365*24</f>
        <v>8760</v>
      </c>
    </row>
    <row r="4" spans="1:26" s="38" customFormat="1" ht="15.75" customHeight="1" x14ac:dyDescent="0.15">
      <c r="A4" s="60" t="str">
        <f>VLOOKUP(C4,Custos!$B$1:$F$28,5,0)</f>
        <v>Sudeste</v>
      </c>
      <c r="B4" s="61">
        <v>3</v>
      </c>
      <c r="C4" s="60" t="s">
        <v>2</v>
      </c>
      <c r="D4" s="55"/>
      <c r="E4" s="75">
        <v>25</v>
      </c>
      <c r="F4" s="60">
        <f t="array" ref="F4">INDEX($C$34:$AC$60,E4,E5)</f>
        <v>408</v>
      </c>
      <c r="G4" s="60" t="str">
        <f t="shared" ref="G4:G28" si="2">VLOOKUP(E4,$B$1:$C$28,2,0)</f>
        <v>São Paulo</v>
      </c>
      <c r="H4" s="60"/>
      <c r="I4" s="60">
        <f t="shared" ref="I4:I28" si="3">F4/50</f>
        <v>8.16</v>
      </c>
      <c r="J4" s="56"/>
      <c r="K4" s="53" t="str">
        <f>VLOOKUP(E4,Custos!$A$1:$D$28,4,0)</f>
        <v>5,62</v>
      </c>
      <c r="L4" s="97">
        <f t="shared" si="1"/>
        <v>254.77333333333334</v>
      </c>
      <c r="M4" s="97">
        <f>VLOOKUP(E4,Custos!$A$1:$E$28,5,0)</f>
        <v>713.86</v>
      </c>
      <c r="N4" s="64">
        <f t="shared" si="0"/>
        <v>1072</v>
      </c>
      <c r="O4" s="62"/>
      <c r="R4" s="79"/>
      <c r="W4" s="68" t="s">
        <v>39</v>
      </c>
      <c r="X4" s="62"/>
      <c r="Y4" s="62"/>
      <c r="Z4" s="69">
        <f>Z3-Z2</f>
        <v>8423.24</v>
      </c>
    </row>
    <row r="5" spans="1:26" s="38" customFormat="1" ht="15.75" customHeight="1" x14ac:dyDescent="0.15">
      <c r="A5" s="60" t="str">
        <f>VLOOKUP(C5,Custos!$B$1:$F$28,5,0)</f>
        <v>Norte</v>
      </c>
      <c r="B5" s="61">
        <v>4</v>
      </c>
      <c r="C5" s="60" t="s">
        <v>3</v>
      </c>
      <c r="D5" s="55"/>
      <c r="E5" s="75">
        <v>8</v>
      </c>
      <c r="F5" s="60">
        <f t="array" ref="F5">INDEX($C$34:$AC$60,E5,E6)</f>
        <v>251</v>
      </c>
      <c r="G5" s="60" t="str">
        <f t="shared" si="2"/>
        <v>Curitiba</v>
      </c>
      <c r="H5" s="60"/>
      <c r="I5" s="60">
        <f t="shared" si="3"/>
        <v>5.0199999999999996</v>
      </c>
      <c r="J5" s="56"/>
      <c r="K5" s="53" t="str">
        <f>VLOOKUP(E5,Custos!$A$1:$D$28,4,0)</f>
        <v>5,73</v>
      </c>
      <c r="L5" s="97">
        <f t="shared" si="1"/>
        <v>159.80333333333334</v>
      </c>
      <c r="M5" s="97">
        <f>VLOOKUP(E5,Custos!$A$1:$E$28,5,0)</f>
        <v>636.57000000000005</v>
      </c>
      <c r="N5" s="64">
        <f t="shared" si="0"/>
        <v>931</v>
      </c>
      <c r="O5" s="62"/>
      <c r="W5" s="68" t="s">
        <v>38</v>
      </c>
      <c r="X5" s="62"/>
      <c r="Y5" s="62"/>
      <c r="Z5" s="69">
        <f>Z4/24</f>
        <v>350.96833333333331</v>
      </c>
    </row>
    <row r="6" spans="1:26" s="38" customFormat="1" ht="15.75" customHeight="1" x14ac:dyDescent="0.15">
      <c r="A6" s="60" t="str">
        <f>VLOOKUP(C6,Custos!$B$1:$F$28,5,0)</f>
        <v>Centro-oeste</v>
      </c>
      <c r="B6" s="61">
        <v>5</v>
      </c>
      <c r="C6" s="60" t="s">
        <v>4</v>
      </c>
      <c r="D6" s="55"/>
      <c r="E6" s="75">
        <v>9</v>
      </c>
      <c r="F6" s="60">
        <f t="array" ref="F6">INDEX($C$34:$AC$60,E6,E7)</f>
        <v>376</v>
      </c>
      <c r="G6" s="60" t="str">
        <f>VLOOKUP(E6,$B$1:$C$28,2,0)</f>
        <v>Florianópolis</v>
      </c>
      <c r="H6" s="60"/>
      <c r="I6" s="60">
        <f t="shared" si="3"/>
        <v>7.52</v>
      </c>
      <c r="J6" s="56"/>
      <c r="K6" s="53" t="str">
        <f>VLOOKUP(E6,Custos!$A$1:$D$28,4,0)</f>
        <v>5,74</v>
      </c>
      <c r="L6" s="97">
        <f t="shared" si="1"/>
        <v>239.80444444444444</v>
      </c>
      <c r="M6" s="97">
        <f>VLOOKUP(E6,Custos!$A$1:$E$28,5,0)</f>
        <v>695.59</v>
      </c>
      <c r="N6" s="64">
        <f t="shared" si="0"/>
        <v>1039</v>
      </c>
      <c r="O6" s="62"/>
      <c r="W6" s="68" t="s">
        <v>40</v>
      </c>
      <c r="X6" s="62"/>
      <c r="Y6" s="62"/>
      <c r="Z6" s="69">
        <v>7</v>
      </c>
    </row>
    <row r="7" spans="1:26" s="38" customFormat="1" ht="15.75" customHeight="1" x14ac:dyDescent="0.15">
      <c r="A7" s="60" t="str">
        <f>VLOOKUP(C7,Custos!$B$1:$F$28,5,0)</f>
        <v>Centro-oeste</v>
      </c>
      <c r="B7" s="61">
        <v>6</v>
      </c>
      <c r="C7" s="60" t="s">
        <v>27</v>
      </c>
      <c r="D7" s="55"/>
      <c r="E7" s="75">
        <v>18</v>
      </c>
      <c r="F7" s="60">
        <f t="array" ref="F7">INDEX($C$34:$AC$60,E7,E8)</f>
        <v>1518</v>
      </c>
      <c r="G7" s="60" t="str">
        <f t="shared" si="2"/>
        <v>Porto Alegre</v>
      </c>
      <c r="H7" s="60"/>
      <c r="I7" s="60">
        <f t="shared" si="3"/>
        <v>30.36</v>
      </c>
      <c r="J7" s="56"/>
      <c r="K7" s="53" t="str">
        <f>VLOOKUP(E7,Custos!$A$1:$D$28,4,0)</f>
        <v>6,14</v>
      </c>
      <c r="L7" s="97">
        <f t="shared" si="1"/>
        <v>1035.6133333333332</v>
      </c>
      <c r="M7" s="97">
        <f>VLOOKUP(E7,Custos!$A$1:$E$28,5,0)</f>
        <v>673</v>
      </c>
      <c r="N7" s="64">
        <f t="shared" si="0"/>
        <v>1197</v>
      </c>
      <c r="O7" s="62"/>
      <c r="R7" s="101" t="s">
        <v>128</v>
      </c>
      <c r="S7" s="101" t="s">
        <v>129</v>
      </c>
      <c r="W7" s="68" t="s">
        <v>35</v>
      </c>
      <c r="X7" s="62"/>
      <c r="Y7" s="62"/>
      <c r="Z7" s="69" t="s">
        <v>123</v>
      </c>
    </row>
    <row r="8" spans="1:26" s="38" customFormat="1" ht="15.75" customHeight="1" x14ac:dyDescent="0.15">
      <c r="A8" s="60" t="str">
        <f>VLOOKUP(C8,Custos!$B$1:$F$28,5,0)</f>
        <v>Centro-oeste</v>
      </c>
      <c r="B8" s="61">
        <v>7</v>
      </c>
      <c r="C8" s="60" t="s">
        <v>6</v>
      </c>
      <c r="D8" s="55"/>
      <c r="E8" s="75">
        <v>6</v>
      </c>
      <c r="F8" s="60">
        <f t="array" ref="F8">INDEX($C$34:$AC$60,E8,E9)</f>
        <v>705</v>
      </c>
      <c r="G8" s="60" t="str">
        <f t="shared" si="2"/>
        <v>C. Grande</v>
      </c>
      <c r="H8" s="60"/>
      <c r="I8" s="60">
        <f t="shared" si="3"/>
        <v>14.1</v>
      </c>
      <c r="J8" s="56"/>
      <c r="K8" s="53" t="str">
        <f>VLOOKUP(E8,Custos!$A$1:$D$28,4,0)</f>
        <v>5,95</v>
      </c>
      <c r="L8" s="97">
        <f t="shared" si="1"/>
        <v>466.08333333333331</v>
      </c>
      <c r="M8" s="97">
        <f>VLOOKUP(E8,Custos!$A$1:$E$28,5,0)</f>
        <v>660.11</v>
      </c>
      <c r="N8" s="64">
        <f t="shared" si="0"/>
        <v>1040</v>
      </c>
      <c r="O8" s="62"/>
      <c r="R8" s="101"/>
      <c r="S8" s="101"/>
      <c r="W8" s="68" t="s">
        <v>36</v>
      </c>
      <c r="X8" s="62"/>
      <c r="Y8" s="62"/>
      <c r="Z8" s="69">
        <f>100/60</f>
        <v>1.6666666666666667</v>
      </c>
    </row>
    <row r="9" spans="1:26" s="38" customFormat="1" ht="15.75" customHeight="1" x14ac:dyDescent="0.15">
      <c r="A9" s="60" t="str">
        <f>VLOOKUP(C9,Custos!$B$1:$F$28,5,0)</f>
        <v>Sul</v>
      </c>
      <c r="B9" s="61">
        <v>8</v>
      </c>
      <c r="C9" s="60" t="s">
        <v>7</v>
      </c>
      <c r="D9" s="55"/>
      <c r="E9" s="75">
        <v>11</v>
      </c>
      <c r="F9" s="60" cm="1">
        <f t="array" ref="F9">INDEX($C$34:$AC$60,E9,E10)</f>
        <v>209</v>
      </c>
      <c r="G9" s="60" t="str">
        <f t="shared" si="2"/>
        <v>Goiânia</v>
      </c>
      <c r="H9" s="60"/>
      <c r="I9" s="60">
        <f t="shared" si="3"/>
        <v>4.18</v>
      </c>
      <c r="J9" s="56"/>
      <c r="K9" s="53" t="str">
        <f>VLOOKUP(E9,Custos!$A$1:$D$28,4,0)</f>
        <v>6,27</v>
      </c>
      <c r="L9" s="97">
        <f t="shared" si="1"/>
        <v>145.60333333333332</v>
      </c>
      <c r="M9" s="97">
        <f>VLOOKUP(E9,Custos!$A$1:$E$28,5,0)</f>
        <v>624.91</v>
      </c>
      <c r="N9" s="64">
        <f t="shared" si="0"/>
        <v>907</v>
      </c>
      <c r="O9" s="62"/>
      <c r="R9" s="101"/>
      <c r="S9" s="101"/>
      <c r="W9" s="70" t="s">
        <v>116</v>
      </c>
      <c r="X9" s="62"/>
      <c r="Y9" s="62"/>
      <c r="Z9" s="69" t="s">
        <v>117</v>
      </c>
    </row>
    <row r="10" spans="1:26" s="38" customFormat="1" ht="15.75" customHeight="1" x14ac:dyDescent="0.15">
      <c r="A10" s="60" t="str">
        <f>VLOOKUP(C10,Custos!$B$1:$F$28,5,0)</f>
        <v>Sul</v>
      </c>
      <c r="B10" s="61">
        <v>9</v>
      </c>
      <c r="C10" s="60" t="s">
        <v>8</v>
      </c>
      <c r="D10" s="55"/>
      <c r="E10" s="75">
        <v>5</v>
      </c>
      <c r="F10" s="60">
        <f t="array" ref="F10">INDEX($C$34:$AC$60,E10,E11)</f>
        <v>873</v>
      </c>
      <c r="G10" s="60" t="str">
        <f t="shared" si="2"/>
        <v>Brasília</v>
      </c>
      <c r="H10" s="60"/>
      <c r="I10" s="60">
        <f t="shared" si="3"/>
        <v>17.46</v>
      </c>
      <c r="J10" s="56"/>
      <c r="K10" s="53" t="str">
        <f>VLOOKUP(E10,Custos!$A$1:$D$28,4,0)</f>
        <v>6,35</v>
      </c>
      <c r="L10" s="97">
        <f t="shared" si="1"/>
        <v>615.94999999999993</v>
      </c>
      <c r="M10" s="97">
        <f>VLOOKUP(E10,Custos!$A$1:$E$28,5,0)</f>
        <v>661.09</v>
      </c>
      <c r="N10" s="64">
        <f t="shared" si="0"/>
        <v>1069</v>
      </c>
      <c r="O10" s="62"/>
      <c r="R10" s="78">
        <f>((H2-R2)/(R3-R2))*($Q$3-$Q$2)+$Q$2</f>
        <v>9.6589473684210532</v>
      </c>
      <c r="S10" s="78">
        <f>((O2-S2)/(S3-S2))*($Q$3-$Q$2)+$Q$2</f>
        <v>13.724471111111111</v>
      </c>
      <c r="W10" s="70" t="s">
        <v>118</v>
      </c>
      <c r="X10" s="62"/>
      <c r="Y10" s="62"/>
      <c r="Z10" s="69" t="s">
        <v>117</v>
      </c>
    </row>
    <row r="11" spans="1:26" s="38" customFormat="1" ht="15.75" customHeight="1" x14ac:dyDescent="0.15">
      <c r="A11" s="60" t="str">
        <f>VLOOKUP(C11,Custos!$B$1:$F$28,5,0)</f>
        <v>Nordeste</v>
      </c>
      <c r="B11" s="61">
        <v>10</v>
      </c>
      <c r="C11" s="60" t="s">
        <v>9</v>
      </c>
      <c r="D11" s="55"/>
      <c r="E11" s="75">
        <v>7</v>
      </c>
      <c r="F11" s="60">
        <f t="array" ref="F11">INDEX($C$34:$AC$60,E11,E12)</f>
        <v>1414</v>
      </c>
      <c r="G11" s="60" t="str">
        <f t="shared" si="2"/>
        <v>Cuiabá</v>
      </c>
      <c r="H11" s="60"/>
      <c r="I11" s="60">
        <f t="shared" si="3"/>
        <v>28.28</v>
      </c>
      <c r="J11" s="56"/>
      <c r="K11" s="53" t="str">
        <f>VLOOKUP(E11,Custos!$A$1:$D$28,4,0)</f>
        <v>5,94</v>
      </c>
      <c r="L11" s="97">
        <f t="shared" si="1"/>
        <v>933.24</v>
      </c>
      <c r="M11" s="97">
        <f>VLOOKUP(E11,Custos!$A$1:$E$28,5,0)</f>
        <v>632.53539331135198</v>
      </c>
      <c r="N11" s="64">
        <f t="shared" si="0"/>
        <v>1109</v>
      </c>
      <c r="O11" s="62"/>
      <c r="W11" s="70" t="s">
        <v>124</v>
      </c>
      <c r="X11" s="70"/>
      <c r="Y11" s="70"/>
      <c r="Z11" s="69">
        <v>800</v>
      </c>
    </row>
    <row r="12" spans="1:26" s="38" customFormat="1" ht="15.75" customHeight="1" x14ac:dyDescent="0.15">
      <c r="A12" s="60" t="str">
        <f>VLOOKUP(C12,Custos!$B$1:$F$28,5,0)</f>
        <v>Centro-oeste</v>
      </c>
      <c r="B12" s="61">
        <v>11</v>
      </c>
      <c r="C12" s="60" t="s">
        <v>10</v>
      </c>
      <c r="D12" s="55"/>
      <c r="E12" s="75">
        <v>21</v>
      </c>
      <c r="F12" s="60">
        <f t="array" ref="F12">INDEX($C$34:$AC$60,E12,E13)</f>
        <v>544</v>
      </c>
      <c r="G12" s="60" t="str">
        <f>VLOOKUP(E12,$B$1:$C$28,2,0)</f>
        <v>Rio Branco</v>
      </c>
      <c r="H12" s="60"/>
      <c r="I12" s="60">
        <f t="shared" si="3"/>
        <v>10.88</v>
      </c>
      <c r="J12" s="56"/>
      <c r="K12" s="53" t="str">
        <f>VLOOKUP(E12,Custos!$A$1:$D$28,4,0)</f>
        <v>6,45</v>
      </c>
      <c r="L12" s="97">
        <f t="shared" si="1"/>
        <v>389.86666666666667</v>
      </c>
      <c r="M12" s="97">
        <f>VLOOKUP(E12,Custos!$A$1:$E$28,5,0)</f>
        <v>531.69224054011625</v>
      </c>
      <c r="N12" s="64">
        <f t="shared" si="0"/>
        <v>816</v>
      </c>
      <c r="O12" s="62"/>
      <c r="W12" s="70" t="s">
        <v>200</v>
      </c>
      <c r="X12" s="70"/>
      <c r="Y12" s="70"/>
      <c r="Z12" s="69" t="s">
        <v>201</v>
      </c>
    </row>
    <row r="13" spans="1:26" s="38" customFormat="1" ht="15.75" customHeight="1" x14ac:dyDescent="0.15">
      <c r="A13" s="60" t="str">
        <f>VLOOKUP(C13,Custos!$B$1:$F$28,5,0)</f>
        <v>Nordeste</v>
      </c>
      <c r="B13" s="61">
        <v>12</v>
      </c>
      <c r="C13" s="60" t="s">
        <v>11</v>
      </c>
      <c r="D13" s="55"/>
      <c r="E13" s="75">
        <v>19</v>
      </c>
      <c r="F13" s="60">
        <f t="array" ref="F13">INDEX($C$34:$AC$60,E13,E14)</f>
        <v>901</v>
      </c>
      <c r="G13" s="60" t="str">
        <f t="shared" si="2"/>
        <v>Porto Velho</v>
      </c>
      <c r="H13" s="60"/>
      <c r="I13" s="60">
        <f t="shared" si="3"/>
        <v>18.02</v>
      </c>
      <c r="J13" s="56"/>
      <c r="K13" s="53" t="str">
        <f>VLOOKUP(E13,Custos!$A$1:$D$28,4,0)</f>
        <v>6,06</v>
      </c>
      <c r="L13" s="97">
        <f t="shared" si="1"/>
        <v>606.67333333333329</v>
      </c>
      <c r="M13" s="97">
        <f>VLOOKUP(E13,Custos!$A$1:$E$28,5,0)</f>
        <v>616.73161563824783</v>
      </c>
      <c r="N13" s="64">
        <f t="shared" si="0"/>
        <v>1002</v>
      </c>
      <c r="O13" s="62"/>
    </row>
    <row r="14" spans="1:26" s="38" customFormat="1" ht="15.75" customHeight="1" x14ac:dyDescent="0.15">
      <c r="A14" s="60" t="str">
        <f>VLOOKUP(C14,Custos!$B$1:$F$28,5,0)</f>
        <v>Norte</v>
      </c>
      <c r="B14" s="61">
        <v>13</v>
      </c>
      <c r="C14" s="63" t="s">
        <v>12</v>
      </c>
      <c r="D14" s="55"/>
      <c r="E14" s="75">
        <v>15</v>
      </c>
      <c r="F14" s="60">
        <f t="array" ref="F14">INDEX($C$34:$AC$60,E14,E15)</f>
        <v>785</v>
      </c>
      <c r="G14" s="60" t="str">
        <f t="shared" si="2"/>
        <v>Manaus</v>
      </c>
      <c r="H14" s="60"/>
      <c r="I14" s="60">
        <f t="shared" si="3"/>
        <v>15.7</v>
      </c>
      <c r="J14" s="56"/>
      <c r="K14" s="53" t="str">
        <f>VLOOKUP(E14,Custos!$A$1:$D$28,4,0)</f>
        <v>5,79</v>
      </c>
      <c r="L14" s="97">
        <f t="shared" si="1"/>
        <v>505.01666666666665</v>
      </c>
      <c r="M14" s="97">
        <f>VLOOKUP(E14,Custos!$A$1:$E$28,5,0)</f>
        <v>578.7352991050401</v>
      </c>
      <c r="N14" s="64">
        <f t="shared" si="0"/>
        <v>923</v>
      </c>
      <c r="O14" s="62"/>
      <c r="W14" s="58" t="s">
        <v>45</v>
      </c>
    </row>
    <row r="15" spans="1:26" s="38" customFormat="1" ht="15.75" customHeight="1" x14ac:dyDescent="0.15">
      <c r="A15" s="60" t="str">
        <f>VLOOKUP(C15,Custos!$B$1:$F$28,5,0)</f>
        <v>Nordeste</v>
      </c>
      <c r="B15" s="61">
        <v>14</v>
      </c>
      <c r="C15" s="60" t="s">
        <v>13</v>
      </c>
      <c r="D15" s="55"/>
      <c r="E15" s="75">
        <v>4</v>
      </c>
      <c r="F15" s="60">
        <f t="array" ref="F15">INDEX($C$34:$AC$60,E15,E16)</f>
        <v>1110</v>
      </c>
      <c r="G15" s="60" t="str">
        <f>VLOOKUP(E15,$B$1:$C$28,2,0)</f>
        <v>Boa Vista</v>
      </c>
      <c r="H15" s="60"/>
      <c r="I15" s="60">
        <f t="shared" si="3"/>
        <v>22.2</v>
      </c>
      <c r="J15" s="56"/>
      <c r="K15" s="53" t="str">
        <f>VLOOKUP(E15,Custos!$A$1:$D$28,4,0)</f>
        <v>5,63</v>
      </c>
      <c r="L15" s="97">
        <f t="shared" si="1"/>
        <v>694.36666666666667</v>
      </c>
      <c r="M15" s="97">
        <f>VLOOKUP(E15,Custos!$A$1:$E$28,5,0)</f>
        <v>596.01217459569796</v>
      </c>
      <c r="N15" s="64">
        <f t="shared" si="0"/>
        <v>999</v>
      </c>
      <c r="O15" s="62"/>
      <c r="Q15" s="50" t="s">
        <v>130</v>
      </c>
      <c r="R15" s="51" t="s">
        <v>131</v>
      </c>
      <c r="W15" s="57" t="s">
        <v>44</v>
      </c>
    </row>
    <row r="16" spans="1:26" s="38" customFormat="1" ht="15.75" customHeight="1" x14ac:dyDescent="0.15">
      <c r="A16" s="60" t="str">
        <f>VLOOKUP(C16,Custos!$B$1:$F$28,5,0)</f>
        <v>Norte</v>
      </c>
      <c r="B16" s="61">
        <v>15</v>
      </c>
      <c r="C16" s="63" t="s">
        <v>14</v>
      </c>
      <c r="D16" s="55"/>
      <c r="E16" s="75">
        <v>13</v>
      </c>
      <c r="F16" s="60">
        <f t="array" ref="F16">INDEX($C$34:$AC$60,E16,E17)</f>
        <v>329</v>
      </c>
      <c r="G16" s="60" t="str">
        <f>VLOOKUP(E16,$B$1:$C$28,2,0)</f>
        <v>Macapá</v>
      </c>
      <c r="H16" s="60"/>
      <c r="I16" s="60">
        <f t="shared" si="3"/>
        <v>6.58</v>
      </c>
      <c r="J16" s="56"/>
      <c r="K16" s="53" t="str">
        <f>VLOOKUP(E16,Custos!$A$1:$D$28,4,0)</f>
        <v>5,14</v>
      </c>
      <c r="L16" s="97">
        <f t="shared" si="1"/>
        <v>187.89555555555555</v>
      </c>
      <c r="M16" s="97">
        <f>VLOOKUP(E16,Custos!$A$1:$E$28,5,0)</f>
        <v>585.22013188883659</v>
      </c>
      <c r="N16" s="64">
        <f t="shared" si="0"/>
        <v>867</v>
      </c>
      <c r="O16" s="62"/>
      <c r="R16" s="49">
        <f>Q2+(((H2-R2)/(R3-R2))*(Q3-Q2))</f>
        <v>9.6589473684210532</v>
      </c>
      <c r="W16" s="57" t="s">
        <v>46</v>
      </c>
    </row>
    <row r="17" spans="1:29" s="38" customFormat="1" ht="15.75" customHeight="1" x14ac:dyDescent="0.15">
      <c r="A17" s="60" t="str">
        <f>VLOOKUP(C17,Custos!$B$1:$F$28,5,0)</f>
        <v>Nordeste</v>
      </c>
      <c r="B17" s="61">
        <v>16</v>
      </c>
      <c r="C17" s="60" t="s">
        <v>15</v>
      </c>
      <c r="D17" s="55"/>
      <c r="E17" s="75">
        <v>2</v>
      </c>
      <c r="F17" s="60">
        <f t="array" ref="F17">INDEX($C$34:$AC$60,E17,E18)</f>
        <v>481</v>
      </c>
      <c r="G17" s="60" t="str">
        <f t="shared" si="2"/>
        <v>Belém</v>
      </c>
      <c r="H17" s="60"/>
      <c r="I17" s="60">
        <f t="shared" si="3"/>
        <v>9.6199999999999992</v>
      </c>
      <c r="J17" s="56"/>
      <c r="K17" s="53" t="str">
        <f>VLOOKUP(E17,Custos!$A$1:$D$28,4,0)</f>
        <v>6,03</v>
      </c>
      <c r="L17" s="97">
        <f t="shared" si="1"/>
        <v>322.27000000000004</v>
      </c>
      <c r="M17" s="97">
        <f>VLOOKUP(E17,Custos!$A$1:$E$28,5,0)</f>
        <v>563.97</v>
      </c>
      <c r="N17" s="64">
        <f t="shared" si="0"/>
        <v>857</v>
      </c>
      <c r="O17" s="62"/>
    </row>
    <row r="18" spans="1:29" s="38" customFormat="1" ht="15.75" customHeight="1" x14ac:dyDescent="0.15">
      <c r="A18" s="60" t="str">
        <f>VLOOKUP(C18,Custos!$B$1:$F$28,5,0)</f>
        <v>Norte</v>
      </c>
      <c r="B18" s="61">
        <v>17</v>
      </c>
      <c r="C18" s="63" t="s">
        <v>16</v>
      </c>
      <c r="D18" s="55"/>
      <c r="E18" s="75">
        <v>24</v>
      </c>
      <c r="F18" s="60">
        <f t="array" ref="F18">INDEX($C$34:$AC$60,E18,E19)</f>
        <v>329</v>
      </c>
      <c r="G18" s="60" t="str">
        <f t="shared" si="2"/>
        <v>São Luis</v>
      </c>
      <c r="H18" s="60"/>
      <c r="I18" s="60">
        <f t="shared" si="3"/>
        <v>6.58</v>
      </c>
      <c r="J18" s="56"/>
      <c r="K18" s="53" t="str">
        <f>VLOOKUP(E18,Custos!$A$1:$D$28,4,0)</f>
        <v>5,90</v>
      </c>
      <c r="L18" s="97">
        <f t="shared" si="1"/>
        <v>215.67777777777778</v>
      </c>
      <c r="M18" s="97">
        <f>VLOOKUP(E18,Custos!$A$1:$E$28,5,0)</f>
        <v>588.58263777673108</v>
      </c>
      <c r="N18" s="64">
        <f t="shared" si="0"/>
        <v>872</v>
      </c>
      <c r="O18" s="62"/>
    </row>
    <row r="19" spans="1:29" s="38" customFormat="1" ht="15.75" customHeight="1" x14ac:dyDescent="0.15">
      <c r="A19" s="60" t="str">
        <f>VLOOKUP(C19,Custos!$B$1:$F$28,5,0)</f>
        <v>Sul</v>
      </c>
      <c r="B19" s="61">
        <v>18</v>
      </c>
      <c r="C19" s="60" t="s">
        <v>17</v>
      </c>
      <c r="D19" s="55"/>
      <c r="E19" s="75">
        <v>26</v>
      </c>
      <c r="F19" s="60">
        <f t="array" ref="F19">INDEX($C$34:$AC$60,E19,E20)</f>
        <v>634</v>
      </c>
      <c r="G19" s="60" t="str">
        <f t="shared" si="2"/>
        <v>Teresina</v>
      </c>
      <c r="H19" s="60"/>
      <c r="I19" s="60">
        <f t="shared" si="3"/>
        <v>12.68</v>
      </c>
      <c r="J19" s="56"/>
      <c r="K19" s="53" t="str">
        <f>VLOOKUP(E19,Custos!$A$1:$D$28,4,0)</f>
        <v>6,30</v>
      </c>
      <c r="L19" s="97">
        <f t="shared" si="1"/>
        <v>443.79999999999995</v>
      </c>
      <c r="M19" s="97">
        <f>VLOOKUP(E19,Custos!$A$1:$E$28,5,0)</f>
        <v>612.66458470717544</v>
      </c>
      <c r="N19" s="64">
        <f t="shared" si="0"/>
        <v>954</v>
      </c>
      <c r="O19" s="62"/>
    </row>
    <row r="20" spans="1:29" s="38" customFormat="1" ht="15.75" customHeight="1" x14ac:dyDescent="0.15">
      <c r="A20" s="60" t="str">
        <f>VLOOKUP(C20,Custos!$B$1:$F$28,5,0)</f>
        <v>Norte</v>
      </c>
      <c r="B20" s="61">
        <v>19</v>
      </c>
      <c r="C20" s="60" t="s">
        <v>18</v>
      </c>
      <c r="D20" s="55"/>
      <c r="E20" s="75">
        <v>10</v>
      </c>
      <c r="F20" s="60">
        <f t="array" ref="F20">INDEX($C$34:$AC$60,E20,E21)</f>
        <v>435</v>
      </c>
      <c r="G20" s="60" t="str">
        <f t="shared" si="2"/>
        <v>Fortaleza</v>
      </c>
      <c r="H20" s="60"/>
      <c r="I20" s="60">
        <f t="shared" si="3"/>
        <v>8.6999999999999993</v>
      </c>
      <c r="J20" s="56"/>
      <c r="K20" s="53" t="str">
        <f>VLOOKUP(E20,Custos!$A$1:$D$28,4,0)</f>
        <v>5,93</v>
      </c>
      <c r="L20" s="97">
        <f t="shared" si="1"/>
        <v>286.61666666666667</v>
      </c>
      <c r="M20" s="97">
        <f>VLOOKUP(E20,Custos!$A$1:$E$28,5,0)</f>
        <v>607.35</v>
      </c>
      <c r="N20" s="64">
        <f t="shared" si="0"/>
        <v>916</v>
      </c>
      <c r="O20" s="62"/>
      <c r="Q20" s="80"/>
    </row>
    <row r="21" spans="1:29" s="38" customFormat="1" ht="15.75" customHeight="1" x14ac:dyDescent="0.15">
      <c r="A21" s="60" t="str">
        <f>VLOOKUP(C21,Custos!$B$1:$F$28,5,0)</f>
        <v>Nordeste</v>
      </c>
      <c r="B21" s="61">
        <v>20</v>
      </c>
      <c r="C21" s="60" t="s">
        <v>19</v>
      </c>
      <c r="D21" s="55"/>
      <c r="E21" s="75">
        <v>16</v>
      </c>
      <c r="F21" s="60">
        <f t="array" ref="F21">INDEX($C$34:$AC$60,E21,E22)</f>
        <v>185</v>
      </c>
      <c r="G21" s="60" t="str">
        <f t="shared" si="2"/>
        <v>Natal</v>
      </c>
      <c r="H21" s="60"/>
      <c r="I21" s="60">
        <f t="shared" si="3"/>
        <v>3.7</v>
      </c>
      <c r="J21" s="56"/>
      <c r="K21" s="53" t="str">
        <f>VLOOKUP(E21,Custos!$A$1:$D$28,4,0)</f>
        <v>6,10</v>
      </c>
      <c r="L21" s="97">
        <f t="shared" si="1"/>
        <v>125.38888888888887</v>
      </c>
      <c r="M21" s="97">
        <f>VLOOKUP(E21,Custos!$A$1:$E$28,5,0)</f>
        <v>551.05999999999995</v>
      </c>
      <c r="N21" s="64">
        <f t="shared" si="0"/>
        <v>796</v>
      </c>
      <c r="O21" s="62"/>
      <c r="Q21" s="50"/>
    </row>
    <row r="22" spans="1:29" s="38" customFormat="1" ht="15.75" customHeight="1" x14ac:dyDescent="0.15">
      <c r="A22" s="60" t="str">
        <f>VLOOKUP(C22,Custos!$B$1:$F$28,5,0)</f>
        <v>Norte</v>
      </c>
      <c r="B22" s="61">
        <v>21</v>
      </c>
      <c r="C22" s="63" t="s">
        <v>20</v>
      </c>
      <c r="D22" s="55"/>
      <c r="E22" s="75">
        <v>12</v>
      </c>
      <c r="F22" s="60">
        <f t="array" ref="F22">INDEX($C$34:$AC$60,E22,E23)</f>
        <v>104</v>
      </c>
      <c r="G22" s="60" t="str">
        <f t="shared" si="2"/>
        <v>João Pessoa</v>
      </c>
      <c r="H22" s="60"/>
      <c r="I22" s="60">
        <f t="shared" si="3"/>
        <v>2.08</v>
      </c>
      <c r="J22" s="56"/>
      <c r="K22" s="53" t="str">
        <f>VLOOKUP(E22,Custos!$A$1:$D$28,4,0)</f>
        <v>5,79</v>
      </c>
      <c r="L22" s="97">
        <f t="shared" si="1"/>
        <v>66.906666666666666</v>
      </c>
      <c r="M22" s="97">
        <f>VLOOKUP(E22,Custos!$A$1:$E$28,5,0)</f>
        <v>538.65</v>
      </c>
      <c r="N22" s="64">
        <f t="shared" si="0"/>
        <v>768</v>
      </c>
      <c r="O22" s="62"/>
      <c r="Q22" s="50"/>
    </row>
    <row r="23" spans="1:29" s="38" customFormat="1" ht="15.75" customHeight="1" x14ac:dyDescent="0.15">
      <c r="A23" s="60" t="str">
        <f>VLOOKUP(C23,Custos!$B$1:$F$28,5,0)</f>
        <v>Sudeste</v>
      </c>
      <c r="B23" s="61">
        <v>22</v>
      </c>
      <c r="C23" s="60" t="s">
        <v>21</v>
      </c>
      <c r="D23" s="55"/>
      <c r="E23" s="75">
        <v>20</v>
      </c>
      <c r="F23" s="60">
        <f t="array" ref="F23">INDEX($C$34:$AC$60,E23,E24)</f>
        <v>285</v>
      </c>
      <c r="G23" s="60" t="str">
        <f>VLOOKUP(E23,$B$1:$C$28,2,0)</f>
        <v>Recife</v>
      </c>
      <c r="H23" s="60"/>
      <c r="I23" s="60">
        <f t="shared" si="3"/>
        <v>5.7</v>
      </c>
      <c r="J23" s="56"/>
      <c r="K23" s="53" t="str">
        <f>VLOOKUP(E23,Custos!$A$1:$D$28,4,0)</f>
        <v>5,90</v>
      </c>
      <c r="L23" s="97">
        <f t="shared" si="1"/>
        <v>186.83333333333334</v>
      </c>
      <c r="M23" s="97">
        <f>VLOOKUP(E23,Custos!$A$1:$E$28,5,0)</f>
        <v>543.1</v>
      </c>
      <c r="N23" s="64">
        <f t="shared" si="0"/>
        <v>799</v>
      </c>
      <c r="O23" s="62"/>
    </row>
    <row r="24" spans="1:29" s="38" customFormat="1" ht="15.75" customHeight="1" x14ac:dyDescent="0.15">
      <c r="A24" s="60" t="str">
        <f>VLOOKUP(C24,Custos!$B$1:$F$28,5,0)</f>
        <v>Nordeste</v>
      </c>
      <c r="B24" s="61">
        <v>23</v>
      </c>
      <c r="C24" s="60" t="s">
        <v>22</v>
      </c>
      <c r="D24" s="55"/>
      <c r="E24" s="75">
        <v>14</v>
      </c>
      <c r="F24" s="60">
        <f t="array" ref="F24">INDEX($C$34:$AC$60,E24,E25)</f>
        <v>294</v>
      </c>
      <c r="G24" s="60" t="str">
        <f t="shared" si="2"/>
        <v>Maceió</v>
      </c>
      <c r="H24" s="60"/>
      <c r="I24" s="60">
        <f t="shared" si="3"/>
        <v>5.88</v>
      </c>
      <c r="J24" s="56"/>
      <c r="K24" s="53" t="str">
        <f>VLOOKUP(E24,Custos!$A$1:$D$28,4,0)</f>
        <v>6,04</v>
      </c>
      <c r="L24" s="97">
        <f t="shared" si="1"/>
        <v>197.30666666666667</v>
      </c>
      <c r="M24" s="97">
        <f>VLOOKUP(E24,Custos!$A$1:$E$28,5,0)</f>
        <v>594.65116030774072</v>
      </c>
      <c r="N24" s="64">
        <f t="shared" si="0"/>
        <v>876</v>
      </c>
      <c r="O24" s="62"/>
    </row>
    <row r="25" spans="1:29" s="38" customFormat="1" ht="15.75" customHeight="1" x14ac:dyDescent="0.15">
      <c r="A25" s="60" t="str">
        <f>VLOOKUP(C25,Custos!$B$1:$F$28,5,0)</f>
        <v>Nordeste</v>
      </c>
      <c r="B25" s="61">
        <v>24</v>
      </c>
      <c r="C25" s="60" t="s">
        <v>23</v>
      </c>
      <c r="D25" s="55"/>
      <c r="E25" s="75">
        <v>1</v>
      </c>
      <c r="F25" s="60">
        <f t="array" ref="F25">INDEX($C$34:$AC$60,E25,E26)</f>
        <v>277</v>
      </c>
      <c r="G25" s="60" t="str">
        <f t="shared" si="2"/>
        <v>Aracaju</v>
      </c>
      <c r="H25" s="60"/>
      <c r="I25" s="60">
        <f t="shared" si="3"/>
        <v>5.54</v>
      </c>
      <c r="J25" s="56"/>
      <c r="K25" s="53" t="str">
        <f>VLOOKUP(E25,Custos!$A$1:$D$28,4,0)</f>
        <v>6,09</v>
      </c>
      <c r="L25" s="97">
        <f t="shared" si="1"/>
        <v>187.43666666666667</v>
      </c>
      <c r="M25" s="97">
        <f>VLOOKUP(E25,Custos!$A$1:$E$28,5,0)</f>
        <v>507.82</v>
      </c>
      <c r="N25" s="64">
        <f t="shared" si="0"/>
        <v>746</v>
      </c>
      <c r="O25" s="62"/>
    </row>
    <row r="26" spans="1:29" s="38" customFormat="1" ht="15.75" customHeight="1" x14ac:dyDescent="0.15">
      <c r="A26" s="60" t="str">
        <f>VLOOKUP(C26,Custos!$B$1:$F$28,5,0)</f>
        <v>Sudeste</v>
      </c>
      <c r="B26" s="61">
        <v>25</v>
      </c>
      <c r="C26" s="63" t="s">
        <v>24</v>
      </c>
      <c r="D26" s="55"/>
      <c r="E26" s="75">
        <v>23</v>
      </c>
      <c r="F26" s="60">
        <f t="array" ref="F26">INDEX($C$34:$AC$60,E26,E27)</f>
        <v>1454</v>
      </c>
      <c r="G26" s="60" t="str">
        <f t="shared" si="2"/>
        <v>Salvador</v>
      </c>
      <c r="H26" s="60"/>
      <c r="I26" s="60">
        <f t="shared" si="3"/>
        <v>29.08</v>
      </c>
      <c r="J26" s="56"/>
      <c r="K26" s="53" t="str">
        <f>VLOOKUP(E26,Custos!$A$1:$D$28,4,0)</f>
        <v>6,06</v>
      </c>
      <c r="L26" s="97">
        <f t="shared" si="1"/>
        <v>979.02666666666664</v>
      </c>
      <c r="M26" s="97">
        <f>VLOOKUP(E26,Custos!$A$1:$E$28,5,0)</f>
        <v>540.01</v>
      </c>
      <c r="N26" s="64">
        <f t="shared" si="0"/>
        <v>952</v>
      </c>
      <c r="O26" s="62"/>
    </row>
    <row r="27" spans="1:29" s="38" customFormat="1" ht="15.75" customHeight="1" x14ac:dyDescent="0.15">
      <c r="A27" s="60" t="str">
        <f>VLOOKUP(C27,Custos!$B$1:$F$28,5,0)</f>
        <v>Nordeste</v>
      </c>
      <c r="B27" s="61">
        <v>26</v>
      </c>
      <c r="C27" s="60" t="s">
        <v>25</v>
      </c>
      <c r="D27" s="55"/>
      <c r="E27" s="75">
        <v>17</v>
      </c>
      <c r="F27" s="60">
        <f t="array" ref="F27">INDEX($C$34:$AC$60,E27,E28)</f>
        <v>1512</v>
      </c>
      <c r="G27" s="60" t="str">
        <f>VLOOKUP(E27,$B$1:$C$28,2,0)</f>
        <v>Palmas</v>
      </c>
      <c r="H27" s="60"/>
      <c r="I27" s="60">
        <f t="shared" si="3"/>
        <v>30.24</v>
      </c>
      <c r="J27" s="56"/>
      <c r="K27" s="53" t="str">
        <f>VLOOKUP(E27,Custos!$A$1:$D$28,4,0)</f>
        <v>6,15</v>
      </c>
      <c r="L27" s="97">
        <f t="shared" si="1"/>
        <v>1033.2</v>
      </c>
      <c r="M27" s="97">
        <f>VLOOKUP(E27,Custos!$A$1:$E$28,5,0)</f>
        <v>591.49680954623966</v>
      </c>
      <c r="N27" s="64">
        <f t="shared" si="0"/>
        <v>1051</v>
      </c>
      <c r="O27" s="62"/>
    </row>
    <row r="28" spans="1:29" s="38" customFormat="1" ht="15.75" customHeight="1" x14ac:dyDescent="0.15">
      <c r="A28" s="60" t="str">
        <f>VLOOKUP(C28,Custos!$B$1:$F$28,5,0)</f>
        <v>Sudeste</v>
      </c>
      <c r="B28" s="61">
        <v>27</v>
      </c>
      <c r="C28" s="60" t="s">
        <v>26</v>
      </c>
      <c r="D28" s="55"/>
      <c r="E28" s="75">
        <v>22</v>
      </c>
      <c r="F28" s="60">
        <f t="array" ref="F28">INDEX($C$34:$AC$60,E28,E29)</f>
        <v>412</v>
      </c>
      <c r="G28" s="60" t="str">
        <f t="shared" si="2"/>
        <v>R. Janeiro</v>
      </c>
      <c r="H28" s="60"/>
      <c r="I28" s="60">
        <f t="shared" si="3"/>
        <v>8.24</v>
      </c>
      <c r="J28" s="56"/>
      <c r="K28" s="53" t="str">
        <f>VLOOKUP(E28,Custos!$A$1:$D$28,4,0)</f>
        <v>6,48</v>
      </c>
      <c r="L28" s="97">
        <f t="shared" si="1"/>
        <v>296.64000000000004</v>
      </c>
      <c r="M28" s="97">
        <f>VLOOKUP(E28,Custos!$A$1:$E$28,5,0)</f>
        <v>692.83</v>
      </c>
      <c r="N28" s="64">
        <f t="shared" si="0"/>
        <v>1041</v>
      </c>
      <c r="O28" s="62"/>
    </row>
    <row r="29" spans="1:29" s="38" customFormat="1" ht="15.75" customHeight="1" x14ac:dyDescent="0.15">
      <c r="C29" s="59"/>
      <c r="E29" s="61">
        <f>E2</f>
        <v>27</v>
      </c>
      <c r="F29" s="62"/>
      <c r="G29" s="62"/>
      <c r="H29" s="62"/>
      <c r="I29" s="62"/>
      <c r="K29" s="53" t="str">
        <f>VLOOKUP(E29,Custos!$A$1:$D$28,4,0)</f>
        <v>6,04</v>
      </c>
      <c r="L29" s="97">
        <f t="shared" ref="L29" si="4">K29*F29</f>
        <v>0</v>
      </c>
      <c r="M29" s="97">
        <f>VLOOKUP(E29,Custos!$A$1:$E$28,5,0)</f>
        <v>677.54</v>
      </c>
      <c r="N29" s="64">
        <f>INT(((F29/$Z$11)+$Z$6)*(M29*0.2))</f>
        <v>948</v>
      </c>
      <c r="O29" s="62"/>
    </row>
    <row r="30" spans="1:29" s="38" customFormat="1" ht="15.75" customHeight="1" x14ac:dyDescent="0.15">
      <c r="N30" s="38" t="s">
        <v>134</v>
      </c>
    </row>
    <row r="31" spans="1:29" s="38" customFormat="1" ht="15.75" customHeight="1" x14ac:dyDescent="0.15">
      <c r="B31" s="39"/>
      <c r="C31" s="41"/>
      <c r="E31" s="42"/>
      <c r="Q31" s="40"/>
    </row>
    <row r="32" spans="1:29" s="38" customFormat="1" ht="13" x14ac:dyDescent="0.15">
      <c r="B32" s="98" t="s">
        <v>33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100"/>
    </row>
    <row r="33" spans="1:29" ht="13" x14ac:dyDescent="0.15">
      <c r="A33" s="38"/>
      <c r="B33" s="37"/>
      <c r="C33" s="37" t="s">
        <v>0</v>
      </c>
      <c r="D33" s="37" t="s">
        <v>1</v>
      </c>
      <c r="E33" s="37" t="s">
        <v>2</v>
      </c>
      <c r="F33" s="37" t="s">
        <v>3</v>
      </c>
      <c r="G33" s="37" t="s">
        <v>4</v>
      </c>
      <c r="H33" s="37" t="s">
        <v>5</v>
      </c>
      <c r="I33" s="37" t="s">
        <v>6</v>
      </c>
      <c r="J33" s="37" t="s">
        <v>7</v>
      </c>
      <c r="K33" s="37" t="s">
        <v>8</v>
      </c>
      <c r="L33" s="37" t="s">
        <v>9</v>
      </c>
      <c r="M33" s="37" t="s">
        <v>10</v>
      </c>
      <c r="N33" s="37" t="s">
        <v>11</v>
      </c>
      <c r="O33" s="37" t="s">
        <v>12</v>
      </c>
      <c r="P33" s="37" t="s">
        <v>13</v>
      </c>
      <c r="Q33" s="37" t="s">
        <v>14</v>
      </c>
      <c r="R33" s="37" t="s">
        <v>15</v>
      </c>
      <c r="S33" s="37" t="s">
        <v>16</v>
      </c>
      <c r="T33" s="37" t="s">
        <v>17</v>
      </c>
      <c r="U33" s="37" t="s">
        <v>18</v>
      </c>
      <c r="V33" s="37" t="s">
        <v>19</v>
      </c>
      <c r="W33" s="37" t="s">
        <v>20</v>
      </c>
      <c r="X33" s="37" t="s">
        <v>21</v>
      </c>
      <c r="Y33" s="37" t="s">
        <v>22</v>
      </c>
      <c r="Z33" s="37" t="s">
        <v>23</v>
      </c>
      <c r="AA33" s="37" t="s">
        <v>24</v>
      </c>
      <c r="AB33" s="37" t="s">
        <v>25</v>
      </c>
      <c r="AC33" s="37" t="s">
        <v>26</v>
      </c>
    </row>
    <row r="34" spans="1:29" ht="15.75" customHeight="1" x14ac:dyDescent="0.15">
      <c r="A34" s="38"/>
      <c r="B34" s="1" t="s">
        <v>0</v>
      </c>
      <c r="C34" s="4">
        <v>0</v>
      </c>
      <c r="D34" s="5">
        <v>1641</v>
      </c>
      <c r="E34" s="5">
        <v>1248</v>
      </c>
      <c r="F34" s="5">
        <v>3022</v>
      </c>
      <c r="G34" s="5">
        <v>1292</v>
      </c>
      <c r="H34" s="5">
        <v>2155</v>
      </c>
      <c r="I34" s="5">
        <v>2121</v>
      </c>
      <c r="J34" s="5">
        <v>2061</v>
      </c>
      <c r="K34" s="5">
        <v>2207</v>
      </c>
      <c r="L34" s="5">
        <v>815</v>
      </c>
      <c r="M34" s="5">
        <v>1461</v>
      </c>
      <c r="N34" s="5">
        <v>486</v>
      </c>
      <c r="O34" s="5">
        <v>1967</v>
      </c>
      <c r="P34" s="6">
        <v>201</v>
      </c>
      <c r="Q34" s="7">
        <v>2673</v>
      </c>
      <c r="R34" s="6">
        <v>604</v>
      </c>
      <c r="S34" s="7">
        <v>1235</v>
      </c>
      <c r="T34" s="7">
        <v>2580</v>
      </c>
      <c r="U34" s="7">
        <v>2946</v>
      </c>
      <c r="V34" s="6">
        <v>398</v>
      </c>
      <c r="W34" s="7">
        <v>3359</v>
      </c>
      <c r="X34" s="7">
        <v>1482</v>
      </c>
      <c r="Y34" s="6">
        <v>277</v>
      </c>
      <c r="Z34" s="7">
        <v>1226</v>
      </c>
      <c r="AA34" s="7">
        <v>1731</v>
      </c>
      <c r="AB34" s="6">
        <v>903</v>
      </c>
      <c r="AC34" s="7">
        <v>1102</v>
      </c>
    </row>
    <row r="35" spans="1:29" ht="15.75" customHeight="1" x14ac:dyDescent="0.15">
      <c r="A35" s="38"/>
      <c r="B35" s="1" t="s">
        <v>1</v>
      </c>
      <c r="C35" s="8">
        <v>2079</v>
      </c>
      <c r="D35" s="4">
        <v>0</v>
      </c>
      <c r="E35" s="5">
        <v>2111</v>
      </c>
      <c r="F35" s="5">
        <v>1432</v>
      </c>
      <c r="G35" s="5">
        <v>1592</v>
      </c>
      <c r="H35" s="5">
        <v>2212</v>
      </c>
      <c r="I35" s="5">
        <v>1778</v>
      </c>
      <c r="J35" s="5">
        <v>2665</v>
      </c>
      <c r="K35" s="5">
        <v>2904</v>
      </c>
      <c r="L35" s="5">
        <v>1133</v>
      </c>
      <c r="M35" s="5">
        <v>1693</v>
      </c>
      <c r="N35" s="5">
        <v>1636</v>
      </c>
      <c r="O35" s="9">
        <v>329</v>
      </c>
      <c r="P35" s="7">
        <v>1680</v>
      </c>
      <c r="Q35" s="7">
        <v>1292</v>
      </c>
      <c r="R35" s="7">
        <v>1550</v>
      </c>
      <c r="S35" s="6">
        <v>973</v>
      </c>
      <c r="T35" s="7">
        <v>3188</v>
      </c>
      <c r="U35" s="7">
        <v>1886</v>
      </c>
      <c r="V35" s="7">
        <v>1676</v>
      </c>
      <c r="W35" s="7">
        <v>2333</v>
      </c>
      <c r="X35" s="7">
        <v>2450</v>
      </c>
      <c r="Y35" s="7">
        <v>1687</v>
      </c>
      <c r="Z35" s="6">
        <v>481</v>
      </c>
      <c r="AA35" s="7">
        <v>2463</v>
      </c>
      <c r="AB35" s="6">
        <v>750</v>
      </c>
      <c r="AC35" s="7">
        <v>2275</v>
      </c>
    </row>
    <row r="36" spans="1:29" ht="15.75" customHeight="1" x14ac:dyDescent="0.15">
      <c r="A36" s="38"/>
      <c r="B36" s="1" t="s">
        <v>2</v>
      </c>
      <c r="C36" s="8">
        <v>1578</v>
      </c>
      <c r="D36" s="8">
        <v>2824</v>
      </c>
      <c r="E36" s="4">
        <v>0</v>
      </c>
      <c r="F36" s="5">
        <v>3117</v>
      </c>
      <c r="G36" s="9">
        <v>624</v>
      </c>
      <c r="H36" s="5">
        <v>1118</v>
      </c>
      <c r="I36" s="5">
        <v>1372</v>
      </c>
      <c r="J36" s="9">
        <v>820</v>
      </c>
      <c r="K36" s="9">
        <v>973</v>
      </c>
      <c r="L36" s="5">
        <v>1893</v>
      </c>
      <c r="M36" s="9">
        <v>666</v>
      </c>
      <c r="N36" s="5">
        <v>1726</v>
      </c>
      <c r="O36" s="5">
        <v>2349</v>
      </c>
      <c r="P36" s="7">
        <v>1439</v>
      </c>
      <c r="Q36" s="7">
        <v>2556</v>
      </c>
      <c r="R36" s="7">
        <v>1831</v>
      </c>
      <c r="S36" s="7">
        <v>1178</v>
      </c>
      <c r="T36" s="7">
        <v>1341</v>
      </c>
      <c r="U36" s="7">
        <v>2477</v>
      </c>
      <c r="V36" s="7">
        <v>1639</v>
      </c>
      <c r="W36" s="7">
        <v>2786</v>
      </c>
      <c r="X36" s="6">
        <v>339</v>
      </c>
      <c r="Y36" s="6">
        <v>964</v>
      </c>
      <c r="Z36" s="7">
        <v>1932</v>
      </c>
      <c r="AA36" s="6">
        <v>489</v>
      </c>
      <c r="AB36" s="7">
        <v>1652</v>
      </c>
      <c r="AC36" s="6">
        <v>378</v>
      </c>
    </row>
    <row r="37" spans="1:29" ht="15.75" customHeight="1" x14ac:dyDescent="0.15">
      <c r="A37" s="38"/>
      <c r="B37" s="1" t="s">
        <v>3</v>
      </c>
      <c r="C37" s="8">
        <v>6000</v>
      </c>
      <c r="D37" s="8">
        <v>6083</v>
      </c>
      <c r="E37" s="8">
        <v>4736</v>
      </c>
      <c r="F37" s="10">
        <v>0</v>
      </c>
      <c r="G37" s="5">
        <v>2496</v>
      </c>
      <c r="H37" s="5">
        <v>2667</v>
      </c>
      <c r="I37" s="5">
        <v>2107</v>
      </c>
      <c r="J37" s="5">
        <v>3370</v>
      </c>
      <c r="K37" s="5">
        <v>3620</v>
      </c>
      <c r="L37" s="5">
        <v>2562</v>
      </c>
      <c r="M37" s="5">
        <v>2503</v>
      </c>
      <c r="N37" s="5">
        <v>3067</v>
      </c>
      <c r="O37" s="5">
        <v>1110</v>
      </c>
      <c r="P37" s="7">
        <v>3089</v>
      </c>
      <c r="Q37" s="6">
        <v>661</v>
      </c>
      <c r="R37" s="7">
        <v>2983</v>
      </c>
      <c r="S37" s="7">
        <v>1988</v>
      </c>
      <c r="T37" s="7">
        <v>3785</v>
      </c>
      <c r="U37" s="7">
        <v>1335</v>
      </c>
      <c r="V37" s="7">
        <v>3103</v>
      </c>
      <c r="W37" s="7">
        <v>1626</v>
      </c>
      <c r="X37" s="7">
        <v>3428</v>
      </c>
      <c r="Y37" s="7">
        <v>3009</v>
      </c>
      <c r="Z37" s="7">
        <v>1913</v>
      </c>
      <c r="AA37" s="7">
        <v>3300</v>
      </c>
      <c r="AB37" s="7">
        <v>2169</v>
      </c>
      <c r="AC37" s="7">
        <v>3394</v>
      </c>
    </row>
    <row r="38" spans="1:29" ht="15.75" customHeight="1" x14ac:dyDescent="0.15">
      <c r="A38" s="38"/>
      <c r="B38" s="1" t="s">
        <v>4</v>
      </c>
      <c r="C38" s="8">
        <v>1652</v>
      </c>
      <c r="D38" s="8">
        <v>2120</v>
      </c>
      <c r="E38" s="8">
        <v>716</v>
      </c>
      <c r="F38" s="8">
        <v>4275</v>
      </c>
      <c r="G38" s="11">
        <v>0</v>
      </c>
      <c r="H38" s="9">
        <v>878</v>
      </c>
      <c r="I38" s="9">
        <v>873</v>
      </c>
      <c r="J38" s="5">
        <v>1081</v>
      </c>
      <c r="K38" s="5">
        <v>1314</v>
      </c>
      <c r="L38" s="5">
        <v>1687</v>
      </c>
      <c r="M38" s="9">
        <v>173</v>
      </c>
      <c r="N38" s="5">
        <v>1716</v>
      </c>
      <c r="O38" s="5">
        <v>1791</v>
      </c>
      <c r="P38" s="7">
        <v>1485</v>
      </c>
      <c r="Q38" s="7">
        <v>1932</v>
      </c>
      <c r="R38" s="7">
        <v>1775</v>
      </c>
      <c r="S38" s="6">
        <v>620</v>
      </c>
      <c r="T38" s="7">
        <v>1619</v>
      </c>
      <c r="U38" s="7">
        <v>1900</v>
      </c>
      <c r="V38" s="7">
        <v>1657</v>
      </c>
      <c r="W38" s="7">
        <v>2246</v>
      </c>
      <c r="X38" s="6">
        <v>933</v>
      </c>
      <c r="Y38" s="7">
        <v>1060</v>
      </c>
      <c r="Z38" s="7">
        <v>1524</v>
      </c>
      <c r="AA38" s="6">
        <v>873</v>
      </c>
      <c r="AB38" s="7">
        <v>1313</v>
      </c>
      <c r="AC38" s="6">
        <v>947</v>
      </c>
    </row>
    <row r="39" spans="1:29" ht="15.75" customHeight="1" x14ac:dyDescent="0.15">
      <c r="A39" s="38"/>
      <c r="B39" s="1" t="s">
        <v>27</v>
      </c>
      <c r="C39" s="8">
        <v>2765</v>
      </c>
      <c r="D39" s="8">
        <v>2942</v>
      </c>
      <c r="E39" s="8">
        <v>1453</v>
      </c>
      <c r="F39" s="8">
        <v>3836</v>
      </c>
      <c r="G39" s="8">
        <v>1134</v>
      </c>
      <c r="H39" s="11">
        <v>0</v>
      </c>
      <c r="I39" s="9">
        <v>559</v>
      </c>
      <c r="J39" s="9">
        <v>780</v>
      </c>
      <c r="K39" s="5">
        <v>1007</v>
      </c>
      <c r="L39" s="5">
        <v>2547</v>
      </c>
      <c r="M39" s="9">
        <v>705</v>
      </c>
      <c r="N39" s="5">
        <v>2593</v>
      </c>
      <c r="O39" s="5">
        <v>2309</v>
      </c>
      <c r="P39" s="7">
        <v>2352</v>
      </c>
      <c r="Q39" s="7">
        <v>2013</v>
      </c>
      <c r="R39" s="7">
        <v>2654</v>
      </c>
      <c r="S39" s="7">
        <v>1320</v>
      </c>
      <c r="T39" s="7">
        <v>1119</v>
      </c>
      <c r="U39" s="7">
        <v>1634</v>
      </c>
      <c r="V39" s="7">
        <v>2530</v>
      </c>
      <c r="W39" s="7">
        <v>1827</v>
      </c>
      <c r="X39" s="7">
        <v>1212</v>
      </c>
      <c r="Y39" s="7">
        <v>1905</v>
      </c>
      <c r="Z39" s="7">
        <v>2284</v>
      </c>
      <c r="AA39" s="6">
        <v>894</v>
      </c>
      <c r="AB39" s="7">
        <v>2132</v>
      </c>
      <c r="AC39" s="7">
        <v>1490</v>
      </c>
    </row>
    <row r="40" spans="1:29" ht="15.75" customHeight="1" x14ac:dyDescent="0.15">
      <c r="A40" s="38"/>
      <c r="B40" s="1" t="s">
        <v>6</v>
      </c>
      <c r="C40" s="8">
        <v>2775</v>
      </c>
      <c r="D40" s="8">
        <v>2941</v>
      </c>
      <c r="E40" s="8">
        <v>1594</v>
      </c>
      <c r="F40" s="8">
        <v>3142</v>
      </c>
      <c r="G40" s="8">
        <v>1133</v>
      </c>
      <c r="H40" s="12">
        <v>694</v>
      </c>
      <c r="I40" s="11">
        <v>0</v>
      </c>
      <c r="J40" s="5">
        <v>1302</v>
      </c>
      <c r="K40" s="5">
        <v>1543</v>
      </c>
      <c r="L40" s="5">
        <v>2329</v>
      </c>
      <c r="M40" s="9">
        <v>740</v>
      </c>
      <c r="N40" s="5">
        <v>2495</v>
      </c>
      <c r="O40" s="5">
        <v>1822</v>
      </c>
      <c r="P40" s="7">
        <v>2302</v>
      </c>
      <c r="Q40" s="7">
        <v>1453</v>
      </c>
      <c r="R40" s="7">
        <v>2524</v>
      </c>
      <c r="S40" s="7">
        <v>1029</v>
      </c>
      <c r="T40" s="7">
        <v>1679</v>
      </c>
      <c r="U40" s="7">
        <v>1137</v>
      </c>
      <c r="V40" s="7">
        <v>2452</v>
      </c>
      <c r="W40" s="7">
        <v>1414</v>
      </c>
      <c r="X40" s="7">
        <v>1575</v>
      </c>
      <c r="Y40" s="7">
        <v>1915</v>
      </c>
      <c r="Z40" s="7">
        <v>1942</v>
      </c>
      <c r="AA40" s="7">
        <v>1326</v>
      </c>
      <c r="AB40" s="7">
        <v>1862</v>
      </c>
      <c r="AC40" s="7">
        <v>1745</v>
      </c>
    </row>
    <row r="41" spans="1:29" ht="15.75" customHeight="1" x14ac:dyDescent="0.15">
      <c r="A41" s="38"/>
      <c r="B41" s="1" t="s">
        <v>7</v>
      </c>
      <c r="C41" s="8">
        <v>2595</v>
      </c>
      <c r="D41" s="8">
        <v>3193</v>
      </c>
      <c r="E41" s="8">
        <v>1004</v>
      </c>
      <c r="F41" s="8">
        <v>4821</v>
      </c>
      <c r="G41" s="8">
        <v>1366</v>
      </c>
      <c r="H41" s="12">
        <v>991</v>
      </c>
      <c r="I41" s="8">
        <v>1679</v>
      </c>
      <c r="J41" s="11">
        <v>0</v>
      </c>
      <c r="K41" s="9">
        <v>251</v>
      </c>
      <c r="L41" s="5">
        <v>2670</v>
      </c>
      <c r="M41" s="9">
        <v>972</v>
      </c>
      <c r="N41" s="5">
        <v>2545</v>
      </c>
      <c r="O41" s="5">
        <v>2836</v>
      </c>
      <c r="P41" s="7">
        <v>2259</v>
      </c>
      <c r="Q41" s="7">
        <v>2734</v>
      </c>
      <c r="R41" s="7">
        <v>2645</v>
      </c>
      <c r="S41" s="7">
        <v>1693</v>
      </c>
      <c r="T41" s="6">
        <v>546</v>
      </c>
      <c r="U41" s="7">
        <v>2412</v>
      </c>
      <c r="V41" s="7">
        <v>2459</v>
      </c>
      <c r="W41" s="7">
        <v>2601</v>
      </c>
      <c r="X41" s="6">
        <v>675</v>
      </c>
      <c r="Y41" s="7">
        <v>1784</v>
      </c>
      <c r="Z41" s="7">
        <v>2599</v>
      </c>
      <c r="AA41" s="6">
        <v>338</v>
      </c>
      <c r="AB41" s="7">
        <v>2362</v>
      </c>
      <c r="AC41" s="7">
        <v>1076</v>
      </c>
    </row>
    <row r="42" spans="1:29" ht="15.75" customHeight="1" x14ac:dyDescent="0.15">
      <c r="A42" s="38"/>
      <c r="B42" s="1" t="s">
        <v>8</v>
      </c>
      <c r="C42" s="8">
        <v>2892</v>
      </c>
      <c r="D42" s="8">
        <v>3500</v>
      </c>
      <c r="E42" s="8">
        <v>1301</v>
      </c>
      <c r="F42" s="8">
        <v>5128</v>
      </c>
      <c r="G42" s="8">
        <v>1673</v>
      </c>
      <c r="H42" s="8">
        <v>1298</v>
      </c>
      <c r="I42" s="8">
        <v>1986</v>
      </c>
      <c r="J42" s="12">
        <v>300</v>
      </c>
      <c r="K42" s="11">
        <v>0</v>
      </c>
      <c r="L42" s="5">
        <v>2857</v>
      </c>
      <c r="M42" s="5">
        <v>1215</v>
      </c>
      <c r="N42" s="5">
        <v>2693</v>
      </c>
      <c r="O42" s="5">
        <v>3082</v>
      </c>
      <c r="P42" s="7">
        <v>2402</v>
      </c>
      <c r="Q42" s="7">
        <v>2981</v>
      </c>
      <c r="R42" s="7">
        <v>2802</v>
      </c>
      <c r="S42" s="7">
        <v>1931</v>
      </c>
      <c r="T42" s="6">
        <v>376</v>
      </c>
      <c r="U42" s="7">
        <v>2641</v>
      </c>
      <c r="V42" s="7">
        <v>2603</v>
      </c>
      <c r="W42" s="7">
        <v>2809</v>
      </c>
      <c r="X42" s="6">
        <v>748</v>
      </c>
      <c r="Y42" s="7">
        <v>1930</v>
      </c>
      <c r="Z42" s="7">
        <v>2821</v>
      </c>
      <c r="AA42" s="6">
        <v>489</v>
      </c>
      <c r="AB42" s="7">
        <v>2573</v>
      </c>
      <c r="AC42" s="7">
        <v>1160</v>
      </c>
    </row>
    <row r="43" spans="1:29" ht="15.75" customHeight="1" x14ac:dyDescent="0.15">
      <c r="A43" s="38"/>
      <c r="B43" s="1" t="s">
        <v>9</v>
      </c>
      <c r="C43" s="8">
        <v>1183</v>
      </c>
      <c r="D43" s="8">
        <v>1610</v>
      </c>
      <c r="E43" s="8">
        <v>2528</v>
      </c>
      <c r="F43" s="8">
        <v>6548</v>
      </c>
      <c r="G43" s="8">
        <v>2200</v>
      </c>
      <c r="H43" s="8">
        <v>3407</v>
      </c>
      <c r="I43" s="8">
        <v>3406</v>
      </c>
      <c r="J43" s="8">
        <v>3541</v>
      </c>
      <c r="K43" s="8">
        <v>3838</v>
      </c>
      <c r="L43" s="11">
        <v>0</v>
      </c>
      <c r="M43" s="5">
        <v>1854</v>
      </c>
      <c r="N43" s="9">
        <v>555</v>
      </c>
      <c r="O43" s="5">
        <v>1451</v>
      </c>
      <c r="P43" s="6">
        <v>730</v>
      </c>
      <c r="Q43" s="7">
        <v>2383</v>
      </c>
      <c r="R43" s="6">
        <v>435</v>
      </c>
      <c r="S43" s="7">
        <v>1300</v>
      </c>
      <c r="T43" s="7">
        <v>3213</v>
      </c>
      <c r="U43" s="7">
        <v>2855</v>
      </c>
      <c r="V43" s="6">
        <v>629</v>
      </c>
      <c r="W43" s="7">
        <v>3300</v>
      </c>
      <c r="X43" s="7">
        <v>2190</v>
      </c>
      <c r="Y43" s="7">
        <v>1028</v>
      </c>
      <c r="Z43" s="6">
        <v>652</v>
      </c>
      <c r="AA43" s="7">
        <v>2368</v>
      </c>
      <c r="AB43" s="6">
        <v>495</v>
      </c>
      <c r="AC43" s="7">
        <v>1855</v>
      </c>
    </row>
    <row r="44" spans="1:29" ht="15.75" customHeight="1" x14ac:dyDescent="0.15">
      <c r="A44" s="38"/>
      <c r="B44" s="1" t="s">
        <v>10</v>
      </c>
      <c r="C44" s="8">
        <v>1848</v>
      </c>
      <c r="D44" s="8">
        <v>2017</v>
      </c>
      <c r="E44" s="8">
        <v>906</v>
      </c>
      <c r="F44" s="8">
        <v>4076</v>
      </c>
      <c r="G44" s="12">
        <v>209</v>
      </c>
      <c r="H44" s="12">
        <v>935</v>
      </c>
      <c r="I44" s="12">
        <v>934</v>
      </c>
      <c r="J44" s="8">
        <v>1186</v>
      </c>
      <c r="K44" s="8">
        <v>1493</v>
      </c>
      <c r="L44" s="8">
        <v>2482</v>
      </c>
      <c r="M44" s="11">
        <v>0</v>
      </c>
      <c r="N44" s="5">
        <v>1889</v>
      </c>
      <c r="O44" s="5">
        <v>1868</v>
      </c>
      <c r="P44" s="7">
        <v>1656</v>
      </c>
      <c r="Q44" s="7">
        <v>1912</v>
      </c>
      <c r="R44" s="7">
        <v>1948</v>
      </c>
      <c r="S44" s="6">
        <v>724</v>
      </c>
      <c r="T44" s="7">
        <v>1497</v>
      </c>
      <c r="U44" s="7">
        <v>1813</v>
      </c>
      <c r="V44" s="7">
        <v>1829</v>
      </c>
      <c r="W44" s="7">
        <v>2138</v>
      </c>
      <c r="X44" s="6">
        <v>936</v>
      </c>
      <c r="Y44" s="7">
        <v>1225</v>
      </c>
      <c r="Z44" s="7">
        <v>1662</v>
      </c>
      <c r="AA44" s="6">
        <v>810</v>
      </c>
      <c r="AB44" s="7">
        <v>1467</v>
      </c>
      <c r="AC44" s="7">
        <v>1022</v>
      </c>
    </row>
    <row r="45" spans="1:29" ht="15.75" customHeight="1" x14ac:dyDescent="0.15">
      <c r="A45" s="38"/>
      <c r="B45" s="1" t="s">
        <v>11</v>
      </c>
      <c r="C45" s="12">
        <v>611</v>
      </c>
      <c r="D45" s="8">
        <v>2161</v>
      </c>
      <c r="E45" s="8">
        <v>2171</v>
      </c>
      <c r="F45" s="8">
        <v>6593</v>
      </c>
      <c r="G45" s="8">
        <v>2245</v>
      </c>
      <c r="H45" s="8">
        <v>3357</v>
      </c>
      <c r="I45" s="8">
        <v>3366</v>
      </c>
      <c r="J45" s="8">
        <v>3188</v>
      </c>
      <c r="K45" s="8">
        <v>3485</v>
      </c>
      <c r="L45" s="12">
        <v>688</v>
      </c>
      <c r="M45" s="8">
        <v>2442</v>
      </c>
      <c r="N45" s="11">
        <v>0</v>
      </c>
      <c r="O45" s="5">
        <v>1964</v>
      </c>
      <c r="P45" s="6">
        <v>299</v>
      </c>
      <c r="Q45" s="7">
        <v>2819</v>
      </c>
      <c r="R45" s="6">
        <v>151</v>
      </c>
      <c r="S45" s="7">
        <v>1521</v>
      </c>
      <c r="T45" s="7">
        <v>3066</v>
      </c>
      <c r="U45" s="7">
        <v>3200</v>
      </c>
      <c r="V45" s="6">
        <v>104</v>
      </c>
      <c r="W45" s="7">
        <v>3632</v>
      </c>
      <c r="X45" s="7">
        <v>1968</v>
      </c>
      <c r="Y45" s="6">
        <v>763</v>
      </c>
      <c r="Z45" s="7">
        <v>1162</v>
      </c>
      <c r="AA45" s="7">
        <v>2216</v>
      </c>
      <c r="AB45" s="6">
        <v>905</v>
      </c>
      <c r="AC45" s="7">
        <v>1581</v>
      </c>
    </row>
    <row r="46" spans="1:29" ht="13" x14ac:dyDescent="0.15">
      <c r="A46" s="38"/>
      <c r="B46" s="2" t="s">
        <v>12</v>
      </c>
      <c r="C46" s="12">
        <v>1967</v>
      </c>
      <c r="D46" s="12">
        <v>329</v>
      </c>
      <c r="E46" s="12">
        <v>2349</v>
      </c>
      <c r="F46" s="12">
        <v>1110</v>
      </c>
      <c r="G46" s="12">
        <v>1791</v>
      </c>
      <c r="H46" s="12">
        <v>2309</v>
      </c>
      <c r="I46" s="12">
        <v>1822</v>
      </c>
      <c r="J46" s="12">
        <v>2836</v>
      </c>
      <c r="K46" s="12">
        <v>3082</v>
      </c>
      <c r="L46" s="12">
        <v>1451</v>
      </c>
      <c r="M46" s="12">
        <v>1868</v>
      </c>
      <c r="N46" s="12">
        <v>1964</v>
      </c>
      <c r="O46" s="11">
        <v>0</v>
      </c>
      <c r="P46" s="7">
        <v>2009</v>
      </c>
      <c r="Q46" s="7">
        <v>1054</v>
      </c>
      <c r="R46" s="7">
        <v>1874</v>
      </c>
      <c r="S46" s="7">
        <v>1177</v>
      </c>
      <c r="T46" s="7">
        <v>3341</v>
      </c>
      <c r="U46" s="7">
        <v>1724</v>
      </c>
      <c r="V46" s="7">
        <v>2005</v>
      </c>
      <c r="W46" s="7">
        <v>2159</v>
      </c>
      <c r="X46" s="7">
        <v>2687</v>
      </c>
      <c r="Y46" s="7">
        <v>2000</v>
      </c>
      <c r="Z46" s="6">
        <v>803</v>
      </c>
      <c r="AA46" s="7">
        <v>2664</v>
      </c>
      <c r="AB46" s="7">
        <v>1079</v>
      </c>
      <c r="AC46" s="7">
        <v>2545</v>
      </c>
    </row>
    <row r="47" spans="1:29" ht="13" x14ac:dyDescent="0.15">
      <c r="A47" s="38"/>
      <c r="B47" s="1" t="s">
        <v>13</v>
      </c>
      <c r="C47" s="12">
        <v>294</v>
      </c>
      <c r="D47" s="8">
        <v>2173</v>
      </c>
      <c r="E47" s="8">
        <v>1854</v>
      </c>
      <c r="F47" s="8">
        <v>6279</v>
      </c>
      <c r="G47" s="8">
        <v>1930</v>
      </c>
      <c r="H47" s="8">
        <v>3040</v>
      </c>
      <c r="I47" s="8">
        <v>3049</v>
      </c>
      <c r="J47" s="8">
        <v>2871</v>
      </c>
      <c r="K47" s="8">
        <v>3168</v>
      </c>
      <c r="L47" s="8">
        <v>1075</v>
      </c>
      <c r="M47" s="8">
        <v>2125</v>
      </c>
      <c r="N47" s="12">
        <v>395</v>
      </c>
      <c r="O47" s="12">
        <v>2009</v>
      </c>
      <c r="P47" s="13">
        <v>0</v>
      </c>
      <c r="Q47" s="7">
        <v>2778</v>
      </c>
      <c r="R47" s="6">
        <v>434</v>
      </c>
      <c r="S47" s="7">
        <v>1383</v>
      </c>
      <c r="T47" s="7">
        <v>2775</v>
      </c>
      <c r="U47" s="7">
        <v>3090</v>
      </c>
      <c r="V47" s="6">
        <v>202</v>
      </c>
      <c r="W47" s="7">
        <v>3510</v>
      </c>
      <c r="X47" s="7">
        <v>1671</v>
      </c>
      <c r="Y47" s="6">
        <v>475</v>
      </c>
      <c r="Z47" s="7">
        <v>1234</v>
      </c>
      <c r="AA47" s="7">
        <v>1928</v>
      </c>
      <c r="AB47" s="6">
        <v>929</v>
      </c>
      <c r="AC47" s="7">
        <v>1282</v>
      </c>
    </row>
    <row r="48" spans="1:29" ht="13" x14ac:dyDescent="0.15">
      <c r="A48" s="38"/>
      <c r="B48" s="2" t="s">
        <v>14</v>
      </c>
      <c r="C48" s="8">
        <v>5215</v>
      </c>
      <c r="D48" s="8">
        <v>5298</v>
      </c>
      <c r="E48" s="8">
        <v>3951</v>
      </c>
      <c r="F48" s="8">
        <v>785</v>
      </c>
      <c r="G48" s="8">
        <v>3490</v>
      </c>
      <c r="H48" s="8">
        <v>3051</v>
      </c>
      <c r="I48" s="8">
        <v>2357</v>
      </c>
      <c r="J48" s="8">
        <v>4036</v>
      </c>
      <c r="K48" s="8">
        <v>4443</v>
      </c>
      <c r="L48" s="8">
        <v>5763</v>
      </c>
      <c r="M48" s="8">
        <v>3291</v>
      </c>
      <c r="N48" s="8">
        <v>5808</v>
      </c>
      <c r="O48" s="12">
        <v>1054</v>
      </c>
      <c r="P48" s="14">
        <v>5491</v>
      </c>
      <c r="Q48" s="13">
        <v>0</v>
      </c>
      <c r="R48" s="7">
        <v>2765</v>
      </c>
      <c r="S48" s="7">
        <v>1509</v>
      </c>
      <c r="T48" s="7">
        <v>3132</v>
      </c>
      <c r="U48" s="6">
        <v>761</v>
      </c>
      <c r="V48" s="7">
        <v>2833</v>
      </c>
      <c r="W48" s="7">
        <v>1149</v>
      </c>
      <c r="X48" s="7">
        <v>2849</v>
      </c>
      <c r="Y48" s="7">
        <v>2605</v>
      </c>
      <c r="Z48" s="7">
        <v>1746</v>
      </c>
      <c r="AA48" s="7">
        <v>2689</v>
      </c>
      <c r="AB48" s="7">
        <v>1921</v>
      </c>
      <c r="AC48" s="7">
        <v>2865</v>
      </c>
    </row>
    <row r="49" spans="1:29" ht="13" x14ac:dyDescent="0.15">
      <c r="A49" s="38"/>
      <c r="B49" s="1" t="s">
        <v>15</v>
      </c>
      <c r="C49" s="12">
        <v>788</v>
      </c>
      <c r="D49" s="8">
        <v>2108</v>
      </c>
      <c r="E49" s="8">
        <v>2348</v>
      </c>
      <c r="F49" s="8">
        <v>6770</v>
      </c>
      <c r="G49" s="8">
        <v>2422</v>
      </c>
      <c r="H49" s="8">
        <v>3534</v>
      </c>
      <c r="I49" s="8">
        <v>3543</v>
      </c>
      <c r="J49" s="8">
        <v>3365</v>
      </c>
      <c r="K49" s="8">
        <v>3662</v>
      </c>
      <c r="L49" s="12">
        <v>537</v>
      </c>
      <c r="M49" s="8">
        <v>2618</v>
      </c>
      <c r="N49" s="12">
        <v>185</v>
      </c>
      <c r="O49" s="12">
        <v>1874</v>
      </c>
      <c r="P49" s="15">
        <v>572</v>
      </c>
      <c r="Q49" s="14">
        <v>5985</v>
      </c>
      <c r="R49" s="13">
        <v>0</v>
      </c>
      <c r="S49" s="7">
        <v>1527</v>
      </c>
      <c r="T49" s="7">
        <v>3172</v>
      </c>
      <c r="U49" s="7">
        <v>3179</v>
      </c>
      <c r="V49" s="6">
        <v>253</v>
      </c>
      <c r="W49" s="7">
        <v>3616</v>
      </c>
      <c r="X49" s="7">
        <v>2085</v>
      </c>
      <c r="Y49" s="6">
        <v>875</v>
      </c>
      <c r="Z49" s="7">
        <v>1071</v>
      </c>
      <c r="AA49" s="7">
        <v>2320</v>
      </c>
      <c r="AB49" s="6">
        <v>843</v>
      </c>
      <c r="AC49" s="7">
        <v>1706</v>
      </c>
    </row>
    <row r="50" spans="1:29" ht="13" x14ac:dyDescent="0.15">
      <c r="A50" s="38"/>
      <c r="B50" s="2" t="s">
        <v>16</v>
      </c>
      <c r="C50" s="8">
        <v>1662</v>
      </c>
      <c r="D50" s="8">
        <v>1283</v>
      </c>
      <c r="E50" s="8">
        <v>1690</v>
      </c>
      <c r="F50" s="8">
        <v>4926</v>
      </c>
      <c r="G50" s="12">
        <v>973</v>
      </c>
      <c r="H50" s="8">
        <v>1785</v>
      </c>
      <c r="I50" s="8">
        <v>1784</v>
      </c>
      <c r="J50" s="8">
        <v>2036</v>
      </c>
      <c r="K50" s="8">
        <v>2336</v>
      </c>
      <c r="L50" s="8">
        <v>2035</v>
      </c>
      <c r="M50" s="12">
        <v>874</v>
      </c>
      <c r="N50" s="8">
        <v>2253</v>
      </c>
      <c r="O50" s="12">
        <v>1177</v>
      </c>
      <c r="P50" s="14">
        <v>1851</v>
      </c>
      <c r="Q50" s="14">
        <v>4141</v>
      </c>
      <c r="R50" s="14">
        <v>2345</v>
      </c>
      <c r="S50" s="13">
        <v>0</v>
      </c>
      <c r="T50" s="7">
        <v>2222</v>
      </c>
      <c r="U50" s="7">
        <v>1711</v>
      </c>
      <c r="V50" s="7">
        <v>1498</v>
      </c>
      <c r="W50" s="7">
        <v>2127</v>
      </c>
      <c r="X50" s="7">
        <v>1512</v>
      </c>
      <c r="Y50" s="7">
        <v>1114</v>
      </c>
      <c r="Z50" s="6">
        <v>964</v>
      </c>
      <c r="AA50" s="7">
        <v>1493</v>
      </c>
      <c r="AB50" s="6">
        <v>835</v>
      </c>
      <c r="AC50" s="7">
        <v>1413</v>
      </c>
    </row>
    <row r="51" spans="1:29" ht="13" x14ac:dyDescent="0.15">
      <c r="A51" s="38"/>
      <c r="B51" s="1" t="s">
        <v>17</v>
      </c>
      <c r="C51" s="8">
        <v>3296</v>
      </c>
      <c r="D51" s="8">
        <v>3852</v>
      </c>
      <c r="E51" s="8">
        <v>1712</v>
      </c>
      <c r="F51" s="8">
        <v>5348</v>
      </c>
      <c r="G51" s="8">
        <v>2027</v>
      </c>
      <c r="H51" s="8">
        <v>1518</v>
      </c>
      <c r="I51" s="8">
        <v>2206</v>
      </c>
      <c r="J51" s="12">
        <v>711</v>
      </c>
      <c r="K51" s="12">
        <v>476</v>
      </c>
      <c r="L51" s="8">
        <v>4242</v>
      </c>
      <c r="M51" s="8">
        <v>1847</v>
      </c>
      <c r="N51" s="8">
        <v>3889</v>
      </c>
      <c r="O51" s="12">
        <v>3341</v>
      </c>
      <c r="P51" s="14">
        <v>3572</v>
      </c>
      <c r="Q51" s="14">
        <v>4563</v>
      </c>
      <c r="R51" s="14">
        <v>4066</v>
      </c>
      <c r="S51" s="16">
        <v>2747</v>
      </c>
      <c r="T51" s="13">
        <v>0</v>
      </c>
      <c r="U51" s="7">
        <v>2706</v>
      </c>
      <c r="V51" s="7">
        <v>2977</v>
      </c>
      <c r="W51" s="7">
        <v>2814</v>
      </c>
      <c r="X51" s="7">
        <v>1123</v>
      </c>
      <c r="Y51" s="7">
        <v>2303</v>
      </c>
      <c r="Z51" s="7">
        <v>3142</v>
      </c>
      <c r="AA51" s="6">
        <v>852</v>
      </c>
      <c r="AB51" s="7">
        <v>2909</v>
      </c>
      <c r="AC51" s="7">
        <v>1536</v>
      </c>
    </row>
    <row r="52" spans="1:29" ht="13" x14ac:dyDescent="0.15">
      <c r="A52" s="38"/>
      <c r="B52" s="1" t="s">
        <v>18</v>
      </c>
      <c r="C52" s="8">
        <v>4230</v>
      </c>
      <c r="D52" s="8">
        <v>4397</v>
      </c>
      <c r="E52" s="8">
        <v>3050</v>
      </c>
      <c r="F52" s="8">
        <v>1686</v>
      </c>
      <c r="G52" s="8">
        <v>2589</v>
      </c>
      <c r="H52" s="8">
        <v>2150</v>
      </c>
      <c r="I52" s="8">
        <v>1456</v>
      </c>
      <c r="J52" s="8">
        <v>3135</v>
      </c>
      <c r="K52" s="8">
        <v>3442</v>
      </c>
      <c r="L52" s="8">
        <v>4862</v>
      </c>
      <c r="M52" s="8">
        <v>2390</v>
      </c>
      <c r="N52" s="8">
        <v>4822</v>
      </c>
      <c r="O52" s="12">
        <v>1724</v>
      </c>
      <c r="P52" s="14">
        <v>4505</v>
      </c>
      <c r="Q52" s="15">
        <v>901</v>
      </c>
      <c r="R52" s="14">
        <v>4998</v>
      </c>
      <c r="S52" s="14">
        <v>1711</v>
      </c>
      <c r="T52" s="16">
        <v>3662</v>
      </c>
      <c r="U52" s="13">
        <v>0</v>
      </c>
      <c r="V52" s="7">
        <v>3190</v>
      </c>
      <c r="W52" s="6">
        <v>449</v>
      </c>
      <c r="X52" s="7">
        <v>2707</v>
      </c>
      <c r="Y52" s="7">
        <v>2808</v>
      </c>
      <c r="Z52" s="7">
        <v>2274</v>
      </c>
      <c r="AA52" s="7">
        <v>2463</v>
      </c>
      <c r="AB52" s="7">
        <v>2362</v>
      </c>
      <c r="AC52" s="7">
        <v>2835</v>
      </c>
    </row>
    <row r="53" spans="1:29" ht="13" x14ac:dyDescent="0.15">
      <c r="A53" s="38"/>
      <c r="B53" s="1" t="s">
        <v>19</v>
      </c>
      <c r="C53" s="12">
        <v>501</v>
      </c>
      <c r="D53" s="8">
        <v>2074</v>
      </c>
      <c r="E53" s="8">
        <v>2061</v>
      </c>
      <c r="F53" s="8">
        <v>6483</v>
      </c>
      <c r="G53" s="8">
        <v>2135</v>
      </c>
      <c r="H53" s="8">
        <v>3247</v>
      </c>
      <c r="I53" s="8">
        <v>3255</v>
      </c>
      <c r="J53" s="8">
        <v>3078</v>
      </c>
      <c r="K53" s="8">
        <v>3375</v>
      </c>
      <c r="L53" s="12">
        <v>800</v>
      </c>
      <c r="M53" s="8">
        <v>2332</v>
      </c>
      <c r="N53" s="12">
        <v>120</v>
      </c>
      <c r="O53" s="12">
        <v>2005</v>
      </c>
      <c r="P53" s="15">
        <v>285</v>
      </c>
      <c r="Q53" s="14">
        <v>5698</v>
      </c>
      <c r="R53" s="15">
        <v>297</v>
      </c>
      <c r="S53" s="14">
        <v>2058</v>
      </c>
      <c r="T53" s="14">
        <v>3779</v>
      </c>
      <c r="U53" s="14">
        <v>4712</v>
      </c>
      <c r="V53" s="13">
        <v>0</v>
      </c>
      <c r="W53" s="7">
        <v>3618</v>
      </c>
      <c r="X53" s="7">
        <v>1874</v>
      </c>
      <c r="Y53" s="6">
        <v>675</v>
      </c>
      <c r="Z53" s="7">
        <v>1209</v>
      </c>
      <c r="AA53" s="7">
        <v>2128</v>
      </c>
      <c r="AB53" s="6">
        <v>934</v>
      </c>
      <c r="AC53" s="7">
        <v>1483</v>
      </c>
    </row>
    <row r="54" spans="1:29" ht="13" x14ac:dyDescent="0.15">
      <c r="A54" s="38"/>
      <c r="B54" s="2" t="s">
        <v>20</v>
      </c>
      <c r="C54" s="8">
        <v>4763</v>
      </c>
      <c r="D54" s="8">
        <v>4931</v>
      </c>
      <c r="E54" s="8">
        <v>3584</v>
      </c>
      <c r="F54" s="8">
        <v>2230</v>
      </c>
      <c r="G54" s="8">
        <v>3123</v>
      </c>
      <c r="H54" s="8">
        <v>2684</v>
      </c>
      <c r="I54" s="8">
        <v>1990</v>
      </c>
      <c r="J54" s="8">
        <v>3669</v>
      </c>
      <c r="K54" s="8">
        <v>3976</v>
      </c>
      <c r="L54" s="8">
        <v>5396</v>
      </c>
      <c r="M54" s="8">
        <v>2924</v>
      </c>
      <c r="N54" s="8">
        <v>5356</v>
      </c>
      <c r="O54" s="12">
        <v>2159</v>
      </c>
      <c r="P54" s="14">
        <v>5039</v>
      </c>
      <c r="Q54" s="14">
        <v>1445</v>
      </c>
      <c r="R54" s="14">
        <v>5533</v>
      </c>
      <c r="S54" s="14">
        <v>3764</v>
      </c>
      <c r="T54" s="14">
        <v>4196</v>
      </c>
      <c r="U54" s="15">
        <v>544</v>
      </c>
      <c r="V54" s="14">
        <v>5243</v>
      </c>
      <c r="W54" s="13">
        <v>0</v>
      </c>
      <c r="X54" s="7">
        <v>2982</v>
      </c>
      <c r="Y54" s="7">
        <v>3206</v>
      </c>
      <c r="Z54" s="7">
        <v>2726</v>
      </c>
      <c r="AA54" s="7">
        <v>2704</v>
      </c>
      <c r="AB54" s="7">
        <v>2806</v>
      </c>
      <c r="AC54" s="7">
        <v>3156</v>
      </c>
    </row>
    <row r="55" spans="1:29" ht="13" x14ac:dyDescent="0.15">
      <c r="A55" s="38"/>
      <c r="B55" s="1" t="s">
        <v>21</v>
      </c>
      <c r="C55" s="8">
        <v>1855</v>
      </c>
      <c r="D55" s="8">
        <v>3250</v>
      </c>
      <c r="E55" s="12">
        <v>434</v>
      </c>
      <c r="F55" s="8">
        <v>5159</v>
      </c>
      <c r="G55" s="8">
        <v>1148</v>
      </c>
      <c r="H55" s="8">
        <v>1444</v>
      </c>
      <c r="I55" s="8">
        <v>2017</v>
      </c>
      <c r="J55" s="12">
        <v>852</v>
      </c>
      <c r="K55" s="8">
        <v>1144</v>
      </c>
      <c r="L55" s="8">
        <v>2805</v>
      </c>
      <c r="M55" s="8">
        <v>1338</v>
      </c>
      <c r="N55" s="8">
        <v>2448</v>
      </c>
      <c r="O55" s="12">
        <v>2687</v>
      </c>
      <c r="P55" s="14">
        <v>2131</v>
      </c>
      <c r="Q55" s="14">
        <v>4374</v>
      </c>
      <c r="R55" s="14">
        <v>2625</v>
      </c>
      <c r="S55" s="14">
        <v>2124</v>
      </c>
      <c r="T55" s="14">
        <v>1553</v>
      </c>
      <c r="U55" s="14">
        <v>3473</v>
      </c>
      <c r="V55" s="14">
        <v>2338</v>
      </c>
      <c r="W55" s="14">
        <v>4007</v>
      </c>
      <c r="X55" s="13">
        <v>0</v>
      </c>
      <c r="Y55" s="7">
        <v>1209</v>
      </c>
      <c r="Z55" s="7">
        <v>2266</v>
      </c>
      <c r="AA55" s="6">
        <v>357</v>
      </c>
      <c r="AB55" s="7">
        <v>1979</v>
      </c>
      <c r="AC55" s="6">
        <v>412</v>
      </c>
    </row>
    <row r="56" spans="1:29" ht="13" x14ac:dyDescent="0.15">
      <c r="A56" s="38"/>
      <c r="B56" s="1" t="s">
        <v>22</v>
      </c>
      <c r="C56" s="12">
        <v>356</v>
      </c>
      <c r="D56" s="8">
        <v>2100</v>
      </c>
      <c r="E56" s="8">
        <v>1372</v>
      </c>
      <c r="F56" s="8">
        <v>5794</v>
      </c>
      <c r="G56" s="8">
        <v>1446</v>
      </c>
      <c r="H56" s="8">
        <v>2568</v>
      </c>
      <c r="I56" s="8">
        <v>2566</v>
      </c>
      <c r="J56" s="8">
        <v>2385</v>
      </c>
      <c r="K56" s="8">
        <v>2682</v>
      </c>
      <c r="L56" s="8">
        <v>1389</v>
      </c>
      <c r="M56" s="8">
        <v>1643</v>
      </c>
      <c r="N56" s="12">
        <v>949</v>
      </c>
      <c r="O56" s="12">
        <v>2000</v>
      </c>
      <c r="P56" s="15">
        <v>632</v>
      </c>
      <c r="Q56" s="14">
        <v>5009</v>
      </c>
      <c r="R56" s="14">
        <v>1126</v>
      </c>
      <c r="S56" s="14">
        <v>1454</v>
      </c>
      <c r="T56" s="14">
        <v>3090</v>
      </c>
      <c r="U56" s="14">
        <v>4023</v>
      </c>
      <c r="V56" s="15">
        <v>839</v>
      </c>
      <c r="W56" s="14">
        <v>4457</v>
      </c>
      <c r="X56" s="14">
        <v>1649</v>
      </c>
      <c r="Y56" s="13">
        <v>0</v>
      </c>
      <c r="Z56" s="7">
        <v>1323</v>
      </c>
      <c r="AA56" s="7">
        <v>1453</v>
      </c>
      <c r="AB56" s="6">
        <v>994</v>
      </c>
      <c r="AC56" s="6">
        <v>839</v>
      </c>
    </row>
    <row r="57" spans="1:29" ht="13" x14ac:dyDescent="0.15">
      <c r="A57" s="38"/>
      <c r="B57" s="1" t="s">
        <v>23</v>
      </c>
      <c r="C57" s="8">
        <v>1578</v>
      </c>
      <c r="D57" s="12">
        <v>806</v>
      </c>
      <c r="E57" s="8">
        <v>2738</v>
      </c>
      <c r="F57" s="8">
        <v>6120</v>
      </c>
      <c r="G57" s="8">
        <v>2157</v>
      </c>
      <c r="H57" s="8">
        <v>2979</v>
      </c>
      <c r="I57" s="8">
        <v>2978</v>
      </c>
      <c r="J57" s="8">
        <v>3230</v>
      </c>
      <c r="K57" s="8">
        <v>3537</v>
      </c>
      <c r="L57" s="8">
        <v>1070</v>
      </c>
      <c r="M57" s="8">
        <v>2054</v>
      </c>
      <c r="N57" s="8">
        <v>1660</v>
      </c>
      <c r="O57" s="12">
        <v>803</v>
      </c>
      <c r="P57" s="14">
        <v>1672</v>
      </c>
      <c r="Q57" s="14">
        <v>5335</v>
      </c>
      <c r="R57" s="14">
        <v>1607</v>
      </c>
      <c r="S57" s="14">
        <v>1386</v>
      </c>
      <c r="T57" s="14">
        <v>3891</v>
      </c>
      <c r="U57" s="14">
        <v>4434</v>
      </c>
      <c r="V57" s="14">
        <v>1573</v>
      </c>
      <c r="W57" s="14">
        <v>4968</v>
      </c>
      <c r="X57" s="14">
        <v>3015</v>
      </c>
      <c r="Y57" s="14">
        <v>1599</v>
      </c>
      <c r="Z57" s="13">
        <v>0</v>
      </c>
      <c r="AA57" s="7">
        <v>2348</v>
      </c>
      <c r="AB57" s="6">
        <v>329</v>
      </c>
      <c r="AC57" s="7">
        <v>2023</v>
      </c>
    </row>
    <row r="58" spans="1:29" ht="13" x14ac:dyDescent="0.15">
      <c r="A58" s="38"/>
      <c r="B58" s="2" t="s">
        <v>24</v>
      </c>
      <c r="C58" s="8">
        <v>2187</v>
      </c>
      <c r="D58" s="8">
        <v>2933</v>
      </c>
      <c r="E58" s="8">
        <v>586</v>
      </c>
      <c r="F58" s="8">
        <v>4756</v>
      </c>
      <c r="G58" s="8">
        <v>1015</v>
      </c>
      <c r="H58" s="8">
        <v>1014</v>
      </c>
      <c r="I58" s="8">
        <v>1614</v>
      </c>
      <c r="J58" s="12">
        <v>408</v>
      </c>
      <c r="K58" s="12">
        <v>705</v>
      </c>
      <c r="L58" s="8">
        <v>3127</v>
      </c>
      <c r="M58" s="12">
        <v>926</v>
      </c>
      <c r="N58" s="8">
        <v>2770</v>
      </c>
      <c r="O58" s="12">
        <v>2664</v>
      </c>
      <c r="P58" s="14">
        <v>2453</v>
      </c>
      <c r="Q58" s="14">
        <v>3971</v>
      </c>
      <c r="R58" s="14">
        <v>2947</v>
      </c>
      <c r="S58" s="14">
        <v>1776</v>
      </c>
      <c r="T58" s="14">
        <v>1109</v>
      </c>
      <c r="U58" s="14">
        <v>3070</v>
      </c>
      <c r="V58" s="14">
        <v>2660</v>
      </c>
      <c r="W58" s="14">
        <v>3604</v>
      </c>
      <c r="X58" s="15">
        <v>429</v>
      </c>
      <c r="Y58" s="14">
        <v>1962</v>
      </c>
      <c r="Z58" s="14">
        <v>2970</v>
      </c>
      <c r="AA58" s="13">
        <v>0</v>
      </c>
      <c r="AB58" s="7">
        <v>2091</v>
      </c>
      <c r="AC58" s="6">
        <v>741</v>
      </c>
    </row>
    <row r="59" spans="1:29" ht="13" x14ac:dyDescent="0.15">
      <c r="A59" s="38"/>
      <c r="B59" s="1" t="s">
        <v>25</v>
      </c>
      <c r="C59" s="8">
        <v>1142</v>
      </c>
      <c r="D59" s="12">
        <v>947</v>
      </c>
      <c r="E59" s="8">
        <v>2302</v>
      </c>
      <c r="F59" s="8">
        <v>6052</v>
      </c>
      <c r="G59" s="8">
        <v>1789</v>
      </c>
      <c r="H59" s="8">
        <v>2911</v>
      </c>
      <c r="I59" s="8">
        <v>2910</v>
      </c>
      <c r="J59" s="8">
        <v>3143</v>
      </c>
      <c r="K59" s="8">
        <v>3450</v>
      </c>
      <c r="L59" s="12">
        <v>634</v>
      </c>
      <c r="M59" s="8">
        <v>1986</v>
      </c>
      <c r="N59" s="8">
        <v>1224</v>
      </c>
      <c r="O59" s="12">
        <v>1079</v>
      </c>
      <c r="P59" s="14">
        <v>1236</v>
      </c>
      <c r="Q59" s="14">
        <v>5267</v>
      </c>
      <c r="R59" s="14">
        <v>1171</v>
      </c>
      <c r="S59" s="14">
        <v>1401</v>
      </c>
      <c r="T59" s="14">
        <v>3804</v>
      </c>
      <c r="U59" s="14">
        <v>4366</v>
      </c>
      <c r="V59" s="14">
        <v>1137</v>
      </c>
      <c r="W59" s="14">
        <v>4900</v>
      </c>
      <c r="X59" s="14">
        <v>2579</v>
      </c>
      <c r="Y59" s="14">
        <v>1163</v>
      </c>
      <c r="Z59" s="15">
        <v>446</v>
      </c>
      <c r="AA59" s="14">
        <v>2792</v>
      </c>
      <c r="AB59" s="13">
        <v>0</v>
      </c>
      <c r="AC59" s="7">
        <v>1713</v>
      </c>
    </row>
    <row r="60" spans="1:29" ht="13" x14ac:dyDescent="0.15">
      <c r="A60" s="38"/>
      <c r="B60" s="1" t="s">
        <v>26</v>
      </c>
      <c r="C60" s="43">
        <v>1408</v>
      </c>
      <c r="D60" s="43">
        <v>3108</v>
      </c>
      <c r="E60" s="44">
        <v>524</v>
      </c>
      <c r="F60" s="43">
        <v>5261</v>
      </c>
      <c r="G60" s="43">
        <v>1239</v>
      </c>
      <c r="H60" s="43">
        <v>1892</v>
      </c>
      <c r="I60" s="43">
        <v>2119</v>
      </c>
      <c r="J60" s="43">
        <v>1300</v>
      </c>
      <c r="K60" s="43">
        <v>1597</v>
      </c>
      <c r="L60" s="43">
        <v>2397</v>
      </c>
      <c r="M60" s="43">
        <v>1428</v>
      </c>
      <c r="N60" s="43">
        <v>2001</v>
      </c>
      <c r="O60" s="12">
        <v>2545</v>
      </c>
      <c r="P60" s="45">
        <v>1684</v>
      </c>
      <c r="Q60" s="45">
        <v>4476</v>
      </c>
      <c r="R60" s="45">
        <v>2178</v>
      </c>
      <c r="S60" s="45">
        <v>2214</v>
      </c>
      <c r="T60" s="45">
        <v>2001</v>
      </c>
      <c r="U60" s="45">
        <v>3575</v>
      </c>
      <c r="V60" s="45">
        <v>1831</v>
      </c>
      <c r="W60" s="45">
        <v>4109</v>
      </c>
      <c r="X60" s="46">
        <v>521</v>
      </c>
      <c r="Y60" s="45">
        <v>1202</v>
      </c>
      <c r="Z60" s="45">
        <v>2607</v>
      </c>
      <c r="AA60" s="46">
        <v>882</v>
      </c>
      <c r="AB60" s="45">
        <v>2171</v>
      </c>
      <c r="AC60" s="47">
        <v>0</v>
      </c>
    </row>
    <row r="61" spans="1:29" s="38" customFormat="1" ht="13" x14ac:dyDescent="0.15">
      <c r="B61" s="48"/>
      <c r="C61" s="48"/>
      <c r="D61" s="48"/>
      <c r="E61" s="48"/>
      <c r="F61" s="48"/>
      <c r="G61" s="48"/>
    </row>
    <row r="62" spans="1:29" s="38" customFormat="1" ht="13" x14ac:dyDescent="0.15">
      <c r="B62" s="39"/>
      <c r="C62" s="39"/>
      <c r="D62" s="39"/>
      <c r="E62" s="39"/>
      <c r="F62" s="39"/>
      <c r="G62" s="39"/>
    </row>
    <row r="63" spans="1:29" s="38" customFormat="1" ht="13" hidden="1" x14ac:dyDescent="0.15">
      <c r="B63" s="98" t="s">
        <v>120</v>
      </c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100"/>
    </row>
    <row r="64" spans="1:29" ht="13" hidden="1" x14ac:dyDescent="0.15">
      <c r="A64" s="38"/>
      <c r="B64" s="37">
        <f>B33</f>
        <v>0</v>
      </c>
      <c r="C64" s="37" t="str">
        <f t="shared" ref="C64:AC64" si="5">C33</f>
        <v>Aracaju</v>
      </c>
      <c r="D64" s="37" t="str">
        <f t="shared" si="5"/>
        <v>Belém</v>
      </c>
      <c r="E64" s="37" t="str">
        <f t="shared" si="5"/>
        <v>Belo Horizonte</v>
      </c>
      <c r="F64" s="37" t="str">
        <f t="shared" si="5"/>
        <v>Boa Vista</v>
      </c>
      <c r="G64" s="37" t="str">
        <f t="shared" si="5"/>
        <v>Brasília</v>
      </c>
      <c r="H64" s="37" t="str">
        <f t="shared" si="5"/>
        <v>Campo Grande</v>
      </c>
      <c r="I64" s="37" t="str">
        <f t="shared" si="5"/>
        <v>Cuiabá</v>
      </c>
      <c r="J64" s="37" t="str">
        <f t="shared" si="5"/>
        <v>Curitiba</v>
      </c>
      <c r="K64" s="37" t="str">
        <f>K33</f>
        <v>Florianópolis</v>
      </c>
      <c r="L64" s="37" t="str">
        <f t="shared" si="5"/>
        <v>Fortaleza</v>
      </c>
      <c r="M64" s="37" t="str">
        <f t="shared" si="5"/>
        <v>Goiânia</v>
      </c>
      <c r="N64" s="37" t="str">
        <f t="shared" si="5"/>
        <v>João Pessoa</v>
      </c>
      <c r="O64" s="37" t="str">
        <f t="shared" si="5"/>
        <v>Macapá</v>
      </c>
      <c r="P64" s="37" t="str">
        <f t="shared" si="5"/>
        <v>Maceió</v>
      </c>
      <c r="Q64" s="37" t="str">
        <f t="shared" si="5"/>
        <v>Manaus</v>
      </c>
      <c r="R64" s="37" t="str">
        <f t="shared" si="5"/>
        <v>Natal</v>
      </c>
      <c r="S64" s="37" t="str">
        <f t="shared" si="5"/>
        <v>Palmas</v>
      </c>
      <c r="T64" s="37" t="str">
        <f t="shared" si="5"/>
        <v>Porto Alegre</v>
      </c>
      <c r="U64" s="37" t="str">
        <f t="shared" si="5"/>
        <v>Porto Velho</v>
      </c>
      <c r="V64" s="37" t="str">
        <f t="shared" si="5"/>
        <v>Recife</v>
      </c>
      <c r="W64" s="37" t="str">
        <f t="shared" si="5"/>
        <v>Rio Branco</v>
      </c>
      <c r="X64" s="37" t="str">
        <f t="shared" si="5"/>
        <v>R. Janeiro</v>
      </c>
      <c r="Y64" s="37" t="str">
        <f t="shared" si="5"/>
        <v>Salvador</v>
      </c>
      <c r="Z64" s="37" t="str">
        <f t="shared" si="5"/>
        <v>São Luis</v>
      </c>
      <c r="AA64" s="37" t="str">
        <f t="shared" si="5"/>
        <v>São Paulo</v>
      </c>
      <c r="AB64" s="37" t="str">
        <f t="shared" si="5"/>
        <v>Teresina</v>
      </c>
      <c r="AC64" s="37" t="str">
        <f t="shared" si="5"/>
        <v>Vitória</v>
      </c>
    </row>
    <row r="65" spans="1:29" ht="13" hidden="1" x14ac:dyDescent="0.15">
      <c r="A65" s="38"/>
      <c r="B65" s="1" t="str">
        <f t="shared" ref="B65:B91" si="6">B34</f>
        <v>Aracaju</v>
      </c>
      <c r="C65" s="4">
        <f>"6,09"*C34</f>
        <v>0</v>
      </c>
      <c r="D65" s="5">
        <f>VLOOKUP($B65,Custos!$B$1:E28,3,0)*D34</f>
        <v>9993.69</v>
      </c>
      <c r="E65" s="5">
        <f>"6,09"*E34</f>
        <v>7600.32</v>
      </c>
      <c r="F65" s="5">
        <f>VLOOKUP($B65,Custos!$B$1:G28,3,0)*F34</f>
        <v>18403.98</v>
      </c>
      <c r="G65" s="5">
        <f>"6,09"*G34</f>
        <v>7868.28</v>
      </c>
      <c r="H65" s="5">
        <f>VLOOKUP($B65,Custos!$B$1:I28,3,0)*H34</f>
        <v>13123.949999999999</v>
      </c>
      <c r="I65" s="5">
        <f>"6,09"*I34</f>
        <v>12916.89</v>
      </c>
      <c r="J65" s="5">
        <f>VLOOKUP($B65,Custos!$B$1:K28,3,0)*J34</f>
        <v>12551.49</v>
      </c>
      <c r="K65" s="5">
        <f>"6,09"*K34</f>
        <v>13440.63</v>
      </c>
      <c r="L65" s="5">
        <f>VLOOKUP($B65,Custos!$B$1:M28,3,0)*L34</f>
        <v>4963.3499999999995</v>
      </c>
      <c r="M65" s="5">
        <f>"6,09"*M34</f>
        <v>8897.49</v>
      </c>
      <c r="N65" s="5">
        <f>VLOOKUP($B65,Custos!$B$1:O28,3,0)*N34</f>
        <v>2959.74</v>
      </c>
      <c r="O65" s="5">
        <f>"6,09"*O34</f>
        <v>11979.029999999999</v>
      </c>
      <c r="P65" s="6">
        <f>VLOOKUP($B65,Custos!$B$1:Q28,3,0)*P34</f>
        <v>1224.0899999999999</v>
      </c>
      <c r="Q65" s="7">
        <f>"6,09"*Q34</f>
        <v>16278.57</v>
      </c>
      <c r="R65" s="6">
        <f>"6,09"*R34</f>
        <v>3678.36</v>
      </c>
      <c r="S65" s="7">
        <f>VLOOKUP($B65,Custos!$B$1:T28,3,0)*S34</f>
        <v>7521.15</v>
      </c>
      <c r="T65" s="7">
        <f>"6,09"*T34</f>
        <v>15712.199999999999</v>
      </c>
      <c r="U65" s="7">
        <f>VLOOKUP($B65,Custos!$B$1:V28,3,0)*U34</f>
        <v>17941.14</v>
      </c>
      <c r="V65" s="6">
        <f>"6,09"*V34</f>
        <v>2423.8200000000002</v>
      </c>
      <c r="W65" s="7">
        <f>VLOOKUP($B65,Custos!$B$1:X28,3,0)*W34</f>
        <v>20456.310000000001</v>
      </c>
      <c r="X65" s="7">
        <f>"6,09"*X34</f>
        <v>9025.3799999999992</v>
      </c>
      <c r="Y65" s="6">
        <f>VLOOKUP($B65,Custos!$B$1:Z28,3,0)*Y34</f>
        <v>1686.93</v>
      </c>
      <c r="Z65" s="7">
        <f>"6,09"*Z34</f>
        <v>7466.34</v>
      </c>
      <c r="AA65" s="7">
        <f>VLOOKUP($B65,Custos!$B$1:AB28,3,0)*AA34</f>
        <v>10541.789999999999</v>
      </c>
      <c r="AB65" s="6">
        <f>"6,09"*AB34</f>
        <v>5499.2699999999995</v>
      </c>
      <c r="AC65" s="7">
        <f>VLOOKUP($B65,Custos!$B$1:AD28,3,0)*AC34</f>
        <v>6711.18</v>
      </c>
    </row>
    <row r="66" spans="1:29" ht="13" hidden="1" x14ac:dyDescent="0.15">
      <c r="A66" s="38"/>
      <c r="B66" s="1" t="str">
        <f t="shared" si="6"/>
        <v>Belém</v>
      </c>
      <c r="C66" s="8">
        <f>VLOOKUP($B66,Custos!$B$1:D29,3,0)*C35</f>
        <v>12536.37</v>
      </c>
      <c r="D66" s="4">
        <f>VLOOKUP($B66,Custos!$B$1:E29,3,0)*D35</f>
        <v>0</v>
      </c>
      <c r="E66" s="5">
        <f>VLOOKUP($B66,Custos!$B$1:F29,3,0)*E35</f>
        <v>12729.33</v>
      </c>
      <c r="F66" s="5">
        <f>VLOOKUP($B66,Custos!$B$1:G29,3,0)*F35</f>
        <v>8634.9600000000009</v>
      </c>
      <c r="G66" s="5">
        <f>VLOOKUP($B66,Custos!$B$1:H29,3,0)*G35</f>
        <v>9599.76</v>
      </c>
      <c r="H66" s="5">
        <f>VLOOKUP($B66,Custos!$B$1:I29,3,0)*H35</f>
        <v>13338.36</v>
      </c>
      <c r="I66" s="5">
        <f>VLOOKUP($B66,Custos!$B$1:J29,3,0)*I35</f>
        <v>10721.34</v>
      </c>
      <c r="J66" s="5">
        <f>VLOOKUP($B66,Custos!$B$1:K29,3,0)*J35</f>
        <v>16069.95</v>
      </c>
      <c r="K66" s="5">
        <f>VLOOKUP($B66,Custos!$B$1:L29,3,0)*K35</f>
        <v>17511.12</v>
      </c>
      <c r="L66" s="5">
        <f>VLOOKUP($B66,Custos!$B$1:M29,3,0)*L35</f>
        <v>6831.9900000000007</v>
      </c>
      <c r="M66" s="5">
        <f>VLOOKUP($B66,Custos!$B$1:N29,3,0)*M35</f>
        <v>10208.790000000001</v>
      </c>
      <c r="N66" s="5">
        <f>VLOOKUP($B66,Custos!$B$1:O29,3,0)*N35</f>
        <v>9865.08</v>
      </c>
      <c r="O66" s="9">
        <f>VLOOKUP($B66,Custos!$B$1:P29,3,0)*O35</f>
        <v>1983.8700000000001</v>
      </c>
      <c r="P66" s="7">
        <f>VLOOKUP($B66,Custos!$B$1:Q29,3,0)*P35</f>
        <v>10130.4</v>
      </c>
      <c r="Q66" s="7">
        <f>VLOOKUP($B66,Custos!$B$1:R29,3,0)*Q35</f>
        <v>7790.76</v>
      </c>
      <c r="R66" s="7">
        <f>VLOOKUP($B66,Custos!$B$1:S29,3,0)*R35</f>
        <v>9346.5</v>
      </c>
      <c r="S66" s="6">
        <f>VLOOKUP($B66,Custos!$B$1:T29,3,0)*S35</f>
        <v>5867.1900000000005</v>
      </c>
      <c r="T66" s="7">
        <f>VLOOKUP($B66,Custos!$B$1:U29,3,0)*T35</f>
        <v>19223.64</v>
      </c>
      <c r="U66" s="7">
        <f>VLOOKUP($B66,Custos!$B$1:V29,3,0)*U35</f>
        <v>11372.58</v>
      </c>
      <c r="V66" s="7">
        <f>VLOOKUP($B66,Custos!$B$1:W29,3,0)*V35</f>
        <v>10106.280000000001</v>
      </c>
      <c r="W66" s="7">
        <f>VLOOKUP($B66,Custos!$B$1:X29,3,0)*W35</f>
        <v>14067.99</v>
      </c>
      <c r="X66" s="7">
        <f>VLOOKUP($B66,Custos!$B$1:Y29,3,0)*X35</f>
        <v>14773.5</v>
      </c>
      <c r="Y66" s="7">
        <f>VLOOKUP($B66,Custos!$B$1:Z29,3,0)*Y35</f>
        <v>10172.61</v>
      </c>
      <c r="Z66" s="6">
        <f>VLOOKUP($B66,Custos!$B$1:AA29,3,0)*Z35</f>
        <v>2900.4300000000003</v>
      </c>
      <c r="AA66" s="7">
        <f>VLOOKUP($B66,Custos!$B$1:AB29,3,0)*AA35</f>
        <v>14851.890000000001</v>
      </c>
      <c r="AB66" s="6">
        <f>VLOOKUP($B66,Custos!$B$1:AC29,3,0)*AB35</f>
        <v>4522.5</v>
      </c>
      <c r="AC66" s="7">
        <f>VLOOKUP($B66,Custos!$B$1:AD29,3,0)*AC35</f>
        <v>13718.25</v>
      </c>
    </row>
    <row r="67" spans="1:29" ht="13" hidden="1" x14ac:dyDescent="0.15">
      <c r="A67" s="38"/>
      <c r="B67" s="1" t="str">
        <f t="shared" si="6"/>
        <v>Belo Horizonte</v>
      </c>
      <c r="C67" s="8">
        <f>VLOOKUP($B67,Custos!$B$1:D30,3,0)*C36</f>
        <v>9752.0399999999991</v>
      </c>
      <c r="D67" s="8">
        <f>VLOOKUP($B67,Custos!$B$1:E30,3,0)*D36</f>
        <v>17452.32</v>
      </c>
      <c r="E67" s="4">
        <f>VLOOKUP($B67,Custos!$B$1:F30,3,0)*E36</f>
        <v>0</v>
      </c>
      <c r="F67" s="5">
        <f>VLOOKUP($B67,Custos!$B$1:G30,3,0)*F36</f>
        <v>19263.059999999998</v>
      </c>
      <c r="G67" s="9">
        <f>VLOOKUP($B67,Custos!$B$1:H30,3,0)*G36</f>
        <v>3856.3199999999997</v>
      </c>
      <c r="H67" s="5">
        <f>VLOOKUP($B67,Custos!$B$1:I30,3,0)*H36</f>
        <v>6909.24</v>
      </c>
      <c r="I67" s="5">
        <f>VLOOKUP($B67,Custos!$B$1:J30,3,0)*I36</f>
        <v>8478.9599999999991</v>
      </c>
      <c r="J67" s="9">
        <f>VLOOKUP($B67,Custos!$B$1:K30,3,0)*J36</f>
        <v>5067.5999999999995</v>
      </c>
      <c r="K67" s="9">
        <f>VLOOKUP($B67,Custos!$B$1:L30,3,0)*K36</f>
        <v>6013.1399999999994</v>
      </c>
      <c r="L67" s="5">
        <f>VLOOKUP($B67,Custos!$B$1:M30,3,0)*L36</f>
        <v>11698.74</v>
      </c>
      <c r="M67" s="9">
        <f>VLOOKUP($B67,Custos!$B$1:N30,3,0)*M36</f>
        <v>4115.88</v>
      </c>
      <c r="N67" s="5">
        <f>VLOOKUP($B67,Custos!$B$1:O30,3,0)*N36</f>
        <v>10666.68</v>
      </c>
      <c r="O67" s="5">
        <f>VLOOKUP($B67,Custos!$B$1:P30,3,0)*O36</f>
        <v>14516.82</v>
      </c>
      <c r="P67" s="7">
        <f>VLOOKUP($B67,Custos!$B$1:Q30,3,0)*P36</f>
        <v>8893.02</v>
      </c>
      <c r="Q67" s="7">
        <f>VLOOKUP($B67,Custos!$B$1:R30,3,0)*Q36</f>
        <v>15796.08</v>
      </c>
      <c r="R67" s="7">
        <f>VLOOKUP($B67,Custos!$B$1:S30,3,0)*R36</f>
        <v>11315.58</v>
      </c>
      <c r="S67" s="7">
        <f>VLOOKUP($B67,Custos!$B$1:T30,3,0)*S36</f>
        <v>7280.04</v>
      </c>
      <c r="T67" s="7">
        <f>VLOOKUP($B67,Custos!$B$1:U30,3,0)*T36</f>
        <v>8287.3799999999992</v>
      </c>
      <c r="U67" s="7">
        <f>VLOOKUP($B67,Custos!$B$1:V30,3,0)*U36</f>
        <v>15307.859999999999</v>
      </c>
      <c r="V67" s="7">
        <f>VLOOKUP($B67,Custos!$B$1:W30,3,0)*V36</f>
        <v>10129.02</v>
      </c>
      <c r="W67" s="7">
        <f>VLOOKUP($B67,Custos!$B$1:X30,3,0)*W36</f>
        <v>17217.48</v>
      </c>
      <c r="X67" s="6">
        <f>VLOOKUP($B67,Custos!$B$1:Y30,3,0)*X36</f>
        <v>2095.02</v>
      </c>
      <c r="Y67" s="6">
        <f>VLOOKUP($B67,Custos!$B$1:Z30,3,0)*Y36</f>
        <v>5957.5199999999995</v>
      </c>
      <c r="Z67" s="7">
        <f>VLOOKUP($B67,Custos!$B$1:AA30,3,0)*Z36</f>
        <v>11939.76</v>
      </c>
      <c r="AA67" s="6">
        <f>VLOOKUP($B67,Custos!$B$1:AB30,3,0)*AA36</f>
        <v>3022.02</v>
      </c>
      <c r="AB67" s="7">
        <f>VLOOKUP($B67,Custos!$B$1:AC30,3,0)*AB36</f>
        <v>10209.359999999999</v>
      </c>
      <c r="AC67" s="6">
        <f>VLOOKUP($B67,Custos!$B$1:AD30,3,0)*AC36</f>
        <v>2336.04</v>
      </c>
    </row>
    <row r="68" spans="1:29" ht="13" hidden="1" x14ac:dyDescent="0.15">
      <c r="A68" s="38"/>
      <c r="B68" s="1" t="str">
        <f t="shared" si="6"/>
        <v>Boa Vista</v>
      </c>
      <c r="C68" s="8">
        <f>VLOOKUP($B68,Custos!$B$1:D31,3,0)*C37</f>
        <v>33780</v>
      </c>
      <c r="D68" s="8">
        <f>VLOOKUP($B68,Custos!$B$1:E31,3,0)*D37</f>
        <v>34247.29</v>
      </c>
      <c r="E68" s="8">
        <f>VLOOKUP($B68,Custos!$B$1:F31,3,0)*E37</f>
        <v>26663.68</v>
      </c>
      <c r="F68" s="10">
        <f>VLOOKUP($B68,Custos!$B$1:G31,3,0)*F37</f>
        <v>0</v>
      </c>
      <c r="G68" s="5">
        <f>VLOOKUP($B68,Custos!$B$1:H31,3,0)*G37</f>
        <v>14052.48</v>
      </c>
      <c r="H68" s="5">
        <f>VLOOKUP($B68,Custos!$B$1:I31,3,0)*H37</f>
        <v>15015.21</v>
      </c>
      <c r="I68" s="5">
        <f>VLOOKUP($B68,Custos!$B$1:J31,3,0)*I37</f>
        <v>11862.41</v>
      </c>
      <c r="J68" s="5">
        <f>VLOOKUP($B68,Custos!$B$1:K31,3,0)*J37</f>
        <v>18973.099999999999</v>
      </c>
      <c r="K68" s="5">
        <f>VLOOKUP($B68,Custos!$B$1:L31,3,0)*K37</f>
        <v>20380.599999999999</v>
      </c>
      <c r="L68" s="5">
        <f>VLOOKUP($B68,Custos!$B$1:M31,3,0)*L37</f>
        <v>14424.06</v>
      </c>
      <c r="M68" s="5">
        <f>VLOOKUP($B68,Custos!$B$1:N31,3,0)*M37</f>
        <v>14091.89</v>
      </c>
      <c r="N68" s="5">
        <f>VLOOKUP($B68,Custos!$B$1:O31,3,0)*N37</f>
        <v>17267.21</v>
      </c>
      <c r="O68" s="5">
        <f>VLOOKUP($B68,Custos!$B$1:P31,3,0)*O37</f>
        <v>6249.3</v>
      </c>
      <c r="P68" s="7">
        <f>VLOOKUP($B68,Custos!$B$1:Q31,3,0)*P37</f>
        <v>17391.07</v>
      </c>
      <c r="Q68" s="6">
        <f>VLOOKUP($B68,Custos!$B$1:R31,3,0)*Q37</f>
        <v>3721.43</v>
      </c>
      <c r="R68" s="7">
        <f>VLOOKUP($B68,Custos!$B$1:S31,3,0)*R37</f>
        <v>16794.29</v>
      </c>
      <c r="S68" s="7">
        <f>VLOOKUP($B68,Custos!$B$1:T31,3,0)*S37</f>
        <v>11192.44</v>
      </c>
      <c r="T68" s="7">
        <f>VLOOKUP($B68,Custos!$B$1:U31,3,0)*T37</f>
        <v>21309.55</v>
      </c>
      <c r="U68" s="7">
        <f>VLOOKUP($B68,Custos!$B$1:V31,3,0)*U37</f>
        <v>7516.05</v>
      </c>
      <c r="V68" s="7">
        <f>VLOOKUP($B68,Custos!$B$1:W31,3,0)*V37</f>
        <v>17469.89</v>
      </c>
      <c r="W68" s="7">
        <f>VLOOKUP($B68,Custos!$B$1:X31,3,0)*W37</f>
        <v>9154.3799999999992</v>
      </c>
      <c r="X68" s="7">
        <f>VLOOKUP($B68,Custos!$B$1:Y31,3,0)*X37</f>
        <v>19299.64</v>
      </c>
      <c r="Y68" s="7">
        <f>VLOOKUP($B68,Custos!$B$1:Z31,3,0)*Y37</f>
        <v>16940.669999999998</v>
      </c>
      <c r="Z68" s="7">
        <f>VLOOKUP($B68,Custos!$B$1:AA31,3,0)*Z37</f>
        <v>10770.19</v>
      </c>
      <c r="AA68" s="7">
        <f>VLOOKUP($B68,Custos!$B$1:AB31,3,0)*AA37</f>
        <v>18579</v>
      </c>
      <c r="AB68" s="7">
        <f>VLOOKUP($B68,Custos!$B$1:AC31,3,0)*AB37</f>
        <v>12211.47</v>
      </c>
      <c r="AC68" s="7">
        <f>VLOOKUP($B68,Custos!$B$1:AD31,3,0)*AC37</f>
        <v>19108.22</v>
      </c>
    </row>
    <row r="69" spans="1:29" ht="13" hidden="1" x14ac:dyDescent="0.15">
      <c r="A69" s="38"/>
      <c r="B69" s="1" t="str">
        <f t="shared" si="6"/>
        <v>Brasília</v>
      </c>
      <c r="C69" s="8">
        <f>VLOOKUP($B69,Custos!$B$1:D32,3,0)*C38</f>
        <v>10490.199999999999</v>
      </c>
      <c r="D69" s="8">
        <f>VLOOKUP($B69,Custos!$B$1:E32,3,0)*D38</f>
        <v>13462</v>
      </c>
      <c r="E69" s="8">
        <f>VLOOKUP($B69,Custos!$B$1:F32,3,0)*E38</f>
        <v>4546.5999999999995</v>
      </c>
      <c r="F69" s="8">
        <f>VLOOKUP($B69,Custos!$B$1:G32,3,0)*F38</f>
        <v>27146.25</v>
      </c>
      <c r="G69" s="11">
        <f>VLOOKUP($B69,Custos!$B$1:H32,3,0)*G38</f>
        <v>0</v>
      </c>
      <c r="H69" s="9">
        <f>VLOOKUP($B69,Custos!$B$1:I32,3,0)*H38</f>
        <v>5575.2999999999993</v>
      </c>
      <c r="I69" s="9">
        <f>VLOOKUP($B69,Custos!$B$1:J32,3,0)*I38</f>
        <v>5543.5499999999993</v>
      </c>
      <c r="J69" s="5">
        <f>VLOOKUP($B69,Custos!$B$1:K32,3,0)*J38</f>
        <v>6864.3499999999995</v>
      </c>
      <c r="K69" s="5">
        <f>VLOOKUP($B69,Custos!$B$1:L32,3,0)*K38</f>
        <v>8343.9</v>
      </c>
      <c r="L69" s="5">
        <f>VLOOKUP($B69,Custos!$B$1:M32,3,0)*L38</f>
        <v>10712.449999999999</v>
      </c>
      <c r="M69" s="9">
        <f>VLOOKUP($B69,Custos!$B$1:N32,3,0)*M38</f>
        <v>1098.55</v>
      </c>
      <c r="N69" s="5">
        <f>VLOOKUP($B69,Custos!$B$1:O32,3,0)*N38</f>
        <v>10896.599999999999</v>
      </c>
      <c r="O69" s="5">
        <f>VLOOKUP($B69,Custos!$B$1:P32,3,0)*O38</f>
        <v>11372.849999999999</v>
      </c>
      <c r="P69" s="7">
        <f>VLOOKUP($B69,Custos!$B$1:Q32,3,0)*P38</f>
        <v>9429.75</v>
      </c>
      <c r="Q69" s="7">
        <f>VLOOKUP($B69,Custos!$B$1:R32,3,0)*Q38</f>
        <v>12268.199999999999</v>
      </c>
      <c r="R69" s="7">
        <f>VLOOKUP($B69,Custos!$B$1:S32,3,0)*R38</f>
        <v>11271.25</v>
      </c>
      <c r="S69" s="6">
        <f>VLOOKUP($B69,Custos!$B$1:T32,3,0)*S38</f>
        <v>3937</v>
      </c>
      <c r="T69" s="7">
        <f>VLOOKUP($B69,Custos!$B$1:U32,3,0)*T38</f>
        <v>10280.65</v>
      </c>
      <c r="U69" s="7">
        <f>VLOOKUP($B69,Custos!$B$1:V32,3,0)*U38</f>
        <v>12065</v>
      </c>
      <c r="V69" s="7">
        <f>VLOOKUP($B69,Custos!$B$1:W32,3,0)*V38</f>
        <v>10521.949999999999</v>
      </c>
      <c r="W69" s="7">
        <f>VLOOKUP($B69,Custos!$B$1:X32,3,0)*W38</f>
        <v>14262.099999999999</v>
      </c>
      <c r="X69" s="6">
        <f>VLOOKUP($B69,Custos!$B$1:Y32,3,0)*X38</f>
        <v>5924.5499999999993</v>
      </c>
      <c r="Y69" s="7">
        <f>VLOOKUP($B69,Custos!$B$1:Z32,3,0)*Y38</f>
        <v>6731</v>
      </c>
      <c r="Z69" s="7">
        <f>VLOOKUP($B69,Custos!$B$1:AA32,3,0)*Z38</f>
        <v>9677.4</v>
      </c>
      <c r="AA69" s="6">
        <f>VLOOKUP($B69,Custos!$B$1:AB32,3,0)*AA38</f>
        <v>5543.5499999999993</v>
      </c>
      <c r="AB69" s="7">
        <f>VLOOKUP($B69,Custos!$B$1:AC32,3,0)*AB38</f>
        <v>8337.5499999999993</v>
      </c>
      <c r="AC69" s="6">
        <f>VLOOKUP($B69,Custos!$B$1:AD32,3,0)*AC38</f>
        <v>6013.45</v>
      </c>
    </row>
    <row r="70" spans="1:29" ht="13" hidden="1" x14ac:dyDescent="0.15">
      <c r="A70" s="38"/>
      <c r="B70" s="1" t="str">
        <f t="shared" si="6"/>
        <v>C. Grande</v>
      </c>
      <c r="C70" s="8">
        <f>VLOOKUP($B70,Custos!$B$1:D33,3,0)*C39</f>
        <v>16451.75</v>
      </c>
      <c r="D70" s="8">
        <f>VLOOKUP($B70,Custos!$B$1:E33,3,0)*D39</f>
        <v>17504.900000000001</v>
      </c>
      <c r="E70" s="8">
        <f>VLOOKUP($B70,Custos!$B$1:F33,3,0)*E39</f>
        <v>8645.35</v>
      </c>
      <c r="F70" s="8">
        <f>VLOOKUP($B70,Custos!$B$1:G33,3,0)*F39</f>
        <v>22824.2</v>
      </c>
      <c r="G70" s="8">
        <f>VLOOKUP($B70,Custos!$B$1:H33,3,0)*G39</f>
        <v>6747.3</v>
      </c>
      <c r="H70" s="11">
        <f>VLOOKUP($B70,Custos!$B$1:I33,3,0)*H39</f>
        <v>0</v>
      </c>
      <c r="I70" s="9">
        <f>VLOOKUP($B70,Custos!$B$1:J33,3,0)*I39</f>
        <v>3326.05</v>
      </c>
      <c r="J70" s="9">
        <f>VLOOKUP($B70,Custos!$B$1:K33,3,0)*J39</f>
        <v>4641</v>
      </c>
      <c r="K70" s="5">
        <f>VLOOKUP($B70,Custos!$B$1:L33,3,0)*K39</f>
        <v>5991.6500000000005</v>
      </c>
      <c r="L70" s="5">
        <f>VLOOKUP($B70,Custos!$B$1:M33,3,0)*L39</f>
        <v>15154.65</v>
      </c>
      <c r="M70" s="9">
        <f>VLOOKUP($B70,Custos!$B$1:N33,3,0)*M39</f>
        <v>4194.75</v>
      </c>
      <c r="N70" s="5">
        <f>VLOOKUP($B70,Custos!$B$1:O33,3,0)*N39</f>
        <v>15428.35</v>
      </c>
      <c r="O70" s="5">
        <f>VLOOKUP($B70,Custos!$B$1:P33,3,0)*O39</f>
        <v>13738.550000000001</v>
      </c>
      <c r="P70" s="7">
        <f>VLOOKUP($B70,Custos!$B$1:Q33,3,0)*P39</f>
        <v>13994.4</v>
      </c>
      <c r="Q70" s="7">
        <f>VLOOKUP($B70,Custos!$B$1:R33,3,0)*Q39</f>
        <v>11977.35</v>
      </c>
      <c r="R70" s="7">
        <f>VLOOKUP($B70,Custos!$B$1:S33,3,0)*R39</f>
        <v>15791.300000000001</v>
      </c>
      <c r="S70" s="7">
        <f>VLOOKUP($B70,Custos!$B$1:T33,3,0)*S39</f>
        <v>7854</v>
      </c>
      <c r="T70" s="7">
        <f>VLOOKUP($B70,Custos!$B$1:U33,3,0)*T39</f>
        <v>6658.05</v>
      </c>
      <c r="U70" s="7">
        <f>VLOOKUP($B70,Custos!$B$1:V33,3,0)*U39</f>
        <v>9722.3000000000011</v>
      </c>
      <c r="V70" s="7">
        <f>VLOOKUP($B70,Custos!$B$1:W33,3,0)*V39</f>
        <v>15053.5</v>
      </c>
      <c r="W70" s="7">
        <f>VLOOKUP($B70,Custos!$B$1:X33,3,0)*W39</f>
        <v>10870.65</v>
      </c>
      <c r="X70" s="7">
        <f>VLOOKUP($B70,Custos!$B$1:Y33,3,0)*X39</f>
        <v>7211.4000000000005</v>
      </c>
      <c r="Y70" s="7">
        <f>VLOOKUP($B70,Custos!$B$1:Z33,3,0)*Y39</f>
        <v>11334.75</v>
      </c>
      <c r="Z70" s="7">
        <f>VLOOKUP($B70,Custos!$B$1:AA33,3,0)*Z39</f>
        <v>13589.800000000001</v>
      </c>
      <c r="AA70" s="6">
        <f>VLOOKUP($B70,Custos!$B$1:AB33,3,0)*AA39</f>
        <v>5319.3</v>
      </c>
      <c r="AB70" s="7">
        <f>VLOOKUP($B70,Custos!$B$1:AC33,3,0)*AB39</f>
        <v>12685.4</v>
      </c>
      <c r="AC70" s="7">
        <f>VLOOKUP($B70,Custos!$B$1:AD33,3,0)*AC39</f>
        <v>8865.5</v>
      </c>
    </row>
    <row r="71" spans="1:29" ht="13" hidden="1" x14ac:dyDescent="0.15">
      <c r="A71" s="38"/>
      <c r="B71" s="1" t="str">
        <f t="shared" si="6"/>
        <v>Cuiabá</v>
      </c>
      <c r="C71" s="8">
        <f>VLOOKUP($B71,Custos!$B$1:D34,3,0)*C40</f>
        <v>16483.5</v>
      </c>
      <c r="D71" s="8">
        <f>VLOOKUP($B71,Custos!$B$1:E34,3,0)*D40</f>
        <v>17469.54</v>
      </c>
      <c r="E71" s="8">
        <f>VLOOKUP($B71,Custos!$B$1:F34,3,0)*E40</f>
        <v>9468.36</v>
      </c>
      <c r="F71" s="8">
        <f>VLOOKUP($B71,Custos!$B$1:G34,3,0)*F40</f>
        <v>18663.48</v>
      </c>
      <c r="G71" s="8">
        <f>VLOOKUP($B71,Custos!$B$1:H34,3,0)*G40</f>
        <v>6730.02</v>
      </c>
      <c r="H71" s="12">
        <f>VLOOKUP($B71,Custos!$B$1:I34,3,0)*H40</f>
        <v>4122.3600000000006</v>
      </c>
      <c r="I71" s="11">
        <f>VLOOKUP($B71,Custos!$B$1:J34,3,0)*I40</f>
        <v>0</v>
      </c>
      <c r="J71" s="5">
        <f>VLOOKUP($B71,Custos!$B$1:K34,3,0)*J40</f>
        <v>7733.88</v>
      </c>
      <c r="K71" s="5">
        <f>VLOOKUP($B71,Custos!$B$1:L34,3,0)*K40</f>
        <v>9165.42</v>
      </c>
      <c r="L71" s="5">
        <f>VLOOKUP($B71,Custos!$B$1:M34,3,0)*L40</f>
        <v>13834.26</v>
      </c>
      <c r="M71" s="9">
        <f>VLOOKUP($B71,Custos!$B$1:N34,3,0)*M40</f>
        <v>4395.6000000000004</v>
      </c>
      <c r="N71" s="5">
        <f>VLOOKUP($B71,Custos!$B$1:O34,3,0)*N40</f>
        <v>14820.300000000001</v>
      </c>
      <c r="O71" s="5">
        <f>VLOOKUP($B71,Custos!$B$1:P34,3,0)*O40</f>
        <v>10822.68</v>
      </c>
      <c r="P71" s="7">
        <f>VLOOKUP($B71,Custos!$B$1:Q34,3,0)*P40</f>
        <v>13673.880000000001</v>
      </c>
      <c r="Q71" s="7">
        <f>VLOOKUP($B71,Custos!$B$1:R34,3,0)*Q40</f>
        <v>8630.82</v>
      </c>
      <c r="R71" s="7">
        <f>VLOOKUP($B71,Custos!$B$1:S34,3,0)*R40</f>
        <v>14992.560000000001</v>
      </c>
      <c r="S71" s="7">
        <f>VLOOKUP($B71,Custos!$B$1:T34,3,0)*S40</f>
        <v>6112.26</v>
      </c>
      <c r="T71" s="7">
        <f>VLOOKUP($B71,Custos!$B$1:U34,3,0)*T40</f>
        <v>9973.26</v>
      </c>
      <c r="U71" s="7">
        <f>VLOOKUP($B71,Custos!$B$1:V34,3,0)*U40</f>
        <v>6753.7800000000007</v>
      </c>
      <c r="V71" s="7">
        <f>VLOOKUP($B71,Custos!$B$1:W34,3,0)*V40</f>
        <v>14564.880000000001</v>
      </c>
      <c r="W71" s="7">
        <f>VLOOKUP($B71,Custos!$B$1:X34,3,0)*W40</f>
        <v>8399.16</v>
      </c>
      <c r="X71" s="7">
        <f>VLOOKUP($B71,Custos!$B$1:Y34,3,0)*X40</f>
        <v>9355.5</v>
      </c>
      <c r="Y71" s="7">
        <f>VLOOKUP($B71,Custos!$B$1:Z34,3,0)*Y40</f>
        <v>11375.1</v>
      </c>
      <c r="Z71" s="7">
        <f>VLOOKUP($B71,Custos!$B$1:AA34,3,0)*Z40</f>
        <v>11535.480000000001</v>
      </c>
      <c r="AA71" s="7">
        <f>VLOOKUP($B71,Custos!$B$1:AB34,3,0)*AA40</f>
        <v>7876.4400000000005</v>
      </c>
      <c r="AB71" s="7">
        <f>VLOOKUP($B71,Custos!$B$1:AC34,3,0)*AB40</f>
        <v>11060.28</v>
      </c>
      <c r="AC71" s="7">
        <f>VLOOKUP($B71,Custos!$B$1:AD34,3,0)*AC40</f>
        <v>10365.300000000001</v>
      </c>
    </row>
    <row r="72" spans="1:29" ht="13" hidden="1" x14ac:dyDescent="0.15">
      <c r="A72" s="38"/>
      <c r="B72" s="1" t="str">
        <f t="shared" si="6"/>
        <v>Curitiba</v>
      </c>
      <c r="C72" s="8">
        <f>VLOOKUP($B72,Custos!$B$1:D35,3,0)*C41</f>
        <v>14869.35</v>
      </c>
      <c r="D72" s="8">
        <f>VLOOKUP($B72,Custos!$B$1:E35,3,0)*D41</f>
        <v>18295.890000000003</v>
      </c>
      <c r="E72" s="8">
        <f>VLOOKUP($B72,Custos!$B$1:F35,3,0)*E41</f>
        <v>5752.92</v>
      </c>
      <c r="F72" s="8">
        <f>VLOOKUP($B72,Custos!$B$1:G35,3,0)*F41</f>
        <v>27624.33</v>
      </c>
      <c r="G72" s="8">
        <f>VLOOKUP($B72,Custos!$B$1:H35,3,0)*G41</f>
        <v>7827.18</v>
      </c>
      <c r="H72" s="12">
        <f>VLOOKUP($B72,Custos!$B$1:I35,3,0)*H41</f>
        <v>5678.43</v>
      </c>
      <c r="I72" s="8">
        <f>VLOOKUP($B72,Custos!$B$1:J35,3,0)*I41</f>
        <v>9620.67</v>
      </c>
      <c r="J72" s="11">
        <f>VLOOKUP($B72,Custos!$B$1:K35,3,0)*J41</f>
        <v>0</v>
      </c>
      <c r="K72" s="9">
        <f>VLOOKUP($B72,Custos!$B$1:L35,3,0)*K41</f>
        <v>1438.23</v>
      </c>
      <c r="L72" s="5">
        <f>VLOOKUP($B72,Custos!$B$1:M35,3,0)*L41</f>
        <v>15299.1</v>
      </c>
      <c r="M72" s="9">
        <f>VLOOKUP($B72,Custos!$B$1:N35,3,0)*M41</f>
        <v>5569.56</v>
      </c>
      <c r="N72" s="5">
        <f>VLOOKUP($B72,Custos!$B$1:O35,3,0)*N41</f>
        <v>14582.85</v>
      </c>
      <c r="O72" s="5">
        <f>VLOOKUP($B72,Custos!$B$1:P35,3,0)*O41</f>
        <v>16250.28</v>
      </c>
      <c r="P72" s="7">
        <f>VLOOKUP($B72,Custos!$B$1:Q35,3,0)*P41</f>
        <v>12944.070000000002</v>
      </c>
      <c r="Q72" s="7">
        <f>VLOOKUP($B72,Custos!$B$1:R35,3,0)*Q41</f>
        <v>15665.820000000002</v>
      </c>
      <c r="R72" s="7">
        <f>VLOOKUP($B72,Custos!$B$1:S35,3,0)*R41</f>
        <v>15155.85</v>
      </c>
      <c r="S72" s="7">
        <f>VLOOKUP($B72,Custos!$B$1:T35,3,0)*S41</f>
        <v>9700.8900000000012</v>
      </c>
      <c r="T72" s="6">
        <f>VLOOKUP($B72,Custos!$B$1:U35,3,0)*T41</f>
        <v>3128.5800000000004</v>
      </c>
      <c r="U72" s="7">
        <f>VLOOKUP($B72,Custos!$B$1:V35,3,0)*U41</f>
        <v>13820.76</v>
      </c>
      <c r="V72" s="7">
        <f>VLOOKUP($B72,Custos!$B$1:W35,3,0)*V41</f>
        <v>14090.070000000002</v>
      </c>
      <c r="W72" s="7">
        <f>VLOOKUP($B72,Custos!$B$1:X35,3,0)*W41</f>
        <v>14903.730000000001</v>
      </c>
      <c r="X72" s="6">
        <f>VLOOKUP($B72,Custos!$B$1:Y35,3,0)*X41</f>
        <v>3867.7500000000005</v>
      </c>
      <c r="Y72" s="7">
        <f>VLOOKUP($B72,Custos!$B$1:Z35,3,0)*Y41</f>
        <v>10222.320000000002</v>
      </c>
      <c r="Z72" s="7">
        <f>VLOOKUP($B72,Custos!$B$1:AA35,3,0)*Z41</f>
        <v>14892.27</v>
      </c>
      <c r="AA72" s="6">
        <f>VLOOKUP($B72,Custos!$B$1:AB35,3,0)*AA41</f>
        <v>1936.7400000000002</v>
      </c>
      <c r="AB72" s="7">
        <f>VLOOKUP($B72,Custos!$B$1:AC35,3,0)*AB41</f>
        <v>13534.26</v>
      </c>
      <c r="AC72" s="7">
        <f>VLOOKUP($B72,Custos!$B$1:AD35,3,0)*AC41</f>
        <v>6165.4800000000005</v>
      </c>
    </row>
    <row r="73" spans="1:29" ht="13" hidden="1" x14ac:dyDescent="0.15">
      <c r="A73" s="38"/>
      <c r="B73" s="1" t="str">
        <f t="shared" si="6"/>
        <v>Florianópolis</v>
      </c>
      <c r="C73" s="8">
        <f>VLOOKUP($B73,Custos!$B$1:D36,3,0)*C42</f>
        <v>16600.080000000002</v>
      </c>
      <c r="D73" s="8">
        <f>VLOOKUP($B73,Custos!$B$1:E36,3,0)*D42</f>
        <v>20090</v>
      </c>
      <c r="E73" s="8">
        <f>VLOOKUP($B73,Custos!$B$1:F36,3,0)*E42</f>
        <v>7467.7400000000007</v>
      </c>
      <c r="F73" s="8">
        <f>VLOOKUP($B73,Custos!$B$1:G36,3,0)*F42</f>
        <v>29434.720000000001</v>
      </c>
      <c r="G73" s="8">
        <f>VLOOKUP($B73,Custos!$B$1:H36,3,0)*G42</f>
        <v>9603.02</v>
      </c>
      <c r="H73" s="8">
        <f>VLOOKUP($B73,Custos!$B$1:I36,3,0)*H42</f>
        <v>7450.52</v>
      </c>
      <c r="I73" s="8">
        <f>VLOOKUP($B73,Custos!$B$1:J36,3,0)*I42</f>
        <v>11399.640000000001</v>
      </c>
      <c r="J73" s="12">
        <f>VLOOKUP($B73,Custos!$B$1:K36,3,0)*J42</f>
        <v>1722</v>
      </c>
      <c r="K73" s="11">
        <f>VLOOKUP($B73,Custos!$B$1:L36,3,0)*K42</f>
        <v>0</v>
      </c>
      <c r="L73" s="5">
        <f>VLOOKUP($B73,Custos!$B$1:M36,3,0)*L42</f>
        <v>16399.18</v>
      </c>
      <c r="M73" s="5">
        <f>VLOOKUP($B73,Custos!$B$1:N36,3,0)*M42</f>
        <v>6974.1</v>
      </c>
      <c r="N73" s="5">
        <f>VLOOKUP($B73,Custos!$B$1:O36,3,0)*N42</f>
        <v>15457.82</v>
      </c>
      <c r="O73" s="5">
        <f>VLOOKUP($B73,Custos!$B$1:P36,3,0)*O42</f>
        <v>17690.68</v>
      </c>
      <c r="P73" s="7">
        <f>VLOOKUP($B73,Custos!$B$1:Q36,3,0)*P42</f>
        <v>13787.480000000001</v>
      </c>
      <c r="Q73" s="7">
        <f>VLOOKUP($B73,Custos!$B$1:R36,3,0)*Q42</f>
        <v>17110.940000000002</v>
      </c>
      <c r="R73" s="7">
        <f>VLOOKUP($B73,Custos!$B$1:S36,3,0)*R42</f>
        <v>16083.480000000001</v>
      </c>
      <c r="S73" s="7">
        <f>VLOOKUP($B73,Custos!$B$1:T36,3,0)*S42</f>
        <v>11083.94</v>
      </c>
      <c r="T73" s="6">
        <f>VLOOKUP($B73,Custos!$B$1:U36,3,0)*T42</f>
        <v>2158.2400000000002</v>
      </c>
      <c r="U73" s="7">
        <f>VLOOKUP($B73,Custos!$B$1:V36,3,0)*U42</f>
        <v>15159.34</v>
      </c>
      <c r="V73" s="7">
        <f>VLOOKUP($B73,Custos!$B$1:W36,3,0)*V42</f>
        <v>14941.220000000001</v>
      </c>
      <c r="W73" s="7">
        <f>VLOOKUP($B73,Custos!$B$1:X36,3,0)*W42</f>
        <v>16123.66</v>
      </c>
      <c r="X73" s="6">
        <f>VLOOKUP($B73,Custos!$B$1:Y36,3,0)*X42</f>
        <v>4293.5200000000004</v>
      </c>
      <c r="Y73" s="7">
        <f>VLOOKUP($B73,Custos!$B$1:Z36,3,0)*Y42</f>
        <v>11078.2</v>
      </c>
      <c r="Z73" s="7">
        <f>VLOOKUP($B73,Custos!$B$1:AA36,3,0)*Z42</f>
        <v>16192.54</v>
      </c>
      <c r="AA73" s="6">
        <f>VLOOKUP($B73,Custos!$B$1:AB36,3,0)*AA42</f>
        <v>2806.86</v>
      </c>
      <c r="AB73" s="7">
        <f>VLOOKUP($B73,Custos!$B$1:AC36,3,0)*AB42</f>
        <v>14769.02</v>
      </c>
      <c r="AC73" s="7">
        <f>VLOOKUP($B73,Custos!$B$1:AD36,3,0)*AC42</f>
        <v>6658.4000000000005</v>
      </c>
    </row>
    <row r="74" spans="1:29" ht="13" hidden="1" x14ac:dyDescent="0.15">
      <c r="A74" s="38"/>
      <c r="B74" s="1" t="str">
        <f t="shared" si="6"/>
        <v>Fortaleza</v>
      </c>
      <c r="C74" s="8">
        <f>VLOOKUP($B74,Custos!$B$1:D37,3,0)*C43</f>
        <v>7015.19</v>
      </c>
      <c r="D74" s="8">
        <f>VLOOKUP($B74,Custos!$B$1:E37,3,0)*D43</f>
        <v>9547.2999999999993</v>
      </c>
      <c r="E74" s="8">
        <f>VLOOKUP($B74,Custos!$B$1:F37,3,0)*E43</f>
        <v>14991.039999999999</v>
      </c>
      <c r="F74" s="8">
        <f>VLOOKUP($B74,Custos!$B$1:G37,3,0)*F43</f>
        <v>38829.64</v>
      </c>
      <c r="G74" s="8">
        <f>VLOOKUP($B74,Custos!$B$1:H37,3,0)*G43</f>
        <v>13046</v>
      </c>
      <c r="H74" s="8">
        <f>VLOOKUP($B74,Custos!$B$1:I37,3,0)*H43</f>
        <v>20203.509999999998</v>
      </c>
      <c r="I74" s="8">
        <f>VLOOKUP($B74,Custos!$B$1:J37,3,0)*I43</f>
        <v>20197.579999999998</v>
      </c>
      <c r="J74" s="8">
        <f>VLOOKUP($B74,Custos!$B$1:K37,3,0)*J43</f>
        <v>20998.129999999997</v>
      </c>
      <c r="K74" s="8">
        <f>VLOOKUP($B74,Custos!$B$1:L37,3,0)*K43</f>
        <v>22759.34</v>
      </c>
      <c r="L74" s="11">
        <f>VLOOKUP($B74,Custos!$B$1:M37,3,0)*L43</f>
        <v>0</v>
      </c>
      <c r="M74" s="5">
        <f>VLOOKUP($B74,Custos!$B$1:N37,3,0)*M43</f>
        <v>10994.22</v>
      </c>
      <c r="N74" s="9">
        <f>VLOOKUP($B74,Custos!$B$1:O37,3,0)*N43</f>
        <v>3291.1499999999996</v>
      </c>
      <c r="O74" s="5">
        <f>VLOOKUP($B74,Custos!$B$1:P37,3,0)*O43</f>
        <v>8604.43</v>
      </c>
      <c r="P74" s="6">
        <f>VLOOKUP($B74,Custos!$B$1:Q37,3,0)*P43</f>
        <v>4328.8999999999996</v>
      </c>
      <c r="Q74" s="7">
        <f>VLOOKUP($B74,Custos!$B$1:R37,3,0)*Q43</f>
        <v>14131.189999999999</v>
      </c>
      <c r="R74" s="6">
        <f>VLOOKUP($B74,Custos!$B$1:S37,3,0)*R43</f>
        <v>2579.5499999999997</v>
      </c>
      <c r="S74" s="7">
        <f>VLOOKUP($B74,Custos!$B$1:T37,3,0)*S43</f>
        <v>7709</v>
      </c>
      <c r="T74" s="7">
        <f>VLOOKUP($B74,Custos!$B$1:U37,3,0)*T43</f>
        <v>19053.09</v>
      </c>
      <c r="U74" s="7">
        <f>VLOOKUP($B74,Custos!$B$1:V37,3,0)*U43</f>
        <v>16930.149999999998</v>
      </c>
      <c r="V74" s="6">
        <f>VLOOKUP($B74,Custos!$B$1:W37,3,0)*V43</f>
        <v>3729.97</v>
      </c>
      <c r="W74" s="7">
        <f>VLOOKUP($B74,Custos!$B$1:X37,3,0)*W43</f>
        <v>19569</v>
      </c>
      <c r="X74" s="7">
        <f>VLOOKUP($B74,Custos!$B$1:Y37,3,0)*X43</f>
        <v>12986.699999999999</v>
      </c>
      <c r="Y74" s="7">
        <f>VLOOKUP($B74,Custos!$B$1:Z37,3,0)*Y43</f>
        <v>6096.04</v>
      </c>
      <c r="Z74" s="6">
        <f>VLOOKUP($B74,Custos!$B$1:AA37,3,0)*Z43</f>
        <v>3866.3599999999997</v>
      </c>
      <c r="AA74" s="7">
        <f>VLOOKUP($B74,Custos!$B$1:AB37,3,0)*AA43</f>
        <v>14042.24</v>
      </c>
      <c r="AB74" s="6">
        <f>VLOOKUP($B74,Custos!$B$1:AC37,3,0)*AB43</f>
        <v>2935.35</v>
      </c>
      <c r="AC74" s="7">
        <f>VLOOKUP($B74,Custos!$B$1:AD37,3,0)*AC43</f>
        <v>11000.15</v>
      </c>
    </row>
    <row r="75" spans="1:29" ht="13" hidden="1" x14ac:dyDescent="0.15">
      <c r="A75" s="38"/>
      <c r="B75" s="1" t="str">
        <f t="shared" si="6"/>
        <v>Goiânia</v>
      </c>
      <c r="C75" s="8">
        <f>VLOOKUP($B75,Custos!$B$1:D38,3,0)*C44</f>
        <v>11586.96</v>
      </c>
      <c r="D75" s="8">
        <f>VLOOKUP($B75,Custos!$B$1:E38,3,0)*D44</f>
        <v>12646.589999999998</v>
      </c>
      <c r="E75" s="8">
        <f>VLOOKUP($B75,Custos!$B$1:F38,3,0)*E44</f>
        <v>5680.62</v>
      </c>
      <c r="F75" s="8">
        <f>VLOOKUP($B75,Custos!$B$1:G38,3,0)*F44</f>
        <v>25556.519999999997</v>
      </c>
      <c r="G75" s="12">
        <f>VLOOKUP($B75,Custos!$B$1:H38,3,0)*G44</f>
        <v>1310.4299999999998</v>
      </c>
      <c r="H75" s="12">
        <f>VLOOKUP($B75,Custos!$B$1:I38,3,0)*H44</f>
        <v>5862.45</v>
      </c>
      <c r="I75" s="12">
        <f>VLOOKUP($B75,Custos!$B$1:J38,3,0)*I44</f>
        <v>5856.1799999999994</v>
      </c>
      <c r="J75" s="8">
        <f>VLOOKUP($B75,Custos!$B$1:K38,3,0)*J44</f>
        <v>7436.2199999999993</v>
      </c>
      <c r="K75" s="8">
        <f>VLOOKUP($B75,Custos!$B$1:L38,3,0)*K44</f>
        <v>9361.1099999999988</v>
      </c>
      <c r="L75" s="8">
        <f>VLOOKUP($B75,Custos!$B$1:M38,3,0)*L44</f>
        <v>15562.14</v>
      </c>
      <c r="M75" s="11">
        <f>VLOOKUP($B75,Custos!$B$1:N38,3,0)*M44</f>
        <v>0</v>
      </c>
      <c r="N75" s="5">
        <f>VLOOKUP($B75,Custos!$B$1:O38,3,0)*N44</f>
        <v>11844.029999999999</v>
      </c>
      <c r="O75" s="5">
        <f>VLOOKUP($B75,Custos!$B$1:P38,3,0)*O44</f>
        <v>11712.359999999999</v>
      </c>
      <c r="P75" s="7">
        <f>VLOOKUP($B75,Custos!$B$1:Q38,3,0)*P44</f>
        <v>10383.119999999999</v>
      </c>
      <c r="Q75" s="7">
        <f>VLOOKUP($B75,Custos!$B$1:R38,3,0)*Q44</f>
        <v>11988.24</v>
      </c>
      <c r="R75" s="7">
        <f>VLOOKUP($B75,Custos!$B$1:S38,3,0)*R44</f>
        <v>12213.96</v>
      </c>
      <c r="S75" s="6">
        <f>VLOOKUP($B75,Custos!$B$1:T38,3,0)*S44</f>
        <v>4539.4799999999996</v>
      </c>
      <c r="T75" s="7">
        <f>VLOOKUP($B75,Custos!$B$1:U38,3,0)*T44</f>
        <v>9386.1899999999987</v>
      </c>
      <c r="U75" s="7">
        <f>VLOOKUP($B75,Custos!$B$1:V38,3,0)*U44</f>
        <v>11367.509999999998</v>
      </c>
      <c r="V75" s="7">
        <f>VLOOKUP($B75,Custos!$B$1:W38,3,0)*V44</f>
        <v>11467.83</v>
      </c>
      <c r="W75" s="7">
        <f>VLOOKUP($B75,Custos!$B$1:X38,3,0)*W44</f>
        <v>13405.259999999998</v>
      </c>
      <c r="X75" s="6">
        <f>VLOOKUP($B75,Custos!$B$1:Y38,3,0)*X44</f>
        <v>5868.7199999999993</v>
      </c>
      <c r="Y75" s="7">
        <f>VLOOKUP($B75,Custos!$B$1:Z38,3,0)*Y44</f>
        <v>7680.7499999999991</v>
      </c>
      <c r="Z75" s="7">
        <f>VLOOKUP($B75,Custos!$B$1:AA38,3,0)*Z44</f>
        <v>10420.74</v>
      </c>
      <c r="AA75" s="6">
        <f>VLOOKUP($B75,Custos!$B$1:AB38,3,0)*AA44</f>
        <v>5078.7</v>
      </c>
      <c r="AB75" s="7">
        <f>VLOOKUP($B75,Custos!$B$1:AC38,3,0)*AB44</f>
        <v>9198.09</v>
      </c>
      <c r="AC75" s="7">
        <f>VLOOKUP($B75,Custos!$B$1:AD38,3,0)*AC44</f>
        <v>6407.94</v>
      </c>
    </row>
    <row r="76" spans="1:29" ht="13" hidden="1" x14ac:dyDescent="0.15">
      <c r="A76" s="38"/>
      <c r="B76" s="1" t="str">
        <f t="shared" si="6"/>
        <v>João Pessoa</v>
      </c>
      <c r="C76" s="12">
        <f>VLOOKUP($B76,Custos!$B$1:D39,3,0)*C45</f>
        <v>3537.69</v>
      </c>
      <c r="D76" s="8">
        <f>VLOOKUP($B76,Custos!$B$1:E39,3,0)*D45</f>
        <v>12512.19</v>
      </c>
      <c r="E76" s="8">
        <f>VLOOKUP($B76,Custos!$B$1:F39,3,0)*E45</f>
        <v>12570.09</v>
      </c>
      <c r="F76" s="8">
        <f>VLOOKUP($B76,Custos!$B$1:G39,3,0)*F45</f>
        <v>38173.47</v>
      </c>
      <c r="G76" s="8">
        <f>VLOOKUP($B76,Custos!$B$1:H39,3,0)*G45</f>
        <v>12998.55</v>
      </c>
      <c r="H76" s="8">
        <f>VLOOKUP($B76,Custos!$B$1:I39,3,0)*H45</f>
        <v>19437.03</v>
      </c>
      <c r="I76" s="8">
        <f>VLOOKUP($B76,Custos!$B$1:J39,3,0)*I45</f>
        <v>19489.14</v>
      </c>
      <c r="J76" s="8">
        <f>VLOOKUP($B76,Custos!$B$1:K39,3,0)*J45</f>
        <v>18458.52</v>
      </c>
      <c r="K76" s="8">
        <f>VLOOKUP($B76,Custos!$B$1:L39,3,0)*K45</f>
        <v>20178.150000000001</v>
      </c>
      <c r="L76" s="12">
        <f>VLOOKUP($B76,Custos!$B$1:M39,3,0)*L45</f>
        <v>3983.52</v>
      </c>
      <c r="M76" s="8">
        <f>VLOOKUP($B76,Custos!$B$1:N39,3,0)*M45</f>
        <v>14139.18</v>
      </c>
      <c r="N76" s="11">
        <f>VLOOKUP($B76,Custos!$B$1:O39,3,0)*N45</f>
        <v>0</v>
      </c>
      <c r="O76" s="5">
        <f>VLOOKUP($B76,Custos!$B$1:P39,3,0)*O45</f>
        <v>11371.56</v>
      </c>
      <c r="P76" s="6">
        <f>VLOOKUP($B76,Custos!$B$1:Q39,3,0)*P45</f>
        <v>1731.21</v>
      </c>
      <c r="Q76" s="7">
        <f>VLOOKUP($B76,Custos!$B$1:R39,3,0)*Q45</f>
        <v>16322.01</v>
      </c>
      <c r="R76" s="6">
        <f>VLOOKUP($B76,Custos!$B$1:S39,3,0)*R45</f>
        <v>874.29</v>
      </c>
      <c r="S76" s="7">
        <f>VLOOKUP($B76,Custos!$B$1:T39,3,0)*S45</f>
        <v>8806.59</v>
      </c>
      <c r="T76" s="7">
        <f>VLOOKUP($B76,Custos!$B$1:U39,3,0)*T45</f>
        <v>17752.14</v>
      </c>
      <c r="U76" s="7">
        <f>VLOOKUP($B76,Custos!$B$1:V39,3,0)*U45</f>
        <v>18528</v>
      </c>
      <c r="V76" s="6">
        <f>VLOOKUP($B76,Custos!$B$1:W39,3,0)*V45</f>
        <v>602.16</v>
      </c>
      <c r="W76" s="7">
        <f>VLOOKUP($B76,Custos!$B$1:X39,3,0)*W45</f>
        <v>21029.279999999999</v>
      </c>
      <c r="X76" s="7">
        <f>VLOOKUP($B76,Custos!$B$1:Y39,3,0)*X45</f>
        <v>11394.72</v>
      </c>
      <c r="Y76" s="6">
        <f>VLOOKUP($B76,Custos!$B$1:Z39,3,0)*Y45</f>
        <v>4417.7700000000004</v>
      </c>
      <c r="Z76" s="7">
        <f>VLOOKUP($B76,Custos!$B$1:AA39,3,0)*Z45</f>
        <v>6727.9800000000005</v>
      </c>
      <c r="AA76" s="7">
        <f>VLOOKUP($B76,Custos!$B$1:AB39,3,0)*AA45</f>
        <v>12830.64</v>
      </c>
      <c r="AB76" s="6">
        <f>VLOOKUP($B76,Custos!$B$1:AC39,3,0)*AB45</f>
        <v>5239.95</v>
      </c>
      <c r="AC76" s="7">
        <f>VLOOKUP($B76,Custos!$B$1:AD39,3,0)*AC45</f>
        <v>9153.99</v>
      </c>
    </row>
    <row r="77" spans="1:29" ht="13" hidden="1" x14ac:dyDescent="0.15">
      <c r="A77" s="38"/>
      <c r="B77" s="2" t="str">
        <f t="shared" si="6"/>
        <v>Macapá</v>
      </c>
      <c r="C77" s="12">
        <f>VLOOKUP($B77,Custos!$B$1:D40,3,0)*C46</f>
        <v>10110.379999999999</v>
      </c>
      <c r="D77" s="12">
        <f>VLOOKUP($B77,Custos!$B$1:E40,3,0)*D46</f>
        <v>1691.06</v>
      </c>
      <c r="E77" s="12">
        <f>VLOOKUP($B77,Custos!$B$1:F40,3,0)*E46</f>
        <v>12073.859999999999</v>
      </c>
      <c r="F77" s="12">
        <f>VLOOKUP($B77,Custos!$B$1:G40,3,0)*F46</f>
        <v>5705.4</v>
      </c>
      <c r="G77" s="12">
        <f>VLOOKUP($B77,Custos!$B$1:H40,3,0)*G46</f>
        <v>9205.74</v>
      </c>
      <c r="H77" s="12">
        <f>VLOOKUP($B77,Custos!$B$1:I40,3,0)*H46</f>
        <v>11868.259999999998</v>
      </c>
      <c r="I77" s="12">
        <f>VLOOKUP($B77,Custos!$B$1:J40,3,0)*I46</f>
        <v>9365.08</v>
      </c>
      <c r="J77" s="12">
        <f>VLOOKUP($B77,Custos!$B$1:K40,3,0)*J46</f>
        <v>14577.039999999999</v>
      </c>
      <c r="K77" s="12">
        <f>VLOOKUP($B77,Custos!$B$1:L40,3,0)*K46</f>
        <v>15841.48</v>
      </c>
      <c r="L77" s="12">
        <f>VLOOKUP($B77,Custos!$B$1:M40,3,0)*L46</f>
        <v>7458.1399999999994</v>
      </c>
      <c r="M77" s="12">
        <f>VLOOKUP($B77,Custos!$B$1:N40,3,0)*M46</f>
        <v>9601.5199999999986</v>
      </c>
      <c r="N77" s="12">
        <f>VLOOKUP($B77,Custos!$B$1:O40,3,0)*N46</f>
        <v>10094.959999999999</v>
      </c>
      <c r="O77" s="11">
        <f>VLOOKUP($B77,Custos!$B$1:P40,3,0)*O46</f>
        <v>0</v>
      </c>
      <c r="P77" s="7">
        <f>VLOOKUP($B77,Custos!$B$1:Q40,3,0)*P46</f>
        <v>10326.26</v>
      </c>
      <c r="Q77" s="7">
        <f>VLOOKUP($B77,Custos!$B$1:R40,3,0)*Q46</f>
        <v>5417.5599999999995</v>
      </c>
      <c r="R77" s="7">
        <f>VLOOKUP($B77,Custos!$B$1:S40,3,0)*R46</f>
        <v>9632.3599999999988</v>
      </c>
      <c r="S77" s="7">
        <f>VLOOKUP($B77,Custos!$B$1:T40,3,0)*S46</f>
        <v>6049.78</v>
      </c>
      <c r="T77" s="7">
        <f>VLOOKUP($B77,Custos!$B$1:U40,3,0)*T46</f>
        <v>17172.739999999998</v>
      </c>
      <c r="U77" s="7">
        <f>VLOOKUP($B77,Custos!$B$1:V40,3,0)*U46</f>
        <v>8861.3599999999988</v>
      </c>
      <c r="V77" s="7">
        <f>VLOOKUP($B77,Custos!$B$1:W40,3,0)*V46</f>
        <v>10305.699999999999</v>
      </c>
      <c r="W77" s="7">
        <f>VLOOKUP($B77,Custos!$B$1:X40,3,0)*W46</f>
        <v>11097.26</v>
      </c>
      <c r="X77" s="7">
        <f>VLOOKUP($B77,Custos!$B$1:Y40,3,0)*X46</f>
        <v>13811.179999999998</v>
      </c>
      <c r="Y77" s="7">
        <f>VLOOKUP($B77,Custos!$B$1:Z40,3,0)*Y46</f>
        <v>10280</v>
      </c>
      <c r="Z77" s="6">
        <f>VLOOKUP($B77,Custos!$B$1:AA40,3,0)*Z46</f>
        <v>4127.42</v>
      </c>
      <c r="AA77" s="7">
        <f>VLOOKUP($B77,Custos!$B$1:AB40,3,0)*AA46</f>
        <v>13692.96</v>
      </c>
      <c r="AB77" s="7">
        <f>VLOOKUP($B77,Custos!$B$1:AC40,3,0)*AB46</f>
        <v>5546.0599999999995</v>
      </c>
      <c r="AC77" s="7">
        <f>VLOOKUP($B77,Custos!$B$1:AD40,3,0)*AC46</f>
        <v>13081.3</v>
      </c>
    </row>
    <row r="78" spans="1:29" ht="13" hidden="1" x14ac:dyDescent="0.15">
      <c r="A78" s="38"/>
      <c r="B78" s="1" t="str">
        <f t="shared" si="6"/>
        <v>Maceió</v>
      </c>
      <c r="C78" s="12">
        <f>VLOOKUP($B78,Custos!$B$1:D41,3,0)*C47</f>
        <v>1775.76</v>
      </c>
      <c r="D78" s="8">
        <f>VLOOKUP($B78,Custos!$B$1:E41,3,0)*D47</f>
        <v>13124.92</v>
      </c>
      <c r="E78" s="8">
        <f>VLOOKUP($B78,Custos!$B$1:F41,3,0)*E47</f>
        <v>11198.16</v>
      </c>
      <c r="F78" s="8">
        <f>VLOOKUP($B78,Custos!$B$1:G41,3,0)*F47</f>
        <v>37925.160000000003</v>
      </c>
      <c r="G78" s="8">
        <f>VLOOKUP($B78,Custos!$B$1:H41,3,0)*G47</f>
        <v>11657.2</v>
      </c>
      <c r="H78" s="8">
        <f>VLOOKUP($B78,Custos!$B$1:I41,3,0)*H47</f>
        <v>18361.599999999999</v>
      </c>
      <c r="I78" s="8">
        <f>VLOOKUP($B78,Custos!$B$1:J41,3,0)*I47</f>
        <v>18415.96</v>
      </c>
      <c r="J78" s="8">
        <f>VLOOKUP($B78,Custos!$B$1:K41,3,0)*J47</f>
        <v>17340.84</v>
      </c>
      <c r="K78" s="8">
        <f>VLOOKUP($B78,Custos!$B$1:L41,3,0)*K47</f>
        <v>19134.72</v>
      </c>
      <c r="L78" s="8">
        <f>VLOOKUP($B78,Custos!$B$1:M41,3,0)*L47</f>
        <v>6493</v>
      </c>
      <c r="M78" s="8">
        <f>VLOOKUP($B78,Custos!$B$1:N41,3,0)*M47</f>
        <v>12835</v>
      </c>
      <c r="N78" s="12">
        <f>VLOOKUP($B78,Custos!$B$1:O41,3,0)*N47</f>
        <v>2385.8000000000002</v>
      </c>
      <c r="O78" s="12">
        <f>VLOOKUP($B78,Custos!$B$1:P41,3,0)*O47</f>
        <v>12134.36</v>
      </c>
      <c r="P78" s="13">
        <f>VLOOKUP($B78,Custos!$B$1:Q41,3,0)*P47</f>
        <v>0</v>
      </c>
      <c r="Q78" s="7">
        <f>VLOOKUP($B78,Custos!$B$1:R41,3,0)*Q47</f>
        <v>16779.12</v>
      </c>
      <c r="R78" s="6">
        <f>VLOOKUP($B78,Custos!$B$1:S41,3,0)*R47</f>
        <v>2621.36</v>
      </c>
      <c r="S78" s="7">
        <f>VLOOKUP($B78,Custos!$B$1:T41,3,0)*S47</f>
        <v>8353.32</v>
      </c>
      <c r="T78" s="7">
        <f>VLOOKUP($B78,Custos!$B$1:U41,3,0)*T47</f>
        <v>16761</v>
      </c>
      <c r="U78" s="7">
        <f>VLOOKUP($B78,Custos!$B$1:V41,3,0)*U47</f>
        <v>18663.599999999999</v>
      </c>
      <c r="V78" s="6">
        <f>VLOOKUP($B78,Custos!$B$1:W41,3,0)*V47</f>
        <v>1220.08</v>
      </c>
      <c r="W78" s="7">
        <f>VLOOKUP($B78,Custos!$B$1:X41,3,0)*W47</f>
        <v>21200.400000000001</v>
      </c>
      <c r="X78" s="7">
        <f>VLOOKUP($B78,Custos!$B$1:Y41,3,0)*X47</f>
        <v>10092.84</v>
      </c>
      <c r="Y78" s="6">
        <f>VLOOKUP($B78,Custos!$B$1:Z41,3,0)*Y47</f>
        <v>2869</v>
      </c>
      <c r="Z78" s="7">
        <f>VLOOKUP($B78,Custos!$B$1:AA41,3,0)*Z47</f>
        <v>7453.36</v>
      </c>
      <c r="AA78" s="7">
        <f>VLOOKUP($B78,Custos!$B$1:AB41,3,0)*AA47</f>
        <v>11645.12</v>
      </c>
      <c r="AB78" s="6">
        <f>VLOOKUP($B78,Custos!$B$1:AC41,3,0)*AB47</f>
        <v>5611.16</v>
      </c>
      <c r="AC78" s="7">
        <f>VLOOKUP($B78,Custos!$B$1:AD41,3,0)*AC47</f>
        <v>7743.28</v>
      </c>
    </row>
    <row r="79" spans="1:29" ht="13" hidden="1" x14ac:dyDescent="0.15">
      <c r="A79" s="38"/>
      <c r="B79" s="2" t="str">
        <f t="shared" si="6"/>
        <v>Manaus</v>
      </c>
      <c r="C79" s="8">
        <f>VLOOKUP($B79,Custos!$B$1:D42,3,0)*C48</f>
        <v>30194.85</v>
      </c>
      <c r="D79" s="8">
        <f>VLOOKUP($B79,Custos!$B$1:E42,3,0)*D48</f>
        <v>30675.420000000002</v>
      </c>
      <c r="E79" s="8">
        <f>VLOOKUP($B79,Custos!$B$1:F42,3,0)*E48</f>
        <v>22876.29</v>
      </c>
      <c r="F79" s="8">
        <f>VLOOKUP($B79,Custos!$B$1:G42,3,0)*F48</f>
        <v>4545.1499999999996</v>
      </c>
      <c r="G79" s="8">
        <f>VLOOKUP($B79,Custos!$B$1:H42,3,0)*G48</f>
        <v>20207.099999999999</v>
      </c>
      <c r="H79" s="8">
        <f>VLOOKUP($B79,Custos!$B$1:I42,3,0)*H48</f>
        <v>17665.29</v>
      </c>
      <c r="I79" s="8">
        <f>VLOOKUP($B79,Custos!$B$1:J42,3,0)*I48</f>
        <v>13647.03</v>
      </c>
      <c r="J79" s="8">
        <f>VLOOKUP($B79,Custos!$B$1:K42,3,0)*J48</f>
        <v>23368.44</v>
      </c>
      <c r="K79" s="8">
        <f>VLOOKUP($B79,Custos!$B$1:L42,3,0)*K48</f>
        <v>25724.97</v>
      </c>
      <c r="L79" s="8">
        <f>VLOOKUP($B79,Custos!$B$1:M42,3,0)*L48</f>
        <v>33367.769999999997</v>
      </c>
      <c r="M79" s="8">
        <f>VLOOKUP($B79,Custos!$B$1:N42,3,0)*M48</f>
        <v>19054.89</v>
      </c>
      <c r="N79" s="8">
        <f>VLOOKUP($B79,Custos!$B$1:O42,3,0)*N48</f>
        <v>33628.32</v>
      </c>
      <c r="O79" s="12">
        <f>VLOOKUP($B79,Custos!$B$1:P42,3,0)*O48</f>
        <v>6102.66</v>
      </c>
      <c r="P79" s="14">
        <f>VLOOKUP($B79,Custos!$B$1:Q42,3,0)*P48</f>
        <v>31792.89</v>
      </c>
      <c r="Q79" s="13">
        <f>VLOOKUP($B79,Custos!$B$1:R42,3,0)*Q48</f>
        <v>0</v>
      </c>
      <c r="R79" s="7">
        <f>VLOOKUP($B79,Custos!$B$1:S42,3,0)*R48</f>
        <v>16009.35</v>
      </c>
      <c r="S79" s="7">
        <f>VLOOKUP($B79,Custos!$B$1:T42,3,0)*S48</f>
        <v>8737.11</v>
      </c>
      <c r="T79" s="7">
        <f>VLOOKUP($B79,Custos!$B$1:U42,3,0)*T48</f>
        <v>18134.28</v>
      </c>
      <c r="U79" s="6">
        <f>VLOOKUP($B79,Custos!$B$1:V42,3,0)*U48</f>
        <v>4406.1899999999996</v>
      </c>
      <c r="V79" s="7">
        <f>VLOOKUP($B79,Custos!$B$1:W42,3,0)*V48</f>
        <v>16403.07</v>
      </c>
      <c r="W79" s="7">
        <f>VLOOKUP($B79,Custos!$B$1:X42,3,0)*W48</f>
        <v>6652.71</v>
      </c>
      <c r="X79" s="7">
        <f>VLOOKUP($B79,Custos!$B$1:Y42,3,0)*X48</f>
        <v>16495.71</v>
      </c>
      <c r="Y79" s="7">
        <f>VLOOKUP($B79,Custos!$B$1:Z42,3,0)*Y48</f>
        <v>15082.95</v>
      </c>
      <c r="Z79" s="7">
        <f>VLOOKUP($B79,Custos!$B$1:AA42,3,0)*Z48</f>
        <v>10109.34</v>
      </c>
      <c r="AA79" s="7">
        <f>VLOOKUP($B79,Custos!$B$1:AB42,3,0)*AA48</f>
        <v>15569.31</v>
      </c>
      <c r="AB79" s="7">
        <f>VLOOKUP($B79,Custos!$B$1:AC42,3,0)*AB48</f>
        <v>11122.59</v>
      </c>
      <c r="AC79" s="7">
        <f>VLOOKUP($B79,Custos!$B$1:AD42,3,0)*AC48</f>
        <v>16588.349999999999</v>
      </c>
    </row>
    <row r="80" spans="1:29" ht="13" hidden="1" x14ac:dyDescent="0.15">
      <c r="A80" s="38"/>
      <c r="B80" s="1" t="str">
        <f t="shared" si="6"/>
        <v>Natal</v>
      </c>
      <c r="C80" s="12">
        <f>VLOOKUP($B80,Custos!$B$1:D43,3,0)*C49</f>
        <v>4806.7999999999993</v>
      </c>
      <c r="D80" s="8">
        <f>VLOOKUP($B80,Custos!$B$1:E43,3,0)*D49</f>
        <v>12858.8</v>
      </c>
      <c r="E80" s="8">
        <f>VLOOKUP($B80,Custos!$B$1:F43,3,0)*E49</f>
        <v>14322.8</v>
      </c>
      <c r="F80" s="8">
        <f>VLOOKUP($B80,Custos!$B$1:G43,3,0)*F49</f>
        <v>41297</v>
      </c>
      <c r="G80" s="8">
        <f>VLOOKUP($B80,Custos!$B$1:H43,3,0)*G49</f>
        <v>14774.199999999999</v>
      </c>
      <c r="H80" s="8">
        <f>VLOOKUP($B80,Custos!$B$1:I43,3,0)*H49</f>
        <v>21557.399999999998</v>
      </c>
      <c r="I80" s="8">
        <f>VLOOKUP($B80,Custos!$B$1:J43,3,0)*I49</f>
        <v>21612.3</v>
      </c>
      <c r="J80" s="8">
        <f>VLOOKUP($B80,Custos!$B$1:K43,3,0)*J49</f>
        <v>20526.5</v>
      </c>
      <c r="K80" s="8">
        <f>VLOOKUP($B80,Custos!$B$1:L43,3,0)*K49</f>
        <v>22338.199999999997</v>
      </c>
      <c r="L80" s="12">
        <f>VLOOKUP($B80,Custos!$B$1:M43,3,0)*L49</f>
        <v>3275.7</v>
      </c>
      <c r="M80" s="8">
        <f>VLOOKUP($B80,Custos!$B$1:N43,3,0)*M49</f>
        <v>15969.8</v>
      </c>
      <c r="N80" s="12">
        <f>VLOOKUP($B80,Custos!$B$1:O43,3,0)*N49</f>
        <v>1128.5</v>
      </c>
      <c r="O80" s="12">
        <f>VLOOKUP($B80,Custos!$B$1:P43,3,0)*O49</f>
        <v>11431.4</v>
      </c>
      <c r="P80" s="15">
        <f>VLOOKUP($B80,Custos!$B$1:Q43,3,0)*P49</f>
        <v>3489.2</v>
      </c>
      <c r="Q80" s="14">
        <f>VLOOKUP($B80,Custos!$B$1:R43,3,0)*Q49</f>
        <v>36508.5</v>
      </c>
      <c r="R80" s="13">
        <f>VLOOKUP($B80,Custos!$B$1:S43,3,0)*R49</f>
        <v>0</v>
      </c>
      <c r="S80" s="7">
        <f>VLOOKUP($B80,Custos!$B$1:T43,3,0)*S49</f>
        <v>9314.6999999999989</v>
      </c>
      <c r="T80" s="7">
        <f>VLOOKUP($B80,Custos!$B$1:U43,3,0)*T49</f>
        <v>19349.199999999997</v>
      </c>
      <c r="U80" s="7">
        <f>VLOOKUP($B80,Custos!$B$1:V43,3,0)*U49</f>
        <v>19391.899999999998</v>
      </c>
      <c r="V80" s="6">
        <f>VLOOKUP($B80,Custos!$B$1:W43,3,0)*V49</f>
        <v>1543.3</v>
      </c>
      <c r="W80" s="7">
        <f>VLOOKUP($B80,Custos!$B$1:X43,3,0)*W49</f>
        <v>22057.599999999999</v>
      </c>
      <c r="X80" s="7">
        <f>VLOOKUP($B80,Custos!$B$1:Y43,3,0)*X49</f>
        <v>12718.5</v>
      </c>
      <c r="Y80" s="6">
        <f>VLOOKUP($B80,Custos!$B$1:Z43,3,0)*Y49</f>
        <v>5337.5</v>
      </c>
      <c r="Z80" s="7">
        <f>VLOOKUP($B80,Custos!$B$1:AA43,3,0)*Z49</f>
        <v>6533.0999999999995</v>
      </c>
      <c r="AA80" s="7">
        <f>VLOOKUP($B80,Custos!$B$1:AB43,3,0)*AA49</f>
        <v>14152</v>
      </c>
      <c r="AB80" s="6">
        <f>VLOOKUP($B80,Custos!$B$1:AC43,3,0)*AB49</f>
        <v>5142.2999999999993</v>
      </c>
      <c r="AC80" s="7">
        <f>VLOOKUP($B80,Custos!$B$1:AD43,3,0)*AC49</f>
        <v>10406.599999999999</v>
      </c>
    </row>
    <row r="81" spans="1:38" ht="13" hidden="1" x14ac:dyDescent="0.15">
      <c r="A81" s="38"/>
      <c r="B81" s="2" t="str">
        <f t="shared" si="6"/>
        <v>Palmas</v>
      </c>
      <c r="C81" s="8">
        <f>VLOOKUP($B81,Custos!$B$1:D44,3,0)*C50</f>
        <v>10221.300000000001</v>
      </c>
      <c r="D81" s="8">
        <f>VLOOKUP($B81,Custos!$B$1:E44,3,0)*D50</f>
        <v>7890.4500000000007</v>
      </c>
      <c r="E81" s="8">
        <f>VLOOKUP($B81,Custos!$B$1:F44,3,0)*E50</f>
        <v>10393.5</v>
      </c>
      <c r="F81" s="8">
        <f>VLOOKUP($B81,Custos!$B$1:G44,3,0)*F50</f>
        <v>30294.9</v>
      </c>
      <c r="G81" s="12">
        <f>VLOOKUP($B81,Custos!$B$1:H44,3,0)*G50</f>
        <v>5983.9500000000007</v>
      </c>
      <c r="H81" s="8">
        <f>VLOOKUP($B81,Custos!$B$1:I44,3,0)*H50</f>
        <v>10977.75</v>
      </c>
      <c r="I81" s="8">
        <f>VLOOKUP($B81,Custos!$B$1:J44,3,0)*I50</f>
        <v>10971.6</v>
      </c>
      <c r="J81" s="8">
        <f>VLOOKUP($B81,Custos!$B$1:K44,3,0)*J50</f>
        <v>12521.400000000001</v>
      </c>
      <c r="K81" s="8">
        <f>VLOOKUP($B81,Custos!$B$1:L44,3,0)*K50</f>
        <v>14366.400000000001</v>
      </c>
      <c r="L81" s="8">
        <f>VLOOKUP($B81,Custos!$B$1:M44,3,0)*L50</f>
        <v>12515.25</v>
      </c>
      <c r="M81" s="12">
        <f>VLOOKUP($B81,Custos!$B$1:N44,3,0)*M50</f>
        <v>5375.1</v>
      </c>
      <c r="N81" s="8">
        <f>VLOOKUP($B81,Custos!$B$1:O44,3,0)*N50</f>
        <v>13855.95</v>
      </c>
      <c r="O81" s="12">
        <f>VLOOKUP($B81,Custos!$B$1:P44,3,0)*O50</f>
        <v>7238.55</v>
      </c>
      <c r="P81" s="14">
        <f>VLOOKUP($B81,Custos!$B$1:Q44,3,0)*P50</f>
        <v>11383.650000000001</v>
      </c>
      <c r="Q81" s="14">
        <f>VLOOKUP($B81,Custos!$B$1:R44,3,0)*Q50</f>
        <v>25467.15</v>
      </c>
      <c r="R81" s="14">
        <f>VLOOKUP($B81,Custos!$B$1:S44,3,0)*R50</f>
        <v>14421.75</v>
      </c>
      <c r="S81" s="13">
        <f>VLOOKUP($B81,Custos!$B$1:T44,3,0)*S50</f>
        <v>0</v>
      </c>
      <c r="T81" s="7">
        <f>VLOOKUP($B81,Custos!$B$1:U44,3,0)*T50</f>
        <v>13665.300000000001</v>
      </c>
      <c r="U81" s="7">
        <f>VLOOKUP($B81,Custos!$B$1:V44,3,0)*U50</f>
        <v>10522.650000000001</v>
      </c>
      <c r="V81" s="7">
        <f>VLOOKUP($B81,Custos!$B$1:W44,3,0)*V50</f>
        <v>9212.7000000000007</v>
      </c>
      <c r="W81" s="7">
        <f>VLOOKUP($B81,Custos!$B$1:X44,3,0)*W50</f>
        <v>13081.050000000001</v>
      </c>
      <c r="X81" s="7">
        <f>VLOOKUP($B81,Custos!$B$1:Y44,3,0)*X50</f>
        <v>9298.8000000000011</v>
      </c>
      <c r="Y81" s="7">
        <f>VLOOKUP($B81,Custos!$B$1:Z44,3,0)*Y50</f>
        <v>6851.1</v>
      </c>
      <c r="Z81" s="6">
        <f>VLOOKUP($B81,Custos!$B$1:AA44,3,0)*Z50</f>
        <v>5928.6</v>
      </c>
      <c r="AA81" s="7">
        <f>VLOOKUP($B81,Custos!$B$1:AB44,3,0)*AA50</f>
        <v>9181.9500000000007</v>
      </c>
      <c r="AB81" s="6">
        <f>VLOOKUP($B81,Custos!$B$1:AC44,3,0)*AB50</f>
        <v>5135.25</v>
      </c>
      <c r="AC81" s="7">
        <f>VLOOKUP($B81,Custos!$B$1:AD44,3,0)*AC50</f>
        <v>8689.9500000000007</v>
      </c>
    </row>
    <row r="82" spans="1:38" ht="13" hidden="1" x14ac:dyDescent="0.15">
      <c r="A82" s="38"/>
      <c r="B82" s="1" t="str">
        <f t="shared" si="6"/>
        <v>Porto Alegre</v>
      </c>
      <c r="C82" s="8">
        <f>VLOOKUP($B82,Custos!$B$1:D45,3,0)*C51</f>
        <v>20237.439999999999</v>
      </c>
      <c r="D82" s="8">
        <f>VLOOKUP($B82,Custos!$B$1:E45,3,0)*D51</f>
        <v>23651.279999999999</v>
      </c>
      <c r="E82" s="8">
        <f>VLOOKUP($B82,Custos!$B$1:F45,3,0)*E51</f>
        <v>10511.68</v>
      </c>
      <c r="F82" s="8">
        <f>VLOOKUP($B82,Custos!$B$1:G45,3,0)*F51</f>
        <v>32836.720000000001</v>
      </c>
      <c r="G82" s="8">
        <f>VLOOKUP($B82,Custos!$B$1:H45,3,0)*G51</f>
        <v>12445.779999999999</v>
      </c>
      <c r="H82" s="8">
        <f>VLOOKUP($B82,Custos!$B$1:I45,3,0)*H51</f>
        <v>9320.5199999999986</v>
      </c>
      <c r="I82" s="8">
        <f>VLOOKUP($B82,Custos!$B$1:J45,3,0)*I51</f>
        <v>13544.84</v>
      </c>
      <c r="J82" s="12">
        <f>VLOOKUP($B82,Custos!$B$1:K45,3,0)*J51</f>
        <v>4365.54</v>
      </c>
      <c r="K82" s="12">
        <f>VLOOKUP($B82,Custos!$B$1:L45,3,0)*K51</f>
        <v>2922.64</v>
      </c>
      <c r="L82" s="8">
        <f>VLOOKUP($B82,Custos!$B$1:M45,3,0)*L51</f>
        <v>26045.879999999997</v>
      </c>
      <c r="M82" s="8">
        <f>VLOOKUP($B82,Custos!$B$1:N45,3,0)*M51</f>
        <v>11340.58</v>
      </c>
      <c r="N82" s="8">
        <f>VLOOKUP($B82,Custos!$B$1:O45,3,0)*N51</f>
        <v>23878.46</v>
      </c>
      <c r="O82" s="12">
        <f>VLOOKUP($B82,Custos!$B$1:P45,3,0)*O51</f>
        <v>20513.739999999998</v>
      </c>
      <c r="P82" s="14">
        <f>VLOOKUP($B82,Custos!$B$1:Q45,3,0)*P51</f>
        <v>21932.079999999998</v>
      </c>
      <c r="Q82" s="14">
        <f>VLOOKUP($B82,Custos!$B$1:R45,3,0)*Q51</f>
        <v>28016.82</v>
      </c>
      <c r="R82" s="14">
        <f>VLOOKUP($B82,Custos!$B$1:S45,3,0)*R51</f>
        <v>24965.239999999998</v>
      </c>
      <c r="S82" s="16">
        <f>VLOOKUP($B82,Custos!$B$1:T45,3,0)*S51</f>
        <v>16866.579999999998</v>
      </c>
      <c r="T82" s="13">
        <f>VLOOKUP($B82,Custos!$B$1:U45,3,0)*T51</f>
        <v>0</v>
      </c>
      <c r="U82" s="7">
        <f>VLOOKUP($B82,Custos!$B$1:V45,3,0)*U51</f>
        <v>16614.84</v>
      </c>
      <c r="V82" s="7">
        <f>VLOOKUP($B82,Custos!$B$1:W45,3,0)*V51</f>
        <v>18278.78</v>
      </c>
      <c r="W82" s="7">
        <f>VLOOKUP($B82,Custos!$B$1:X45,3,0)*W51</f>
        <v>17277.96</v>
      </c>
      <c r="X82" s="7">
        <f>VLOOKUP($B82,Custos!$B$1:Y45,3,0)*X51</f>
        <v>6895.2199999999993</v>
      </c>
      <c r="Y82" s="7">
        <f>VLOOKUP($B82,Custos!$B$1:Z45,3,0)*Y51</f>
        <v>14140.42</v>
      </c>
      <c r="Z82" s="7">
        <f>VLOOKUP($B82,Custos!$B$1:AA45,3,0)*Z51</f>
        <v>19291.879999999997</v>
      </c>
      <c r="AA82" s="6">
        <f>VLOOKUP($B82,Custos!$B$1:AB45,3,0)*AA51</f>
        <v>5231.28</v>
      </c>
      <c r="AB82" s="7">
        <f>VLOOKUP($B82,Custos!$B$1:AC45,3,0)*AB51</f>
        <v>17861.259999999998</v>
      </c>
      <c r="AC82" s="7">
        <f>VLOOKUP($B82,Custos!$B$1:AD45,3,0)*AC51</f>
        <v>9431.0399999999991</v>
      </c>
    </row>
    <row r="83" spans="1:38" ht="14" hidden="1" x14ac:dyDescent="0.2">
      <c r="A83" s="38"/>
      <c r="B83" s="1" t="str">
        <f t="shared" si="6"/>
        <v>Porto Velho</v>
      </c>
      <c r="C83" s="8">
        <f>VLOOKUP($B83,Custos!$B$1:D46,3,0)*C52</f>
        <v>25633.8</v>
      </c>
      <c r="D83" s="8">
        <f>VLOOKUP($B83,Custos!$B$1:E46,3,0)*D52</f>
        <v>26645.82</v>
      </c>
      <c r="E83" s="8">
        <f>VLOOKUP($B83,Custos!$B$1:F46,3,0)*E52</f>
        <v>18483</v>
      </c>
      <c r="F83" s="8">
        <f>VLOOKUP($B83,Custos!$B$1:G46,3,0)*F52</f>
        <v>10217.16</v>
      </c>
      <c r="G83" s="8">
        <f>VLOOKUP($B83,Custos!$B$1:H46,3,0)*G52</f>
        <v>15689.339999999998</v>
      </c>
      <c r="H83" s="8">
        <f>VLOOKUP($B83,Custos!$B$1:I46,3,0)*H52</f>
        <v>13029</v>
      </c>
      <c r="I83" s="8">
        <f>VLOOKUP($B83,Custos!$B$1:J46,3,0)*I52</f>
        <v>8823.3599999999988</v>
      </c>
      <c r="J83" s="8">
        <f>VLOOKUP($B83,Custos!$B$1:K46,3,0)*J52</f>
        <v>18998.099999999999</v>
      </c>
      <c r="K83" s="8">
        <f>VLOOKUP($B83,Custos!$B$1:L46,3,0)*K52</f>
        <v>20858.52</v>
      </c>
      <c r="L83" s="8">
        <f>VLOOKUP($B83,Custos!$B$1:M46,3,0)*L52</f>
        <v>29463.719999999998</v>
      </c>
      <c r="M83" s="8">
        <f>VLOOKUP($B83,Custos!$B$1:N46,3,0)*M52</f>
        <v>14483.4</v>
      </c>
      <c r="N83" s="8">
        <f>VLOOKUP($B83,Custos!$B$1:O46,3,0)*N52</f>
        <v>29221.32</v>
      </c>
      <c r="O83" s="12">
        <f>VLOOKUP($B83,Custos!$B$1:P46,3,0)*O52</f>
        <v>10447.439999999999</v>
      </c>
      <c r="P83" s="14">
        <f>VLOOKUP($B83,Custos!$B$1:Q46,3,0)*P52</f>
        <v>27300.3</v>
      </c>
      <c r="Q83" s="15">
        <f>VLOOKUP($B83,Custos!$B$1:R46,3,0)*Q52</f>
        <v>5460.0599999999995</v>
      </c>
      <c r="R83" s="14">
        <f>VLOOKUP($B83,Custos!$B$1:S46,3,0)*R52</f>
        <v>30287.879999999997</v>
      </c>
      <c r="S83" s="17">
        <f>VLOOKUP($B83,Custos!$B$1:T46,3,0)*S52</f>
        <v>10368.66</v>
      </c>
      <c r="T83" s="16">
        <f>VLOOKUP($B83,Custos!$B$1:U46,3,0)*T52</f>
        <v>22191.719999999998</v>
      </c>
      <c r="U83" s="13">
        <f>VLOOKUP($B83,Custos!$B$1:V46,3,0)*U52</f>
        <v>0</v>
      </c>
      <c r="V83" s="7">
        <f>VLOOKUP($B83,Custos!$B$1:W46,3,0)*V52</f>
        <v>19331.399999999998</v>
      </c>
      <c r="W83" s="6">
        <f>VLOOKUP($B83,Custos!$B$1:X46,3,0)*W52</f>
        <v>2720.9399999999996</v>
      </c>
      <c r="X83" s="7">
        <f>VLOOKUP($B83,Custos!$B$1:Y46,3,0)*X52</f>
        <v>16404.419999999998</v>
      </c>
      <c r="Y83" s="7">
        <f>VLOOKUP($B83,Custos!$B$1:Z46,3,0)*Y52</f>
        <v>17016.48</v>
      </c>
      <c r="Z83" s="7">
        <f>VLOOKUP($B83,Custos!$B$1:AA46,3,0)*Z52</f>
        <v>13780.439999999999</v>
      </c>
      <c r="AA83" s="7">
        <f>VLOOKUP($B83,Custos!$B$1:AB46,3,0)*AA52</f>
        <v>14925.779999999999</v>
      </c>
      <c r="AB83" s="7">
        <f>VLOOKUP($B83,Custos!$B$1:AC46,3,0)*AB52</f>
        <v>14313.72</v>
      </c>
      <c r="AC83" s="7">
        <f>VLOOKUP($B83,Custos!$B$1:AD46,3,0)*AC52</f>
        <v>17180.099999999999</v>
      </c>
    </row>
    <row r="84" spans="1:38" ht="13" hidden="1" x14ac:dyDescent="0.15">
      <c r="A84" s="38"/>
      <c r="B84" s="1" t="str">
        <f t="shared" si="6"/>
        <v>Recife</v>
      </c>
      <c r="C84" s="12">
        <f>VLOOKUP($B84,Custos!$B$1:D47,3,0)*C53</f>
        <v>2955.9</v>
      </c>
      <c r="D84" s="8">
        <f>VLOOKUP($B84,Custos!$B$1:E47,3,0)*D53</f>
        <v>12236.6</v>
      </c>
      <c r="E84" s="8">
        <f>VLOOKUP($B84,Custos!$B$1:F47,3,0)*E53</f>
        <v>12159.900000000001</v>
      </c>
      <c r="F84" s="8">
        <f>VLOOKUP($B84,Custos!$B$1:G47,3,0)*F53</f>
        <v>38249.700000000004</v>
      </c>
      <c r="G84" s="8">
        <f>VLOOKUP($B84,Custos!$B$1:H47,3,0)*G53</f>
        <v>12596.5</v>
      </c>
      <c r="H84" s="8">
        <f>VLOOKUP($B84,Custos!$B$1:I47,3,0)*H53</f>
        <v>19157.300000000003</v>
      </c>
      <c r="I84" s="8">
        <f>VLOOKUP($B84,Custos!$B$1:J47,3,0)*I53</f>
        <v>19204.5</v>
      </c>
      <c r="J84" s="8">
        <f>VLOOKUP($B84,Custos!$B$1:K47,3,0)*J53</f>
        <v>18160.2</v>
      </c>
      <c r="K84" s="8">
        <f>VLOOKUP($B84,Custos!$B$1:L47,3,0)*K53</f>
        <v>19912.5</v>
      </c>
      <c r="L84" s="12">
        <f>VLOOKUP($B84,Custos!$B$1:M47,3,0)*L53</f>
        <v>4720</v>
      </c>
      <c r="M84" s="8">
        <f>VLOOKUP($B84,Custos!$B$1:N47,3,0)*M53</f>
        <v>13758.800000000001</v>
      </c>
      <c r="N84" s="12">
        <f>VLOOKUP($B84,Custos!$B$1:O47,3,0)*N53</f>
        <v>708</v>
      </c>
      <c r="O84" s="12">
        <f>VLOOKUP($B84,Custos!$B$1:P47,3,0)*O53</f>
        <v>11829.5</v>
      </c>
      <c r="P84" s="15">
        <f>VLOOKUP($B84,Custos!$B$1:Q47,3,0)*P53</f>
        <v>1681.5</v>
      </c>
      <c r="Q84" s="14">
        <f>VLOOKUP($B84,Custos!$B$1:R47,3,0)*Q53</f>
        <v>33618.200000000004</v>
      </c>
      <c r="R84" s="15">
        <f>VLOOKUP($B84,Custos!$B$1:S47,3,0)*R53</f>
        <v>1752.3000000000002</v>
      </c>
      <c r="S84" s="14">
        <f>VLOOKUP($B84,Custos!$B$1:T47,3,0)*S53</f>
        <v>12142.2</v>
      </c>
      <c r="T84" s="14">
        <f>VLOOKUP($B84,Custos!$B$1:U47,3,0)*T53</f>
        <v>22296.100000000002</v>
      </c>
      <c r="U84" s="14">
        <f>VLOOKUP($B84,Custos!$B$1:V47,3,0)*U53</f>
        <v>27800.800000000003</v>
      </c>
      <c r="V84" s="13">
        <f>VLOOKUP($B84,Custos!$B$1:W47,3,0)*V53</f>
        <v>0</v>
      </c>
      <c r="W84" s="7">
        <f>VLOOKUP($B84,Custos!$B$1:X47,3,0)*W53</f>
        <v>21346.2</v>
      </c>
      <c r="X84" s="7">
        <f>VLOOKUP($B84,Custos!$B$1:Y47,3,0)*X53</f>
        <v>11056.6</v>
      </c>
      <c r="Y84" s="6">
        <f>VLOOKUP($B84,Custos!$B$1:Z47,3,0)*Y53</f>
        <v>3982.5000000000005</v>
      </c>
      <c r="Z84" s="7">
        <f>VLOOKUP($B84,Custos!$B$1:AA47,3,0)*Z53</f>
        <v>7133.1</v>
      </c>
      <c r="AA84" s="7">
        <f>VLOOKUP($B84,Custos!$B$1:AB47,3,0)*AA53</f>
        <v>12555.2</v>
      </c>
      <c r="AB84" s="6">
        <f>VLOOKUP($B84,Custos!$B$1:AC47,3,0)*AB53</f>
        <v>5510.6</v>
      </c>
      <c r="AC84" s="7">
        <f>VLOOKUP($B84,Custos!$B$1:AD47,3,0)*AC53</f>
        <v>8749.7000000000007</v>
      </c>
    </row>
    <row r="85" spans="1:38" ht="13" hidden="1" x14ac:dyDescent="0.15">
      <c r="A85" s="38"/>
      <c r="B85" s="2" t="str">
        <f t="shared" si="6"/>
        <v>Rio Branco</v>
      </c>
      <c r="C85" s="8">
        <f>VLOOKUP($B85,Custos!$B$1:D48,3,0)*C54</f>
        <v>30721.350000000002</v>
      </c>
      <c r="D85" s="8">
        <f>VLOOKUP($B85,Custos!$B$1:E48,3,0)*D54</f>
        <v>31804.95</v>
      </c>
      <c r="E85" s="8">
        <f>VLOOKUP($B85,Custos!$B$1:F48,3,0)*E54</f>
        <v>23116.799999999999</v>
      </c>
      <c r="F85" s="8">
        <f>VLOOKUP($B85,Custos!$B$1:G48,3,0)*F54</f>
        <v>14383.5</v>
      </c>
      <c r="G85" s="8">
        <f>VLOOKUP($B85,Custos!$B$1:H48,3,0)*G54</f>
        <v>20143.350000000002</v>
      </c>
      <c r="H85" s="8">
        <f>VLOOKUP($B85,Custos!$B$1:I48,3,0)*H54</f>
        <v>17311.8</v>
      </c>
      <c r="I85" s="8">
        <f>VLOOKUP($B85,Custos!$B$1:J48,3,0)*I54</f>
        <v>12835.5</v>
      </c>
      <c r="J85" s="8">
        <f>VLOOKUP($B85,Custos!$B$1:K48,3,0)*J54</f>
        <v>23665.05</v>
      </c>
      <c r="K85" s="8">
        <f>VLOOKUP($B85,Custos!$B$1:L48,3,0)*K54</f>
        <v>25645.200000000001</v>
      </c>
      <c r="L85" s="8">
        <f>VLOOKUP($B85,Custos!$B$1:M48,3,0)*L54</f>
        <v>34804.200000000004</v>
      </c>
      <c r="M85" s="8">
        <f>VLOOKUP($B85,Custos!$B$1:N48,3,0)*M54</f>
        <v>18859.8</v>
      </c>
      <c r="N85" s="8">
        <f>VLOOKUP($B85,Custos!$B$1:O48,3,0)*N54</f>
        <v>34546.200000000004</v>
      </c>
      <c r="O85" s="12">
        <f>VLOOKUP($B85,Custos!$B$1:P48,3,0)*O54</f>
        <v>13925.550000000001</v>
      </c>
      <c r="P85" s="14">
        <f>VLOOKUP($B85,Custos!$B$1:Q48,3,0)*P54</f>
        <v>32501.55</v>
      </c>
      <c r="Q85" s="14">
        <f>VLOOKUP($B85,Custos!$B$1:R48,3,0)*Q54</f>
        <v>9320.25</v>
      </c>
      <c r="R85" s="14">
        <f>VLOOKUP($B85,Custos!$B$1:S48,3,0)*R54</f>
        <v>35687.85</v>
      </c>
      <c r="S85" s="14">
        <f>VLOOKUP($B85,Custos!$B$1:T48,3,0)*S54</f>
        <v>24277.8</v>
      </c>
      <c r="T85" s="14">
        <f>VLOOKUP($B85,Custos!$B$1:U48,3,0)*T54</f>
        <v>27064.2</v>
      </c>
      <c r="U85" s="15">
        <f>VLOOKUP($B85,Custos!$B$1:V48,3,0)*U54</f>
        <v>3508.8</v>
      </c>
      <c r="V85" s="14">
        <f>VLOOKUP($B85,Custos!$B$1:W48,3,0)*V54</f>
        <v>33817.35</v>
      </c>
      <c r="W85" s="13">
        <f>VLOOKUP($B85,Custos!$B$1:X48,3,0)*W54</f>
        <v>0</v>
      </c>
      <c r="X85" s="7">
        <f>VLOOKUP($B85,Custos!$B$1:Y48,3,0)*X54</f>
        <v>19233.900000000001</v>
      </c>
      <c r="Y85" s="7">
        <f>VLOOKUP($B85,Custos!$B$1:Z48,3,0)*Y54</f>
        <v>20678.7</v>
      </c>
      <c r="Z85" s="7">
        <f>VLOOKUP($B85,Custos!$B$1:AA48,3,0)*Z54</f>
        <v>17582.7</v>
      </c>
      <c r="AA85" s="7">
        <f>VLOOKUP($B85,Custos!$B$1:AB48,3,0)*AA54</f>
        <v>17440.8</v>
      </c>
      <c r="AB85" s="7">
        <f>VLOOKUP($B85,Custos!$B$1:AC48,3,0)*AB54</f>
        <v>18098.7</v>
      </c>
      <c r="AC85" s="7">
        <f>VLOOKUP($B85,Custos!$B$1:AD48,3,0)*AC54</f>
        <v>20356.2</v>
      </c>
    </row>
    <row r="86" spans="1:38" ht="13" hidden="1" x14ac:dyDescent="0.15">
      <c r="A86" s="38"/>
      <c r="B86" s="1" t="str">
        <f t="shared" si="6"/>
        <v>R. Janeiro</v>
      </c>
      <c r="C86" s="8">
        <f>VLOOKUP($B86,Custos!$B$1:D49,3,0)*C55</f>
        <v>12020.400000000001</v>
      </c>
      <c r="D86" s="8">
        <f>VLOOKUP($B86,Custos!$B$1:E49,3,0)*D55</f>
        <v>21060</v>
      </c>
      <c r="E86" s="12">
        <f>VLOOKUP($B86,Custos!$B$1:F49,3,0)*E55</f>
        <v>2812.32</v>
      </c>
      <c r="F86" s="8">
        <f>VLOOKUP($B86,Custos!$B$1:G49,3,0)*F55</f>
        <v>33430.32</v>
      </c>
      <c r="G86" s="8">
        <f>VLOOKUP($B86,Custos!$B$1:H49,3,0)*G55</f>
        <v>7439.0400000000009</v>
      </c>
      <c r="H86" s="8">
        <f>VLOOKUP($B86,Custos!$B$1:I49,3,0)*H55</f>
        <v>9357.1200000000008</v>
      </c>
      <c r="I86" s="8">
        <f>VLOOKUP($B86,Custos!$B$1:J49,3,0)*I55</f>
        <v>13070.160000000002</v>
      </c>
      <c r="J86" s="12">
        <f>VLOOKUP($B86,Custos!$B$1:K49,3,0)*J55</f>
        <v>5520.96</v>
      </c>
      <c r="K86" s="8">
        <f>VLOOKUP($B86,Custos!$B$1:L49,3,0)*K55</f>
        <v>7413.1200000000008</v>
      </c>
      <c r="L86" s="8">
        <f>VLOOKUP($B86,Custos!$B$1:M49,3,0)*L55</f>
        <v>18176.400000000001</v>
      </c>
      <c r="M86" s="8">
        <f>VLOOKUP($B86,Custos!$B$1:N49,3,0)*M55</f>
        <v>8670.24</v>
      </c>
      <c r="N86" s="8">
        <f>VLOOKUP($B86,Custos!$B$1:O49,3,0)*N55</f>
        <v>15863.04</v>
      </c>
      <c r="O86" s="12">
        <f>VLOOKUP($B86,Custos!$B$1:P49,3,0)*O55</f>
        <v>17411.760000000002</v>
      </c>
      <c r="P86" s="14">
        <f>VLOOKUP($B86,Custos!$B$1:Q49,3,0)*P55</f>
        <v>13808.880000000001</v>
      </c>
      <c r="Q86" s="14">
        <f>VLOOKUP($B86,Custos!$B$1:R49,3,0)*Q55</f>
        <v>28343.52</v>
      </c>
      <c r="R86" s="14">
        <f>VLOOKUP($B86,Custos!$B$1:S49,3,0)*R55</f>
        <v>17010</v>
      </c>
      <c r="S86" s="14">
        <f>VLOOKUP($B86,Custos!$B$1:T49,3,0)*S55</f>
        <v>13763.52</v>
      </c>
      <c r="T86" s="14">
        <f>VLOOKUP($B86,Custos!$B$1:U49,3,0)*T55</f>
        <v>10063.44</v>
      </c>
      <c r="U86" s="14">
        <f>VLOOKUP($B86,Custos!$B$1:V49,3,0)*U55</f>
        <v>22505.040000000001</v>
      </c>
      <c r="V86" s="14">
        <f>VLOOKUP($B86,Custos!$B$1:W49,3,0)*V55</f>
        <v>15150.240000000002</v>
      </c>
      <c r="W86" s="14">
        <f>VLOOKUP($B86,Custos!$B$1:X49,3,0)*W55</f>
        <v>25965.360000000001</v>
      </c>
      <c r="X86" s="13">
        <f>VLOOKUP($B86,Custos!$B$1:Y49,3,0)*X55</f>
        <v>0</v>
      </c>
      <c r="Y86" s="7">
        <f>VLOOKUP($B86,Custos!$B$1:Z49,3,0)*Y55</f>
        <v>7834.3200000000006</v>
      </c>
      <c r="Z86" s="7">
        <f>VLOOKUP($B86,Custos!$B$1:AA49,3,0)*Z55</f>
        <v>14683.68</v>
      </c>
      <c r="AA86" s="6">
        <f>VLOOKUP($B86,Custos!$B$1:AB49,3,0)*AA55</f>
        <v>2313.36</v>
      </c>
      <c r="AB86" s="7">
        <f>VLOOKUP($B86,Custos!$B$1:AC49,3,0)*AB55</f>
        <v>12823.92</v>
      </c>
      <c r="AC86" s="6">
        <f>VLOOKUP($B86,Custos!$B$1:AD49,3,0)*AC55</f>
        <v>2669.76</v>
      </c>
    </row>
    <row r="87" spans="1:38" ht="13" hidden="1" x14ac:dyDescent="0.15">
      <c r="A87" s="38"/>
      <c r="B87" s="1" t="str">
        <f t="shared" si="6"/>
        <v>Salvador</v>
      </c>
      <c r="C87" s="12">
        <f>VLOOKUP($B87,Custos!$B$1:D50,3,0)*C56</f>
        <v>2157.3599999999997</v>
      </c>
      <c r="D87" s="8">
        <f>VLOOKUP($B87,Custos!$B$1:E50,3,0)*D56</f>
        <v>12726</v>
      </c>
      <c r="E87" s="8">
        <f>VLOOKUP($B87,Custos!$B$1:F50,3,0)*E56</f>
        <v>8314.32</v>
      </c>
      <c r="F87" s="8">
        <f>VLOOKUP($B87,Custos!$B$1:G50,3,0)*F56</f>
        <v>35111.64</v>
      </c>
      <c r="G87" s="8">
        <f>VLOOKUP($B87,Custos!$B$1:H50,3,0)*G56</f>
        <v>8762.76</v>
      </c>
      <c r="H87" s="8">
        <f>VLOOKUP($B87,Custos!$B$1:I50,3,0)*H56</f>
        <v>15562.079999999998</v>
      </c>
      <c r="I87" s="8">
        <f>VLOOKUP($B87,Custos!$B$1:J50,3,0)*I56</f>
        <v>15549.96</v>
      </c>
      <c r="J87" s="8">
        <f>VLOOKUP($B87,Custos!$B$1:K50,3,0)*J56</f>
        <v>14453.099999999999</v>
      </c>
      <c r="K87" s="8">
        <f>VLOOKUP($B87,Custos!$B$1:L50,3,0)*K56</f>
        <v>16252.919999999998</v>
      </c>
      <c r="L87" s="8">
        <f>VLOOKUP($B87,Custos!$B$1:M50,3,0)*L56</f>
        <v>8417.34</v>
      </c>
      <c r="M87" s="8">
        <f>VLOOKUP($B87,Custos!$B$1:N50,3,0)*M56</f>
        <v>9956.58</v>
      </c>
      <c r="N87" s="12">
        <f>VLOOKUP($B87,Custos!$B$1:O50,3,0)*N56</f>
        <v>5750.94</v>
      </c>
      <c r="O87" s="12">
        <f>VLOOKUP($B87,Custos!$B$1:P50,3,0)*O56</f>
        <v>12120</v>
      </c>
      <c r="P87" s="15">
        <f>VLOOKUP($B87,Custos!$B$1:Q50,3,0)*P56</f>
        <v>3829.9199999999996</v>
      </c>
      <c r="Q87" s="14">
        <f>VLOOKUP($B87,Custos!$B$1:R50,3,0)*Q56</f>
        <v>30354.539999999997</v>
      </c>
      <c r="R87" s="14">
        <f>VLOOKUP($B87,Custos!$B$1:S50,3,0)*R56</f>
        <v>6823.5599999999995</v>
      </c>
      <c r="S87" s="14">
        <f>VLOOKUP($B87,Custos!$B$1:T50,3,0)*S56</f>
        <v>8811.24</v>
      </c>
      <c r="T87" s="14">
        <f>VLOOKUP($B87,Custos!$B$1:U50,3,0)*T56</f>
        <v>18725.399999999998</v>
      </c>
      <c r="U87" s="14">
        <f>VLOOKUP($B87,Custos!$B$1:V50,3,0)*U56</f>
        <v>24379.379999999997</v>
      </c>
      <c r="V87" s="15">
        <f>VLOOKUP($B87,Custos!$B$1:W50,3,0)*V56</f>
        <v>5084.3399999999992</v>
      </c>
      <c r="W87" s="14">
        <f>VLOOKUP($B87,Custos!$B$1:X50,3,0)*W56</f>
        <v>27009.42</v>
      </c>
      <c r="X87" s="14">
        <f>VLOOKUP($B87,Custos!$B$1:Y50,3,0)*X56</f>
        <v>9992.9399999999987</v>
      </c>
      <c r="Y87" s="13">
        <f>VLOOKUP($B87,Custos!$B$1:Z50,3,0)*Y56</f>
        <v>0</v>
      </c>
      <c r="Z87" s="7">
        <f>VLOOKUP($B87,Custos!$B$1:AA50,3,0)*Z56</f>
        <v>8017.3799999999992</v>
      </c>
      <c r="AA87" s="7">
        <f>VLOOKUP($B87,Custos!$B$1:AB50,3,0)*AA56</f>
        <v>8805.18</v>
      </c>
      <c r="AB87" s="6">
        <f>VLOOKUP($B87,Custos!$B$1:AC50,3,0)*AB56</f>
        <v>6023.6399999999994</v>
      </c>
      <c r="AC87" s="6">
        <f>VLOOKUP($B87,Custos!$B$1:AD50,3,0)*AC56</f>
        <v>5084.3399999999992</v>
      </c>
    </row>
    <row r="88" spans="1:38" ht="13" hidden="1" x14ac:dyDescent="0.15">
      <c r="A88" s="38"/>
      <c r="B88" s="1" t="str">
        <f t="shared" si="6"/>
        <v>São Luis</v>
      </c>
      <c r="C88" s="8">
        <f>VLOOKUP($B88,Custos!$B$1:D51,3,0)*C57</f>
        <v>9310.2000000000007</v>
      </c>
      <c r="D88" s="12">
        <f>VLOOKUP($B88,Custos!$B$1:E51,3,0)*D57</f>
        <v>4755.4000000000005</v>
      </c>
      <c r="E88" s="8">
        <f>VLOOKUP($B88,Custos!$B$1:F51,3,0)*E57</f>
        <v>16154.2</v>
      </c>
      <c r="F88" s="8">
        <f>VLOOKUP($B88,Custos!$B$1:G51,3,0)*F57</f>
        <v>36108</v>
      </c>
      <c r="G88" s="8">
        <f>VLOOKUP($B88,Custos!$B$1:H51,3,0)*G57</f>
        <v>12726.300000000001</v>
      </c>
      <c r="H88" s="8">
        <f>VLOOKUP($B88,Custos!$B$1:I51,3,0)*H57</f>
        <v>17576.100000000002</v>
      </c>
      <c r="I88" s="8">
        <f>VLOOKUP($B88,Custos!$B$1:J51,3,0)*I57</f>
        <v>17570.2</v>
      </c>
      <c r="J88" s="8">
        <f>VLOOKUP($B88,Custos!$B$1:K51,3,0)*J57</f>
        <v>19057</v>
      </c>
      <c r="K88" s="8">
        <f>VLOOKUP($B88,Custos!$B$1:L51,3,0)*K57</f>
        <v>20868.300000000003</v>
      </c>
      <c r="L88" s="8">
        <f>VLOOKUP($B88,Custos!$B$1:M51,3,0)*L57</f>
        <v>6313</v>
      </c>
      <c r="M88" s="8">
        <f>VLOOKUP($B88,Custos!$B$1:N51,3,0)*M57</f>
        <v>12118.6</v>
      </c>
      <c r="N88" s="8">
        <f>VLOOKUP($B88,Custos!$B$1:O51,3,0)*N57</f>
        <v>9794</v>
      </c>
      <c r="O88" s="12">
        <f>VLOOKUP($B88,Custos!$B$1:P51,3,0)*O57</f>
        <v>4737.7000000000007</v>
      </c>
      <c r="P88" s="14">
        <f>VLOOKUP($B88,Custos!$B$1:Q51,3,0)*P57</f>
        <v>9864.8000000000011</v>
      </c>
      <c r="Q88" s="14">
        <f>VLOOKUP($B88,Custos!$B$1:R51,3,0)*Q57</f>
        <v>31476.500000000004</v>
      </c>
      <c r="R88" s="14">
        <f>VLOOKUP($B88,Custos!$B$1:S51,3,0)*R57</f>
        <v>9481.3000000000011</v>
      </c>
      <c r="S88" s="14">
        <f>VLOOKUP($B88,Custos!$B$1:T51,3,0)*S57</f>
        <v>8177.4000000000005</v>
      </c>
      <c r="T88" s="14">
        <f>VLOOKUP($B88,Custos!$B$1:U51,3,0)*T57</f>
        <v>22956.9</v>
      </c>
      <c r="U88" s="14">
        <f>VLOOKUP($B88,Custos!$B$1:V51,3,0)*U57</f>
        <v>26160.600000000002</v>
      </c>
      <c r="V88" s="14">
        <f>VLOOKUP($B88,Custos!$B$1:W51,3,0)*V57</f>
        <v>9280.7000000000007</v>
      </c>
      <c r="W88" s="14">
        <f>VLOOKUP($B88,Custos!$B$1:X51,3,0)*W57</f>
        <v>29311.200000000001</v>
      </c>
      <c r="X88" s="14">
        <f>VLOOKUP($B88,Custos!$B$1:Y51,3,0)*X57</f>
        <v>17788.5</v>
      </c>
      <c r="Y88" s="14">
        <f>VLOOKUP($B88,Custos!$B$1:Z51,3,0)*Y57</f>
        <v>9434.1</v>
      </c>
      <c r="Z88" s="13">
        <f>VLOOKUP($B88,Custos!$B$1:AA51,3,0)*Z57</f>
        <v>0</v>
      </c>
      <c r="AA88" s="7">
        <f>VLOOKUP($B88,Custos!$B$1:AB51,3,0)*AA57</f>
        <v>13853.2</v>
      </c>
      <c r="AB88" s="6">
        <f>VLOOKUP($B88,Custos!$B$1:AC51,3,0)*AB57</f>
        <v>1941.1000000000001</v>
      </c>
      <c r="AC88" s="7">
        <f>VLOOKUP($B88,Custos!$B$1:AD51,3,0)*AC57</f>
        <v>11935.7</v>
      </c>
    </row>
    <row r="89" spans="1:38" ht="13" hidden="1" x14ac:dyDescent="0.15">
      <c r="A89" s="38"/>
      <c r="B89" s="2" t="str">
        <f t="shared" si="6"/>
        <v>São Paulo</v>
      </c>
      <c r="C89" s="8">
        <f>VLOOKUP($B89,Custos!$B$1:D52,3,0)*C58</f>
        <v>12290.94</v>
      </c>
      <c r="D89" s="8">
        <f>VLOOKUP($B89,Custos!$B$1:E52,3,0)*D58</f>
        <v>16483.46</v>
      </c>
      <c r="E89" s="8">
        <f>VLOOKUP($B89,Custos!$B$1:F52,3,0)*E58</f>
        <v>3293.32</v>
      </c>
      <c r="F89" s="8">
        <f>VLOOKUP($B89,Custos!$B$1:G52,3,0)*F58</f>
        <v>26728.720000000001</v>
      </c>
      <c r="G89" s="8">
        <f>VLOOKUP($B89,Custos!$B$1:H52,3,0)*G58</f>
        <v>5704.3</v>
      </c>
      <c r="H89" s="8">
        <f>VLOOKUP($B89,Custos!$B$1:I52,3,0)*H58</f>
        <v>5698.68</v>
      </c>
      <c r="I89" s="8">
        <f>VLOOKUP($B89,Custos!$B$1:J52,3,0)*I58</f>
        <v>9070.68</v>
      </c>
      <c r="J89" s="12">
        <f>VLOOKUP($B89,Custos!$B$1:K52,3,0)*J58</f>
        <v>2292.96</v>
      </c>
      <c r="K89" s="12">
        <f>VLOOKUP($B89,Custos!$B$1:L52,3,0)*K58</f>
        <v>3962.1</v>
      </c>
      <c r="L89" s="8">
        <f>VLOOKUP($B89,Custos!$B$1:M52,3,0)*L58</f>
        <v>17573.740000000002</v>
      </c>
      <c r="M89" s="12">
        <f>VLOOKUP($B89,Custos!$B$1:N52,3,0)*M58</f>
        <v>5204.12</v>
      </c>
      <c r="N89" s="8">
        <f>VLOOKUP($B89,Custos!$B$1:O52,3,0)*N58</f>
        <v>15567.4</v>
      </c>
      <c r="O89" s="12">
        <f>VLOOKUP($B89,Custos!$B$1:P52,3,0)*O58</f>
        <v>14971.68</v>
      </c>
      <c r="P89" s="14">
        <f>VLOOKUP($B89,Custos!$B$1:Q52,3,0)*P58</f>
        <v>13785.86</v>
      </c>
      <c r="Q89" s="14">
        <f>VLOOKUP($B89,Custos!$B$1:R52,3,0)*Q58</f>
        <v>22317.02</v>
      </c>
      <c r="R89" s="14">
        <f>VLOOKUP($B89,Custos!$B$1:S52,3,0)*R58</f>
        <v>16562.14</v>
      </c>
      <c r="S89" s="14">
        <f>VLOOKUP($B89,Custos!$B$1:T52,3,0)*S58</f>
        <v>9981.1200000000008</v>
      </c>
      <c r="T89" s="14">
        <f>VLOOKUP($B89,Custos!$B$1:U52,3,0)*T58</f>
        <v>6232.58</v>
      </c>
      <c r="U89" s="14">
        <f>VLOOKUP($B89,Custos!$B$1:V52,3,0)*U58</f>
        <v>17253.400000000001</v>
      </c>
      <c r="V89" s="14">
        <f>VLOOKUP($B89,Custos!$B$1:W52,3,0)*V58</f>
        <v>14949.2</v>
      </c>
      <c r="W89" s="14">
        <f>VLOOKUP($B89,Custos!$B$1:X52,3,0)*W58</f>
        <v>20254.48</v>
      </c>
      <c r="X89" s="15">
        <f>VLOOKUP($B89,Custos!$B$1:Y52,3,0)*X58</f>
        <v>2410.98</v>
      </c>
      <c r="Y89" s="14">
        <f>VLOOKUP($B89,Custos!$B$1:Z52,3,0)*Y58</f>
        <v>11026.44</v>
      </c>
      <c r="Z89" s="14">
        <f>VLOOKUP($B89,Custos!$B$1:AA52,3,0)*Z58</f>
        <v>16691.400000000001</v>
      </c>
      <c r="AA89" s="13">
        <f>VLOOKUP($B89,Custos!$B$1:AB52,3,0)*AA58</f>
        <v>0</v>
      </c>
      <c r="AB89" s="7">
        <f>VLOOKUP($B89,Custos!$B$1:AC52,3,0)*AB58</f>
        <v>11751.42</v>
      </c>
      <c r="AC89" s="6">
        <f>VLOOKUP($B89,Custos!$B$1:AD52,3,0)*AC58</f>
        <v>4164.42</v>
      </c>
    </row>
    <row r="90" spans="1:38" ht="13" hidden="1" x14ac:dyDescent="0.15">
      <c r="A90" s="38"/>
      <c r="B90" s="1" t="str">
        <f t="shared" si="6"/>
        <v>Teresina</v>
      </c>
      <c r="C90" s="8">
        <f>VLOOKUP($B90,Custos!$B$1:D53,3,0)*C59</f>
        <v>7194.5999999999995</v>
      </c>
      <c r="D90" s="12">
        <f>VLOOKUP($B90,Custos!$B$1:E53,3,0)*D59</f>
        <v>5966.0999999999995</v>
      </c>
      <c r="E90" s="8">
        <f>VLOOKUP($B90,Custos!$B$1:F53,3,0)*E59</f>
        <v>14502.6</v>
      </c>
      <c r="F90" s="8">
        <f>VLOOKUP($B90,Custos!$B$1:G53,3,0)*F59</f>
        <v>38127.599999999999</v>
      </c>
      <c r="G90" s="8">
        <f>VLOOKUP($B90,Custos!$B$1:H53,3,0)*G59</f>
        <v>11270.699999999999</v>
      </c>
      <c r="H90" s="8">
        <f>VLOOKUP($B90,Custos!$B$1:I53,3,0)*H59</f>
        <v>18339.3</v>
      </c>
      <c r="I90" s="8">
        <f>VLOOKUP($B90,Custos!$B$1:J53,3,0)*I59</f>
        <v>18333</v>
      </c>
      <c r="J90" s="8">
        <f>VLOOKUP($B90,Custos!$B$1:K53,3,0)*J59</f>
        <v>19800.899999999998</v>
      </c>
      <c r="K90" s="8">
        <f>VLOOKUP($B90,Custos!$B$1:L53,3,0)*K59</f>
        <v>21735</v>
      </c>
      <c r="L90" s="12">
        <f>VLOOKUP($B90,Custos!$B$1:M53,3,0)*L59</f>
        <v>3994.2</v>
      </c>
      <c r="M90" s="8">
        <f>VLOOKUP($B90,Custos!$B$1:N53,3,0)*M59</f>
        <v>12511.8</v>
      </c>
      <c r="N90" s="8">
        <f>VLOOKUP($B90,Custos!$B$1:O53,3,0)*N59</f>
        <v>7711.2</v>
      </c>
      <c r="O90" s="12">
        <f>VLOOKUP($B90,Custos!$B$1:P53,3,0)*O59</f>
        <v>6797.7</v>
      </c>
      <c r="P90" s="14">
        <f>VLOOKUP($B90,Custos!$B$1:Q53,3,0)*P59</f>
        <v>7786.8</v>
      </c>
      <c r="Q90" s="14">
        <f>VLOOKUP($B90,Custos!$B$1:R53,3,0)*Q59</f>
        <v>33182.1</v>
      </c>
      <c r="R90" s="14">
        <f>VLOOKUP($B90,Custos!$B$1:S53,3,0)*R59</f>
        <v>7377.3</v>
      </c>
      <c r="S90" s="14">
        <f>VLOOKUP($B90,Custos!$B$1:T53,3,0)*S59</f>
        <v>8826.2999999999993</v>
      </c>
      <c r="T90" s="14">
        <f>VLOOKUP($B90,Custos!$B$1:U53,3,0)*T59</f>
        <v>23965.200000000001</v>
      </c>
      <c r="U90" s="14">
        <f>VLOOKUP($B90,Custos!$B$1:V53,3,0)*U59</f>
        <v>27505.8</v>
      </c>
      <c r="V90" s="14">
        <f>VLOOKUP($B90,Custos!$B$1:W53,3,0)*V59</f>
        <v>7163.0999999999995</v>
      </c>
      <c r="W90" s="14">
        <f>VLOOKUP($B90,Custos!$B$1:X53,3,0)*W59</f>
        <v>30870</v>
      </c>
      <c r="X90" s="14">
        <f>VLOOKUP($B90,Custos!$B$1:Y53,3,0)*X59</f>
        <v>16247.699999999999</v>
      </c>
      <c r="Y90" s="14">
        <f>VLOOKUP($B90,Custos!$B$1:Z53,3,0)*Y59</f>
        <v>7326.9</v>
      </c>
      <c r="Z90" s="15">
        <f>VLOOKUP($B90,Custos!$B$1:AA53,3,0)*Z59</f>
        <v>2809.7999999999997</v>
      </c>
      <c r="AA90" s="14">
        <f>VLOOKUP($B90,Custos!$B$1:AB53,3,0)*AA59</f>
        <v>17589.599999999999</v>
      </c>
      <c r="AB90" s="13">
        <f>VLOOKUP($B90,Custos!$B$1:AC53,3,0)*AB59</f>
        <v>0</v>
      </c>
      <c r="AC90" s="7">
        <f>VLOOKUP($B90,Custos!$B$1:AD53,3,0)*AC59</f>
        <v>10791.9</v>
      </c>
    </row>
    <row r="91" spans="1:38" ht="13" hidden="1" x14ac:dyDescent="0.15">
      <c r="A91" s="38"/>
      <c r="B91" s="3" t="str">
        <f t="shared" si="6"/>
        <v>Vitória</v>
      </c>
      <c r="C91" s="43">
        <f>VLOOKUP($B91,Custos!$B$1:D54,3,0)*C60</f>
        <v>8504.32</v>
      </c>
      <c r="D91" s="43">
        <f>VLOOKUP($B91,Custos!$B$1:E54,3,0)*D60</f>
        <v>18772.32</v>
      </c>
      <c r="E91" s="44">
        <f>VLOOKUP($B91,Custos!$B$1:F54,3,0)*E60</f>
        <v>3164.96</v>
      </c>
      <c r="F91" s="43">
        <f>VLOOKUP($B91,Custos!$B$1:G54,3,0)*F60</f>
        <v>31776.44</v>
      </c>
      <c r="G91" s="43">
        <f>VLOOKUP($B91,Custos!$B$1:H54,3,0)*G60</f>
        <v>7483.56</v>
      </c>
      <c r="H91" s="43">
        <f>VLOOKUP($B91,Custos!$B$1:I54,3,0)*H60</f>
        <v>11427.68</v>
      </c>
      <c r="I91" s="43">
        <f>VLOOKUP($B91,Custos!$B$1:J54,3,0)*I60</f>
        <v>12798.76</v>
      </c>
      <c r="J91" s="43">
        <f>VLOOKUP($B91,Custos!$B$1:K54,3,0)*J60</f>
        <v>7852</v>
      </c>
      <c r="K91" s="43">
        <f>VLOOKUP($B91,Custos!$B$1:L54,3,0)*K60</f>
        <v>9645.8799999999992</v>
      </c>
      <c r="L91" s="43">
        <f>VLOOKUP($B91,Custos!$B$1:M54,3,0)*L60</f>
        <v>14477.88</v>
      </c>
      <c r="M91" s="43">
        <f>VLOOKUP($B91,Custos!$B$1:N54,3,0)*M60</f>
        <v>8625.1200000000008</v>
      </c>
      <c r="N91" s="43">
        <f>VLOOKUP($B91,Custos!$B$1:O54,3,0)*N60</f>
        <v>12086.04</v>
      </c>
      <c r="O91" s="12">
        <f>VLOOKUP($B91,Custos!$B$1:P54,3,0)*O60</f>
        <v>15371.8</v>
      </c>
      <c r="P91" s="45">
        <f>VLOOKUP($B91,Custos!$B$1:Q54,3,0)*P60</f>
        <v>10171.36</v>
      </c>
      <c r="Q91" s="45">
        <f>VLOOKUP($B91,Custos!$B$1:R54,3,0)*Q60</f>
        <v>27035.040000000001</v>
      </c>
      <c r="R91" s="45">
        <f>VLOOKUP($B91,Custos!$B$1:S54,3,0)*R60</f>
        <v>13155.12</v>
      </c>
      <c r="S91" s="45">
        <f>VLOOKUP($B91,Custos!$B$1:T54,3,0)*S60</f>
        <v>13372.56</v>
      </c>
      <c r="T91" s="45">
        <f>VLOOKUP($B91,Custos!$B$1:U54,3,0)*T60</f>
        <v>12086.04</v>
      </c>
      <c r="U91" s="45">
        <f>VLOOKUP($B91,Custos!$B$1:V54,3,0)*U60</f>
        <v>21593</v>
      </c>
      <c r="V91" s="45">
        <f>VLOOKUP($B91,Custos!$B$1:W54,3,0)*V60</f>
        <v>11059.24</v>
      </c>
      <c r="W91" s="45">
        <f>VLOOKUP($B91,Custos!$B$1:X54,3,0)*W60</f>
        <v>24818.36</v>
      </c>
      <c r="X91" s="46">
        <f>VLOOKUP($B91,Custos!$B$1:Y54,3,0)*X60</f>
        <v>3146.84</v>
      </c>
      <c r="Y91" s="45">
        <f>VLOOKUP($B91,Custos!$B$1:Z54,3,0)*Y60</f>
        <v>7260.08</v>
      </c>
      <c r="Z91" s="45">
        <f>VLOOKUP($B91,Custos!$B$1:AA54,3,0)*Z60</f>
        <v>15746.28</v>
      </c>
      <c r="AA91" s="46">
        <f>VLOOKUP($B91,Custos!$B$1:AB54,3,0)*AA60</f>
        <v>5327.28</v>
      </c>
      <c r="AB91" s="45">
        <f>VLOOKUP($B91,Custos!$B$1:AC54,3,0)*AB60</f>
        <v>13112.84</v>
      </c>
      <c r="AC91" s="47">
        <f>VLOOKUP($B91,Custos!$B$1:AD54,3,0)*AC60</f>
        <v>0</v>
      </c>
    </row>
    <row r="92" spans="1:38" ht="13" hidden="1" x14ac:dyDescent="0.15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</row>
    <row r="93" spans="1:38" ht="13" x14ac:dyDescent="0.15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</row>
    <row r="94" spans="1:38" ht="13" x14ac:dyDescent="0.15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</row>
    <row r="95" spans="1:38" ht="13" x14ac:dyDescent="0.1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</row>
    <row r="96" spans="1:38" ht="13" x14ac:dyDescent="0.15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</row>
    <row r="97" spans="1:29" ht="13" x14ac:dyDescent="0.15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</row>
    <row r="98" spans="1:29" ht="13" x14ac:dyDescent="0.15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</row>
    <row r="99" spans="1:29" ht="13" x14ac:dyDescent="0.15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</row>
    <row r="100" spans="1:29" ht="13" x14ac:dyDescent="0.15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</row>
    <row r="101" spans="1:29" ht="13" x14ac:dyDescent="0.15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</row>
    <row r="102" spans="1:29" ht="13" x14ac:dyDescent="0.15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</row>
    <row r="103" spans="1:29" ht="13" x14ac:dyDescent="0.15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</row>
    <row r="104" spans="1:29" ht="13" x14ac:dyDescent="0.1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</row>
    <row r="105" spans="1:29" ht="13" x14ac:dyDescent="0.1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</row>
    <row r="106" spans="1:29" ht="13" x14ac:dyDescent="0.1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</row>
    <row r="107" spans="1:29" ht="13" x14ac:dyDescent="0.1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</row>
    <row r="108" spans="1:29" ht="13" x14ac:dyDescent="0.1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</row>
    <row r="109" spans="1:29" ht="13" x14ac:dyDescent="0.1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</row>
    <row r="110" spans="1:29" ht="13" x14ac:dyDescent="0.1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</row>
    <row r="111" spans="1:29" ht="13" x14ac:dyDescent="0.1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</row>
    <row r="112" spans="1:29" ht="13" x14ac:dyDescent="0.1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</row>
    <row r="113" spans="1:29" ht="13" x14ac:dyDescent="0.1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</row>
    <row r="114" spans="1:29" ht="13" x14ac:dyDescent="0.1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</row>
    <row r="115" spans="1:29" ht="13" x14ac:dyDescent="0.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</row>
    <row r="116" spans="1:29" ht="13" x14ac:dyDescent="0.1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</row>
    <row r="117" spans="1:29" ht="13" x14ac:dyDescent="0.1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</row>
    <row r="118" spans="1:29" ht="13" x14ac:dyDescent="0.1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</row>
    <row r="119" spans="1:29" ht="13" x14ac:dyDescent="0.1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</row>
    <row r="120" spans="1:29" ht="13" x14ac:dyDescent="0.1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</row>
    <row r="121" spans="1:29" ht="13" x14ac:dyDescent="0.1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</row>
    <row r="122" spans="1:29" ht="13" x14ac:dyDescent="0.1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</row>
    <row r="123" spans="1:29" ht="13" x14ac:dyDescent="0.1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</row>
    <row r="124" spans="1:29" ht="13" x14ac:dyDescent="0.1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</row>
    <row r="125" spans="1:29" ht="13" x14ac:dyDescent="0.1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</row>
    <row r="126" spans="1:29" ht="13" x14ac:dyDescent="0.1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</row>
    <row r="127" spans="1:29" ht="13" x14ac:dyDescent="0.1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</row>
    <row r="128" spans="1:29" ht="13" x14ac:dyDescent="0.1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</row>
    <row r="129" spans="1:29" ht="13" x14ac:dyDescent="0.1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</row>
    <row r="130" spans="1:29" ht="13" x14ac:dyDescent="0.1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</row>
    <row r="131" spans="1:29" ht="13" x14ac:dyDescent="0.1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</row>
    <row r="132" spans="1:29" ht="13" x14ac:dyDescent="0.1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</row>
    <row r="133" spans="1:29" ht="13" x14ac:dyDescent="0.1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</row>
    <row r="134" spans="1:29" ht="13" x14ac:dyDescent="0.1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</row>
    <row r="135" spans="1:29" ht="13" x14ac:dyDescent="0.1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</row>
    <row r="136" spans="1:29" ht="13" x14ac:dyDescent="0.1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</row>
    <row r="137" spans="1:29" ht="13" x14ac:dyDescent="0.1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</row>
    <row r="138" spans="1:29" ht="13" x14ac:dyDescent="0.1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</row>
    <row r="139" spans="1:29" ht="13" x14ac:dyDescent="0.1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</row>
    <row r="140" spans="1:29" ht="13" x14ac:dyDescent="0.1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</row>
    <row r="141" spans="1:29" ht="13" x14ac:dyDescent="0.1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</row>
    <row r="142" spans="1:29" ht="13" x14ac:dyDescent="0.1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</row>
    <row r="143" spans="1:29" ht="13" x14ac:dyDescent="0.1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</row>
    <row r="144" spans="1:29" ht="13" x14ac:dyDescent="0.1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</row>
    <row r="145" spans="1:29" ht="13" x14ac:dyDescent="0.1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</row>
    <row r="146" spans="1:29" ht="13" x14ac:dyDescent="0.1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</row>
    <row r="147" spans="1:29" ht="13" x14ac:dyDescent="0.1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</row>
    <row r="148" spans="1:29" ht="13" x14ac:dyDescent="0.1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</row>
    <row r="149" spans="1:29" ht="13" x14ac:dyDescent="0.1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</row>
    <row r="150" spans="1:29" ht="13" x14ac:dyDescent="0.1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</row>
    <row r="151" spans="1:29" ht="13" x14ac:dyDescent="0.1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</row>
    <row r="152" spans="1:29" ht="13" x14ac:dyDescent="0.1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</row>
    <row r="153" spans="1:29" ht="13" x14ac:dyDescent="0.1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</row>
    <row r="154" spans="1:29" ht="13" x14ac:dyDescent="0.1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</row>
    <row r="155" spans="1:29" ht="13" x14ac:dyDescent="0.1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</row>
    <row r="156" spans="1:29" ht="13" x14ac:dyDescent="0.1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</row>
    <row r="157" spans="1:29" ht="13" x14ac:dyDescent="0.1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</row>
    <row r="158" spans="1:29" ht="13" x14ac:dyDescent="0.1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</row>
    <row r="159" spans="1:29" ht="13" x14ac:dyDescent="0.1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</row>
    <row r="160" spans="1:29" ht="13" x14ac:dyDescent="0.1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</row>
    <row r="161" spans="1:29" ht="13" x14ac:dyDescent="0.1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</row>
    <row r="162" spans="1:29" ht="13" x14ac:dyDescent="0.1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</row>
    <row r="163" spans="1:29" ht="13" x14ac:dyDescent="0.1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</row>
    <row r="164" spans="1:29" ht="13" x14ac:dyDescent="0.1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</row>
    <row r="165" spans="1:29" ht="13" x14ac:dyDescent="0.1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</row>
    <row r="166" spans="1:29" ht="13" x14ac:dyDescent="0.1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</row>
    <row r="167" spans="1:29" ht="13" x14ac:dyDescent="0.1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</row>
    <row r="168" spans="1:29" ht="13" x14ac:dyDescent="0.1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</row>
    <row r="169" spans="1:29" ht="13" x14ac:dyDescent="0.1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</row>
    <row r="170" spans="1:29" ht="13" x14ac:dyDescent="0.1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</row>
    <row r="171" spans="1:29" ht="13" x14ac:dyDescent="0.1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</row>
    <row r="172" spans="1:29" ht="13" x14ac:dyDescent="0.1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</row>
    <row r="173" spans="1:29" ht="13" x14ac:dyDescent="0.1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</row>
    <row r="174" spans="1:29" ht="13" x14ac:dyDescent="0.1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</row>
    <row r="175" spans="1:29" ht="13" x14ac:dyDescent="0.1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</row>
    <row r="176" spans="1:29" ht="13" x14ac:dyDescent="0.1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</row>
    <row r="177" spans="1:29" ht="13" x14ac:dyDescent="0.1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</row>
    <row r="178" spans="1:29" ht="13" x14ac:dyDescent="0.1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</row>
    <row r="179" spans="1:29" ht="13" x14ac:dyDescent="0.1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</row>
    <row r="180" spans="1:29" ht="13" x14ac:dyDescent="0.1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</row>
    <row r="181" spans="1:29" ht="13" x14ac:dyDescent="0.1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</row>
    <row r="182" spans="1:29" ht="13" x14ac:dyDescent="0.1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</row>
    <row r="183" spans="1:29" ht="13" x14ac:dyDescent="0.1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</row>
    <row r="184" spans="1:29" ht="13" x14ac:dyDescent="0.1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</row>
    <row r="185" spans="1:29" ht="13" x14ac:dyDescent="0.1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</row>
    <row r="186" spans="1:29" ht="13" x14ac:dyDescent="0.1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</row>
    <row r="187" spans="1:29" ht="13" x14ac:dyDescent="0.1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</row>
    <row r="188" spans="1:29" ht="13" x14ac:dyDescent="0.1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</row>
    <row r="189" spans="1:29" ht="13" x14ac:dyDescent="0.1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</row>
    <row r="190" spans="1:29" ht="13" x14ac:dyDescent="0.1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</row>
    <row r="191" spans="1:29" ht="13" x14ac:dyDescent="0.1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</row>
    <row r="192" spans="1:29" ht="13" x14ac:dyDescent="0.1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</row>
    <row r="193" spans="1:29" ht="13" x14ac:dyDescent="0.1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</row>
    <row r="194" spans="1:29" ht="13" x14ac:dyDescent="0.1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</row>
    <row r="195" spans="1:29" ht="13" x14ac:dyDescent="0.1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</row>
    <row r="196" spans="1:29" ht="13" x14ac:dyDescent="0.1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</row>
    <row r="197" spans="1:29" ht="13" x14ac:dyDescent="0.1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</row>
    <row r="198" spans="1:29" ht="13" x14ac:dyDescent="0.1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</row>
    <row r="199" spans="1:29" ht="13" x14ac:dyDescent="0.1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</row>
    <row r="200" spans="1:29" ht="13" x14ac:dyDescent="0.1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</row>
    <row r="201" spans="1:29" ht="13" x14ac:dyDescent="0.1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</row>
    <row r="202" spans="1:29" ht="13" x14ac:dyDescent="0.1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</row>
    <row r="203" spans="1:29" ht="13" x14ac:dyDescent="0.1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</row>
    <row r="204" spans="1:29" ht="13" x14ac:dyDescent="0.1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</row>
    <row r="205" spans="1:29" ht="13" x14ac:dyDescent="0.1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</row>
    <row r="206" spans="1:29" ht="13" x14ac:dyDescent="0.1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</row>
    <row r="207" spans="1:29" ht="13" x14ac:dyDescent="0.1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</row>
    <row r="208" spans="1:29" ht="13" x14ac:dyDescent="0.1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</row>
    <row r="209" spans="1:29" ht="13" x14ac:dyDescent="0.1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</row>
    <row r="210" spans="1:29" ht="13" x14ac:dyDescent="0.1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</row>
    <row r="211" spans="1:29" ht="13" x14ac:dyDescent="0.1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</row>
    <row r="212" spans="1:29" ht="13" x14ac:dyDescent="0.1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</row>
    <row r="213" spans="1:29" ht="13" x14ac:dyDescent="0.1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</row>
    <row r="214" spans="1:29" ht="13" x14ac:dyDescent="0.1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</row>
    <row r="215" spans="1:29" ht="13" x14ac:dyDescent="0.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</row>
    <row r="216" spans="1:29" ht="13" x14ac:dyDescent="0.1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</row>
    <row r="217" spans="1:29" ht="13" x14ac:dyDescent="0.1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</row>
    <row r="218" spans="1:29" ht="13" x14ac:dyDescent="0.1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</row>
    <row r="219" spans="1:29" ht="13" x14ac:dyDescent="0.1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</row>
    <row r="220" spans="1:29" ht="13" x14ac:dyDescent="0.1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</row>
    <row r="221" spans="1:29" ht="13" x14ac:dyDescent="0.1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</row>
    <row r="222" spans="1:29" ht="13" x14ac:dyDescent="0.1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</row>
    <row r="223" spans="1:29" ht="13" x14ac:dyDescent="0.1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</row>
    <row r="224" spans="1:29" ht="13" x14ac:dyDescent="0.1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</row>
    <row r="225" spans="1:29" ht="13" x14ac:dyDescent="0.1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</row>
    <row r="226" spans="1:29" ht="13" x14ac:dyDescent="0.1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</row>
    <row r="227" spans="1:29" ht="13" x14ac:dyDescent="0.1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</row>
    <row r="228" spans="1:29" ht="13" x14ac:dyDescent="0.1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</row>
    <row r="229" spans="1:29" ht="13" x14ac:dyDescent="0.1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</row>
    <row r="230" spans="1:29" ht="13" x14ac:dyDescent="0.1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</row>
    <row r="231" spans="1:29" ht="13" x14ac:dyDescent="0.1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</row>
    <row r="232" spans="1:29" ht="13" x14ac:dyDescent="0.1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</row>
    <row r="233" spans="1:29" ht="13" x14ac:dyDescent="0.1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</row>
    <row r="234" spans="1:29" ht="13" x14ac:dyDescent="0.1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  <c r="AB234" s="38"/>
      <c r="AC234" s="38"/>
    </row>
    <row r="235" spans="1:29" ht="13" x14ac:dyDescent="0.1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</row>
    <row r="236" spans="1:29" ht="13" x14ac:dyDescent="0.1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  <c r="AB236" s="38"/>
      <c r="AC236" s="38"/>
    </row>
    <row r="237" spans="1:29" ht="13" x14ac:dyDescent="0.1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</row>
    <row r="238" spans="1:29" ht="13" x14ac:dyDescent="0.15">
      <c r="B238" s="19"/>
      <c r="C238" s="19"/>
      <c r="D238" s="19"/>
      <c r="E238" s="19"/>
      <c r="F238" s="19"/>
      <c r="G238" s="19"/>
    </row>
    <row r="239" spans="1:29" ht="13" x14ac:dyDescent="0.15">
      <c r="B239" s="20"/>
      <c r="C239" s="20"/>
      <c r="D239" s="20"/>
      <c r="E239" s="20"/>
      <c r="F239" s="20"/>
      <c r="G239" s="20"/>
    </row>
    <row r="240" spans="1:29" ht="13" x14ac:dyDescent="0.15">
      <c r="B240" s="19"/>
      <c r="C240" s="19"/>
      <c r="D240" s="19"/>
      <c r="E240" s="19"/>
      <c r="F240" s="19"/>
      <c r="G240" s="19"/>
    </row>
    <row r="241" spans="2:7" ht="13" x14ac:dyDescent="0.15">
      <c r="B241" s="20"/>
      <c r="C241" s="20"/>
      <c r="D241" s="20"/>
      <c r="E241" s="20"/>
      <c r="F241" s="20"/>
      <c r="G241" s="20"/>
    </row>
    <row r="242" spans="2:7" ht="13" x14ac:dyDescent="0.15">
      <c r="B242" s="19"/>
      <c r="C242" s="19"/>
      <c r="D242" s="19"/>
      <c r="E242" s="19"/>
      <c r="F242" s="19"/>
      <c r="G242" s="19"/>
    </row>
    <row r="243" spans="2:7" ht="13" x14ac:dyDescent="0.15">
      <c r="B243" s="18"/>
      <c r="C243" s="18"/>
      <c r="D243" s="18"/>
      <c r="E243" s="18"/>
      <c r="F243" s="18"/>
      <c r="G243" s="18"/>
    </row>
    <row r="244" spans="2:7" ht="13" x14ac:dyDescent="0.15">
      <c r="B244" s="19"/>
      <c r="C244" s="19"/>
      <c r="D244" s="19"/>
      <c r="E244" s="19"/>
      <c r="F244" s="19"/>
      <c r="G244" s="19"/>
    </row>
    <row r="245" spans="2:7" ht="13" x14ac:dyDescent="0.15">
      <c r="B245" s="18"/>
      <c r="C245" s="18"/>
      <c r="D245" s="18"/>
      <c r="E245" s="18"/>
      <c r="F245" s="18"/>
      <c r="G245" s="18"/>
    </row>
    <row r="246" spans="2:7" ht="13" x14ac:dyDescent="0.15">
      <c r="B246" s="19"/>
      <c r="C246" s="19"/>
      <c r="D246" s="19"/>
      <c r="E246" s="19"/>
      <c r="F246" s="19"/>
      <c r="G246" s="19"/>
    </row>
    <row r="247" spans="2:7" ht="13" x14ac:dyDescent="0.15">
      <c r="B247" s="20"/>
      <c r="C247" s="20"/>
      <c r="D247" s="20"/>
      <c r="E247" s="20"/>
      <c r="F247" s="20"/>
      <c r="G247" s="20"/>
    </row>
    <row r="248" spans="2:7" ht="13" x14ac:dyDescent="0.15">
      <c r="B248" s="19"/>
      <c r="C248" s="19"/>
      <c r="D248" s="19"/>
      <c r="E248" s="19"/>
      <c r="F248" s="19"/>
      <c r="G248" s="19"/>
    </row>
    <row r="249" spans="2:7" ht="13" x14ac:dyDescent="0.15">
      <c r="B249" s="20"/>
      <c r="C249" s="20"/>
      <c r="D249" s="20"/>
      <c r="E249" s="20"/>
      <c r="F249" s="20"/>
      <c r="G249" s="20"/>
    </row>
    <row r="250" spans="2:7" ht="13" x14ac:dyDescent="0.15">
      <c r="B250" s="19"/>
      <c r="C250" s="19"/>
      <c r="D250" s="19"/>
      <c r="E250" s="19"/>
      <c r="F250" s="19"/>
      <c r="G250" s="19"/>
    </row>
    <row r="251" spans="2:7" ht="13" x14ac:dyDescent="0.15">
      <c r="B251" s="20"/>
      <c r="C251" s="20"/>
      <c r="D251" s="20"/>
      <c r="E251" s="20"/>
      <c r="F251" s="20"/>
      <c r="G251" s="20"/>
    </row>
    <row r="252" spans="2:7" ht="13" x14ac:dyDescent="0.15">
      <c r="B252" s="19"/>
      <c r="C252" s="19"/>
      <c r="D252" s="19"/>
      <c r="E252" s="19"/>
      <c r="F252" s="19"/>
      <c r="G252" s="19"/>
    </row>
    <row r="253" spans="2:7" ht="13" x14ac:dyDescent="0.15">
      <c r="B253" s="20"/>
      <c r="C253" s="20"/>
      <c r="D253" s="20"/>
      <c r="E253" s="20"/>
      <c r="F253" s="20"/>
      <c r="G253" s="20"/>
    </row>
    <row r="254" spans="2:7" ht="13" x14ac:dyDescent="0.15">
      <c r="B254" s="19"/>
      <c r="C254" s="19"/>
      <c r="D254" s="19"/>
      <c r="E254" s="19"/>
      <c r="F254" s="19"/>
      <c r="G254" s="19"/>
    </row>
    <row r="255" spans="2:7" ht="13" x14ac:dyDescent="0.15">
      <c r="B255" s="18"/>
      <c r="C255" s="18"/>
      <c r="D255" s="18"/>
      <c r="E255" s="18"/>
      <c r="F255" s="18"/>
      <c r="G255" s="18"/>
    </row>
    <row r="256" spans="2:7" ht="13" x14ac:dyDescent="0.15">
      <c r="B256" s="19"/>
      <c r="C256" s="19"/>
      <c r="D256" s="19"/>
      <c r="E256" s="19"/>
      <c r="F256" s="19"/>
      <c r="G256" s="19"/>
    </row>
    <row r="257" spans="2:7" ht="13" x14ac:dyDescent="0.15">
      <c r="B257" s="20"/>
      <c r="C257" s="20"/>
      <c r="D257" s="20"/>
      <c r="E257" s="20"/>
      <c r="F257" s="20"/>
      <c r="G257" s="20"/>
    </row>
    <row r="258" spans="2:7" ht="13" x14ac:dyDescent="0.15">
      <c r="B258" s="19"/>
      <c r="C258" s="19"/>
      <c r="D258" s="19"/>
      <c r="E258" s="19"/>
      <c r="F258" s="19"/>
      <c r="G258" s="19"/>
    </row>
    <row r="259" spans="2:7" ht="13" x14ac:dyDescent="0.15">
      <c r="B259" s="20"/>
      <c r="C259" s="20"/>
      <c r="D259" s="20"/>
      <c r="E259" s="20"/>
      <c r="F259" s="20"/>
      <c r="G259" s="20"/>
    </row>
    <row r="260" spans="2:7" ht="13" x14ac:dyDescent="0.15">
      <c r="B260" s="19"/>
      <c r="C260" s="19"/>
      <c r="D260" s="19"/>
      <c r="E260" s="19"/>
      <c r="F260" s="19"/>
      <c r="G260" s="19"/>
    </row>
    <row r="261" spans="2:7" ht="13" x14ac:dyDescent="0.15">
      <c r="B261" s="20"/>
      <c r="C261" s="20"/>
      <c r="D261" s="20"/>
      <c r="E261" s="20"/>
      <c r="F261" s="20"/>
      <c r="G261" s="20"/>
    </row>
    <row r="262" spans="2:7" ht="13" x14ac:dyDescent="0.15">
      <c r="B262" s="19"/>
      <c r="C262" s="19"/>
      <c r="D262" s="19"/>
      <c r="E262" s="19"/>
      <c r="F262" s="19"/>
      <c r="G262" s="19"/>
    </row>
    <row r="263" spans="2:7" ht="13" x14ac:dyDescent="0.15">
      <c r="B263" s="20"/>
      <c r="C263" s="20"/>
      <c r="D263" s="20"/>
      <c r="E263" s="20"/>
      <c r="F263" s="20"/>
      <c r="G263" s="20"/>
    </row>
    <row r="264" spans="2:7" ht="13" x14ac:dyDescent="0.15">
      <c r="B264" s="19"/>
      <c r="C264" s="19"/>
      <c r="D264" s="19"/>
      <c r="E264" s="19"/>
      <c r="F264" s="19"/>
      <c r="G264" s="19"/>
    </row>
    <row r="265" spans="2:7" ht="13" x14ac:dyDescent="0.15">
      <c r="B265" s="20"/>
      <c r="C265" s="20"/>
      <c r="D265" s="20"/>
      <c r="E265" s="20"/>
      <c r="F265" s="20"/>
      <c r="G265" s="20"/>
    </row>
    <row r="266" spans="2:7" ht="13" x14ac:dyDescent="0.15">
      <c r="B266" s="19"/>
      <c r="C266" s="19"/>
      <c r="D266" s="19"/>
      <c r="E266" s="19"/>
      <c r="F266" s="19"/>
      <c r="G266" s="19"/>
    </row>
    <row r="267" spans="2:7" ht="13" x14ac:dyDescent="0.15">
      <c r="B267" s="20"/>
      <c r="C267" s="20"/>
      <c r="D267" s="20"/>
      <c r="E267" s="20"/>
      <c r="F267" s="20"/>
      <c r="G267" s="20"/>
    </row>
    <row r="268" spans="2:7" ht="13" x14ac:dyDescent="0.15">
      <c r="B268" s="19"/>
      <c r="C268" s="19"/>
      <c r="D268" s="19"/>
      <c r="E268" s="19"/>
      <c r="F268" s="19"/>
      <c r="G268" s="19"/>
    </row>
    <row r="269" spans="2:7" ht="13" x14ac:dyDescent="0.15">
      <c r="B269" s="20"/>
      <c r="C269" s="20"/>
      <c r="D269" s="20"/>
      <c r="E269" s="20"/>
      <c r="F269" s="20"/>
      <c r="G269" s="20"/>
    </row>
    <row r="270" spans="2:7" ht="13" x14ac:dyDescent="0.15">
      <c r="B270" s="19"/>
      <c r="C270" s="19"/>
      <c r="D270" s="19"/>
      <c r="E270" s="19"/>
      <c r="F270" s="19"/>
      <c r="G270" s="19"/>
    </row>
    <row r="271" spans="2:7" ht="13" x14ac:dyDescent="0.15">
      <c r="B271" s="20"/>
      <c r="C271" s="20"/>
      <c r="D271" s="20"/>
      <c r="E271" s="20"/>
      <c r="F271" s="20"/>
      <c r="G271" s="20"/>
    </row>
    <row r="272" spans="2:7" ht="13" x14ac:dyDescent="0.15">
      <c r="B272" s="19"/>
      <c r="C272" s="19"/>
      <c r="D272" s="19"/>
      <c r="E272" s="19"/>
      <c r="F272" s="19"/>
      <c r="G272" s="19"/>
    </row>
    <row r="273" spans="2:7" ht="13" x14ac:dyDescent="0.15">
      <c r="B273" s="20"/>
      <c r="C273" s="20"/>
      <c r="D273" s="20"/>
      <c r="E273" s="20"/>
      <c r="F273" s="20"/>
      <c r="G273" s="20"/>
    </row>
    <row r="274" spans="2:7" ht="13" x14ac:dyDescent="0.15">
      <c r="B274" s="19"/>
      <c r="C274" s="19"/>
      <c r="D274" s="19"/>
      <c r="E274" s="19"/>
      <c r="F274" s="19"/>
      <c r="G274" s="19"/>
    </row>
    <row r="275" spans="2:7" ht="13" x14ac:dyDescent="0.15">
      <c r="B275" s="18"/>
      <c r="C275" s="18"/>
      <c r="D275" s="18"/>
      <c r="E275" s="18"/>
      <c r="F275" s="18"/>
      <c r="G275" s="18"/>
    </row>
    <row r="276" spans="2:7" ht="13" x14ac:dyDescent="0.15">
      <c r="B276" s="19"/>
      <c r="C276" s="19"/>
      <c r="D276" s="19"/>
      <c r="E276" s="19"/>
      <c r="F276" s="19"/>
      <c r="G276" s="19"/>
    </row>
    <row r="277" spans="2:7" ht="13" x14ac:dyDescent="0.15">
      <c r="B277" s="20"/>
      <c r="C277" s="20"/>
      <c r="D277" s="20"/>
      <c r="E277" s="20"/>
      <c r="F277" s="20"/>
      <c r="G277" s="20"/>
    </row>
    <row r="278" spans="2:7" ht="13" x14ac:dyDescent="0.15">
      <c r="B278" s="19"/>
      <c r="C278" s="19"/>
      <c r="D278" s="19"/>
      <c r="E278" s="19"/>
      <c r="F278" s="19"/>
      <c r="G278" s="19"/>
    </row>
    <row r="279" spans="2:7" ht="13" x14ac:dyDescent="0.15">
      <c r="B279" s="18"/>
      <c r="C279" s="18"/>
      <c r="D279" s="18"/>
      <c r="E279" s="18"/>
      <c r="F279" s="18"/>
      <c r="G279" s="18"/>
    </row>
    <row r="280" spans="2:7" ht="13" x14ac:dyDescent="0.15">
      <c r="B280" s="19"/>
      <c r="C280" s="19"/>
      <c r="D280" s="19"/>
      <c r="E280" s="19"/>
      <c r="F280" s="19"/>
      <c r="G280" s="19"/>
    </row>
    <row r="281" spans="2:7" ht="13" x14ac:dyDescent="0.15">
      <c r="B281" s="20"/>
      <c r="C281" s="20"/>
      <c r="D281" s="20"/>
      <c r="E281" s="20"/>
      <c r="F281" s="20"/>
      <c r="G281" s="20"/>
    </row>
    <row r="282" spans="2:7" ht="13" x14ac:dyDescent="0.15">
      <c r="B282" s="19"/>
      <c r="C282" s="19"/>
      <c r="D282" s="19"/>
      <c r="E282" s="19"/>
      <c r="F282" s="19"/>
      <c r="G282" s="19"/>
    </row>
    <row r="283" spans="2:7" ht="13" x14ac:dyDescent="0.15">
      <c r="B283" s="18"/>
      <c r="C283" s="18"/>
      <c r="D283" s="18"/>
      <c r="E283" s="18"/>
      <c r="F283" s="18"/>
      <c r="G283" s="18"/>
    </row>
    <row r="284" spans="2:7" ht="13" x14ac:dyDescent="0.15">
      <c r="B284" s="19"/>
      <c r="C284" s="19"/>
      <c r="D284" s="19"/>
      <c r="E284" s="19"/>
      <c r="F284" s="19"/>
      <c r="G284" s="19"/>
    </row>
    <row r="285" spans="2:7" ht="13" x14ac:dyDescent="0.15">
      <c r="B285" s="20"/>
      <c r="C285" s="20"/>
      <c r="D285" s="20"/>
      <c r="E285" s="20"/>
      <c r="F285" s="20"/>
      <c r="G285" s="20"/>
    </row>
    <row r="286" spans="2:7" ht="13" x14ac:dyDescent="0.15">
      <c r="B286" s="19"/>
      <c r="C286" s="19"/>
      <c r="D286" s="19"/>
      <c r="E286" s="19"/>
      <c r="F286" s="19"/>
      <c r="G286" s="19"/>
    </row>
    <row r="287" spans="2:7" ht="13" x14ac:dyDescent="0.15">
      <c r="B287" s="20"/>
      <c r="C287" s="20"/>
      <c r="D287" s="20"/>
      <c r="E287" s="20"/>
      <c r="F287" s="20"/>
      <c r="G287" s="20"/>
    </row>
    <row r="288" spans="2:7" ht="13" x14ac:dyDescent="0.15">
      <c r="B288" s="19"/>
      <c r="C288" s="19"/>
      <c r="D288" s="19"/>
      <c r="E288" s="19"/>
      <c r="F288" s="19"/>
      <c r="G288" s="19"/>
    </row>
    <row r="289" spans="2:7" ht="13" x14ac:dyDescent="0.15">
      <c r="B289" s="18"/>
      <c r="C289" s="18"/>
      <c r="D289" s="18"/>
      <c r="E289" s="18"/>
      <c r="F289" s="18"/>
      <c r="G289" s="18"/>
    </row>
    <row r="290" spans="2:7" ht="13" x14ac:dyDescent="0.15">
      <c r="B290" s="19"/>
      <c r="C290" s="19"/>
      <c r="D290" s="19"/>
      <c r="E290" s="19"/>
      <c r="F290" s="19"/>
      <c r="G290" s="19"/>
    </row>
    <row r="291" spans="2:7" ht="13" x14ac:dyDescent="0.15">
      <c r="B291" s="20"/>
      <c r="C291" s="20"/>
      <c r="D291" s="20"/>
      <c r="E291" s="20"/>
      <c r="F291" s="20"/>
      <c r="G291" s="20"/>
    </row>
    <row r="292" spans="2:7" ht="13" x14ac:dyDescent="0.15">
      <c r="B292" s="19"/>
      <c r="C292" s="19"/>
      <c r="D292" s="19"/>
      <c r="E292" s="19"/>
      <c r="F292" s="19"/>
      <c r="G292" s="19"/>
    </row>
    <row r="293" spans="2:7" ht="13" x14ac:dyDescent="0.15">
      <c r="B293" s="18"/>
      <c r="C293" s="18"/>
      <c r="D293" s="18"/>
      <c r="E293" s="18"/>
      <c r="F293" s="18"/>
      <c r="G293" s="18"/>
    </row>
    <row r="294" spans="2:7" ht="13" x14ac:dyDescent="0.15">
      <c r="B294" s="19"/>
      <c r="C294" s="19"/>
      <c r="D294" s="19"/>
      <c r="E294" s="19"/>
      <c r="F294" s="19"/>
      <c r="G294" s="19"/>
    </row>
    <row r="295" spans="2:7" ht="13" x14ac:dyDescent="0.15">
      <c r="B295" s="18"/>
      <c r="C295" s="18"/>
      <c r="D295" s="18"/>
      <c r="E295" s="18"/>
      <c r="F295" s="18"/>
      <c r="G295" s="18"/>
    </row>
    <row r="296" spans="2:7" ht="13" x14ac:dyDescent="0.15">
      <c r="B296" s="19"/>
      <c r="C296" s="19"/>
      <c r="D296" s="19"/>
      <c r="E296" s="19"/>
      <c r="F296" s="19"/>
      <c r="G296" s="19"/>
    </row>
    <row r="297" spans="2:7" ht="13" x14ac:dyDescent="0.15">
      <c r="B297" s="18"/>
      <c r="C297" s="18"/>
      <c r="D297" s="18"/>
      <c r="E297" s="18"/>
      <c r="F297" s="18"/>
      <c r="G297" s="18"/>
    </row>
    <row r="298" spans="2:7" ht="13" x14ac:dyDescent="0.15">
      <c r="B298" s="19"/>
      <c r="C298" s="19"/>
      <c r="D298" s="19"/>
      <c r="E298" s="19"/>
      <c r="F298" s="19"/>
      <c r="G298" s="19"/>
    </row>
    <row r="299" spans="2:7" ht="13" x14ac:dyDescent="0.15">
      <c r="B299" s="20"/>
      <c r="C299" s="20"/>
      <c r="D299" s="20"/>
      <c r="E299" s="20"/>
      <c r="F299" s="20"/>
      <c r="G299" s="20"/>
    </row>
    <row r="300" spans="2:7" ht="13" x14ac:dyDescent="0.15">
      <c r="B300" s="19"/>
      <c r="C300" s="19"/>
      <c r="D300" s="19"/>
      <c r="E300" s="19"/>
      <c r="F300" s="19"/>
      <c r="G300" s="19"/>
    </row>
    <row r="301" spans="2:7" ht="13" x14ac:dyDescent="0.15">
      <c r="B301" s="20"/>
      <c r="C301" s="20"/>
      <c r="D301" s="20"/>
      <c r="E301" s="20"/>
      <c r="F301" s="20"/>
      <c r="G301" s="20"/>
    </row>
    <row r="302" spans="2:7" ht="13" x14ac:dyDescent="0.15">
      <c r="B302" s="19"/>
      <c r="C302" s="19"/>
      <c r="D302" s="19"/>
      <c r="E302" s="19"/>
      <c r="F302" s="19"/>
      <c r="G302" s="19"/>
    </row>
    <row r="303" spans="2:7" ht="13" x14ac:dyDescent="0.15">
      <c r="B303" s="20"/>
      <c r="C303" s="20"/>
      <c r="D303" s="20"/>
      <c r="E303" s="20"/>
      <c r="F303" s="20"/>
      <c r="G303" s="20"/>
    </row>
    <row r="304" spans="2:7" ht="13" x14ac:dyDescent="0.15">
      <c r="B304" s="19"/>
      <c r="C304" s="19"/>
      <c r="D304" s="19"/>
      <c r="E304" s="19"/>
      <c r="F304" s="19"/>
      <c r="G304" s="19"/>
    </row>
    <row r="305" spans="2:7" ht="13" x14ac:dyDescent="0.15">
      <c r="B305" s="18"/>
      <c r="C305" s="18"/>
      <c r="D305" s="18"/>
      <c r="E305" s="18"/>
      <c r="F305" s="18"/>
      <c r="G305" s="18"/>
    </row>
    <row r="306" spans="2:7" ht="13" x14ac:dyDescent="0.15">
      <c r="B306" s="19"/>
      <c r="C306" s="19"/>
      <c r="D306" s="19"/>
      <c r="E306" s="19"/>
      <c r="F306" s="19"/>
      <c r="G306" s="19"/>
    </row>
    <row r="307" spans="2:7" ht="13" x14ac:dyDescent="0.15">
      <c r="B307" s="20"/>
      <c r="C307" s="20"/>
      <c r="D307" s="20"/>
      <c r="E307" s="20"/>
      <c r="F307" s="20"/>
      <c r="G307" s="20"/>
    </row>
    <row r="308" spans="2:7" ht="13" x14ac:dyDescent="0.15">
      <c r="B308" s="19"/>
      <c r="C308" s="19"/>
      <c r="D308" s="19"/>
      <c r="E308" s="19"/>
      <c r="F308" s="19"/>
      <c r="G308" s="19"/>
    </row>
    <row r="309" spans="2:7" ht="13" x14ac:dyDescent="0.15">
      <c r="B309" s="20"/>
      <c r="C309" s="20"/>
      <c r="D309" s="20"/>
      <c r="E309" s="20"/>
      <c r="F309" s="20"/>
      <c r="G309" s="20"/>
    </row>
    <row r="310" spans="2:7" ht="13" x14ac:dyDescent="0.15">
      <c r="B310" s="19"/>
      <c r="C310" s="19"/>
      <c r="D310" s="19"/>
      <c r="E310" s="19"/>
      <c r="F310" s="19"/>
      <c r="G310" s="19"/>
    </row>
    <row r="311" spans="2:7" ht="13" x14ac:dyDescent="0.15">
      <c r="B311" s="18"/>
      <c r="C311" s="18"/>
      <c r="D311" s="18"/>
      <c r="E311" s="18"/>
      <c r="F311" s="18"/>
      <c r="G311" s="18"/>
    </row>
    <row r="312" spans="2:7" ht="13" x14ac:dyDescent="0.15">
      <c r="B312" s="19"/>
      <c r="C312" s="19"/>
      <c r="D312" s="19"/>
      <c r="E312" s="19"/>
      <c r="F312" s="19"/>
      <c r="G312" s="19"/>
    </row>
    <row r="313" spans="2:7" ht="13" x14ac:dyDescent="0.15">
      <c r="B313" s="18"/>
      <c r="C313" s="18"/>
      <c r="D313" s="18"/>
      <c r="E313" s="18"/>
      <c r="F313" s="18"/>
      <c r="G313" s="18"/>
    </row>
    <row r="314" spans="2:7" ht="13" x14ac:dyDescent="0.15">
      <c r="B314" s="19"/>
      <c r="C314" s="19"/>
      <c r="D314" s="19"/>
      <c r="E314" s="19"/>
      <c r="F314" s="19"/>
      <c r="G314" s="19"/>
    </row>
    <row r="315" spans="2:7" ht="13" x14ac:dyDescent="0.15">
      <c r="B315" s="20"/>
      <c r="C315" s="20"/>
      <c r="D315" s="20"/>
      <c r="E315" s="20"/>
      <c r="F315" s="20"/>
      <c r="G315" s="20"/>
    </row>
    <row r="316" spans="2:7" ht="13" x14ac:dyDescent="0.15">
      <c r="B316" s="19"/>
      <c r="C316" s="19"/>
      <c r="D316" s="19"/>
      <c r="E316" s="19"/>
      <c r="F316" s="19"/>
      <c r="G316" s="19"/>
    </row>
    <row r="317" spans="2:7" ht="13" x14ac:dyDescent="0.15">
      <c r="B317" s="20"/>
      <c r="C317" s="20"/>
      <c r="D317" s="20"/>
      <c r="E317" s="20"/>
      <c r="F317" s="20"/>
      <c r="G317" s="20"/>
    </row>
    <row r="318" spans="2:7" ht="13" x14ac:dyDescent="0.15">
      <c r="B318" s="19"/>
      <c r="C318" s="19"/>
      <c r="D318" s="19"/>
      <c r="E318" s="19"/>
      <c r="F318" s="19"/>
      <c r="G318" s="19"/>
    </row>
    <row r="319" spans="2:7" ht="13" x14ac:dyDescent="0.15">
      <c r="B319" s="20"/>
      <c r="C319" s="20"/>
      <c r="D319" s="20"/>
      <c r="E319" s="20"/>
      <c r="F319" s="20"/>
      <c r="G319" s="20"/>
    </row>
    <row r="320" spans="2:7" ht="13" x14ac:dyDescent="0.15">
      <c r="B320" s="19"/>
      <c r="C320" s="19"/>
      <c r="D320" s="19"/>
      <c r="E320" s="19"/>
      <c r="F320" s="19"/>
      <c r="G320" s="19"/>
    </row>
    <row r="321" spans="2:7" ht="13" x14ac:dyDescent="0.15">
      <c r="B321" s="20"/>
      <c r="C321" s="20"/>
      <c r="D321" s="20"/>
      <c r="E321" s="20"/>
      <c r="F321" s="20"/>
      <c r="G321" s="20"/>
    </row>
    <row r="322" spans="2:7" ht="13" x14ac:dyDescent="0.15">
      <c r="B322" s="19"/>
      <c r="C322" s="19"/>
      <c r="D322" s="19"/>
      <c r="E322" s="19"/>
      <c r="F322" s="19"/>
      <c r="G322" s="19"/>
    </row>
    <row r="323" spans="2:7" ht="13" x14ac:dyDescent="0.15">
      <c r="B323" s="20"/>
      <c r="C323" s="20"/>
      <c r="D323" s="20"/>
      <c r="E323" s="20"/>
      <c r="F323" s="20"/>
      <c r="G323" s="20"/>
    </row>
    <row r="324" spans="2:7" ht="13" x14ac:dyDescent="0.15">
      <c r="B324" s="19"/>
      <c r="C324" s="19"/>
      <c r="D324" s="19"/>
      <c r="E324" s="19"/>
      <c r="F324" s="19"/>
      <c r="G324" s="19"/>
    </row>
    <row r="325" spans="2:7" ht="13" x14ac:dyDescent="0.15">
      <c r="B325" s="20"/>
      <c r="C325" s="20"/>
      <c r="D325" s="20"/>
      <c r="E325" s="20"/>
      <c r="F325" s="20"/>
      <c r="G325" s="20"/>
    </row>
    <row r="326" spans="2:7" ht="13" x14ac:dyDescent="0.15">
      <c r="B326" s="19"/>
      <c r="C326" s="19"/>
      <c r="D326" s="19"/>
      <c r="E326" s="19"/>
      <c r="F326" s="19"/>
      <c r="G326" s="19"/>
    </row>
    <row r="327" spans="2:7" ht="13" x14ac:dyDescent="0.15">
      <c r="B327" s="20"/>
      <c r="C327" s="20"/>
      <c r="D327" s="20"/>
      <c r="E327" s="20"/>
      <c r="F327" s="20"/>
      <c r="G327" s="20"/>
    </row>
    <row r="328" spans="2:7" ht="13" x14ac:dyDescent="0.15">
      <c r="B328" s="19"/>
      <c r="C328" s="19"/>
      <c r="D328" s="19"/>
      <c r="E328" s="19"/>
      <c r="F328" s="19"/>
      <c r="G328" s="19"/>
    </row>
    <row r="329" spans="2:7" ht="13" x14ac:dyDescent="0.15">
      <c r="B329" s="20"/>
      <c r="C329" s="20"/>
      <c r="D329" s="20"/>
      <c r="E329" s="20"/>
      <c r="F329" s="20"/>
      <c r="G329" s="20"/>
    </row>
    <row r="330" spans="2:7" ht="13" x14ac:dyDescent="0.15">
      <c r="B330" s="19"/>
      <c r="C330" s="19"/>
      <c r="D330" s="19"/>
      <c r="E330" s="19"/>
      <c r="F330" s="19"/>
      <c r="G330" s="19"/>
    </row>
    <row r="331" spans="2:7" ht="13" x14ac:dyDescent="0.15">
      <c r="B331" s="18"/>
      <c r="C331" s="18"/>
      <c r="D331" s="18"/>
      <c r="E331" s="18"/>
      <c r="F331" s="18"/>
      <c r="G331" s="18"/>
    </row>
    <row r="332" spans="2:7" ht="13" x14ac:dyDescent="0.15">
      <c r="B332" s="19"/>
      <c r="C332" s="19"/>
      <c r="D332" s="19"/>
      <c r="E332" s="19"/>
      <c r="F332" s="19"/>
      <c r="G332" s="19"/>
    </row>
    <row r="333" spans="2:7" ht="13" x14ac:dyDescent="0.15">
      <c r="B333" s="20"/>
      <c r="C333" s="20"/>
      <c r="D333" s="20"/>
      <c r="E333" s="20"/>
      <c r="F333" s="20"/>
      <c r="G333" s="20"/>
    </row>
    <row r="334" spans="2:7" ht="13" x14ac:dyDescent="0.15">
      <c r="B334" s="19"/>
      <c r="C334" s="19"/>
      <c r="D334" s="19"/>
      <c r="E334" s="19"/>
      <c r="F334" s="19"/>
      <c r="G334" s="19"/>
    </row>
    <row r="335" spans="2:7" ht="13" x14ac:dyDescent="0.15">
      <c r="B335" s="18"/>
      <c r="C335" s="18"/>
      <c r="D335" s="18"/>
      <c r="E335" s="18"/>
      <c r="F335" s="18"/>
      <c r="G335" s="18"/>
    </row>
    <row r="336" spans="2:7" ht="13" x14ac:dyDescent="0.15">
      <c r="B336" s="19"/>
      <c r="C336" s="19"/>
      <c r="D336" s="19"/>
      <c r="E336" s="19"/>
      <c r="F336" s="19"/>
      <c r="G336" s="19"/>
    </row>
    <row r="337" spans="2:7" ht="13" x14ac:dyDescent="0.15">
      <c r="B337" s="20"/>
      <c r="C337" s="20"/>
      <c r="D337" s="20"/>
      <c r="E337" s="20"/>
      <c r="F337" s="20"/>
      <c r="G337" s="20"/>
    </row>
    <row r="338" spans="2:7" ht="13" x14ac:dyDescent="0.15">
      <c r="B338" s="19"/>
      <c r="C338" s="19"/>
      <c r="D338" s="19"/>
      <c r="E338" s="19"/>
      <c r="F338" s="19"/>
      <c r="G338" s="19"/>
    </row>
    <row r="339" spans="2:7" ht="13" x14ac:dyDescent="0.15">
      <c r="B339" s="18"/>
      <c r="C339" s="18"/>
      <c r="D339" s="18"/>
      <c r="E339" s="18"/>
      <c r="F339" s="18"/>
      <c r="G339" s="18"/>
    </row>
    <row r="340" spans="2:7" ht="13" x14ac:dyDescent="0.15">
      <c r="B340" s="19"/>
      <c r="C340" s="19"/>
      <c r="D340" s="19"/>
      <c r="E340" s="19"/>
      <c r="F340" s="19"/>
      <c r="G340" s="19"/>
    </row>
    <row r="341" spans="2:7" ht="13" x14ac:dyDescent="0.15">
      <c r="B341" s="18"/>
      <c r="C341" s="18"/>
      <c r="D341" s="18"/>
      <c r="E341" s="18"/>
      <c r="F341" s="18"/>
      <c r="G341" s="18"/>
    </row>
    <row r="342" spans="2:7" ht="13" x14ac:dyDescent="0.15">
      <c r="B342" s="19"/>
      <c r="C342" s="19"/>
      <c r="D342" s="19"/>
      <c r="E342" s="19"/>
      <c r="F342" s="19"/>
      <c r="G342" s="19"/>
    </row>
    <row r="343" spans="2:7" ht="13" x14ac:dyDescent="0.15">
      <c r="B343" s="18"/>
      <c r="C343" s="18"/>
      <c r="D343" s="18"/>
      <c r="E343" s="18"/>
      <c r="F343" s="18"/>
      <c r="G343" s="18"/>
    </row>
    <row r="344" spans="2:7" ht="13" x14ac:dyDescent="0.15">
      <c r="B344" s="19"/>
      <c r="C344" s="19"/>
      <c r="D344" s="19"/>
      <c r="E344" s="19"/>
      <c r="F344" s="19"/>
      <c r="G344" s="19"/>
    </row>
    <row r="345" spans="2:7" ht="13" x14ac:dyDescent="0.15">
      <c r="B345" s="18"/>
      <c r="C345" s="18"/>
      <c r="D345" s="18"/>
      <c r="E345" s="18"/>
      <c r="F345" s="18"/>
      <c r="G345" s="18"/>
    </row>
    <row r="346" spans="2:7" ht="13" x14ac:dyDescent="0.15">
      <c r="B346" s="19"/>
      <c r="C346" s="19"/>
      <c r="D346" s="19"/>
      <c r="E346" s="19"/>
      <c r="F346" s="19"/>
      <c r="G346" s="19"/>
    </row>
    <row r="347" spans="2:7" ht="13" x14ac:dyDescent="0.15">
      <c r="B347" s="20"/>
      <c r="C347" s="20"/>
      <c r="D347" s="20"/>
      <c r="E347" s="20"/>
      <c r="F347" s="20"/>
      <c r="G347" s="20"/>
    </row>
    <row r="348" spans="2:7" ht="13" x14ac:dyDescent="0.15">
      <c r="B348" s="19"/>
      <c r="C348" s="19"/>
      <c r="D348" s="19"/>
      <c r="E348" s="19"/>
      <c r="F348" s="19"/>
      <c r="G348" s="19"/>
    </row>
    <row r="349" spans="2:7" ht="13" x14ac:dyDescent="0.15">
      <c r="B349" s="20"/>
      <c r="C349" s="20"/>
      <c r="D349" s="20"/>
      <c r="E349" s="20"/>
      <c r="F349" s="20"/>
      <c r="G349" s="20"/>
    </row>
    <row r="350" spans="2:7" ht="13" x14ac:dyDescent="0.15">
      <c r="B350" s="19"/>
      <c r="C350" s="19"/>
      <c r="D350" s="19"/>
      <c r="E350" s="19"/>
      <c r="F350" s="19"/>
      <c r="G350" s="19"/>
    </row>
    <row r="351" spans="2:7" ht="13" x14ac:dyDescent="0.15">
      <c r="B351" s="20"/>
      <c r="C351" s="20"/>
      <c r="D351" s="20"/>
      <c r="E351" s="20"/>
      <c r="F351" s="20"/>
      <c r="G351" s="20"/>
    </row>
    <row r="352" spans="2:7" ht="13" x14ac:dyDescent="0.15">
      <c r="B352" s="19"/>
      <c r="C352" s="19"/>
      <c r="D352" s="19"/>
      <c r="E352" s="19"/>
      <c r="F352" s="19"/>
      <c r="G352" s="19"/>
    </row>
    <row r="353" spans="2:7" ht="13" x14ac:dyDescent="0.15">
      <c r="B353" s="20"/>
      <c r="C353" s="20"/>
      <c r="D353" s="20"/>
      <c r="E353" s="20"/>
      <c r="F353" s="20"/>
      <c r="G353" s="20"/>
    </row>
    <row r="354" spans="2:7" ht="13" x14ac:dyDescent="0.15">
      <c r="B354" s="19"/>
      <c r="C354" s="19"/>
      <c r="D354" s="19"/>
      <c r="E354" s="19"/>
      <c r="F354" s="19"/>
      <c r="G354" s="19"/>
    </row>
    <row r="355" spans="2:7" ht="13" x14ac:dyDescent="0.15">
      <c r="B355" s="20"/>
      <c r="C355" s="20"/>
      <c r="D355" s="20"/>
      <c r="E355" s="20"/>
      <c r="F355" s="20"/>
      <c r="G355" s="20"/>
    </row>
    <row r="356" spans="2:7" ht="13" x14ac:dyDescent="0.15">
      <c r="B356" s="19"/>
      <c r="C356" s="19"/>
      <c r="D356" s="19"/>
      <c r="E356" s="19"/>
      <c r="F356" s="19"/>
      <c r="G356" s="19"/>
    </row>
    <row r="357" spans="2:7" ht="13" x14ac:dyDescent="0.15">
      <c r="B357" s="20"/>
      <c r="C357" s="20"/>
      <c r="D357" s="20"/>
      <c r="E357" s="20"/>
      <c r="F357" s="20"/>
      <c r="G357" s="20"/>
    </row>
    <row r="358" spans="2:7" ht="13" x14ac:dyDescent="0.15">
      <c r="B358" s="19"/>
      <c r="C358" s="19"/>
      <c r="D358" s="19"/>
      <c r="E358" s="19"/>
      <c r="F358" s="19"/>
      <c r="G358" s="19"/>
    </row>
    <row r="359" spans="2:7" ht="13" x14ac:dyDescent="0.15">
      <c r="B359" s="20"/>
      <c r="C359" s="20"/>
      <c r="D359" s="20"/>
      <c r="E359" s="20"/>
      <c r="F359" s="20"/>
      <c r="G359" s="20"/>
    </row>
    <row r="360" spans="2:7" ht="13" x14ac:dyDescent="0.15">
      <c r="B360" s="19"/>
      <c r="C360" s="19"/>
      <c r="D360" s="19"/>
      <c r="E360" s="19"/>
      <c r="F360" s="19"/>
      <c r="G360" s="19"/>
    </row>
    <row r="361" spans="2:7" ht="13" x14ac:dyDescent="0.15">
      <c r="B361" s="20"/>
      <c r="C361" s="20"/>
      <c r="D361" s="20"/>
      <c r="E361" s="20"/>
      <c r="F361" s="20"/>
      <c r="G361" s="20"/>
    </row>
    <row r="362" spans="2:7" ht="13" x14ac:dyDescent="0.15">
      <c r="B362" s="19"/>
      <c r="C362" s="19"/>
      <c r="D362" s="19"/>
      <c r="E362" s="19"/>
      <c r="F362" s="19"/>
      <c r="G362" s="19"/>
    </row>
    <row r="363" spans="2:7" ht="13" x14ac:dyDescent="0.15">
      <c r="B363" s="20"/>
      <c r="C363" s="20"/>
      <c r="D363" s="20"/>
      <c r="E363" s="20"/>
      <c r="F363" s="20"/>
      <c r="G363" s="20"/>
    </row>
    <row r="364" spans="2:7" ht="13" x14ac:dyDescent="0.15">
      <c r="B364" s="19"/>
      <c r="C364" s="19"/>
      <c r="D364" s="19"/>
      <c r="E364" s="19"/>
      <c r="F364" s="19"/>
      <c r="G364" s="19"/>
    </row>
    <row r="365" spans="2:7" ht="13" x14ac:dyDescent="0.15">
      <c r="B365" s="20"/>
      <c r="C365" s="20"/>
      <c r="D365" s="20"/>
      <c r="E365" s="20"/>
      <c r="F365" s="20"/>
      <c r="G365" s="20"/>
    </row>
    <row r="366" spans="2:7" ht="13" x14ac:dyDescent="0.15">
      <c r="B366" s="19"/>
      <c r="C366" s="19"/>
      <c r="D366" s="19"/>
      <c r="E366" s="19"/>
      <c r="F366" s="19"/>
      <c r="G366" s="19"/>
    </row>
    <row r="367" spans="2:7" ht="13" x14ac:dyDescent="0.15">
      <c r="B367" s="18"/>
      <c r="C367" s="18"/>
      <c r="D367" s="18"/>
      <c r="E367" s="18"/>
      <c r="F367" s="18"/>
      <c r="G367" s="18"/>
    </row>
    <row r="368" spans="2:7" ht="13" x14ac:dyDescent="0.15">
      <c r="B368" s="19"/>
      <c r="C368" s="19"/>
      <c r="D368" s="19"/>
      <c r="E368" s="19"/>
      <c r="F368" s="19"/>
      <c r="G368" s="19"/>
    </row>
    <row r="369" spans="2:7" ht="13" x14ac:dyDescent="0.15">
      <c r="B369" s="18"/>
      <c r="C369" s="18"/>
      <c r="D369" s="18"/>
      <c r="E369" s="18"/>
      <c r="F369" s="18"/>
      <c r="G369" s="18"/>
    </row>
    <row r="370" spans="2:7" ht="13" x14ac:dyDescent="0.15">
      <c r="B370" s="19"/>
      <c r="C370" s="19"/>
      <c r="D370" s="19"/>
      <c r="E370" s="19"/>
      <c r="F370" s="19"/>
      <c r="G370" s="19"/>
    </row>
    <row r="371" spans="2:7" ht="13" x14ac:dyDescent="0.15">
      <c r="B371" s="20"/>
      <c r="C371" s="20"/>
      <c r="D371" s="20"/>
      <c r="E371" s="20"/>
      <c r="F371" s="20"/>
      <c r="G371" s="20"/>
    </row>
    <row r="372" spans="2:7" ht="13" x14ac:dyDescent="0.15">
      <c r="B372" s="19"/>
      <c r="C372" s="19"/>
      <c r="D372" s="19"/>
      <c r="E372" s="19"/>
      <c r="F372" s="19"/>
      <c r="G372" s="19"/>
    </row>
    <row r="373" spans="2:7" ht="13" x14ac:dyDescent="0.15">
      <c r="B373" s="20"/>
      <c r="C373" s="20"/>
      <c r="D373" s="20"/>
      <c r="E373" s="20"/>
      <c r="F373" s="20"/>
      <c r="G373" s="20"/>
    </row>
    <row r="374" spans="2:7" ht="13" x14ac:dyDescent="0.15">
      <c r="B374" s="19"/>
      <c r="C374" s="19"/>
      <c r="D374" s="19"/>
      <c r="E374" s="19"/>
      <c r="F374" s="19"/>
      <c r="G374" s="19"/>
    </row>
    <row r="375" spans="2:7" ht="13" x14ac:dyDescent="0.15">
      <c r="B375" s="20"/>
      <c r="C375" s="20"/>
      <c r="D375" s="20"/>
      <c r="E375" s="20"/>
      <c r="F375" s="20"/>
      <c r="G375" s="20"/>
    </row>
    <row r="376" spans="2:7" ht="13" x14ac:dyDescent="0.15">
      <c r="B376" s="19"/>
      <c r="C376" s="19"/>
      <c r="D376" s="19"/>
      <c r="E376" s="19"/>
      <c r="F376" s="19"/>
      <c r="G376" s="19"/>
    </row>
    <row r="377" spans="2:7" ht="13" x14ac:dyDescent="0.15">
      <c r="B377" s="18"/>
      <c r="C377" s="18"/>
      <c r="D377" s="18"/>
      <c r="E377" s="18"/>
      <c r="F377" s="18"/>
      <c r="G377" s="18"/>
    </row>
    <row r="378" spans="2:7" ht="13" x14ac:dyDescent="0.15">
      <c r="B378" s="19"/>
      <c r="C378" s="19"/>
      <c r="D378" s="19"/>
      <c r="E378" s="19"/>
      <c r="F378" s="19"/>
      <c r="G378" s="19"/>
    </row>
    <row r="379" spans="2:7" ht="13" x14ac:dyDescent="0.15">
      <c r="B379" s="20"/>
      <c r="C379" s="20"/>
      <c r="D379" s="20"/>
      <c r="E379" s="20"/>
      <c r="F379" s="20"/>
      <c r="G379" s="20"/>
    </row>
    <row r="380" spans="2:7" ht="13" x14ac:dyDescent="0.15">
      <c r="B380" s="19"/>
      <c r="C380" s="19"/>
      <c r="D380" s="19"/>
      <c r="E380" s="19"/>
      <c r="F380" s="19"/>
      <c r="G380" s="19"/>
    </row>
    <row r="381" spans="2:7" ht="13" x14ac:dyDescent="0.15">
      <c r="B381" s="20"/>
      <c r="C381" s="20"/>
      <c r="D381" s="20"/>
      <c r="E381" s="20"/>
      <c r="F381" s="20"/>
      <c r="G381" s="20"/>
    </row>
    <row r="382" spans="2:7" ht="13" x14ac:dyDescent="0.15">
      <c r="B382" s="19"/>
      <c r="C382" s="19"/>
      <c r="D382" s="19"/>
      <c r="E382" s="19"/>
      <c r="F382" s="19"/>
      <c r="G382" s="19"/>
    </row>
    <row r="383" spans="2:7" ht="13" x14ac:dyDescent="0.15">
      <c r="B383" s="20"/>
      <c r="C383" s="20"/>
      <c r="D383" s="20"/>
      <c r="E383" s="20"/>
      <c r="F383" s="20"/>
      <c r="G383" s="20"/>
    </row>
    <row r="384" spans="2:7" ht="13" x14ac:dyDescent="0.15">
      <c r="B384" s="19"/>
      <c r="C384" s="19"/>
      <c r="D384" s="19"/>
      <c r="E384" s="19"/>
      <c r="F384" s="19"/>
      <c r="G384" s="19"/>
    </row>
    <row r="385" spans="2:7" ht="13" x14ac:dyDescent="0.15">
      <c r="B385" s="20"/>
      <c r="C385" s="20"/>
      <c r="D385" s="20"/>
      <c r="E385" s="20"/>
      <c r="F385" s="20"/>
      <c r="G385" s="20"/>
    </row>
    <row r="386" spans="2:7" ht="13" x14ac:dyDescent="0.15">
      <c r="B386" s="19"/>
      <c r="C386" s="19"/>
      <c r="D386" s="19"/>
      <c r="E386" s="19"/>
      <c r="F386" s="19"/>
      <c r="G386" s="19"/>
    </row>
    <row r="387" spans="2:7" ht="13" x14ac:dyDescent="0.15">
      <c r="B387" s="20"/>
      <c r="C387" s="20"/>
      <c r="D387" s="20"/>
      <c r="E387" s="20"/>
      <c r="F387" s="20"/>
      <c r="G387" s="20"/>
    </row>
    <row r="388" spans="2:7" ht="13" x14ac:dyDescent="0.15">
      <c r="B388" s="19"/>
      <c r="C388" s="19"/>
      <c r="D388" s="19"/>
      <c r="E388" s="19"/>
      <c r="F388" s="19"/>
      <c r="G388" s="19"/>
    </row>
    <row r="389" spans="2:7" ht="13" x14ac:dyDescent="0.15">
      <c r="B389" s="20"/>
      <c r="C389" s="20"/>
      <c r="D389" s="20"/>
      <c r="E389" s="20"/>
      <c r="F389" s="20"/>
      <c r="G389" s="20"/>
    </row>
    <row r="390" spans="2:7" ht="13" x14ac:dyDescent="0.15">
      <c r="B390" s="19"/>
      <c r="C390" s="19"/>
      <c r="D390" s="19"/>
      <c r="E390" s="19"/>
      <c r="F390" s="19"/>
      <c r="G390" s="19"/>
    </row>
    <row r="391" spans="2:7" ht="13" x14ac:dyDescent="0.15">
      <c r="B391" s="20"/>
      <c r="C391" s="20"/>
      <c r="D391" s="20"/>
      <c r="E391" s="20"/>
      <c r="F391" s="20"/>
      <c r="G391" s="20"/>
    </row>
    <row r="392" spans="2:7" ht="13" x14ac:dyDescent="0.15">
      <c r="B392" s="19"/>
      <c r="C392" s="19"/>
      <c r="D392" s="19"/>
      <c r="E392" s="19"/>
      <c r="F392" s="19"/>
      <c r="G392" s="19"/>
    </row>
    <row r="393" spans="2:7" ht="13" x14ac:dyDescent="0.15">
      <c r="B393" s="20"/>
      <c r="C393" s="20"/>
      <c r="D393" s="20"/>
      <c r="E393" s="20"/>
      <c r="F393" s="20"/>
      <c r="G393" s="20"/>
    </row>
    <row r="394" spans="2:7" ht="13" x14ac:dyDescent="0.15">
      <c r="B394" s="19"/>
      <c r="C394" s="19"/>
      <c r="D394" s="19"/>
      <c r="E394" s="19"/>
      <c r="F394" s="19"/>
      <c r="G394" s="19"/>
    </row>
    <row r="395" spans="2:7" ht="13" x14ac:dyDescent="0.15">
      <c r="B395" s="18"/>
      <c r="C395" s="18"/>
      <c r="D395" s="18"/>
      <c r="E395" s="18"/>
      <c r="F395" s="18"/>
      <c r="G395" s="18"/>
    </row>
    <row r="396" spans="2:7" ht="13" x14ac:dyDescent="0.15">
      <c r="B396" s="19"/>
      <c r="C396" s="19"/>
      <c r="D396" s="19"/>
      <c r="E396" s="19"/>
      <c r="F396" s="19"/>
      <c r="G396" s="19"/>
    </row>
    <row r="397" spans="2:7" ht="13" x14ac:dyDescent="0.15">
      <c r="B397" s="18"/>
      <c r="C397" s="18"/>
      <c r="D397" s="18"/>
      <c r="E397" s="18"/>
      <c r="F397" s="18"/>
      <c r="G397" s="18"/>
    </row>
    <row r="398" spans="2:7" ht="13" x14ac:dyDescent="0.15">
      <c r="B398" s="19"/>
      <c r="C398" s="19"/>
      <c r="D398" s="19"/>
      <c r="E398" s="19"/>
      <c r="F398" s="19"/>
      <c r="G398" s="19"/>
    </row>
    <row r="399" spans="2:7" ht="13" x14ac:dyDescent="0.15">
      <c r="B399" s="20"/>
      <c r="C399" s="20"/>
      <c r="D399" s="20"/>
      <c r="E399" s="20"/>
      <c r="F399" s="20"/>
      <c r="G399" s="20"/>
    </row>
    <row r="400" spans="2:7" ht="13" x14ac:dyDescent="0.15">
      <c r="B400" s="19"/>
      <c r="C400" s="19"/>
      <c r="D400" s="19"/>
      <c r="E400" s="19"/>
      <c r="F400" s="19"/>
      <c r="G400" s="19"/>
    </row>
    <row r="401" spans="2:7" ht="13" x14ac:dyDescent="0.15">
      <c r="B401" s="20"/>
      <c r="C401" s="20"/>
      <c r="D401" s="20"/>
      <c r="E401" s="20"/>
      <c r="F401" s="20"/>
      <c r="G401" s="20"/>
    </row>
    <row r="402" spans="2:7" ht="13" x14ac:dyDescent="0.15">
      <c r="B402" s="19"/>
      <c r="C402" s="19"/>
      <c r="D402" s="19"/>
      <c r="E402" s="19"/>
      <c r="F402" s="19"/>
      <c r="G402" s="19"/>
    </row>
    <row r="403" spans="2:7" ht="13" x14ac:dyDescent="0.15">
      <c r="B403" s="20"/>
      <c r="C403" s="20"/>
      <c r="D403" s="20"/>
      <c r="E403" s="20"/>
      <c r="F403" s="20"/>
      <c r="G403" s="20"/>
    </row>
    <row r="404" spans="2:7" ht="13" x14ac:dyDescent="0.15">
      <c r="B404" s="19"/>
      <c r="C404" s="19"/>
      <c r="D404" s="19"/>
      <c r="E404" s="19"/>
      <c r="F404" s="19"/>
      <c r="G404" s="19"/>
    </row>
    <row r="405" spans="2:7" ht="13" x14ac:dyDescent="0.15">
      <c r="B405" s="20"/>
      <c r="C405" s="20"/>
      <c r="D405" s="20"/>
      <c r="E405" s="20"/>
      <c r="F405" s="20"/>
      <c r="G405" s="20"/>
    </row>
    <row r="406" spans="2:7" ht="13" x14ac:dyDescent="0.15">
      <c r="B406" s="19"/>
      <c r="C406" s="19"/>
      <c r="D406" s="19"/>
      <c r="E406" s="19"/>
      <c r="F406" s="19"/>
      <c r="G406" s="19"/>
    </row>
    <row r="407" spans="2:7" ht="13" x14ac:dyDescent="0.15">
      <c r="B407" s="20"/>
      <c r="C407" s="20"/>
      <c r="D407" s="20"/>
      <c r="E407" s="20"/>
      <c r="F407" s="20"/>
      <c r="G407" s="20"/>
    </row>
    <row r="408" spans="2:7" ht="13" x14ac:dyDescent="0.15">
      <c r="B408" s="19"/>
      <c r="C408" s="19"/>
      <c r="D408" s="19"/>
      <c r="E408" s="19"/>
      <c r="F408" s="19"/>
      <c r="G408" s="19"/>
    </row>
    <row r="409" spans="2:7" ht="13" x14ac:dyDescent="0.15">
      <c r="B409" s="20"/>
      <c r="C409" s="20"/>
      <c r="D409" s="20"/>
      <c r="E409" s="20"/>
      <c r="F409" s="20"/>
      <c r="G409" s="20"/>
    </row>
    <row r="410" spans="2:7" ht="13" x14ac:dyDescent="0.15">
      <c r="B410" s="19"/>
      <c r="C410" s="19"/>
      <c r="D410" s="19"/>
      <c r="E410" s="19"/>
      <c r="F410" s="19"/>
      <c r="G410" s="19"/>
    </row>
    <row r="411" spans="2:7" ht="13" x14ac:dyDescent="0.15">
      <c r="B411" s="20"/>
      <c r="C411" s="20"/>
      <c r="D411" s="20"/>
      <c r="E411" s="20"/>
      <c r="F411" s="20"/>
      <c r="G411" s="20"/>
    </row>
    <row r="412" spans="2:7" ht="13" x14ac:dyDescent="0.15">
      <c r="B412" s="19"/>
      <c r="C412" s="19"/>
      <c r="D412" s="19"/>
      <c r="E412" s="19"/>
      <c r="F412" s="19"/>
      <c r="G412" s="19"/>
    </row>
    <row r="413" spans="2:7" ht="13" x14ac:dyDescent="0.15">
      <c r="B413" s="20"/>
      <c r="C413" s="20"/>
      <c r="D413" s="20"/>
      <c r="E413" s="20"/>
      <c r="F413" s="20"/>
      <c r="G413" s="20"/>
    </row>
    <row r="414" spans="2:7" ht="13" x14ac:dyDescent="0.15">
      <c r="B414" s="19"/>
      <c r="C414" s="19"/>
      <c r="D414" s="19"/>
      <c r="E414" s="19"/>
      <c r="F414" s="19"/>
      <c r="G414" s="19"/>
    </row>
    <row r="415" spans="2:7" ht="13" x14ac:dyDescent="0.15">
      <c r="B415" s="18"/>
      <c r="C415" s="18"/>
      <c r="D415" s="18"/>
      <c r="E415" s="18"/>
      <c r="F415" s="18"/>
      <c r="G415" s="18"/>
    </row>
    <row r="416" spans="2:7" ht="13" x14ac:dyDescent="0.15">
      <c r="B416" s="19"/>
      <c r="C416" s="19"/>
      <c r="D416" s="19"/>
      <c r="E416" s="19"/>
      <c r="F416" s="19"/>
      <c r="G416" s="19"/>
    </row>
    <row r="417" spans="2:7" ht="13" x14ac:dyDescent="0.15">
      <c r="B417" s="20"/>
      <c r="C417" s="20"/>
      <c r="D417" s="20"/>
      <c r="E417" s="20"/>
      <c r="F417" s="20"/>
      <c r="G417" s="20"/>
    </row>
    <row r="418" spans="2:7" ht="13" x14ac:dyDescent="0.15">
      <c r="B418" s="19"/>
      <c r="C418" s="19"/>
      <c r="D418" s="19"/>
      <c r="E418" s="19"/>
      <c r="F418" s="19"/>
      <c r="G418" s="19"/>
    </row>
    <row r="419" spans="2:7" ht="13" x14ac:dyDescent="0.15">
      <c r="B419" s="18"/>
      <c r="C419" s="18"/>
      <c r="D419" s="18"/>
      <c r="E419" s="18"/>
      <c r="F419" s="18"/>
      <c r="G419" s="18"/>
    </row>
    <row r="420" spans="2:7" ht="13" x14ac:dyDescent="0.15">
      <c r="B420" s="19"/>
      <c r="C420" s="19"/>
      <c r="D420" s="19"/>
      <c r="E420" s="19"/>
      <c r="F420" s="19"/>
      <c r="G420" s="19"/>
    </row>
    <row r="421" spans="2:7" ht="13" x14ac:dyDescent="0.15">
      <c r="B421" s="18"/>
      <c r="C421" s="18"/>
      <c r="D421" s="18"/>
      <c r="E421" s="18"/>
      <c r="F421" s="18"/>
      <c r="G421" s="18"/>
    </row>
    <row r="422" spans="2:7" ht="13" x14ac:dyDescent="0.15">
      <c r="B422" s="19"/>
      <c r="C422" s="19"/>
      <c r="D422" s="19"/>
      <c r="E422" s="19"/>
      <c r="F422" s="19"/>
      <c r="G422" s="19"/>
    </row>
    <row r="423" spans="2:7" ht="13" x14ac:dyDescent="0.15">
      <c r="B423" s="20"/>
      <c r="C423" s="20"/>
      <c r="D423" s="20"/>
      <c r="E423" s="20"/>
      <c r="F423" s="20"/>
      <c r="G423" s="20"/>
    </row>
    <row r="424" spans="2:7" ht="13" x14ac:dyDescent="0.15">
      <c r="B424" s="19"/>
      <c r="C424" s="19"/>
      <c r="D424" s="19"/>
      <c r="E424" s="19"/>
      <c r="F424" s="19"/>
      <c r="G424" s="19"/>
    </row>
    <row r="425" spans="2:7" ht="13" x14ac:dyDescent="0.15">
      <c r="B425" s="20"/>
      <c r="C425" s="20"/>
      <c r="D425" s="20"/>
      <c r="E425" s="20"/>
      <c r="F425" s="20"/>
      <c r="G425" s="20"/>
    </row>
    <row r="426" spans="2:7" ht="13" x14ac:dyDescent="0.15">
      <c r="B426" s="19"/>
      <c r="C426" s="19"/>
      <c r="D426" s="19"/>
      <c r="E426" s="19"/>
      <c r="F426" s="19"/>
      <c r="G426" s="19"/>
    </row>
    <row r="427" spans="2:7" ht="13" x14ac:dyDescent="0.15">
      <c r="B427" s="20"/>
      <c r="C427" s="20"/>
      <c r="D427" s="20"/>
      <c r="E427" s="20"/>
      <c r="F427" s="20"/>
      <c r="G427" s="20"/>
    </row>
    <row r="428" spans="2:7" ht="13" x14ac:dyDescent="0.15">
      <c r="B428" s="19"/>
      <c r="C428" s="19"/>
      <c r="D428" s="19"/>
      <c r="E428" s="19"/>
      <c r="F428" s="19"/>
      <c r="G428" s="19"/>
    </row>
    <row r="429" spans="2:7" ht="13" x14ac:dyDescent="0.15">
      <c r="B429" s="20"/>
      <c r="C429" s="20"/>
      <c r="D429" s="20"/>
      <c r="E429" s="20"/>
      <c r="F429" s="20"/>
      <c r="G429" s="20"/>
    </row>
    <row r="430" spans="2:7" ht="13" x14ac:dyDescent="0.15">
      <c r="B430" s="19"/>
      <c r="C430" s="19"/>
      <c r="D430" s="19"/>
      <c r="E430" s="19"/>
      <c r="F430" s="19"/>
      <c r="G430" s="19"/>
    </row>
    <row r="431" spans="2:7" ht="13" x14ac:dyDescent="0.15">
      <c r="B431" s="18"/>
      <c r="C431" s="18"/>
      <c r="D431" s="18"/>
      <c r="E431" s="18"/>
      <c r="F431" s="18"/>
      <c r="G431" s="18"/>
    </row>
    <row r="432" spans="2:7" ht="13" x14ac:dyDescent="0.15">
      <c r="B432" s="19"/>
      <c r="C432" s="19"/>
      <c r="D432" s="19"/>
      <c r="E432" s="19"/>
      <c r="F432" s="19"/>
      <c r="G432" s="19"/>
    </row>
    <row r="433" spans="2:7" ht="13" x14ac:dyDescent="0.15">
      <c r="B433" s="20"/>
      <c r="C433" s="20"/>
      <c r="D433" s="20"/>
      <c r="E433" s="20"/>
      <c r="F433" s="20"/>
      <c r="G433" s="20"/>
    </row>
    <row r="434" spans="2:7" ht="13" x14ac:dyDescent="0.15">
      <c r="B434" s="19"/>
      <c r="C434" s="19"/>
      <c r="D434" s="19"/>
      <c r="E434" s="19"/>
      <c r="F434" s="19"/>
      <c r="G434" s="19"/>
    </row>
    <row r="435" spans="2:7" ht="13" x14ac:dyDescent="0.15">
      <c r="B435" s="20"/>
      <c r="C435" s="20"/>
      <c r="D435" s="20"/>
      <c r="E435" s="20"/>
      <c r="F435" s="20"/>
      <c r="G435" s="20"/>
    </row>
    <row r="436" spans="2:7" ht="13" x14ac:dyDescent="0.15">
      <c r="B436" s="19"/>
      <c r="C436" s="19"/>
      <c r="D436" s="19"/>
      <c r="E436" s="19"/>
      <c r="F436" s="19"/>
      <c r="G436" s="19"/>
    </row>
    <row r="437" spans="2:7" ht="13" x14ac:dyDescent="0.15">
      <c r="B437" s="20"/>
      <c r="C437" s="20"/>
      <c r="D437" s="20"/>
      <c r="E437" s="20"/>
      <c r="F437" s="20"/>
      <c r="G437" s="20"/>
    </row>
    <row r="438" spans="2:7" ht="13" x14ac:dyDescent="0.15">
      <c r="B438" s="19"/>
      <c r="C438" s="19"/>
      <c r="D438" s="19"/>
      <c r="E438" s="19"/>
      <c r="F438" s="19"/>
      <c r="G438" s="19"/>
    </row>
    <row r="439" spans="2:7" ht="13" x14ac:dyDescent="0.15">
      <c r="B439" s="20"/>
      <c r="C439" s="20"/>
      <c r="D439" s="20"/>
      <c r="E439" s="20"/>
      <c r="F439" s="20"/>
      <c r="G439" s="20"/>
    </row>
    <row r="440" spans="2:7" ht="13" x14ac:dyDescent="0.15">
      <c r="B440" s="19"/>
      <c r="C440" s="19"/>
      <c r="D440" s="19"/>
      <c r="E440" s="19"/>
      <c r="F440" s="19"/>
      <c r="G440" s="19"/>
    </row>
    <row r="441" spans="2:7" ht="13" x14ac:dyDescent="0.15">
      <c r="B441" s="20"/>
      <c r="C441" s="20"/>
      <c r="D441" s="20"/>
      <c r="E441" s="20"/>
      <c r="F441" s="20"/>
      <c r="G441" s="20"/>
    </row>
    <row r="442" spans="2:7" ht="13" x14ac:dyDescent="0.15">
      <c r="B442" s="19"/>
      <c r="C442" s="19"/>
      <c r="D442" s="19"/>
      <c r="E442" s="19"/>
      <c r="F442" s="19"/>
      <c r="G442" s="19"/>
    </row>
    <row r="443" spans="2:7" ht="13" x14ac:dyDescent="0.15">
      <c r="B443" s="18"/>
      <c r="C443" s="18"/>
      <c r="D443" s="18"/>
      <c r="E443" s="18"/>
      <c r="F443" s="18"/>
      <c r="G443" s="18"/>
    </row>
    <row r="444" spans="2:7" ht="13" x14ac:dyDescent="0.15">
      <c r="B444" s="19"/>
      <c r="C444" s="19"/>
      <c r="D444" s="19"/>
      <c r="E444" s="19"/>
      <c r="F444" s="19"/>
      <c r="G444" s="19"/>
    </row>
    <row r="445" spans="2:7" ht="13" x14ac:dyDescent="0.15">
      <c r="B445" s="20"/>
      <c r="C445" s="20"/>
      <c r="D445" s="20"/>
      <c r="E445" s="20"/>
      <c r="F445" s="20"/>
      <c r="G445" s="20"/>
    </row>
    <row r="446" spans="2:7" ht="13" x14ac:dyDescent="0.15">
      <c r="B446" s="19"/>
      <c r="C446" s="19"/>
      <c r="D446" s="19"/>
      <c r="E446" s="19"/>
      <c r="F446" s="19"/>
      <c r="G446" s="19"/>
    </row>
    <row r="447" spans="2:7" ht="13" x14ac:dyDescent="0.15">
      <c r="B447" s="18"/>
      <c r="C447" s="18"/>
      <c r="D447" s="18"/>
      <c r="E447" s="18"/>
      <c r="F447" s="18"/>
      <c r="G447" s="18"/>
    </row>
    <row r="448" spans="2:7" ht="13" x14ac:dyDescent="0.15">
      <c r="B448" s="19"/>
      <c r="C448" s="19"/>
      <c r="D448" s="19"/>
      <c r="E448" s="19"/>
      <c r="F448" s="19"/>
      <c r="G448" s="19"/>
    </row>
    <row r="449" spans="2:7" ht="13" x14ac:dyDescent="0.15">
      <c r="B449" s="20"/>
      <c r="C449" s="20"/>
      <c r="D449" s="20"/>
      <c r="E449" s="20"/>
      <c r="F449" s="20"/>
      <c r="G449" s="20"/>
    </row>
    <row r="450" spans="2:7" ht="13" x14ac:dyDescent="0.15">
      <c r="B450" s="19"/>
      <c r="C450" s="19"/>
      <c r="D450" s="19"/>
      <c r="E450" s="19"/>
      <c r="F450" s="19"/>
      <c r="G450" s="19"/>
    </row>
    <row r="451" spans="2:7" ht="13" x14ac:dyDescent="0.15">
      <c r="B451" s="20"/>
      <c r="C451" s="20"/>
      <c r="D451" s="20"/>
      <c r="E451" s="20"/>
      <c r="F451" s="20"/>
      <c r="G451" s="20"/>
    </row>
    <row r="452" spans="2:7" ht="13" x14ac:dyDescent="0.15">
      <c r="B452" s="19"/>
      <c r="C452" s="19"/>
      <c r="D452" s="19"/>
      <c r="E452" s="19"/>
      <c r="F452" s="19"/>
      <c r="G452" s="19"/>
    </row>
    <row r="453" spans="2:7" ht="13" x14ac:dyDescent="0.15">
      <c r="B453" s="20"/>
      <c r="C453" s="20"/>
      <c r="D453" s="20"/>
      <c r="E453" s="20"/>
      <c r="F453" s="20"/>
      <c r="G453" s="20"/>
    </row>
    <row r="454" spans="2:7" ht="13" x14ac:dyDescent="0.15">
      <c r="B454" s="19"/>
      <c r="C454" s="19"/>
      <c r="D454" s="19"/>
      <c r="E454" s="19"/>
      <c r="F454" s="19"/>
      <c r="G454" s="19"/>
    </row>
    <row r="455" spans="2:7" ht="13" x14ac:dyDescent="0.15">
      <c r="B455" s="20"/>
      <c r="C455" s="20"/>
      <c r="D455" s="20"/>
      <c r="E455" s="20"/>
      <c r="F455" s="20"/>
      <c r="G455" s="20"/>
    </row>
    <row r="456" spans="2:7" ht="13" x14ac:dyDescent="0.15">
      <c r="B456" s="19"/>
      <c r="C456" s="19"/>
      <c r="D456" s="19"/>
      <c r="E456" s="19"/>
      <c r="F456" s="19"/>
      <c r="G456" s="19"/>
    </row>
    <row r="457" spans="2:7" ht="13" x14ac:dyDescent="0.15">
      <c r="B457" s="20"/>
      <c r="C457" s="20"/>
      <c r="D457" s="20"/>
      <c r="E457" s="20"/>
      <c r="F457" s="20"/>
      <c r="G457" s="20"/>
    </row>
    <row r="458" spans="2:7" ht="13" x14ac:dyDescent="0.15">
      <c r="B458" s="19"/>
      <c r="C458" s="19"/>
      <c r="D458" s="19"/>
      <c r="E458" s="19"/>
      <c r="F458" s="19"/>
      <c r="G458" s="19"/>
    </row>
    <row r="459" spans="2:7" ht="13" x14ac:dyDescent="0.15">
      <c r="B459" s="20"/>
      <c r="C459" s="20"/>
      <c r="D459" s="20"/>
      <c r="E459" s="20"/>
      <c r="F459" s="20"/>
      <c r="G459" s="20"/>
    </row>
    <row r="460" spans="2:7" ht="13" x14ac:dyDescent="0.15">
      <c r="B460" s="19"/>
      <c r="C460" s="19"/>
      <c r="D460" s="19"/>
      <c r="E460" s="19"/>
      <c r="F460" s="19"/>
      <c r="G460" s="19"/>
    </row>
    <row r="461" spans="2:7" ht="13" x14ac:dyDescent="0.15">
      <c r="B461" s="20"/>
      <c r="C461" s="20"/>
      <c r="D461" s="20"/>
      <c r="E461" s="20"/>
      <c r="F461" s="20"/>
      <c r="G461" s="20"/>
    </row>
    <row r="462" spans="2:7" ht="13" x14ac:dyDescent="0.15">
      <c r="B462" s="19"/>
      <c r="C462" s="19"/>
      <c r="D462" s="19"/>
      <c r="E462" s="19"/>
      <c r="F462" s="19"/>
      <c r="G462" s="19"/>
    </row>
    <row r="463" spans="2:7" ht="13" x14ac:dyDescent="0.15">
      <c r="B463" s="18"/>
      <c r="C463" s="18"/>
      <c r="D463" s="18"/>
      <c r="E463" s="18"/>
      <c r="F463" s="18"/>
      <c r="G463" s="18"/>
    </row>
    <row r="464" spans="2:7" ht="13" x14ac:dyDescent="0.15">
      <c r="B464" s="19"/>
      <c r="C464" s="19"/>
      <c r="D464" s="19"/>
      <c r="E464" s="19"/>
      <c r="F464" s="19"/>
      <c r="G464" s="19"/>
    </row>
    <row r="465" spans="2:7" ht="13" x14ac:dyDescent="0.15">
      <c r="B465" s="18"/>
      <c r="C465" s="18"/>
      <c r="D465" s="18"/>
      <c r="E465" s="18"/>
      <c r="F465" s="18"/>
      <c r="G465" s="18"/>
    </row>
    <row r="466" spans="2:7" ht="13" x14ac:dyDescent="0.15">
      <c r="B466" s="19"/>
      <c r="C466" s="19"/>
      <c r="D466" s="19"/>
      <c r="E466" s="19"/>
      <c r="F466" s="19"/>
      <c r="G466" s="19"/>
    </row>
    <row r="467" spans="2:7" ht="13" x14ac:dyDescent="0.15">
      <c r="B467" s="20"/>
      <c r="C467" s="20"/>
      <c r="D467" s="20"/>
      <c r="E467" s="20"/>
      <c r="F467" s="20"/>
      <c r="G467" s="20"/>
    </row>
    <row r="468" spans="2:7" ht="13" x14ac:dyDescent="0.15">
      <c r="B468" s="19"/>
      <c r="C468" s="19"/>
      <c r="D468" s="19"/>
      <c r="E468" s="19"/>
      <c r="F468" s="19"/>
      <c r="G468" s="19"/>
    </row>
    <row r="469" spans="2:7" ht="13" x14ac:dyDescent="0.15">
      <c r="B469" s="20"/>
      <c r="C469" s="20"/>
      <c r="D469" s="20"/>
      <c r="E469" s="20"/>
      <c r="F469" s="20"/>
      <c r="G469" s="20"/>
    </row>
    <row r="470" spans="2:7" ht="13" x14ac:dyDescent="0.15">
      <c r="B470" s="19"/>
      <c r="C470" s="19"/>
      <c r="D470" s="19"/>
      <c r="E470" s="19"/>
      <c r="F470" s="19"/>
      <c r="G470" s="19"/>
    </row>
    <row r="471" spans="2:7" ht="13" x14ac:dyDescent="0.15">
      <c r="B471" s="20"/>
      <c r="C471" s="20"/>
      <c r="D471" s="20"/>
      <c r="E471" s="20"/>
      <c r="F471" s="20"/>
      <c r="G471" s="20"/>
    </row>
    <row r="472" spans="2:7" ht="13" x14ac:dyDescent="0.15">
      <c r="B472" s="19"/>
      <c r="C472" s="19"/>
      <c r="D472" s="19"/>
      <c r="E472" s="19"/>
      <c r="F472" s="19"/>
      <c r="G472" s="19"/>
    </row>
    <row r="473" spans="2:7" ht="13" x14ac:dyDescent="0.15">
      <c r="B473" s="18"/>
      <c r="C473" s="18"/>
      <c r="D473" s="18"/>
      <c r="E473" s="18"/>
      <c r="F473" s="18"/>
      <c r="G473" s="18"/>
    </row>
    <row r="474" spans="2:7" ht="13" x14ac:dyDescent="0.15">
      <c r="B474" s="19"/>
      <c r="C474" s="19"/>
      <c r="D474" s="19"/>
      <c r="E474" s="19"/>
      <c r="F474" s="19"/>
      <c r="G474" s="19"/>
    </row>
    <row r="475" spans="2:7" ht="13" x14ac:dyDescent="0.15">
      <c r="B475" s="20"/>
      <c r="C475" s="20"/>
      <c r="D475" s="20"/>
      <c r="E475" s="20"/>
      <c r="F475" s="20"/>
      <c r="G475" s="20"/>
    </row>
    <row r="476" spans="2:7" ht="13" x14ac:dyDescent="0.15">
      <c r="B476" s="19"/>
      <c r="C476" s="19"/>
      <c r="D476" s="19"/>
      <c r="E476" s="19"/>
      <c r="F476" s="19"/>
      <c r="G476" s="19"/>
    </row>
    <row r="477" spans="2:7" ht="13" x14ac:dyDescent="0.15">
      <c r="B477" s="20"/>
      <c r="C477" s="20"/>
      <c r="D477" s="20"/>
      <c r="E477" s="20"/>
      <c r="F477" s="20"/>
      <c r="G477" s="20"/>
    </row>
    <row r="478" spans="2:7" ht="13" x14ac:dyDescent="0.15">
      <c r="B478" s="19"/>
      <c r="C478" s="19"/>
      <c r="D478" s="19"/>
      <c r="E478" s="19"/>
      <c r="F478" s="19"/>
      <c r="G478" s="19"/>
    </row>
    <row r="479" spans="2:7" ht="13" x14ac:dyDescent="0.15">
      <c r="B479" s="20"/>
      <c r="C479" s="20"/>
      <c r="D479" s="20"/>
      <c r="E479" s="20"/>
      <c r="F479" s="20"/>
      <c r="G479" s="20"/>
    </row>
    <row r="480" spans="2:7" ht="13" x14ac:dyDescent="0.15">
      <c r="B480" s="19"/>
      <c r="C480" s="19"/>
      <c r="D480" s="19"/>
      <c r="E480" s="19"/>
      <c r="F480" s="19"/>
      <c r="G480" s="19"/>
    </row>
    <row r="481" spans="2:7" ht="13" x14ac:dyDescent="0.15">
      <c r="B481" s="20"/>
      <c r="C481" s="20"/>
      <c r="D481" s="20"/>
      <c r="E481" s="20"/>
      <c r="F481" s="20"/>
      <c r="G481" s="20"/>
    </row>
    <row r="482" spans="2:7" ht="13" x14ac:dyDescent="0.15">
      <c r="B482" s="19"/>
      <c r="C482" s="19"/>
      <c r="D482" s="19"/>
      <c r="E482" s="19"/>
      <c r="F482" s="19"/>
      <c r="G482" s="19"/>
    </row>
    <row r="483" spans="2:7" ht="13" x14ac:dyDescent="0.15">
      <c r="B483" s="20"/>
      <c r="C483" s="20"/>
      <c r="D483" s="20"/>
      <c r="E483" s="20"/>
      <c r="F483" s="20"/>
      <c r="G483" s="20"/>
    </row>
    <row r="484" spans="2:7" ht="13" x14ac:dyDescent="0.15">
      <c r="B484" s="19"/>
      <c r="C484" s="19"/>
      <c r="D484" s="19"/>
      <c r="E484" s="19"/>
      <c r="F484" s="19"/>
      <c r="G484" s="19"/>
    </row>
    <row r="485" spans="2:7" ht="13" x14ac:dyDescent="0.15">
      <c r="B485" s="20"/>
      <c r="C485" s="20"/>
      <c r="D485" s="20"/>
      <c r="E485" s="20"/>
      <c r="F485" s="20"/>
      <c r="G485" s="20"/>
    </row>
    <row r="486" spans="2:7" ht="13" x14ac:dyDescent="0.15">
      <c r="B486" s="19"/>
      <c r="C486" s="19"/>
      <c r="D486" s="19"/>
      <c r="E486" s="19"/>
      <c r="F486" s="19"/>
      <c r="G486" s="19"/>
    </row>
    <row r="487" spans="2:7" ht="13" x14ac:dyDescent="0.15">
      <c r="B487" s="20"/>
      <c r="C487" s="20"/>
      <c r="D487" s="20"/>
      <c r="E487" s="20"/>
      <c r="F487" s="20"/>
      <c r="G487" s="20"/>
    </row>
    <row r="488" spans="2:7" ht="13" x14ac:dyDescent="0.15">
      <c r="B488" s="19"/>
      <c r="C488" s="19"/>
      <c r="D488" s="19"/>
      <c r="E488" s="19"/>
      <c r="F488" s="19"/>
      <c r="G488" s="19"/>
    </row>
    <row r="489" spans="2:7" ht="13" x14ac:dyDescent="0.15">
      <c r="B489" s="20"/>
      <c r="C489" s="20"/>
      <c r="D489" s="20"/>
      <c r="E489" s="20"/>
      <c r="F489" s="20"/>
      <c r="G489" s="20"/>
    </row>
    <row r="490" spans="2:7" ht="13" x14ac:dyDescent="0.15">
      <c r="B490" s="19"/>
      <c r="C490" s="19"/>
      <c r="D490" s="19"/>
      <c r="E490" s="19"/>
      <c r="F490" s="19"/>
      <c r="G490" s="19"/>
    </row>
    <row r="491" spans="2:7" ht="13" x14ac:dyDescent="0.15">
      <c r="B491" s="20"/>
      <c r="C491" s="20"/>
      <c r="D491" s="20"/>
      <c r="E491" s="20"/>
      <c r="F491" s="20"/>
      <c r="G491" s="20"/>
    </row>
    <row r="492" spans="2:7" ht="13" x14ac:dyDescent="0.15">
      <c r="B492" s="19"/>
      <c r="C492" s="19"/>
      <c r="D492" s="19"/>
      <c r="E492" s="19"/>
      <c r="F492" s="19"/>
      <c r="G492" s="19"/>
    </row>
    <row r="493" spans="2:7" ht="13" x14ac:dyDescent="0.15">
      <c r="B493" s="20"/>
      <c r="C493" s="20"/>
      <c r="D493" s="20"/>
      <c r="E493" s="20"/>
      <c r="F493" s="20"/>
      <c r="G493" s="20"/>
    </row>
    <row r="494" spans="2:7" ht="13" x14ac:dyDescent="0.15">
      <c r="B494" s="19"/>
      <c r="C494" s="19"/>
      <c r="D494" s="19"/>
      <c r="E494" s="19"/>
      <c r="F494" s="19"/>
      <c r="G494" s="19"/>
    </row>
    <row r="495" spans="2:7" ht="13" x14ac:dyDescent="0.15">
      <c r="B495" s="20"/>
      <c r="C495" s="20"/>
      <c r="D495" s="20"/>
      <c r="E495" s="20"/>
      <c r="F495" s="20"/>
      <c r="G495" s="20"/>
    </row>
    <row r="496" spans="2:7" ht="13" x14ac:dyDescent="0.15">
      <c r="B496" s="19"/>
      <c r="C496" s="19"/>
      <c r="D496" s="19"/>
      <c r="E496" s="19"/>
      <c r="F496" s="19"/>
      <c r="G496" s="19"/>
    </row>
    <row r="497" spans="2:7" ht="13" x14ac:dyDescent="0.15">
      <c r="B497" s="20"/>
      <c r="C497" s="20"/>
      <c r="D497" s="20"/>
      <c r="E497" s="20"/>
      <c r="F497" s="20"/>
      <c r="G497" s="20"/>
    </row>
    <row r="498" spans="2:7" ht="13" x14ac:dyDescent="0.15">
      <c r="B498" s="19"/>
      <c r="C498" s="19"/>
      <c r="D498" s="19"/>
      <c r="E498" s="19"/>
      <c r="F498" s="19"/>
      <c r="G498" s="19"/>
    </row>
    <row r="499" spans="2:7" ht="13" x14ac:dyDescent="0.15">
      <c r="B499" s="18"/>
      <c r="C499" s="18"/>
      <c r="D499" s="18"/>
      <c r="E499" s="18"/>
      <c r="F499" s="18"/>
      <c r="G499" s="18"/>
    </row>
    <row r="500" spans="2:7" ht="13" x14ac:dyDescent="0.15">
      <c r="B500" s="19"/>
      <c r="C500" s="19"/>
      <c r="D500" s="19"/>
      <c r="E500" s="19"/>
      <c r="F500" s="19"/>
      <c r="G500" s="19"/>
    </row>
    <row r="501" spans="2:7" ht="13" x14ac:dyDescent="0.15">
      <c r="B501" s="18"/>
      <c r="C501" s="18"/>
      <c r="D501" s="18"/>
      <c r="E501" s="18"/>
      <c r="F501" s="18"/>
      <c r="G501" s="18"/>
    </row>
    <row r="502" spans="2:7" ht="13" x14ac:dyDescent="0.15">
      <c r="B502" s="19"/>
      <c r="C502" s="19"/>
      <c r="D502" s="19"/>
      <c r="E502" s="19"/>
      <c r="F502" s="19"/>
      <c r="G502" s="19"/>
    </row>
    <row r="503" spans="2:7" ht="13" x14ac:dyDescent="0.15">
      <c r="B503" s="20"/>
      <c r="C503" s="20"/>
      <c r="D503" s="20"/>
      <c r="E503" s="20"/>
      <c r="F503" s="20"/>
      <c r="G503" s="20"/>
    </row>
    <row r="504" spans="2:7" ht="13" x14ac:dyDescent="0.15">
      <c r="B504" s="19"/>
      <c r="C504" s="19"/>
      <c r="D504" s="19"/>
      <c r="E504" s="19"/>
      <c r="F504" s="19"/>
      <c r="G504" s="19"/>
    </row>
    <row r="505" spans="2:7" ht="13" x14ac:dyDescent="0.15">
      <c r="B505" s="20"/>
      <c r="C505" s="20"/>
      <c r="D505" s="20"/>
      <c r="E505" s="20"/>
      <c r="F505" s="20"/>
      <c r="G505" s="20"/>
    </row>
    <row r="506" spans="2:7" ht="13" x14ac:dyDescent="0.15">
      <c r="B506" s="19"/>
      <c r="C506" s="19"/>
      <c r="D506" s="19"/>
      <c r="E506" s="19"/>
      <c r="F506" s="19"/>
      <c r="G506" s="19"/>
    </row>
    <row r="507" spans="2:7" ht="13" x14ac:dyDescent="0.15">
      <c r="B507" s="20"/>
      <c r="C507" s="20"/>
      <c r="D507" s="20"/>
      <c r="E507" s="20"/>
      <c r="F507" s="20"/>
      <c r="G507" s="20"/>
    </row>
    <row r="508" spans="2:7" ht="13" x14ac:dyDescent="0.15">
      <c r="B508" s="19"/>
      <c r="C508" s="19"/>
      <c r="D508" s="19"/>
      <c r="E508" s="19"/>
      <c r="F508" s="19"/>
      <c r="G508" s="19"/>
    </row>
    <row r="509" spans="2:7" ht="13" x14ac:dyDescent="0.15">
      <c r="B509" s="20"/>
      <c r="C509" s="20"/>
      <c r="D509" s="20"/>
      <c r="E509" s="20"/>
      <c r="F509" s="20"/>
      <c r="G509" s="20"/>
    </row>
    <row r="510" spans="2:7" ht="13" x14ac:dyDescent="0.15">
      <c r="B510" s="19"/>
      <c r="C510" s="19"/>
      <c r="D510" s="19"/>
      <c r="E510" s="19"/>
      <c r="F510" s="19"/>
      <c r="G510" s="19"/>
    </row>
    <row r="511" spans="2:7" ht="13" x14ac:dyDescent="0.15">
      <c r="B511" s="20"/>
      <c r="C511" s="20"/>
      <c r="D511" s="20"/>
      <c r="E511" s="20"/>
      <c r="F511" s="20"/>
      <c r="G511" s="20"/>
    </row>
    <row r="512" spans="2:7" ht="13" x14ac:dyDescent="0.15">
      <c r="B512" s="19"/>
      <c r="C512" s="19"/>
      <c r="D512" s="19"/>
      <c r="E512" s="19"/>
      <c r="F512" s="19"/>
      <c r="G512" s="19"/>
    </row>
    <row r="513" spans="2:7" ht="13" x14ac:dyDescent="0.15">
      <c r="B513" s="20"/>
      <c r="C513" s="20"/>
      <c r="D513" s="20"/>
      <c r="E513" s="20"/>
      <c r="F513" s="20"/>
      <c r="G513" s="20"/>
    </row>
    <row r="514" spans="2:7" ht="13" x14ac:dyDescent="0.15">
      <c r="B514" s="19"/>
      <c r="C514" s="19"/>
      <c r="D514" s="19"/>
      <c r="E514" s="19"/>
      <c r="F514" s="19"/>
      <c r="G514" s="19"/>
    </row>
    <row r="515" spans="2:7" ht="13" x14ac:dyDescent="0.15">
      <c r="B515" s="20"/>
      <c r="C515" s="20"/>
      <c r="D515" s="20"/>
      <c r="E515" s="20"/>
      <c r="F515" s="20"/>
      <c r="G515" s="20"/>
    </row>
    <row r="516" spans="2:7" ht="13" x14ac:dyDescent="0.15">
      <c r="B516" s="19"/>
      <c r="C516" s="19"/>
      <c r="D516" s="19"/>
      <c r="E516" s="19"/>
      <c r="F516" s="19"/>
      <c r="G516" s="19"/>
    </row>
    <row r="517" spans="2:7" ht="13" x14ac:dyDescent="0.15">
      <c r="B517" s="20"/>
      <c r="C517" s="20"/>
      <c r="D517" s="20"/>
      <c r="E517" s="20"/>
      <c r="F517" s="20"/>
      <c r="G517" s="20"/>
    </row>
    <row r="518" spans="2:7" ht="13" x14ac:dyDescent="0.15">
      <c r="B518" s="19"/>
      <c r="C518" s="19"/>
      <c r="D518" s="19"/>
      <c r="E518" s="19"/>
      <c r="F518" s="19"/>
      <c r="G518" s="19"/>
    </row>
    <row r="519" spans="2:7" ht="13" x14ac:dyDescent="0.15">
      <c r="B519" s="18"/>
      <c r="C519" s="18"/>
      <c r="D519" s="18"/>
      <c r="E519" s="18"/>
      <c r="F519" s="18"/>
      <c r="G519" s="18"/>
    </row>
    <row r="520" spans="2:7" ht="13" x14ac:dyDescent="0.15">
      <c r="B520" s="19"/>
      <c r="C520" s="19"/>
      <c r="D520" s="19"/>
      <c r="E520" s="19"/>
      <c r="F520" s="19"/>
      <c r="G520" s="19"/>
    </row>
    <row r="521" spans="2:7" ht="13" x14ac:dyDescent="0.15">
      <c r="B521" s="20"/>
      <c r="C521" s="20"/>
      <c r="D521" s="20"/>
      <c r="E521" s="20"/>
      <c r="F521" s="20"/>
      <c r="G521" s="20"/>
    </row>
    <row r="522" spans="2:7" ht="13" x14ac:dyDescent="0.15">
      <c r="B522" s="19"/>
      <c r="C522" s="19"/>
      <c r="D522" s="19"/>
      <c r="E522" s="19"/>
      <c r="F522" s="19"/>
      <c r="G522" s="19"/>
    </row>
    <row r="523" spans="2:7" ht="13" x14ac:dyDescent="0.15">
      <c r="B523" s="18"/>
      <c r="C523" s="18"/>
      <c r="D523" s="18"/>
      <c r="E523" s="18"/>
      <c r="F523" s="18"/>
      <c r="G523" s="18"/>
    </row>
    <row r="524" spans="2:7" ht="13" x14ac:dyDescent="0.15">
      <c r="B524" s="19"/>
      <c r="C524" s="19"/>
      <c r="D524" s="19"/>
      <c r="E524" s="19"/>
      <c r="F524" s="19"/>
      <c r="G524" s="19"/>
    </row>
    <row r="525" spans="2:7" ht="13" x14ac:dyDescent="0.15">
      <c r="B525" s="18"/>
      <c r="C525" s="18"/>
      <c r="D525" s="18"/>
      <c r="E525" s="18"/>
      <c r="F525" s="18"/>
      <c r="G525" s="18"/>
    </row>
    <row r="526" spans="2:7" ht="13" x14ac:dyDescent="0.15">
      <c r="B526" s="19"/>
      <c r="C526" s="19"/>
      <c r="D526" s="19"/>
      <c r="E526" s="19"/>
      <c r="F526" s="19"/>
      <c r="G526" s="19"/>
    </row>
    <row r="527" spans="2:7" ht="13" x14ac:dyDescent="0.15">
      <c r="B527" s="20"/>
      <c r="C527" s="20"/>
      <c r="D527" s="20"/>
      <c r="E527" s="20"/>
      <c r="F527" s="20"/>
      <c r="G527" s="20"/>
    </row>
    <row r="528" spans="2:7" ht="13" x14ac:dyDescent="0.15">
      <c r="B528" s="19"/>
      <c r="C528" s="19"/>
      <c r="D528" s="19"/>
      <c r="E528" s="19"/>
      <c r="F528" s="19"/>
      <c r="G528" s="19"/>
    </row>
    <row r="529" spans="2:7" ht="13" x14ac:dyDescent="0.15">
      <c r="B529" s="20"/>
      <c r="C529" s="20"/>
      <c r="D529" s="20"/>
      <c r="E529" s="20"/>
      <c r="F529" s="20"/>
      <c r="G529" s="20"/>
    </row>
    <row r="530" spans="2:7" ht="13" x14ac:dyDescent="0.15">
      <c r="B530" s="19"/>
      <c r="C530" s="19"/>
      <c r="D530" s="19"/>
      <c r="E530" s="19"/>
      <c r="F530" s="19"/>
      <c r="G530" s="19"/>
    </row>
    <row r="531" spans="2:7" ht="13" x14ac:dyDescent="0.15">
      <c r="B531" s="20"/>
      <c r="C531" s="20"/>
      <c r="D531" s="20"/>
      <c r="E531" s="20"/>
      <c r="F531" s="20"/>
      <c r="G531" s="20"/>
    </row>
    <row r="532" spans="2:7" ht="13" x14ac:dyDescent="0.15">
      <c r="B532" s="19"/>
      <c r="C532" s="19"/>
      <c r="D532" s="19"/>
      <c r="E532" s="19"/>
      <c r="F532" s="19"/>
      <c r="G532" s="19"/>
    </row>
    <row r="533" spans="2:7" ht="13" x14ac:dyDescent="0.15">
      <c r="B533" s="20"/>
      <c r="C533" s="20"/>
      <c r="D533" s="20"/>
      <c r="E533" s="20"/>
      <c r="F533" s="20"/>
      <c r="G533" s="20"/>
    </row>
    <row r="534" spans="2:7" ht="13" x14ac:dyDescent="0.15">
      <c r="B534" s="19"/>
      <c r="C534" s="19"/>
      <c r="D534" s="19"/>
      <c r="E534" s="19"/>
      <c r="F534" s="19"/>
      <c r="G534" s="19"/>
    </row>
    <row r="535" spans="2:7" ht="13" x14ac:dyDescent="0.15">
      <c r="B535" s="20"/>
      <c r="C535" s="20"/>
      <c r="D535" s="20"/>
      <c r="E535" s="20"/>
      <c r="F535" s="20"/>
      <c r="G535" s="20"/>
    </row>
    <row r="536" spans="2:7" ht="13" x14ac:dyDescent="0.15">
      <c r="B536" s="19"/>
      <c r="C536" s="19"/>
      <c r="D536" s="19"/>
      <c r="E536" s="19"/>
      <c r="F536" s="19"/>
      <c r="G536" s="19"/>
    </row>
    <row r="537" spans="2:7" ht="13" x14ac:dyDescent="0.15">
      <c r="B537" s="20"/>
      <c r="C537" s="20"/>
      <c r="D537" s="20"/>
      <c r="E537" s="20"/>
      <c r="F537" s="20"/>
      <c r="G537" s="20"/>
    </row>
    <row r="538" spans="2:7" ht="13" x14ac:dyDescent="0.15">
      <c r="B538" s="19"/>
      <c r="C538" s="19"/>
      <c r="D538" s="19"/>
      <c r="E538" s="19"/>
      <c r="F538" s="19"/>
      <c r="G538" s="19"/>
    </row>
    <row r="539" spans="2:7" ht="13" x14ac:dyDescent="0.15">
      <c r="B539" s="20"/>
      <c r="C539" s="20"/>
      <c r="D539" s="20"/>
      <c r="E539" s="20"/>
      <c r="F539" s="20"/>
      <c r="G539" s="20"/>
    </row>
    <row r="540" spans="2:7" ht="13" x14ac:dyDescent="0.15">
      <c r="B540" s="19"/>
      <c r="C540" s="19"/>
      <c r="D540" s="19"/>
      <c r="E540" s="19"/>
      <c r="F540" s="19"/>
      <c r="G540" s="19"/>
    </row>
    <row r="541" spans="2:7" ht="13" x14ac:dyDescent="0.15">
      <c r="B541" s="20"/>
      <c r="C541" s="20"/>
      <c r="D541" s="20"/>
      <c r="E541" s="20"/>
      <c r="F541" s="20"/>
      <c r="G541" s="20"/>
    </row>
    <row r="542" spans="2:7" ht="13" x14ac:dyDescent="0.15">
      <c r="B542" s="19"/>
      <c r="C542" s="19"/>
      <c r="D542" s="19"/>
      <c r="E542" s="19"/>
      <c r="F542" s="19"/>
      <c r="G542" s="19"/>
    </row>
    <row r="543" spans="2:7" ht="13" x14ac:dyDescent="0.15">
      <c r="B543" s="20"/>
      <c r="C543" s="20"/>
      <c r="D543" s="20"/>
      <c r="E543" s="20"/>
      <c r="F543" s="20"/>
      <c r="G543" s="20"/>
    </row>
    <row r="544" spans="2:7" ht="13" x14ac:dyDescent="0.15">
      <c r="B544" s="19"/>
      <c r="C544" s="19"/>
      <c r="D544" s="19"/>
      <c r="E544" s="19"/>
      <c r="F544" s="19"/>
      <c r="G544" s="19"/>
    </row>
    <row r="545" spans="2:7" ht="13" x14ac:dyDescent="0.15">
      <c r="B545" s="20"/>
      <c r="C545" s="20"/>
      <c r="D545" s="20"/>
      <c r="E545" s="20"/>
      <c r="F545" s="20"/>
      <c r="G545" s="20"/>
    </row>
    <row r="546" spans="2:7" ht="13" x14ac:dyDescent="0.15">
      <c r="B546" s="19"/>
      <c r="C546" s="19"/>
      <c r="D546" s="19"/>
      <c r="E546" s="19"/>
      <c r="F546" s="19"/>
      <c r="G546" s="19"/>
    </row>
    <row r="547" spans="2:7" ht="13" x14ac:dyDescent="0.15">
      <c r="B547" s="20"/>
      <c r="C547" s="20"/>
      <c r="D547" s="20"/>
      <c r="E547" s="20"/>
      <c r="F547" s="20"/>
      <c r="G547" s="20"/>
    </row>
    <row r="548" spans="2:7" ht="13" x14ac:dyDescent="0.15">
      <c r="B548" s="19"/>
      <c r="C548" s="19"/>
      <c r="D548" s="19"/>
      <c r="E548" s="19"/>
      <c r="F548" s="19"/>
      <c r="G548" s="19"/>
    </row>
    <row r="549" spans="2:7" ht="13" x14ac:dyDescent="0.15">
      <c r="B549" s="20"/>
      <c r="C549" s="20"/>
      <c r="D549" s="20"/>
      <c r="E549" s="20"/>
      <c r="F549" s="20"/>
      <c r="G549" s="20"/>
    </row>
    <row r="550" spans="2:7" ht="13" x14ac:dyDescent="0.15">
      <c r="B550" s="19"/>
      <c r="C550" s="19"/>
      <c r="D550" s="19"/>
      <c r="E550" s="19"/>
      <c r="F550" s="19"/>
      <c r="G550" s="19"/>
    </row>
    <row r="551" spans="2:7" ht="13" x14ac:dyDescent="0.15">
      <c r="B551" s="18"/>
      <c r="C551" s="18"/>
      <c r="D551" s="18"/>
      <c r="E551" s="18"/>
      <c r="F551" s="18"/>
      <c r="G551" s="18"/>
    </row>
    <row r="552" spans="2:7" ht="13" x14ac:dyDescent="0.15">
      <c r="B552" s="19"/>
      <c r="C552" s="19"/>
      <c r="D552" s="19"/>
      <c r="E552" s="19"/>
      <c r="F552" s="19"/>
      <c r="G552" s="19"/>
    </row>
    <row r="553" spans="2:7" ht="13" x14ac:dyDescent="0.15">
      <c r="B553" s="20"/>
      <c r="C553" s="20"/>
      <c r="D553" s="20"/>
      <c r="E553" s="20"/>
      <c r="F553" s="20"/>
      <c r="G553" s="20"/>
    </row>
    <row r="554" spans="2:7" ht="13" x14ac:dyDescent="0.15">
      <c r="B554" s="19"/>
      <c r="C554" s="19"/>
      <c r="D554" s="19"/>
      <c r="E554" s="19"/>
      <c r="F554" s="19"/>
      <c r="G554" s="19"/>
    </row>
    <row r="555" spans="2:7" ht="13" x14ac:dyDescent="0.15">
      <c r="B555" s="20"/>
      <c r="C555" s="20"/>
      <c r="D555" s="20"/>
      <c r="E555" s="20"/>
      <c r="F555" s="20"/>
      <c r="G555" s="20"/>
    </row>
    <row r="556" spans="2:7" ht="13" x14ac:dyDescent="0.15">
      <c r="B556" s="19"/>
      <c r="C556" s="19"/>
      <c r="D556" s="19"/>
      <c r="E556" s="19"/>
      <c r="F556" s="19"/>
      <c r="G556" s="19"/>
    </row>
    <row r="557" spans="2:7" ht="13" x14ac:dyDescent="0.15">
      <c r="B557" s="18"/>
      <c r="C557" s="18"/>
      <c r="D557" s="18"/>
      <c r="E557" s="18"/>
      <c r="F557" s="18"/>
      <c r="G557" s="18"/>
    </row>
    <row r="558" spans="2:7" ht="13" x14ac:dyDescent="0.15">
      <c r="B558" s="19"/>
      <c r="C558" s="19"/>
      <c r="D558" s="19"/>
      <c r="E558" s="19"/>
      <c r="F558" s="19"/>
      <c r="G558" s="19"/>
    </row>
    <row r="559" spans="2:7" ht="13" x14ac:dyDescent="0.15">
      <c r="B559" s="20"/>
      <c r="C559" s="20"/>
      <c r="D559" s="20"/>
      <c r="E559" s="20"/>
      <c r="F559" s="20"/>
      <c r="G559" s="20"/>
    </row>
    <row r="560" spans="2:7" ht="13" x14ac:dyDescent="0.15">
      <c r="B560" s="19"/>
      <c r="C560" s="19"/>
      <c r="D560" s="19"/>
      <c r="E560" s="19"/>
      <c r="F560" s="19"/>
      <c r="G560" s="19"/>
    </row>
    <row r="561" spans="2:7" ht="13" x14ac:dyDescent="0.15">
      <c r="B561" s="20"/>
      <c r="C561" s="20"/>
      <c r="D561" s="20"/>
      <c r="E561" s="20"/>
      <c r="F561" s="20"/>
      <c r="G561" s="20"/>
    </row>
    <row r="562" spans="2:7" ht="13" x14ac:dyDescent="0.15">
      <c r="B562" s="19"/>
      <c r="C562" s="19"/>
      <c r="D562" s="19"/>
      <c r="E562" s="19"/>
      <c r="F562" s="19"/>
      <c r="G562" s="19"/>
    </row>
    <row r="563" spans="2:7" ht="13" x14ac:dyDescent="0.15">
      <c r="B563" s="20"/>
      <c r="C563" s="20"/>
      <c r="D563" s="20"/>
      <c r="E563" s="20"/>
      <c r="F563" s="20"/>
      <c r="G563" s="20"/>
    </row>
    <row r="564" spans="2:7" ht="13" x14ac:dyDescent="0.15">
      <c r="B564" s="19"/>
      <c r="C564" s="19"/>
      <c r="D564" s="19"/>
      <c r="E564" s="19"/>
      <c r="F564" s="19"/>
      <c r="G564" s="19"/>
    </row>
    <row r="565" spans="2:7" ht="13" x14ac:dyDescent="0.15">
      <c r="B565" s="20"/>
      <c r="C565" s="20"/>
      <c r="D565" s="20"/>
      <c r="E565" s="20"/>
      <c r="F565" s="20"/>
      <c r="G565" s="20"/>
    </row>
    <row r="566" spans="2:7" ht="13" x14ac:dyDescent="0.15">
      <c r="B566" s="19"/>
      <c r="C566" s="19"/>
      <c r="D566" s="19"/>
      <c r="E566" s="19"/>
      <c r="F566" s="19"/>
      <c r="G566" s="19"/>
    </row>
    <row r="567" spans="2:7" ht="13" x14ac:dyDescent="0.15">
      <c r="B567" s="18"/>
      <c r="C567" s="18"/>
      <c r="D567" s="18"/>
      <c r="E567" s="18"/>
      <c r="F567" s="18"/>
      <c r="G567" s="18"/>
    </row>
    <row r="568" spans="2:7" ht="13" x14ac:dyDescent="0.15">
      <c r="B568" s="19"/>
      <c r="C568" s="19"/>
      <c r="D568" s="19"/>
      <c r="E568" s="19"/>
      <c r="F568" s="19"/>
      <c r="G568" s="19"/>
    </row>
    <row r="569" spans="2:7" ht="13" x14ac:dyDescent="0.15">
      <c r="B569" s="20"/>
      <c r="C569" s="20"/>
      <c r="D569" s="20"/>
      <c r="E569" s="20"/>
      <c r="F569" s="20"/>
      <c r="G569" s="20"/>
    </row>
    <row r="570" spans="2:7" ht="13" x14ac:dyDescent="0.15">
      <c r="B570" s="19"/>
      <c r="C570" s="19"/>
      <c r="D570" s="19"/>
      <c r="E570" s="19"/>
      <c r="F570" s="19"/>
      <c r="G570" s="19"/>
    </row>
    <row r="571" spans="2:7" ht="13" x14ac:dyDescent="0.15">
      <c r="B571" s="20"/>
      <c r="C571" s="20"/>
      <c r="D571" s="20"/>
      <c r="E571" s="20"/>
      <c r="F571" s="20"/>
      <c r="G571" s="20"/>
    </row>
    <row r="572" spans="2:7" ht="13" x14ac:dyDescent="0.15">
      <c r="B572" s="19"/>
      <c r="C572" s="19"/>
      <c r="D572" s="19"/>
      <c r="E572" s="19"/>
      <c r="F572" s="19"/>
      <c r="G572" s="19"/>
    </row>
    <row r="573" spans="2:7" ht="13" x14ac:dyDescent="0.15">
      <c r="B573" s="20"/>
      <c r="C573" s="20"/>
      <c r="D573" s="20"/>
      <c r="E573" s="20"/>
      <c r="F573" s="20"/>
      <c r="G573" s="20"/>
    </row>
    <row r="574" spans="2:7" ht="13" x14ac:dyDescent="0.15">
      <c r="B574" s="19"/>
      <c r="C574" s="19"/>
      <c r="D574" s="19"/>
      <c r="E574" s="19"/>
      <c r="F574" s="19"/>
      <c r="G574" s="19"/>
    </row>
    <row r="575" spans="2:7" ht="13" x14ac:dyDescent="0.15">
      <c r="B575" s="20"/>
      <c r="C575" s="20"/>
      <c r="D575" s="20"/>
      <c r="E575" s="20"/>
      <c r="F575" s="20"/>
      <c r="G575" s="20"/>
    </row>
    <row r="576" spans="2:7" ht="13" x14ac:dyDescent="0.15">
      <c r="B576" s="19"/>
      <c r="C576" s="19"/>
      <c r="D576" s="19"/>
      <c r="E576" s="19"/>
      <c r="F576" s="19"/>
      <c r="G576" s="19"/>
    </row>
    <row r="577" spans="2:7" ht="13" x14ac:dyDescent="0.15">
      <c r="B577" s="18"/>
      <c r="C577" s="18"/>
      <c r="D577" s="18"/>
      <c r="E577" s="18"/>
      <c r="F577" s="18"/>
      <c r="G577" s="18"/>
    </row>
    <row r="578" spans="2:7" ht="13" x14ac:dyDescent="0.15">
      <c r="B578" s="19"/>
      <c r="C578" s="19"/>
      <c r="D578" s="19"/>
      <c r="E578" s="19"/>
      <c r="F578" s="19"/>
      <c r="G578" s="19"/>
    </row>
    <row r="579" spans="2:7" ht="13" x14ac:dyDescent="0.15">
      <c r="B579" s="18"/>
      <c r="C579" s="18"/>
      <c r="D579" s="18"/>
      <c r="E579" s="18"/>
      <c r="F579" s="18"/>
      <c r="G579" s="18"/>
    </row>
    <row r="580" spans="2:7" ht="13" x14ac:dyDescent="0.15">
      <c r="B580" s="19"/>
      <c r="C580" s="19"/>
      <c r="D580" s="19"/>
      <c r="E580" s="19"/>
      <c r="F580" s="19"/>
      <c r="G580" s="19"/>
    </row>
    <row r="581" spans="2:7" ht="13" x14ac:dyDescent="0.15">
      <c r="B581" s="20"/>
      <c r="C581" s="20"/>
      <c r="D581" s="20"/>
      <c r="E581" s="20"/>
      <c r="F581" s="20"/>
      <c r="G581" s="20"/>
    </row>
    <row r="582" spans="2:7" ht="13" x14ac:dyDescent="0.15">
      <c r="B582" s="19"/>
      <c r="C582" s="19"/>
      <c r="D582" s="19"/>
      <c r="E582" s="19"/>
      <c r="F582" s="19"/>
      <c r="G582" s="19"/>
    </row>
    <row r="583" spans="2:7" ht="13" x14ac:dyDescent="0.15">
      <c r="B583" s="20"/>
      <c r="C583" s="20"/>
      <c r="D583" s="20"/>
      <c r="E583" s="20"/>
      <c r="F583" s="20"/>
      <c r="G583" s="20"/>
    </row>
    <row r="584" spans="2:7" ht="13" x14ac:dyDescent="0.15">
      <c r="B584" s="19"/>
      <c r="C584" s="19"/>
      <c r="D584" s="19"/>
      <c r="E584" s="19"/>
      <c r="F584" s="19"/>
      <c r="G584" s="19"/>
    </row>
    <row r="585" spans="2:7" ht="13" x14ac:dyDescent="0.15">
      <c r="B585" s="20"/>
      <c r="C585" s="20"/>
      <c r="D585" s="20"/>
      <c r="E585" s="20"/>
      <c r="F585" s="20"/>
      <c r="G585" s="20"/>
    </row>
    <row r="586" spans="2:7" ht="13" x14ac:dyDescent="0.15">
      <c r="B586" s="19"/>
      <c r="C586" s="19"/>
      <c r="D586" s="19"/>
      <c r="E586" s="19"/>
      <c r="F586" s="19"/>
      <c r="G586" s="19"/>
    </row>
    <row r="587" spans="2:7" ht="13" x14ac:dyDescent="0.15">
      <c r="B587" s="20"/>
      <c r="C587" s="20"/>
      <c r="D587" s="20"/>
      <c r="E587" s="20"/>
      <c r="F587" s="20"/>
      <c r="G587" s="20"/>
    </row>
    <row r="588" spans="2:7" ht="13" x14ac:dyDescent="0.15">
      <c r="B588" s="19"/>
      <c r="C588" s="19"/>
      <c r="D588" s="19"/>
      <c r="E588" s="19"/>
      <c r="F588" s="19"/>
      <c r="G588" s="19"/>
    </row>
    <row r="589" spans="2:7" ht="13" x14ac:dyDescent="0.15">
      <c r="B589" s="20"/>
      <c r="C589" s="20"/>
      <c r="D589" s="20"/>
      <c r="E589" s="20"/>
      <c r="F589" s="20"/>
      <c r="G589" s="20"/>
    </row>
    <row r="590" spans="2:7" ht="13" x14ac:dyDescent="0.15">
      <c r="B590" s="19"/>
      <c r="C590" s="19"/>
      <c r="D590" s="19"/>
      <c r="E590" s="19"/>
      <c r="F590" s="19"/>
      <c r="G590" s="19"/>
    </row>
    <row r="591" spans="2:7" ht="13" x14ac:dyDescent="0.15">
      <c r="B591" s="20"/>
      <c r="C591" s="20"/>
      <c r="D591" s="20"/>
      <c r="E591" s="20"/>
      <c r="F591" s="20"/>
      <c r="G591" s="20"/>
    </row>
    <row r="592" spans="2:7" ht="13" x14ac:dyDescent="0.15">
      <c r="B592" s="19"/>
      <c r="C592" s="19"/>
      <c r="D592" s="19"/>
      <c r="E592" s="19"/>
      <c r="F592" s="19"/>
      <c r="G592" s="19"/>
    </row>
    <row r="593" spans="2:7" ht="13" x14ac:dyDescent="0.15">
      <c r="B593" s="20"/>
      <c r="C593" s="20"/>
      <c r="D593" s="20"/>
      <c r="E593" s="20"/>
      <c r="F593" s="20"/>
      <c r="G593" s="20"/>
    </row>
    <row r="594" spans="2:7" ht="13" x14ac:dyDescent="0.15">
      <c r="B594" s="19"/>
      <c r="C594" s="19"/>
      <c r="D594" s="19"/>
      <c r="E594" s="19"/>
      <c r="F594" s="19"/>
      <c r="G594" s="19"/>
    </row>
    <row r="595" spans="2:7" ht="13" x14ac:dyDescent="0.15">
      <c r="B595" s="20"/>
      <c r="C595" s="20"/>
      <c r="D595" s="20"/>
      <c r="E595" s="20"/>
      <c r="F595" s="20"/>
      <c r="G595" s="20"/>
    </row>
    <row r="596" spans="2:7" ht="13" x14ac:dyDescent="0.15">
      <c r="B596" s="19"/>
      <c r="C596" s="19"/>
      <c r="D596" s="19"/>
      <c r="E596" s="19"/>
      <c r="F596" s="19"/>
      <c r="G596" s="19"/>
    </row>
    <row r="597" spans="2:7" ht="13" x14ac:dyDescent="0.15">
      <c r="B597" s="20"/>
      <c r="C597" s="20"/>
      <c r="D597" s="20"/>
      <c r="E597" s="20"/>
      <c r="F597" s="20"/>
      <c r="G597" s="20"/>
    </row>
    <row r="598" spans="2:7" ht="13" x14ac:dyDescent="0.15">
      <c r="B598" s="19"/>
      <c r="C598" s="19"/>
      <c r="D598" s="19"/>
      <c r="E598" s="19"/>
      <c r="F598" s="19"/>
      <c r="G598" s="19"/>
    </row>
    <row r="599" spans="2:7" ht="13" x14ac:dyDescent="0.15">
      <c r="B599" s="20"/>
      <c r="C599" s="20"/>
      <c r="D599" s="20"/>
      <c r="E599" s="20"/>
      <c r="F599" s="20"/>
      <c r="G599" s="20"/>
    </row>
    <row r="600" spans="2:7" ht="13" x14ac:dyDescent="0.15">
      <c r="B600" s="19"/>
      <c r="C600" s="19"/>
      <c r="D600" s="19"/>
      <c r="E600" s="19"/>
      <c r="F600" s="19"/>
      <c r="G600" s="19"/>
    </row>
    <row r="601" spans="2:7" ht="13" x14ac:dyDescent="0.15">
      <c r="B601" s="18"/>
      <c r="C601" s="18"/>
      <c r="D601" s="18"/>
      <c r="E601" s="18"/>
      <c r="F601" s="18"/>
      <c r="G601" s="18"/>
    </row>
    <row r="602" spans="2:7" ht="13" x14ac:dyDescent="0.15">
      <c r="B602" s="19"/>
      <c r="C602" s="19"/>
      <c r="D602" s="19"/>
      <c r="E602" s="19"/>
      <c r="F602" s="19"/>
      <c r="G602" s="19"/>
    </row>
    <row r="603" spans="2:7" ht="13" x14ac:dyDescent="0.15">
      <c r="B603" s="18"/>
      <c r="C603" s="18"/>
      <c r="D603" s="18"/>
      <c r="E603" s="18"/>
      <c r="F603" s="18"/>
      <c r="G603" s="18"/>
    </row>
    <row r="604" spans="2:7" ht="13" x14ac:dyDescent="0.15">
      <c r="B604" s="19"/>
      <c r="C604" s="19"/>
      <c r="D604" s="19"/>
      <c r="E604" s="19"/>
      <c r="F604" s="19"/>
      <c r="G604" s="19"/>
    </row>
    <row r="605" spans="2:7" ht="13" x14ac:dyDescent="0.15">
      <c r="B605" s="20"/>
      <c r="C605" s="20"/>
      <c r="D605" s="20"/>
      <c r="E605" s="20"/>
      <c r="F605" s="20"/>
      <c r="G605" s="20"/>
    </row>
    <row r="606" spans="2:7" ht="13" x14ac:dyDescent="0.15">
      <c r="B606" s="19"/>
      <c r="C606" s="19"/>
      <c r="D606" s="19"/>
      <c r="E606" s="19"/>
      <c r="F606" s="19"/>
      <c r="G606" s="19"/>
    </row>
    <row r="607" spans="2:7" ht="13" x14ac:dyDescent="0.15">
      <c r="B607" s="18"/>
      <c r="C607" s="18"/>
      <c r="D607" s="18"/>
      <c r="E607" s="18"/>
      <c r="F607" s="18"/>
      <c r="G607" s="18"/>
    </row>
    <row r="608" spans="2:7" ht="13" x14ac:dyDescent="0.15">
      <c r="B608" s="19"/>
      <c r="C608" s="19"/>
      <c r="D608" s="19"/>
      <c r="E608" s="19"/>
      <c r="F608" s="19"/>
      <c r="G608" s="19"/>
    </row>
    <row r="609" spans="2:7" ht="13" x14ac:dyDescent="0.15">
      <c r="B609" s="20"/>
      <c r="C609" s="20"/>
      <c r="D609" s="20"/>
      <c r="E609" s="20"/>
      <c r="F609" s="20"/>
      <c r="G609" s="20"/>
    </row>
    <row r="610" spans="2:7" ht="13" x14ac:dyDescent="0.15">
      <c r="B610" s="19"/>
      <c r="C610" s="19"/>
      <c r="D610" s="19"/>
      <c r="E610" s="19"/>
      <c r="F610" s="19"/>
      <c r="G610" s="19"/>
    </row>
    <row r="611" spans="2:7" ht="13" x14ac:dyDescent="0.15">
      <c r="B611" s="20"/>
      <c r="C611" s="20"/>
      <c r="D611" s="20"/>
      <c r="E611" s="20"/>
      <c r="F611" s="20"/>
      <c r="G611" s="20"/>
    </row>
    <row r="612" spans="2:7" ht="13" x14ac:dyDescent="0.15">
      <c r="B612" s="19"/>
      <c r="C612" s="19"/>
      <c r="D612" s="19"/>
      <c r="E612" s="19"/>
      <c r="F612" s="19"/>
      <c r="G612" s="19"/>
    </row>
    <row r="613" spans="2:7" ht="13" x14ac:dyDescent="0.15">
      <c r="B613" s="20"/>
      <c r="C613" s="20"/>
      <c r="D613" s="20"/>
      <c r="E613" s="20"/>
      <c r="F613" s="20"/>
      <c r="G613" s="20"/>
    </row>
    <row r="614" spans="2:7" ht="13" x14ac:dyDescent="0.15">
      <c r="B614" s="19"/>
      <c r="C614" s="19"/>
      <c r="D614" s="19"/>
      <c r="E614" s="19"/>
      <c r="F614" s="19"/>
      <c r="G614" s="19"/>
    </row>
    <row r="615" spans="2:7" ht="13" x14ac:dyDescent="0.15">
      <c r="B615" s="20"/>
      <c r="C615" s="20"/>
      <c r="D615" s="20"/>
      <c r="E615" s="20"/>
      <c r="F615" s="20"/>
      <c r="G615" s="20"/>
    </row>
    <row r="616" spans="2:7" ht="13" x14ac:dyDescent="0.15">
      <c r="B616" s="19"/>
      <c r="C616" s="19"/>
      <c r="D616" s="19"/>
      <c r="E616" s="19"/>
      <c r="F616" s="19"/>
      <c r="G616" s="19"/>
    </row>
    <row r="617" spans="2:7" ht="13" x14ac:dyDescent="0.15">
      <c r="B617" s="20"/>
      <c r="C617" s="20"/>
      <c r="D617" s="20"/>
      <c r="E617" s="20"/>
      <c r="F617" s="20"/>
      <c r="G617" s="20"/>
    </row>
    <row r="618" spans="2:7" ht="13" x14ac:dyDescent="0.15">
      <c r="B618" s="19"/>
      <c r="C618" s="19"/>
      <c r="D618" s="19"/>
      <c r="E618" s="19"/>
      <c r="F618" s="19"/>
      <c r="G618" s="19"/>
    </row>
    <row r="619" spans="2:7" ht="13" x14ac:dyDescent="0.15">
      <c r="B619" s="20"/>
      <c r="C619" s="20"/>
      <c r="D619" s="20"/>
      <c r="E619" s="20"/>
      <c r="F619" s="20"/>
      <c r="G619" s="20"/>
    </row>
    <row r="620" spans="2:7" ht="13" x14ac:dyDescent="0.15">
      <c r="B620" s="19"/>
      <c r="C620" s="19"/>
      <c r="D620" s="19"/>
      <c r="E620" s="19"/>
      <c r="F620" s="19"/>
      <c r="G620" s="19"/>
    </row>
    <row r="621" spans="2:7" ht="13" x14ac:dyDescent="0.15">
      <c r="B621" s="20"/>
      <c r="C621" s="20"/>
      <c r="D621" s="20"/>
      <c r="E621" s="20"/>
      <c r="F621" s="20"/>
      <c r="G621" s="20"/>
    </row>
    <row r="622" spans="2:7" ht="13" x14ac:dyDescent="0.15">
      <c r="B622" s="19"/>
      <c r="C622" s="19"/>
      <c r="D622" s="19"/>
      <c r="E622" s="19"/>
      <c r="F622" s="19"/>
      <c r="G622" s="19"/>
    </row>
    <row r="623" spans="2:7" ht="13" x14ac:dyDescent="0.15">
      <c r="B623" s="20"/>
      <c r="C623" s="20"/>
      <c r="D623" s="20"/>
      <c r="E623" s="20"/>
      <c r="F623" s="20"/>
      <c r="G623" s="20"/>
    </row>
    <row r="624" spans="2:7" ht="13" x14ac:dyDescent="0.15">
      <c r="B624" s="19"/>
      <c r="C624" s="19"/>
      <c r="D624" s="19"/>
      <c r="E624" s="19"/>
      <c r="F624" s="19"/>
      <c r="G624" s="19"/>
    </row>
    <row r="625" spans="2:7" ht="13" x14ac:dyDescent="0.15">
      <c r="B625" s="20"/>
      <c r="C625" s="20"/>
      <c r="D625" s="20"/>
      <c r="E625" s="20"/>
      <c r="F625" s="20"/>
      <c r="G625" s="20"/>
    </row>
    <row r="626" spans="2:7" ht="13" x14ac:dyDescent="0.15">
      <c r="B626" s="19"/>
      <c r="C626" s="19"/>
      <c r="D626" s="19"/>
      <c r="E626" s="19"/>
      <c r="F626" s="19"/>
      <c r="G626" s="19"/>
    </row>
    <row r="627" spans="2:7" ht="13" x14ac:dyDescent="0.15">
      <c r="B627" s="20"/>
      <c r="C627" s="20"/>
      <c r="D627" s="20"/>
      <c r="E627" s="20"/>
      <c r="F627" s="20"/>
      <c r="G627" s="20"/>
    </row>
    <row r="628" spans="2:7" ht="13" x14ac:dyDescent="0.15">
      <c r="B628" s="19"/>
      <c r="C628" s="19"/>
      <c r="D628" s="19"/>
      <c r="E628" s="19"/>
      <c r="F628" s="19"/>
      <c r="G628" s="19"/>
    </row>
    <row r="629" spans="2:7" ht="13" x14ac:dyDescent="0.15">
      <c r="B629" s="18"/>
      <c r="C629" s="18"/>
      <c r="D629" s="18"/>
      <c r="E629" s="18"/>
      <c r="F629" s="18"/>
      <c r="G629" s="18"/>
    </row>
    <row r="630" spans="2:7" ht="13" x14ac:dyDescent="0.15">
      <c r="B630" s="19"/>
      <c r="C630" s="19"/>
      <c r="D630" s="19"/>
      <c r="E630" s="19"/>
      <c r="F630" s="19"/>
      <c r="G630" s="19"/>
    </row>
    <row r="631" spans="2:7" ht="13" x14ac:dyDescent="0.15">
      <c r="B631" s="20"/>
      <c r="C631" s="20"/>
      <c r="D631" s="20"/>
      <c r="E631" s="20"/>
      <c r="F631" s="20"/>
      <c r="G631" s="20"/>
    </row>
    <row r="632" spans="2:7" ht="13" x14ac:dyDescent="0.15">
      <c r="B632" s="19"/>
      <c r="C632" s="19"/>
      <c r="D632" s="19"/>
      <c r="E632" s="19"/>
      <c r="F632" s="19"/>
      <c r="G632" s="19"/>
    </row>
    <row r="633" spans="2:7" ht="13" x14ac:dyDescent="0.15">
      <c r="B633" s="20"/>
      <c r="C633" s="20"/>
      <c r="D633" s="20"/>
      <c r="E633" s="20"/>
      <c r="F633" s="20"/>
      <c r="G633" s="20"/>
    </row>
    <row r="634" spans="2:7" ht="13" x14ac:dyDescent="0.15">
      <c r="B634" s="19"/>
      <c r="C634" s="19"/>
      <c r="D634" s="19"/>
      <c r="E634" s="19"/>
      <c r="F634" s="19"/>
      <c r="G634" s="19"/>
    </row>
    <row r="635" spans="2:7" ht="13" x14ac:dyDescent="0.15">
      <c r="B635" s="18"/>
      <c r="C635" s="18"/>
      <c r="D635" s="18"/>
      <c r="E635" s="18"/>
      <c r="F635" s="18"/>
      <c r="G635" s="18"/>
    </row>
    <row r="636" spans="2:7" ht="13" x14ac:dyDescent="0.15">
      <c r="B636" s="19"/>
      <c r="C636" s="19"/>
      <c r="D636" s="19"/>
      <c r="E636" s="19"/>
      <c r="F636" s="19"/>
      <c r="G636" s="19"/>
    </row>
    <row r="637" spans="2:7" ht="13" x14ac:dyDescent="0.15">
      <c r="B637" s="20"/>
      <c r="C637" s="20"/>
      <c r="D637" s="20"/>
      <c r="E637" s="20"/>
      <c r="F637" s="20"/>
      <c r="G637" s="20"/>
    </row>
    <row r="638" spans="2:7" ht="13" x14ac:dyDescent="0.15">
      <c r="B638" s="19"/>
      <c r="C638" s="19"/>
      <c r="D638" s="19"/>
      <c r="E638" s="19"/>
      <c r="F638" s="19"/>
      <c r="G638" s="19"/>
    </row>
    <row r="639" spans="2:7" ht="13" x14ac:dyDescent="0.15">
      <c r="B639" s="20"/>
      <c r="C639" s="20"/>
      <c r="D639" s="20"/>
      <c r="E639" s="20"/>
      <c r="F639" s="20"/>
      <c r="G639" s="20"/>
    </row>
    <row r="640" spans="2:7" ht="13" x14ac:dyDescent="0.15">
      <c r="B640" s="19"/>
      <c r="C640" s="19"/>
      <c r="D640" s="19"/>
      <c r="E640" s="19"/>
      <c r="F640" s="19"/>
      <c r="G640" s="19"/>
    </row>
    <row r="641" spans="2:7" ht="13" x14ac:dyDescent="0.15">
      <c r="B641" s="20"/>
      <c r="C641" s="20"/>
      <c r="D641" s="20"/>
      <c r="E641" s="20"/>
      <c r="F641" s="20"/>
      <c r="G641" s="20"/>
    </row>
    <row r="642" spans="2:7" ht="13" x14ac:dyDescent="0.15">
      <c r="B642" s="19"/>
      <c r="C642" s="19"/>
      <c r="D642" s="19"/>
      <c r="E642" s="19"/>
      <c r="F642" s="19"/>
      <c r="G642" s="19"/>
    </row>
    <row r="643" spans="2:7" ht="13" x14ac:dyDescent="0.15">
      <c r="B643" s="20"/>
      <c r="C643" s="20"/>
      <c r="D643" s="20"/>
      <c r="E643" s="20"/>
      <c r="F643" s="20"/>
      <c r="G643" s="20"/>
    </row>
    <row r="644" spans="2:7" ht="13" x14ac:dyDescent="0.15">
      <c r="B644" s="19"/>
      <c r="C644" s="19"/>
      <c r="D644" s="19"/>
      <c r="E644" s="19"/>
      <c r="F644" s="19"/>
      <c r="G644" s="19"/>
    </row>
    <row r="645" spans="2:7" ht="13" x14ac:dyDescent="0.15">
      <c r="B645" s="18"/>
      <c r="C645" s="18"/>
      <c r="D645" s="18"/>
      <c r="E645" s="18"/>
      <c r="F645" s="18"/>
      <c r="G645" s="18"/>
    </row>
    <row r="646" spans="2:7" ht="13" x14ac:dyDescent="0.15">
      <c r="B646" s="19"/>
      <c r="C646" s="19"/>
      <c r="D646" s="19"/>
      <c r="E646" s="19"/>
      <c r="F646" s="19"/>
      <c r="G646" s="19"/>
    </row>
    <row r="647" spans="2:7" ht="13" x14ac:dyDescent="0.15">
      <c r="B647" s="18"/>
      <c r="C647" s="18"/>
      <c r="D647" s="18"/>
      <c r="E647" s="18"/>
      <c r="F647" s="18"/>
      <c r="G647" s="18"/>
    </row>
    <row r="648" spans="2:7" ht="13" x14ac:dyDescent="0.15">
      <c r="B648" s="19"/>
      <c r="C648" s="19"/>
      <c r="D648" s="19"/>
      <c r="E648" s="19"/>
      <c r="F648" s="19"/>
      <c r="G648" s="19"/>
    </row>
    <row r="649" spans="2:7" ht="13" x14ac:dyDescent="0.15">
      <c r="B649" s="20"/>
      <c r="C649" s="20"/>
      <c r="D649" s="20"/>
      <c r="E649" s="20"/>
      <c r="F649" s="20"/>
      <c r="G649" s="20"/>
    </row>
    <row r="650" spans="2:7" ht="13" x14ac:dyDescent="0.15">
      <c r="B650" s="19"/>
      <c r="C650" s="19"/>
      <c r="D650" s="19"/>
      <c r="E650" s="19"/>
      <c r="F650" s="19"/>
      <c r="G650" s="19"/>
    </row>
    <row r="651" spans="2:7" ht="13" x14ac:dyDescent="0.15">
      <c r="B651" s="18"/>
      <c r="C651" s="18"/>
      <c r="D651" s="18"/>
      <c r="E651" s="18"/>
      <c r="F651" s="18"/>
      <c r="G651" s="18"/>
    </row>
    <row r="652" spans="2:7" ht="13" x14ac:dyDescent="0.15">
      <c r="B652" s="19"/>
      <c r="C652" s="19"/>
      <c r="D652" s="19"/>
      <c r="E652" s="19"/>
      <c r="F652" s="19"/>
      <c r="G652" s="19"/>
    </row>
    <row r="653" spans="2:7" ht="13" x14ac:dyDescent="0.15">
      <c r="B653" s="20"/>
      <c r="C653" s="20"/>
      <c r="D653" s="20"/>
      <c r="E653" s="20"/>
      <c r="F653" s="20"/>
      <c r="G653" s="20"/>
    </row>
    <row r="654" spans="2:7" ht="13" x14ac:dyDescent="0.15">
      <c r="B654" s="19"/>
      <c r="C654" s="19"/>
      <c r="D654" s="19"/>
      <c r="E654" s="19"/>
      <c r="F654" s="19"/>
      <c r="G654" s="19"/>
    </row>
    <row r="655" spans="2:7" ht="13" x14ac:dyDescent="0.15">
      <c r="B655" s="18"/>
      <c r="C655" s="18"/>
      <c r="D655" s="18"/>
      <c r="E655" s="18"/>
      <c r="F655" s="18"/>
      <c r="G655" s="18"/>
    </row>
    <row r="656" spans="2:7" ht="13" x14ac:dyDescent="0.15">
      <c r="B656" s="19"/>
      <c r="C656" s="19"/>
      <c r="D656" s="19"/>
      <c r="E656" s="19"/>
      <c r="F656" s="19"/>
      <c r="G656" s="19"/>
    </row>
    <row r="657" spans="2:7" ht="13" x14ac:dyDescent="0.15">
      <c r="B657" s="20"/>
      <c r="C657" s="20"/>
      <c r="D657" s="20"/>
      <c r="E657" s="20"/>
      <c r="F657" s="20"/>
      <c r="G657" s="20"/>
    </row>
    <row r="658" spans="2:7" ht="13" x14ac:dyDescent="0.15">
      <c r="B658" s="19"/>
      <c r="C658" s="19"/>
      <c r="D658" s="19"/>
      <c r="E658" s="19"/>
      <c r="F658" s="19"/>
      <c r="G658" s="19"/>
    </row>
    <row r="659" spans="2:7" ht="13" x14ac:dyDescent="0.15">
      <c r="B659" s="18"/>
      <c r="C659" s="18"/>
      <c r="D659" s="18"/>
      <c r="E659" s="18"/>
      <c r="F659" s="18"/>
      <c r="G659" s="18"/>
    </row>
    <row r="660" spans="2:7" ht="13" x14ac:dyDescent="0.15">
      <c r="B660" s="19"/>
      <c r="C660" s="19"/>
      <c r="D660" s="19"/>
      <c r="E660" s="19"/>
      <c r="F660" s="19"/>
      <c r="G660" s="19"/>
    </row>
    <row r="661" spans="2:7" ht="13" x14ac:dyDescent="0.15">
      <c r="B661" s="20"/>
      <c r="C661" s="20"/>
      <c r="D661" s="20"/>
      <c r="E661" s="20"/>
      <c r="F661" s="20"/>
      <c r="G661" s="20"/>
    </row>
    <row r="662" spans="2:7" ht="13" x14ac:dyDescent="0.15">
      <c r="B662" s="19"/>
      <c r="C662" s="19"/>
      <c r="D662" s="19"/>
      <c r="E662" s="19"/>
      <c r="F662" s="19"/>
      <c r="G662" s="19"/>
    </row>
    <row r="663" spans="2:7" ht="13" x14ac:dyDescent="0.15">
      <c r="B663" s="20"/>
      <c r="C663" s="20"/>
      <c r="D663" s="20"/>
      <c r="E663" s="20"/>
      <c r="F663" s="20"/>
      <c r="G663" s="20"/>
    </row>
    <row r="664" spans="2:7" ht="13" x14ac:dyDescent="0.15">
      <c r="B664" s="19"/>
      <c r="C664" s="19"/>
      <c r="D664" s="19"/>
      <c r="E664" s="19"/>
      <c r="F664" s="19"/>
      <c r="G664" s="19"/>
    </row>
    <row r="665" spans="2:7" ht="13" x14ac:dyDescent="0.15">
      <c r="B665" s="20"/>
      <c r="C665" s="20"/>
      <c r="D665" s="20"/>
      <c r="E665" s="20"/>
      <c r="F665" s="20"/>
      <c r="G665" s="20"/>
    </row>
    <row r="666" spans="2:7" ht="13" x14ac:dyDescent="0.15">
      <c r="B666" s="19"/>
      <c r="C666" s="19"/>
      <c r="D666" s="19"/>
      <c r="E666" s="19"/>
      <c r="F666" s="19"/>
      <c r="G666" s="19"/>
    </row>
    <row r="667" spans="2:7" ht="13" x14ac:dyDescent="0.15">
      <c r="B667" s="20"/>
      <c r="C667" s="20"/>
      <c r="D667" s="20"/>
      <c r="E667" s="20"/>
      <c r="F667" s="20"/>
      <c r="G667" s="20"/>
    </row>
    <row r="668" spans="2:7" ht="13" x14ac:dyDescent="0.15">
      <c r="B668" s="19"/>
      <c r="C668" s="19"/>
      <c r="D668" s="19"/>
      <c r="E668" s="19"/>
      <c r="F668" s="19"/>
      <c r="G668" s="19"/>
    </row>
    <row r="669" spans="2:7" ht="13" x14ac:dyDescent="0.15">
      <c r="B669" s="20"/>
      <c r="C669" s="20"/>
      <c r="D669" s="20"/>
      <c r="E669" s="20"/>
      <c r="F669" s="20"/>
      <c r="G669" s="20"/>
    </row>
    <row r="670" spans="2:7" ht="13" x14ac:dyDescent="0.15">
      <c r="B670" s="19"/>
      <c r="C670" s="19"/>
      <c r="D670" s="19"/>
      <c r="E670" s="19"/>
      <c r="F670" s="19"/>
      <c r="G670" s="19"/>
    </row>
    <row r="671" spans="2:7" ht="13" x14ac:dyDescent="0.15">
      <c r="B671" s="20"/>
      <c r="C671" s="20"/>
      <c r="D671" s="20"/>
      <c r="E671" s="20"/>
      <c r="F671" s="20"/>
      <c r="G671" s="20"/>
    </row>
    <row r="672" spans="2:7" ht="13" x14ac:dyDescent="0.15">
      <c r="B672" s="19"/>
      <c r="C672" s="19"/>
      <c r="D672" s="19"/>
      <c r="E672" s="19"/>
      <c r="F672" s="19"/>
      <c r="G672" s="19"/>
    </row>
    <row r="673" spans="2:7" ht="13" x14ac:dyDescent="0.15">
      <c r="B673" s="20"/>
      <c r="C673" s="20"/>
      <c r="D673" s="20"/>
      <c r="E673" s="20"/>
      <c r="F673" s="20"/>
      <c r="G673" s="20"/>
    </row>
    <row r="674" spans="2:7" ht="13" x14ac:dyDescent="0.15">
      <c r="B674" s="19"/>
      <c r="C674" s="19"/>
      <c r="D674" s="19"/>
      <c r="E674" s="19"/>
      <c r="F674" s="19"/>
      <c r="G674" s="19"/>
    </row>
    <row r="675" spans="2:7" ht="13" x14ac:dyDescent="0.15">
      <c r="B675" s="18"/>
      <c r="C675" s="18"/>
      <c r="D675" s="18"/>
      <c r="E675" s="18"/>
      <c r="F675" s="18"/>
      <c r="G675" s="18"/>
    </row>
    <row r="676" spans="2:7" ht="13" x14ac:dyDescent="0.15">
      <c r="B676" s="19"/>
      <c r="C676" s="19"/>
      <c r="D676" s="19"/>
      <c r="E676" s="19"/>
      <c r="F676" s="19"/>
      <c r="G676" s="19"/>
    </row>
    <row r="677" spans="2:7" ht="13" x14ac:dyDescent="0.15">
      <c r="B677" s="20"/>
      <c r="C677" s="20"/>
      <c r="D677" s="20"/>
      <c r="E677" s="20"/>
      <c r="F677" s="20"/>
      <c r="G677" s="20"/>
    </row>
    <row r="678" spans="2:7" ht="13" x14ac:dyDescent="0.15">
      <c r="B678" s="19"/>
      <c r="C678" s="19"/>
      <c r="D678" s="19"/>
      <c r="E678" s="19"/>
      <c r="F678" s="19"/>
      <c r="G678" s="19"/>
    </row>
    <row r="679" spans="2:7" ht="13" x14ac:dyDescent="0.15">
      <c r="B679" s="20"/>
      <c r="C679" s="20"/>
      <c r="D679" s="20"/>
      <c r="E679" s="20"/>
      <c r="F679" s="20"/>
      <c r="G679" s="20"/>
    </row>
    <row r="680" spans="2:7" ht="13" x14ac:dyDescent="0.15">
      <c r="B680" s="19"/>
      <c r="C680" s="19"/>
      <c r="D680" s="19"/>
      <c r="E680" s="19"/>
      <c r="F680" s="19"/>
      <c r="G680" s="19"/>
    </row>
    <row r="681" spans="2:7" ht="13" x14ac:dyDescent="0.15">
      <c r="B681" s="18"/>
      <c r="C681" s="18"/>
      <c r="D681" s="18"/>
      <c r="E681" s="18"/>
      <c r="F681" s="18"/>
      <c r="G681" s="18"/>
    </row>
    <row r="682" spans="2:7" ht="13" x14ac:dyDescent="0.15">
      <c r="B682" s="19"/>
      <c r="C682" s="19"/>
      <c r="D682" s="19"/>
      <c r="E682" s="19"/>
      <c r="F682" s="19"/>
      <c r="G682" s="19"/>
    </row>
    <row r="683" spans="2:7" ht="13" x14ac:dyDescent="0.15">
      <c r="B683" s="20"/>
      <c r="C683" s="20"/>
      <c r="D683" s="20"/>
      <c r="E683" s="20"/>
      <c r="F683" s="20"/>
      <c r="G683" s="20"/>
    </row>
    <row r="684" spans="2:7" ht="13" x14ac:dyDescent="0.15">
      <c r="B684" s="19"/>
      <c r="C684" s="19"/>
      <c r="D684" s="19"/>
      <c r="E684" s="19"/>
      <c r="F684" s="19"/>
      <c r="G684" s="19"/>
    </row>
    <row r="685" spans="2:7" ht="13" x14ac:dyDescent="0.15">
      <c r="B685" s="20"/>
      <c r="C685" s="20"/>
      <c r="D685" s="20"/>
      <c r="E685" s="20"/>
      <c r="F685" s="20"/>
      <c r="G685" s="20"/>
    </row>
    <row r="686" spans="2:7" ht="13" x14ac:dyDescent="0.15">
      <c r="B686" s="19"/>
      <c r="C686" s="19"/>
      <c r="D686" s="19"/>
      <c r="E686" s="19"/>
      <c r="F686" s="19"/>
      <c r="G686" s="19"/>
    </row>
    <row r="687" spans="2:7" ht="13" x14ac:dyDescent="0.15">
      <c r="B687" s="18"/>
      <c r="C687" s="18"/>
      <c r="D687" s="18"/>
      <c r="E687" s="18"/>
      <c r="F687" s="18"/>
      <c r="G687" s="18"/>
    </row>
    <row r="688" spans="2:7" ht="13" x14ac:dyDescent="0.15">
      <c r="B688" s="19"/>
      <c r="C688" s="19"/>
      <c r="D688" s="19"/>
      <c r="E688" s="19"/>
      <c r="F688" s="19"/>
      <c r="G688" s="19"/>
    </row>
    <row r="689" spans="2:7" ht="13" x14ac:dyDescent="0.15">
      <c r="B689" s="20"/>
      <c r="C689" s="20"/>
      <c r="D689" s="20"/>
      <c r="E689" s="20"/>
      <c r="F689" s="20"/>
      <c r="G689" s="20"/>
    </row>
    <row r="690" spans="2:7" ht="13" x14ac:dyDescent="0.15">
      <c r="B690" s="19"/>
      <c r="C690" s="19"/>
      <c r="D690" s="19"/>
      <c r="E690" s="19"/>
      <c r="F690" s="19"/>
      <c r="G690" s="19"/>
    </row>
    <row r="691" spans="2:7" ht="13" x14ac:dyDescent="0.15">
      <c r="B691" s="20"/>
      <c r="C691" s="20"/>
      <c r="D691" s="20"/>
      <c r="E691" s="20"/>
      <c r="F691" s="20"/>
      <c r="G691" s="20"/>
    </row>
    <row r="692" spans="2:7" ht="13" x14ac:dyDescent="0.15">
      <c r="B692" s="19"/>
      <c r="C692" s="19"/>
      <c r="D692" s="19"/>
      <c r="E692" s="19"/>
      <c r="F692" s="19"/>
      <c r="G692" s="19"/>
    </row>
    <row r="693" spans="2:7" ht="13" x14ac:dyDescent="0.15">
      <c r="B693" s="20"/>
      <c r="C693" s="20"/>
      <c r="D693" s="20"/>
      <c r="E693" s="20"/>
      <c r="F693" s="20"/>
      <c r="G693" s="20"/>
    </row>
    <row r="694" spans="2:7" ht="13" x14ac:dyDescent="0.15">
      <c r="B694" s="19"/>
      <c r="C694" s="19"/>
      <c r="D694" s="19"/>
      <c r="E694" s="19"/>
      <c r="F694" s="19"/>
      <c r="G694" s="19"/>
    </row>
    <row r="695" spans="2:7" ht="13" x14ac:dyDescent="0.15">
      <c r="B695" s="20"/>
      <c r="C695" s="20"/>
      <c r="D695" s="20"/>
      <c r="E695" s="20"/>
      <c r="F695" s="20"/>
      <c r="G695" s="20"/>
    </row>
    <row r="696" spans="2:7" ht="13" x14ac:dyDescent="0.15">
      <c r="B696" s="19"/>
      <c r="C696" s="19"/>
      <c r="D696" s="19"/>
      <c r="E696" s="19"/>
      <c r="F696" s="19"/>
      <c r="G696" s="19"/>
    </row>
    <row r="697" spans="2:7" ht="13" x14ac:dyDescent="0.15">
      <c r="B697" s="20"/>
      <c r="C697" s="20"/>
      <c r="D697" s="20"/>
      <c r="E697" s="20"/>
      <c r="F697" s="20"/>
      <c r="G697" s="20"/>
    </row>
    <row r="698" spans="2:7" ht="13" x14ac:dyDescent="0.15">
      <c r="B698" s="19"/>
      <c r="C698" s="19"/>
      <c r="D698" s="19"/>
      <c r="E698" s="19"/>
      <c r="F698" s="19"/>
      <c r="G698" s="19"/>
    </row>
    <row r="699" spans="2:7" ht="13" x14ac:dyDescent="0.15">
      <c r="B699" s="20"/>
      <c r="C699" s="20"/>
      <c r="D699" s="20"/>
      <c r="E699" s="20"/>
      <c r="F699" s="20"/>
      <c r="G699" s="20"/>
    </row>
    <row r="700" spans="2:7" ht="13" x14ac:dyDescent="0.15">
      <c r="B700" s="19"/>
      <c r="C700" s="19"/>
      <c r="D700" s="19"/>
      <c r="E700" s="19"/>
      <c r="F700" s="19"/>
      <c r="G700" s="19"/>
    </row>
    <row r="701" spans="2:7" ht="13" x14ac:dyDescent="0.15">
      <c r="B701" s="20"/>
      <c r="C701" s="20"/>
      <c r="D701" s="20"/>
      <c r="E701" s="20"/>
      <c r="F701" s="20"/>
      <c r="G701" s="20"/>
    </row>
    <row r="702" spans="2:7" ht="13" x14ac:dyDescent="0.15">
      <c r="B702" s="19"/>
      <c r="C702" s="19"/>
      <c r="D702" s="19"/>
      <c r="E702" s="19"/>
      <c r="F702" s="19"/>
      <c r="G702" s="19"/>
    </row>
    <row r="703" spans="2:7" ht="13" x14ac:dyDescent="0.15">
      <c r="B703" s="20"/>
      <c r="C703" s="20"/>
      <c r="D703" s="20"/>
      <c r="E703" s="20"/>
      <c r="F703" s="20"/>
      <c r="G703" s="20"/>
    </row>
    <row r="704" spans="2:7" ht="13" x14ac:dyDescent="0.15">
      <c r="B704" s="19"/>
      <c r="C704" s="19"/>
      <c r="D704" s="19"/>
      <c r="E704" s="19"/>
      <c r="F704" s="19"/>
      <c r="G704" s="19"/>
    </row>
    <row r="705" spans="2:7" ht="13" x14ac:dyDescent="0.15">
      <c r="B705" s="20"/>
      <c r="C705" s="20"/>
      <c r="D705" s="20"/>
      <c r="E705" s="20"/>
      <c r="F705" s="20"/>
      <c r="G705" s="20"/>
    </row>
    <row r="706" spans="2:7" ht="13" x14ac:dyDescent="0.15">
      <c r="B706" s="19"/>
      <c r="C706" s="19"/>
      <c r="D706" s="19"/>
      <c r="E706" s="19"/>
      <c r="F706" s="19"/>
      <c r="G706" s="19"/>
    </row>
    <row r="1048550" spans="16384:16384" ht="15.75" customHeight="1" x14ac:dyDescent="0.15">
      <c r="XFD1048550" t="e" cm="1">
        <f t="array" aca="1" ref="XFD1048550" ca="1">_xludf.Row(solver_opt)</f>
        <v>#NAME?</v>
      </c>
    </row>
    <row r="1048551" spans="16384:16384" ht="15.75" customHeight="1" x14ac:dyDescent="0.15">
      <c r="XFD1048551" t="e" cm="1">
        <f t="array" aca="1" ref="XFD1048551" ca="1">_xludf.Column(solver_opt)</f>
        <v>#NAME?</v>
      </c>
    </row>
    <row r="1048552" spans="16384:16384" ht="15.75" customHeight="1" x14ac:dyDescent="0.15">
      <c r="XFD1048552">
        <f>solver_num</f>
        <v>4</v>
      </c>
    </row>
    <row r="1048553" spans="16384:16384" ht="15.75" customHeight="1" x14ac:dyDescent="0.15">
      <c r="XFD1048553">
        <f>solver_typ</f>
        <v>2</v>
      </c>
    </row>
    <row r="1048554" spans="16384:16384" ht="15.75" customHeight="1" x14ac:dyDescent="0.15">
      <c r="XFD1048554">
        <f>solver_eng</f>
        <v>3</v>
      </c>
    </row>
    <row r="1048555" spans="16384:16384" ht="15.75" customHeight="1" x14ac:dyDescent="0.15">
      <c r="XFD1048555">
        <f>solver_val</f>
        <v>0</v>
      </c>
    </row>
  </sheetData>
  <mergeCells count="5">
    <mergeCell ref="B63:AC63"/>
    <mergeCell ref="B32:AC32"/>
    <mergeCell ref="R7:R9"/>
    <mergeCell ref="S7:S9"/>
    <mergeCell ref="W1:Z1"/>
  </mergeCells>
  <pageMargins left="0.511811024" right="0.511811024" top="0.78740157499999996" bottom="0.78740157499999996" header="0.31496062000000002" footer="0.31496062000000002"/>
  <pageSetup paperSize="9" orientation="portrait" horizontalDpi="0" verticalDpi="0"/>
  <extLst>
    <ext xmlns:x15="http://schemas.microsoft.com/office/spreadsheetml/2010/11/main" uri="{F7C9EE02-42E1-4005-9D12-6889AFFD525C}">
      <x15:webExtensions xmlns:xm="http://schemas.microsoft.com/office/excel/2006/main">
        <x15:webExtension appRef="{161D2C79-F47C-194E-9F8B-A83CC9CF503E}">
          <xm:f>#REF!</xm:f>
        </x15:webExtension>
        <x15:webExtension appRef="{B0E89152-0B5D-2144-9A1B-4210E68F95E9}">
          <xm:f>Geral!1:1048576</xm:f>
        </x15:webExtension>
        <x15:webExtension appRef="{9131FA04-86A7-8447-B4F2-01E83A13BFA4}">
          <xm:f>Geral!#REF!</xm:f>
        </x15:webExtension>
        <x15:webExtension appRef="{BE8794E9-9A9D-B04D-B720-F5DBDBDD852E}">
          <xm:f>Geral!1:1048576</xm:f>
        </x15:webExtension>
        <x15:webExtension appRef="{DAADE1A2-B315-124B-8A41-D740638649FD}">
          <xm:f>Geral!XFD1048550:XFD1048575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zoomScaleNormal="100" workbookViewId="0">
      <selection activeCell="B21" sqref="B21"/>
    </sheetView>
  </sheetViews>
  <sheetFormatPr baseColWidth="10" defaultColWidth="11.5" defaultRowHeight="13" x14ac:dyDescent="0.15"/>
  <cols>
    <col min="3" max="3" width="20.5" style="27" customWidth="1"/>
    <col min="4" max="4" width="16.1640625" customWidth="1"/>
    <col min="5" max="5" width="19.6640625" customWidth="1"/>
  </cols>
  <sheetData>
    <row r="1" spans="1:6" x14ac:dyDescent="0.15">
      <c r="A1" t="s">
        <v>32</v>
      </c>
      <c r="B1" s="23" t="s">
        <v>49</v>
      </c>
      <c r="C1" s="23" t="s">
        <v>48</v>
      </c>
      <c r="D1" s="23" t="s">
        <v>47</v>
      </c>
      <c r="E1" s="30" t="s">
        <v>107</v>
      </c>
      <c r="F1" s="23" t="s">
        <v>50</v>
      </c>
    </row>
    <row r="2" spans="1:6" x14ac:dyDescent="0.15">
      <c r="A2">
        <v>22</v>
      </c>
      <c r="B2" s="24" t="s">
        <v>21</v>
      </c>
      <c r="C2" s="27" t="s">
        <v>81</v>
      </c>
      <c r="D2" t="s">
        <v>58</v>
      </c>
      <c r="E2" s="85">
        <f>VLOOKUP(B2,'Custo da cesta básica p cidade'!$A$1:$B$31,2,0)</f>
        <v>692.83</v>
      </c>
      <c r="F2" s="26" t="s">
        <v>51</v>
      </c>
    </row>
    <row r="3" spans="1:6" x14ac:dyDescent="0.15">
      <c r="A3">
        <v>21</v>
      </c>
      <c r="B3" s="25" t="s">
        <v>20</v>
      </c>
      <c r="C3" s="27" t="s">
        <v>82</v>
      </c>
      <c r="D3" t="s">
        <v>59</v>
      </c>
      <c r="E3" s="85">
        <f>VLOOKUP(B3,'Custo da cesta básica p cidade'!$A$1:$B$31,2,0)</f>
        <v>531.69224054011625</v>
      </c>
      <c r="F3" s="26" t="s">
        <v>54</v>
      </c>
    </row>
    <row r="4" spans="1:6" x14ac:dyDescent="0.15">
      <c r="A4">
        <v>5</v>
      </c>
      <c r="B4" s="24" t="s">
        <v>4</v>
      </c>
      <c r="C4" s="27" t="s">
        <v>83</v>
      </c>
      <c r="D4" t="s">
        <v>60</v>
      </c>
      <c r="E4" s="85">
        <f>VLOOKUP(B4,'Custo da cesta básica p cidade'!$A$1:$B$31,2,0)</f>
        <v>661.09</v>
      </c>
      <c r="F4" s="26" t="s">
        <v>55</v>
      </c>
    </row>
    <row r="5" spans="1:6" x14ac:dyDescent="0.15">
      <c r="A5">
        <v>26</v>
      </c>
      <c r="B5" s="24" t="s">
        <v>25</v>
      </c>
      <c r="C5" s="27" t="s">
        <v>84</v>
      </c>
      <c r="D5" t="s">
        <v>61</v>
      </c>
      <c r="E5" s="85">
        <f>VLOOKUP(B5,'Custo da cesta básica p cidade'!$A$1:$B$31,2,0)</f>
        <v>612.66458470717544</v>
      </c>
      <c r="F5" s="26" t="s">
        <v>52</v>
      </c>
    </row>
    <row r="6" spans="1:6" x14ac:dyDescent="0.15">
      <c r="A6">
        <v>11</v>
      </c>
      <c r="B6" s="24" t="s">
        <v>10</v>
      </c>
      <c r="C6" s="27" t="s">
        <v>85</v>
      </c>
      <c r="D6" t="s">
        <v>62</v>
      </c>
      <c r="E6" s="85">
        <f>VLOOKUP(B6,'Custo da cesta básica p cidade'!$A$1:$B$31,2,0)</f>
        <v>624.91</v>
      </c>
      <c r="F6" s="26" t="s">
        <v>55</v>
      </c>
    </row>
    <row r="7" spans="1:6" x14ac:dyDescent="0.15">
      <c r="A7">
        <v>3</v>
      </c>
      <c r="B7" s="24" t="s">
        <v>2</v>
      </c>
      <c r="C7" s="27" t="s">
        <v>86</v>
      </c>
      <c r="D7" t="s">
        <v>63</v>
      </c>
      <c r="E7" s="85">
        <f>VLOOKUP(B7,'Custo da cesta básica p cidade'!$A$1:$B$31,2,0)</f>
        <v>632.83000000000004</v>
      </c>
      <c r="F7" s="26" t="s">
        <v>51</v>
      </c>
    </row>
    <row r="8" spans="1:6" x14ac:dyDescent="0.15">
      <c r="A8">
        <v>17</v>
      </c>
      <c r="B8" s="25" t="s">
        <v>16</v>
      </c>
      <c r="C8" s="27" t="s">
        <v>87</v>
      </c>
      <c r="D8" t="s">
        <v>64</v>
      </c>
      <c r="E8" s="85">
        <f>VLOOKUP(B8,'Custo da cesta básica p cidade'!$A$1:$B$31,2,0)</f>
        <v>591.49680954623966</v>
      </c>
      <c r="F8" s="26" t="s">
        <v>54</v>
      </c>
    </row>
    <row r="9" spans="1:6" x14ac:dyDescent="0.15">
      <c r="A9">
        <v>18</v>
      </c>
      <c r="B9" s="24" t="s">
        <v>17</v>
      </c>
      <c r="C9" s="27" t="s">
        <v>88</v>
      </c>
      <c r="D9" t="s">
        <v>65</v>
      </c>
      <c r="E9" s="85">
        <f>VLOOKUP(B9,'Custo da cesta básica p cidade'!$A$1:$B$31,2,0)</f>
        <v>673</v>
      </c>
      <c r="F9" s="26" t="s">
        <v>53</v>
      </c>
    </row>
    <row r="10" spans="1:6" x14ac:dyDescent="0.15">
      <c r="A10">
        <v>16</v>
      </c>
      <c r="B10" s="24" t="s">
        <v>15</v>
      </c>
      <c r="C10" s="27" t="s">
        <v>89</v>
      </c>
      <c r="D10" t="s">
        <v>66</v>
      </c>
      <c r="E10" s="85">
        <f>VLOOKUP(B10,'Custo da cesta básica p cidade'!$A$1:$B$31,2,0)</f>
        <v>551.05999999999995</v>
      </c>
      <c r="F10" s="26" t="s">
        <v>52</v>
      </c>
    </row>
    <row r="11" spans="1:6" x14ac:dyDescent="0.15">
      <c r="A11">
        <v>1</v>
      </c>
      <c r="B11" s="24" t="s">
        <v>0</v>
      </c>
      <c r="C11" s="27" t="s">
        <v>90</v>
      </c>
      <c r="D11" t="s">
        <v>67</v>
      </c>
      <c r="E11" s="85">
        <f>VLOOKUP(B11,'Custo da cesta básica p cidade'!$A$1:$B$31,2,0)</f>
        <v>507.82</v>
      </c>
      <c r="F11" s="26" t="s">
        <v>52</v>
      </c>
    </row>
    <row r="12" spans="1:6" x14ac:dyDescent="0.15">
      <c r="A12">
        <v>19</v>
      </c>
      <c r="B12" s="24" t="s">
        <v>18</v>
      </c>
      <c r="C12" s="27" t="s">
        <v>91</v>
      </c>
      <c r="D12" t="s">
        <v>68</v>
      </c>
      <c r="E12" s="85">
        <f>VLOOKUP(B12,'Custo da cesta básica p cidade'!$A$1:$B$31,2,0)</f>
        <v>616.73161563824783</v>
      </c>
      <c r="F12" s="26" t="s">
        <v>54</v>
      </c>
    </row>
    <row r="13" spans="1:6" x14ac:dyDescent="0.15">
      <c r="A13">
        <v>23</v>
      </c>
      <c r="B13" s="24" t="s">
        <v>22</v>
      </c>
      <c r="C13" s="27" t="s">
        <v>92</v>
      </c>
      <c r="D13" t="s">
        <v>68</v>
      </c>
      <c r="E13" s="85">
        <f>VLOOKUP(B13,'Custo da cesta básica p cidade'!$A$1:$B$31,2,0)</f>
        <v>540.01</v>
      </c>
      <c r="F13" s="26" t="s">
        <v>52</v>
      </c>
    </row>
    <row r="14" spans="1:6" x14ac:dyDescent="0.15">
      <c r="A14">
        <v>14</v>
      </c>
      <c r="B14" s="24" t="s">
        <v>13</v>
      </c>
      <c r="C14" s="27" t="s">
        <v>93</v>
      </c>
      <c r="D14" t="s">
        <v>69</v>
      </c>
      <c r="E14" s="85">
        <f>VLOOKUP(B14,'Custo da cesta básica p cidade'!$A$1:$B$31,2,0)</f>
        <v>594.65116030774072</v>
      </c>
      <c r="F14" s="26" t="s">
        <v>52</v>
      </c>
    </row>
    <row r="15" spans="1:6" x14ac:dyDescent="0.15">
      <c r="A15">
        <v>27</v>
      </c>
      <c r="B15" s="24" t="s">
        <v>26</v>
      </c>
      <c r="C15" s="27" t="s">
        <v>94</v>
      </c>
      <c r="D15" t="s">
        <v>69</v>
      </c>
      <c r="E15" s="85">
        <f>VLOOKUP(B15,'Custo da cesta básica p cidade'!$A$1:$B$31,2,0)</f>
        <v>677.54</v>
      </c>
      <c r="F15" s="26" t="s">
        <v>51</v>
      </c>
    </row>
    <row r="16" spans="1:6" x14ac:dyDescent="0.15">
      <c r="A16">
        <v>2</v>
      </c>
      <c r="B16" s="24" t="s">
        <v>1</v>
      </c>
      <c r="C16" s="27" t="s">
        <v>95</v>
      </c>
      <c r="D16" t="s">
        <v>70</v>
      </c>
      <c r="E16" s="85">
        <f>VLOOKUP(B16,'Custo da cesta básica p cidade'!$A$1:$B$31,2,0)</f>
        <v>563.97</v>
      </c>
      <c r="F16" s="26" t="s">
        <v>54</v>
      </c>
    </row>
    <row r="17" spans="1:6" x14ac:dyDescent="0.15">
      <c r="A17">
        <v>6</v>
      </c>
      <c r="B17" s="24" t="s">
        <v>27</v>
      </c>
      <c r="C17" s="27" t="s">
        <v>96</v>
      </c>
      <c r="D17" t="s">
        <v>71</v>
      </c>
      <c r="E17" s="85">
        <f>VLOOKUP(B17,'Custo da cesta básica p cidade'!$A$1:$B$31,2,0)</f>
        <v>660.11</v>
      </c>
      <c r="F17" s="26" t="s">
        <v>55</v>
      </c>
    </row>
    <row r="18" spans="1:6" x14ac:dyDescent="0.15">
      <c r="A18">
        <v>7</v>
      </c>
      <c r="B18" s="24" t="s">
        <v>6</v>
      </c>
      <c r="C18" s="27" t="s">
        <v>97</v>
      </c>
      <c r="D18" t="s">
        <v>72</v>
      </c>
      <c r="E18" s="85">
        <f>VLOOKUP(B18,'Custo da cesta básica p cidade'!$A$1:$B$31,2,0)</f>
        <v>632.53539331135198</v>
      </c>
      <c r="F18" s="26" t="s">
        <v>55</v>
      </c>
    </row>
    <row r="19" spans="1:6" x14ac:dyDescent="0.15">
      <c r="A19">
        <v>10</v>
      </c>
      <c r="B19" s="24" t="s">
        <v>9</v>
      </c>
      <c r="C19" s="27" t="s">
        <v>98</v>
      </c>
      <c r="D19" t="s">
        <v>73</v>
      </c>
      <c r="E19" s="85">
        <f>VLOOKUP(B19,'Custo da cesta básica p cidade'!$A$1:$B$31,2,0)</f>
        <v>607.35</v>
      </c>
      <c r="F19" s="26" t="s">
        <v>52</v>
      </c>
    </row>
    <row r="20" spans="1:6" x14ac:dyDescent="0.15">
      <c r="A20">
        <v>20</v>
      </c>
      <c r="B20" s="24" t="s">
        <v>19</v>
      </c>
      <c r="C20" s="27" t="s">
        <v>99</v>
      </c>
      <c r="D20" t="s">
        <v>74</v>
      </c>
      <c r="E20" s="85">
        <f>VLOOKUP(B20,'Custo da cesta básica p cidade'!$A$1:$B$31,2,0)</f>
        <v>543.1</v>
      </c>
      <c r="F20" s="26" t="s">
        <v>52</v>
      </c>
    </row>
    <row r="21" spans="1:6" x14ac:dyDescent="0.15">
      <c r="A21">
        <v>24</v>
      </c>
      <c r="B21" s="24" t="s">
        <v>23</v>
      </c>
      <c r="C21" s="27" t="s">
        <v>100</v>
      </c>
      <c r="D21" t="s">
        <v>74</v>
      </c>
      <c r="E21" s="85">
        <f>VLOOKUP(B21,'Custo da cesta básica p cidade'!$A$1:$B$31,2,0)</f>
        <v>588.58263777673108</v>
      </c>
      <c r="F21" s="26" t="s">
        <v>52</v>
      </c>
    </row>
    <row r="22" spans="1:6" x14ac:dyDescent="0.15">
      <c r="A22">
        <v>15</v>
      </c>
      <c r="B22" s="25" t="s">
        <v>14</v>
      </c>
      <c r="C22" s="27" t="s">
        <v>101</v>
      </c>
      <c r="D22" t="s">
        <v>75</v>
      </c>
      <c r="E22" s="85">
        <f>VLOOKUP(B22,'Custo da cesta básica p cidade'!$A$1:$B$31,2,0)</f>
        <v>578.7352991050401</v>
      </c>
      <c r="F22" s="26" t="s">
        <v>54</v>
      </c>
    </row>
    <row r="23" spans="1:6" x14ac:dyDescent="0.15">
      <c r="A23">
        <v>12</v>
      </c>
      <c r="B23" s="24" t="s">
        <v>11</v>
      </c>
      <c r="C23" s="27" t="s">
        <v>102</v>
      </c>
      <c r="D23" t="s">
        <v>75</v>
      </c>
      <c r="E23" s="85">
        <f>VLOOKUP(B23,'Custo da cesta básica p cidade'!$A$1:$B$31,2,0)</f>
        <v>538.65</v>
      </c>
      <c r="F23" s="26" t="s">
        <v>52</v>
      </c>
    </row>
    <row r="24" spans="1:6" x14ac:dyDescent="0.15">
      <c r="A24">
        <v>9</v>
      </c>
      <c r="B24" s="24" t="s">
        <v>8</v>
      </c>
      <c r="C24" s="27" t="s">
        <v>103</v>
      </c>
      <c r="D24" t="s">
        <v>76</v>
      </c>
      <c r="E24" s="85">
        <f>VLOOKUP(B24,'Custo da cesta básica p cidade'!$A$1:$B$31,2,0)</f>
        <v>695.59</v>
      </c>
      <c r="F24" s="26" t="s">
        <v>53</v>
      </c>
    </row>
    <row r="25" spans="1:6" x14ac:dyDescent="0.15">
      <c r="A25">
        <v>8</v>
      </c>
      <c r="B25" s="24" t="s">
        <v>7</v>
      </c>
      <c r="C25" s="27" t="s">
        <v>104</v>
      </c>
      <c r="D25" t="s">
        <v>77</v>
      </c>
      <c r="E25" s="85">
        <f>VLOOKUP(B25,'Custo da cesta básica p cidade'!$A$1:$B$31,2,0)</f>
        <v>636.57000000000005</v>
      </c>
      <c r="F25" s="26" t="s">
        <v>53</v>
      </c>
    </row>
    <row r="26" spans="1:6" x14ac:dyDescent="0.15">
      <c r="A26">
        <v>4</v>
      </c>
      <c r="B26" s="24" t="s">
        <v>3</v>
      </c>
      <c r="C26" s="27" t="s">
        <v>105</v>
      </c>
      <c r="D26" t="s">
        <v>78</v>
      </c>
      <c r="E26" s="85">
        <f>VLOOKUP(B26,'Custo da cesta básica p cidade'!$A$1:$B$31,2,0)</f>
        <v>596.01217459569796</v>
      </c>
      <c r="F26" s="26" t="s">
        <v>54</v>
      </c>
    </row>
    <row r="27" spans="1:6" x14ac:dyDescent="0.15">
      <c r="A27">
        <v>25</v>
      </c>
      <c r="B27" s="25" t="s">
        <v>24</v>
      </c>
      <c r="C27" s="27" t="s">
        <v>24</v>
      </c>
      <c r="D27" t="s">
        <v>79</v>
      </c>
      <c r="E27" s="85">
        <f>VLOOKUP(B27,'Custo da cesta básica p cidade'!$A$1:$B$31,2,0)</f>
        <v>713.86</v>
      </c>
      <c r="F27" s="26" t="s">
        <v>51</v>
      </c>
    </row>
    <row r="28" spans="1:6" x14ac:dyDescent="0.15">
      <c r="A28">
        <v>13</v>
      </c>
      <c r="B28" s="25" t="s">
        <v>12</v>
      </c>
      <c r="C28" s="27" t="s">
        <v>106</v>
      </c>
      <c r="D28" t="s">
        <v>80</v>
      </c>
      <c r="E28" s="85">
        <f>VLOOKUP(B28,'Custo da cesta básica p cidade'!$A$1:$B$31,2,0)</f>
        <v>585.22013188883659</v>
      </c>
      <c r="F28" s="26" t="s">
        <v>54</v>
      </c>
    </row>
    <row r="29" spans="1:6" x14ac:dyDescent="0.15">
      <c r="D29" t="str">
        <f>RIGHT(C29,4)</f>
        <v/>
      </c>
    </row>
    <row r="30" spans="1:6" x14ac:dyDescent="0.15">
      <c r="C30" s="28"/>
      <c r="D30" t="str">
        <f>RIGHT(C30,4)</f>
        <v/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386"/>
  <sheetViews>
    <sheetView workbookViewId="0">
      <selection activeCell="A28" sqref="A28"/>
    </sheetView>
  </sheetViews>
  <sheetFormatPr baseColWidth="10" defaultColWidth="11.5" defaultRowHeight="13" x14ac:dyDescent="0.15"/>
  <cols>
    <col min="1" max="2" width="14.83203125" style="34" customWidth="1"/>
  </cols>
  <sheetData>
    <row r="1" spans="1:41" ht="14" x14ac:dyDescent="0.15">
      <c r="B1" s="84" t="s">
        <v>135</v>
      </c>
      <c r="M1" s="94"/>
      <c r="N1" s="94"/>
      <c r="O1" s="94"/>
      <c r="P1" s="94"/>
      <c r="Q1" s="94"/>
    </row>
    <row r="2" spans="1:41" ht="31" customHeight="1" x14ac:dyDescent="0.15">
      <c r="A2" s="33" t="s">
        <v>109</v>
      </c>
      <c r="B2" s="35" t="s">
        <v>108</v>
      </c>
      <c r="M2" s="94"/>
      <c r="N2" s="95"/>
      <c r="O2" s="94"/>
      <c r="P2" s="94"/>
      <c r="Q2" s="94"/>
    </row>
    <row r="3" spans="1:41" ht="14" x14ac:dyDescent="0.15">
      <c r="A3" s="83" t="s">
        <v>4</v>
      </c>
      <c r="B3" s="89">
        <v>661.09</v>
      </c>
      <c r="C3" s="32"/>
      <c r="D3" s="31"/>
      <c r="L3" s="94"/>
      <c r="M3" s="95"/>
      <c r="N3" s="95"/>
      <c r="O3" s="95"/>
      <c r="P3" s="96"/>
      <c r="Q3" s="95"/>
      <c r="R3" s="95"/>
      <c r="S3" s="95"/>
      <c r="T3" s="95"/>
      <c r="U3" s="95"/>
      <c r="V3" s="95"/>
      <c r="W3" s="95"/>
      <c r="X3" s="95"/>
      <c r="Y3" s="95"/>
      <c r="Z3" s="96"/>
      <c r="AA3" s="96"/>
      <c r="AB3" s="96"/>
      <c r="AC3" s="96"/>
      <c r="AD3" s="96"/>
      <c r="AE3" s="96"/>
      <c r="AF3" s="95"/>
      <c r="AG3" s="95"/>
      <c r="AH3" s="95"/>
      <c r="AI3" s="96"/>
      <c r="AJ3" s="95"/>
      <c r="AK3" s="95"/>
      <c r="AL3" s="95"/>
      <c r="AM3" s="96"/>
      <c r="AN3" s="96"/>
      <c r="AO3" s="96"/>
    </row>
    <row r="4" spans="1:41" x14ac:dyDescent="0.15">
      <c r="A4" s="24" t="s">
        <v>27</v>
      </c>
      <c r="B4" s="89">
        <v>660.11</v>
      </c>
      <c r="C4" s="32"/>
      <c r="D4" s="31"/>
      <c r="L4" s="94"/>
      <c r="M4" s="94"/>
      <c r="N4" s="95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  <c r="AE4" s="94"/>
      <c r="AF4" s="94"/>
      <c r="AG4" s="94"/>
      <c r="AH4" s="94"/>
      <c r="AI4" s="94"/>
      <c r="AJ4" s="94"/>
      <c r="AK4" s="94"/>
      <c r="AL4" s="94"/>
      <c r="AM4" s="94"/>
      <c r="AN4" s="94"/>
      <c r="AO4" s="94"/>
    </row>
    <row r="5" spans="1:41" ht="14" x14ac:dyDescent="0.15">
      <c r="A5" s="83" t="s">
        <v>6</v>
      </c>
      <c r="B5" s="89">
        <v>632.53539331135198</v>
      </c>
      <c r="C5" s="32"/>
      <c r="D5" s="31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4"/>
      <c r="AO5" s="94"/>
    </row>
    <row r="6" spans="1:41" ht="14" x14ac:dyDescent="0.15">
      <c r="A6" s="83" t="s">
        <v>10</v>
      </c>
      <c r="B6" s="89">
        <v>624.91</v>
      </c>
      <c r="C6" s="32"/>
      <c r="D6" s="31"/>
      <c r="L6" s="94"/>
      <c r="M6" s="95"/>
      <c r="N6" s="95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4"/>
      <c r="AO6" s="94"/>
    </row>
    <row r="7" spans="1:41" ht="14" x14ac:dyDescent="0.15">
      <c r="A7" s="83" t="s">
        <v>2</v>
      </c>
      <c r="B7" s="89">
        <v>632.83000000000004</v>
      </c>
      <c r="C7" s="32"/>
      <c r="D7" s="31"/>
      <c r="L7" s="94"/>
      <c r="M7" s="95"/>
      <c r="N7" s="94"/>
      <c r="O7" s="94"/>
      <c r="P7" s="94"/>
      <c r="Q7" s="94"/>
      <c r="R7" s="94"/>
      <c r="S7" s="94"/>
      <c r="T7" s="94"/>
      <c r="U7" s="94"/>
      <c r="V7" s="94"/>
      <c r="W7" s="94"/>
      <c r="X7" s="94"/>
      <c r="Y7" s="94"/>
      <c r="Z7" s="94"/>
      <c r="AA7" s="94"/>
      <c r="AB7" s="94"/>
      <c r="AC7" s="94"/>
      <c r="AD7" s="94"/>
      <c r="AE7" s="94"/>
      <c r="AF7" s="94"/>
      <c r="AG7" s="94"/>
      <c r="AH7" s="94"/>
      <c r="AI7" s="94"/>
      <c r="AJ7" s="94"/>
      <c r="AK7" s="94"/>
      <c r="AL7" s="94"/>
      <c r="AM7" s="94"/>
      <c r="AN7" s="94"/>
      <c r="AO7" s="94"/>
    </row>
    <row r="8" spans="1:41" x14ac:dyDescent="0.15">
      <c r="A8" s="24" t="s">
        <v>21</v>
      </c>
      <c r="B8" s="89">
        <v>692.83</v>
      </c>
      <c r="C8" s="31"/>
      <c r="D8" s="31"/>
      <c r="L8" s="94"/>
      <c r="M8" s="95"/>
      <c r="N8" s="95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  <c r="AA8" s="94"/>
      <c r="AB8" s="94"/>
      <c r="AC8" s="94"/>
      <c r="AD8" s="94"/>
      <c r="AE8" s="94"/>
      <c r="AF8" s="94"/>
      <c r="AG8" s="94"/>
      <c r="AH8" s="94"/>
      <c r="AI8" s="94"/>
      <c r="AJ8" s="94"/>
      <c r="AK8" s="94"/>
      <c r="AL8" s="94"/>
      <c r="AM8" s="94"/>
      <c r="AN8" s="94"/>
      <c r="AO8" s="94"/>
    </row>
    <row r="9" spans="1:41" ht="14" x14ac:dyDescent="0.15">
      <c r="A9" s="83" t="s">
        <v>24</v>
      </c>
      <c r="B9" s="89">
        <v>713.86</v>
      </c>
      <c r="C9" s="31"/>
      <c r="D9" s="31"/>
      <c r="L9" s="94"/>
      <c r="M9" s="96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</row>
    <row r="10" spans="1:41" ht="14" x14ac:dyDescent="0.15">
      <c r="A10" s="83" t="s">
        <v>26</v>
      </c>
      <c r="B10" s="89">
        <v>677.54</v>
      </c>
      <c r="C10" s="31"/>
      <c r="D10" s="31"/>
      <c r="L10" s="94"/>
      <c r="M10" s="95"/>
      <c r="N10" s="95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</row>
    <row r="11" spans="1:41" ht="14" x14ac:dyDescent="0.15">
      <c r="A11" s="83" t="s">
        <v>7</v>
      </c>
      <c r="B11" s="89">
        <v>636.57000000000005</v>
      </c>
      <c r="C11" s="31"/>
      <c r="D11" s="31"/>
      <c r="L11" s="94"/>
      <c r="M11" s="95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</row>
    <row r="12" spans="1:41" ht="14" x14ac:dyDescent="0.15">
      <c r="A12" s="83" t="s">
        <v>8</v>
      </c>
      <c r="B12" s="89">
        <v>695.59</v>
      </c>
      <c r="C12" s="31"/>
      <c r="D12" s="31"/>
      <c r="L12" s="94"/>
      <c r="M12" s="95"/>
      <c r="N12" s="95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</row>
    <row r="13" spans="1:41" ht="14" x14ac:dyDescent="0.15">
      <c r="A13" s="83" t="s">
        <v>17</v>
      </c>
      <c r="B13" s="89">
        <v>673</v>
      </c>
      <c r="C13" s="31"/>
      <c r="D13" s="31"/>
      <c r="L13" s="94"/>
      <c r="M13" s="95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</row>
    <row r="14" spans="1:41" ht="14" x14ac:dyDescent="0.15">
      <c r="A14" s="83" t="s">
        <v>1</v>
      </c>
      <c r="B14" s="89">
        <v>563.97</v>
      </c>
      <c r="C14" s="31"/>
      <c r="D14" s="31"/>
      <c r="L14" s="94"/>
      <c r="M14" s="95"/>
      <c r="N14" s="95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</row>
    <row r="15" spans="1:41" ht="14" x14ac:dyDescent="0.15">
      <c r="A15" s="83" t="s">
        <v>3</v>
      </c>
      <c r="B15" s="89">
        <v>596.01217459569796</v>
      </c>
      <c r="C15" s="31"/>
      <c r="D15" s="31"/>
      <c r="L15" s="94"/>
      <c r="M15" s="95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</row>
    <row r="16" spans="1:41" ht="14" x14ac:dyDescent="0.15">
      <c r="A16" s="83" t="s">
        <v>12</v>
      </c>
      <c r="B16" s="89">
        <v>585.22013188883659</v>
      </c>
      <c r="C16" s="31"/>
      <c r="D16" s="31"/>
      <c r="L16" s="94"/>
      <c r="M16" s="95"/>
      <c r="N16" s="95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</row>
    <row r="17" spans="1:41" ht="14" x14ac:dyDescent="0.15">
      <c r="A17" s="83" t="s">
        <v>14</v>
      </c>
      <c r="B17" s="89">
        <v>578.7352991050401</v>
      </c>
      <c r="C17" s="31"/>
      <c r="D17" s="31"/>
      <c r="L17" s="94"/>
      <c r="M17" s="95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</row>
    <row r="18" spans="1:41" ht="14" x14ac:dyDescent="0.15">
      <c r="A18" s="83" t="s">
        <v>16</v>
      </c>
      <c r="B18" s="89">
        <v>591.49680954623966</v>
      </c>
      <c r="C18" s="31"/>
      <c r="D18" s="31"/>
      <c r="L18" s="94"/>
      <c r="M18" s="95"/>
      <c r="N18" s="95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</row>
    <row r="19" spans="1:41" ht="14" x14ac:dyDescent="0.15">
      <c r="A19" s="83" t="s">
        <v>18</v>
      </c>
      <c r="B19" s="89">
        <v>616.73161563824783</v>
      </c>
      <c r="C19" s="31"/>
      <c r="D19" s="31"/>
      <c r="L19" s="94"/>
      <c r="M19" s="96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</row>
    <row r="20" spans="1:41" x14ac:dyDescent="0.15">
      <c r="A20" s="25" t="s">
        <v>20</v>
      </c>
      <c r="B20" s="89">
        <v>531.69224054011625</v>
      </c>
      <c r="C20" s="31"/>
      <c r="D20" s="31"/>
      <c r="L20" s="94"/>
      <c r="M20" s="96"/>
      <c r="N20" s="95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</row>
    <row r="21" spans="1:41" ht="14" x14ac:dyDescent="0.15">
      <c r="A21" s="83" t="s">
        <v>0</v>
      </c>
      <c r="B21" s="89">
        <v>507.82</v>
      </c>
      <c r="C21" s="31"/>
      <c r="D21" s="31"/>
      <c r="L21" s="94"/>
      <c r="M21" s="96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</row>
    <row r="22" spans="1:41" ht="14" x14ac:dyDescent="0.15">
      <c r="A22" s="83" t="s">
        <v>9</v>
      </c>
      <c r="B22" s="89">
        <v>607.35</v>
      </c>
      <c r="C22" s="31"/>
      <c r="D22" s="31"/>
      <c r="L22" s="94"/>
      <c r="M22" s="96"/>
      <c r="N22" s="95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</row>
    <row r="23" spans="1:41" ht="14" x14ac:dyDescent="0.15">
      <c r="A23" s="83" t="s">
        <v>11</v>
      </c>
      <c r="B23" s="89">
        <v>538.65</v>
      </c>
      <c r="C23" s="31"/>
      <c r="D23" s="31"/>
      <c r="L23" s="94"/>
      <c r="M23" s="96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</row>
    <row r="24" spans="1:41" ht="14" x14ac:dyDescent="0.15">
      <c r="A24" s="83" t="s">
        <v>13</v>
      </c>
      <c r="B24" s="89">
        <v>594.65116030774072</v>
      </c>
      <c r="C24" s="31"/>
      <c r="D24" s="31"/>
      <c r="L24" s="94"/>
      <c r="M24" s="96"/>
      <c r="N24" s="95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</row>
    <row r="25" spans="1:41" ht="14" x14ac:dyDescent="0.15">
      <c r="A25" s="83" t="s">
        <v>15</v>
      </c>
      <c r="B25" s="89">
        <v>551.05999999999995</v>
      </c>
      <c r="C25" s="31"/>
      <c r="D25" s="31"/>
      <c r="L25" s="94"/>
      <c r="M25" s="95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</row>
    <row r="26" spans="1:41" ht="14" x14ac:dyDescent="0.15">
      <c r="A26" s="83" t="s">
        <v>19</v>
      </c>
      <c r="B26" s="89">
        <v>543.1</v>
      </c>
      <c r="C26" s="31"/>
      <c r="D26" s="31"/>
      <c r="L26" s="94"/>
      <c r="M26" s="95"/>
      <c r="N26" s="95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</row>
    <row r="27" spans="1:41" ht="14" x14ac:dyDescent="0.15">
      <c r="A27" s="83" t="s">
        <v>22</v>
      </c>
      <c r="B27" s="89">
        <v>540.01</v>
      </c>
      <c r="C27" s="31"/>
      <c r="D27" s="31"/>
      <c r="L27" s="94"/>
      <c r="M27" s="95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</row>
    <row r="28" spans="1:41" x14ac:dyDescent="0.15">
      <c r="A28" s="24" t="s">
        <v>23</v>
      </c>
      <c r="B28" s="89">
        <v>588.58263777673108</v>
      </c>
      <c r="C28" s="31"/>
      <c r="D28" s="31"/>
      <c r="L28" s="94"/>
      <c r="M28" s="96"/>
      <c r="N28" s="95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</row>
    <row r="29" spans="1:41" ht="14" x14ac:dyDescent="0.15">
      <c r="A29" s="83" t="s">
        <v>25</v>
      </c>
      <c r="B29" s="89">
        <v>612.66458470717544</v>
      </c>
      <c r="C29" s="31"/>
      <c r="D29" s="31"/>
      <c r="L29" s="94"/>
      <c r="M29" s="95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</row>
    <row r="30" spans="1:41" ht="14" x14ac:dyDescent="0.15">
      <c r="A30" s="83" t="s">
        <v>110</v>
      </c>
      <c r="B30" s="89">
        <v>609.36612655047895</v>
      </c>
      <c r="C30" s="31"/>
      <c r="D30" s="31"/>
      <c r="L30" s="94"/>
      <c r="M30" s="95"/>
      <c r="N30" s="95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</row>
    <row r="31" spans="1:41" x14ac:dyDescent="0.15">
      <c r="A31" s="36"/>
      <c r="C31" s="31"/>
      <c r="D31" s="31"/>
      <c r="L31" s="94"/>
      <c r="M31" s="95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</row>
    <row r="32" spans="1:41" ht="42" x14ac:dyDescent="0.15">
      <c r="A32" s="36" t="s">
        <v>112</v>
      </c>
      <c r="B32" s="36" t="s">
        <v>113</v>
      </c>
      <c r="C32" s="29" t="s">
        <v>114</v>
      </c>
      <c r="D32" s="31"/>
      <c r="L32" s="94"/>
      <c r="M32" s="96"/>
      <c r="N32" s="95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</row>
    <row r="33" spans="1:41" x14ac:dyDescent="0.15">
      <c r="A33" s="36"/>
      <c r="B33" s="36"/>
      <c r="C33" s="29" t="s">
        <v>115</v>
      </c>
      <c r="D33" s="31"/>
      <c r="L33" s="94"/>
      <c r="M33" s="96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</row>
    <row r="34" spans="1:41" x14ac:dyDescent="0.15">
      <c r="A34" s="36"/>
      <c r="B34" s="36"/>
      <c r="C34" s="31"/>
      <c r="D34" s="31"/>
      <c r="L34" s="94"/>
      <c r="M34" s="96"/>
      <c r="N34" s="95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</row>
    <row r="35" spans="1:41" x14ac:dyDescent="0.15">
      <c r="A35" s="36"/>
      <c r="B35" s="36"/>
      <c r="C35" s="31"/>
      <c r="D35" s="31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</row>
    <row r="36" spans="1:41" x14ac:dyDescent="0.15">
      <c r="A36" s="36"/>
      <c r="B36" s="36"/>
      <c r="C36" s="31"/>
      <c r="D36" s="31"/>
      <c r="L36" s="94"/>
      <c r="M36" s="94"/>
      <c r="N36" s="95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</row>
    <row r="37" spans="1:41" x14ac:dyDescent="0.15">
      <c r="A37" s="36"/>
      <c r="B37" s="36"/>
      <c r="C37" s="31"/>
      <c r="D37" s="31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</row>
    <row r="38" spans="1:41" x14ac:dyDescent="0.15">
      <c r="A38" s="36"/>
      <c r="B38" s="36"/>
      <c r="C38" s="31"/>
      <c r="D38" s="31"/>
      <c r="L38" s="94"/>
      <c r="M38" s="94"/>
      <c r="N38" s="95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</row>
    <row r="39" spans="1:41" x14ac:dyDescent="0.15">
      <c r="A39" s="36"/>
      <c r="B39" s="36"/>
      <c r="C39" s="31"/>
      <c r="D39" s="31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</row>
    <row r="40" spans="1:41" x14ac:dyDescent="0.15">
      <c r="A40" s="36"/>
      <c r="B40" s="36"/>
      <c r="C40" s="31"/>
      <c r="D40" s="31"/>
      <c r="L40" s="94"/>
      <c r="M40" s="94"/>
      <c r="N40" s="95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</row>
    <row r="41" spans="1:41" x14ac:dyDescent="0.15">
      <c r="A41" s="36"/>
      <c r="B41" s="36"/>
      <c r="C41" s="31"/>
      <c r="D41" s="31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</row>
    <row r="42" spans="1:41" x14ac:dyDescent="0.15">
      <c r="A42" s="36"/>
      <c r="B42" s="36"/>
      <c r="C42" s="31"/>
      <c r="D42" s="31"/>
      <c r="L42" s="94"/>
      <c r="M42" s="94"/>
      <c r="N42" s="95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</row>
    <row r="43" spans="1:41" x14ac:dyDescent="0.15">
      <c r="A43" s="36"/>
      <c r="B43" s="36"/>
      <c r="C43" s="31"/>
      <c r="D43" s="31"/>
      <c r="M43" s="94"/>
      <c r="N43" s="94"/>
      <c r="O43" s="94"/>
      <c r="P43" s="94"/>
      <c r="Q43" s="94"/>
    </row>
    <row r="44" spans="1:41" x14ac:dyDescent="0.15">
      <c r="A44" s="36"/>
      <c r="B44" s="36"/>
      <c r="C44" s="31"/>
      <c r="D44" s="31"/>
      <c r="M44" s="94"/>
      <c r="N44" s="95"/>
      <c r="O44" s="94"/>
      <c r="P44" s="94"/>
      <c r="Q44" s="94"/>
    </row>
    <row r="45" spans="1:41" x14ac:dyDescent="0.15">
      <c r="A45" s="36"/>
      <c r="B45" s="36"/>
      <c r="C45" s="31"/>
      <c r="D45" s="31"/>
      <c r="M45" s="94"/>
      <c r="N45" s="94"/>
      <c r="O45" s="94"/>
      <c r="P45" s="94"/>
      <c r="Q45" s="94"/>
    </row>
    <row r="46" spans="1:41" x14ac:dyDescent="0.15">
      <c r="A46" s="36"/>
      <c r="B46" s="36"/>
      <c r="C46" s="31"/>
      <c r="D46" s="31"/>
      <c r="M46" s="94"/>
      <c r="N46" s="95"/>
      <c r="O46" s="94"/>
      <c r="P46" s="94"/>
      <c r="Q46" s="94"/>
    </row>
    <row r="47" spans="1:41" x14ac:dyDescent="0.15">
      <c r="A47" s="36"/>
      <c r="B47" s="36"/>
      <c r="C47" s="31"/>
      <c r="D47" s="31"/>
      <c r="M47" s="94"/>
      <c r="N47" s="94"/>
      <c r="O47" s="94"/>
      <c r="P47" s="94"/>
      <c r="Q47" s="94"/>
    </row>
    <row r="48" spans="1:41" x14ac:dyDescent="0.15">
      <c r="A48" s="36"/>
      <c r="B48" s="36"/>
      <c r="C48" s="31"/>
      <c r="D48" s="31"/>
      <c r="M48" s="94"/>
      <c r="N48" s="95"/>
      <c r="O48" s="94"/>
      <c r="P48" s="94"/>
      <c r="Q48" s="94"/>
    </row>
    <row r="49" spans="1:17" x14ac:dyDescent="0.15">
      <c r="A49" s="36"/>
      <c r="B49" s="36"/>
      <c r="C49" s="31"/>
      <c r="D49" s="31"/>
      <c r="M49" s="94"/>
      <c r="N49" s="94"/>
      <c r="O49" s="94"/>
      <c r="P49" s="94"/>
      <c r="Q49" s="94"/>
    </row>
    <row r="50" spans="1:17" x14ac:dyDescent="0.15">
      <c r="A50" s="36"/>
      <c r="B50" s="36"/>
      <c r="C50" s="31"/>
      <c r="D50" s="31"/>
      <c r="M50" s="94"/>
      <c r="N50" s="95"/>
      <c r="O50" s="94"/>
      <c r="P50" s="94"/>
      <c r="Q50" s="94"/>
    </row>
    <row r="51" spans="1:17" x14ac:dyDescent="0.15">
      <c r="A51" s="36"/>
      <c r="B51" s="36"/>
      <c r="C51" s="31"/>
      <c r="D51" s="31"/>
      <c r="M51" s="94"/>
      <c r="N51" s="94"/>
      <c r="O51" s="94"/>
      <c r="P51" s="94"/>
      <c r="Q51" s="94"/>
    </row>
    <row r="52" spans="1:17" x14ac:dyDescent="0.15">
      <c r="A52" s="36"/>
      <c r="B52" s="36"/>
      <c r="C52" s="31"/>
      <c r="D52" s="31"/>
      <c r="M52" s="94"/>
      <c r="N52" s="95"/>
      <c r="O52" s="94"/>
      <c r="P52" s="94"/>
      <c r="Q52" s="94"/>
    </row>
    <row r="53" spans="1:17" x14ac:dyDescent="0.15">
      <c r="A53" s="36"/>
      <c r="B53" s="36"/>
      <c r="C53" s="31"/>
      <c r="D53" s="31"/>
      <c r="M53" s="94"/>
      <c r="N53" s="94"/>
      <c r="O53" s="94"/>
      <c r="P53" s="94"/>
      <c r="Q53" s="94"/>
    </row>
    <row r="54" spans="1:17" x14ac:dyDescent="0.15">
      <c r="A54" s="36"/>
      <c r="B54" s="36"/>
      <c r="C54" s="31"/>
      <c r="D54" s="31"/>
      <c r="M54" s="94"/>
      <c r="N54" s="95"/>
      <c r="O54" s="94"/>
      <c r="P54" s="94"/>
      <c r="Q54" s="94"/>
    </row>
    <row r="55" spans="1:17" x14ac:dyDescent="0.15">
      <c r="A55" s="36"/>
      <c r="B55" s="36"/>
      <c r="C55" s="31"/>
      <c r="D55" s="31"/>
      <c r="M55" s="94"/>
      <c r="N55" s="94"/>
      <c r="O55" s="94"/>
      <c r="P55" s="94"/>
      <c r="Q55" s="94"/>
    </row>
    <row r="56" spans="1:17" x14ac:dyDescent="0.15">
      <c r="A56" s="36"/>
      <c r="B56" s="36"/>
      <c r="C56" s="31"/>
      <c r="D56" s="31"/>
      <c r="M56" s="94"/>
      <c r="N56" s="95"/>
      <c r="O56" s="94"/>
      <c r="P56" s="94"/>
      <c r="Q56" s="94"/>
    </row>
    <row r="57" spans="1:17" x14ac:dyDescent="0.15">
      <c r="A57" s="36"/>
      <c r="B57" s="36"/>
      <c r="C57" s="31"/>
      <c r="D57" s="31"/>
      <c r="M57" s="94"/>
      <c r="N57" s="94"/>
      <c r="O57" s="94"/>
      <c r="P57" s="94"/>
      <c r="Q57" s="94"/>
    </row>
    <row r="58" spans="1:17" x14ac:dyDescent="0.15">
      <c r="A58" s="36"/>
      <c r="B58" s="36"/>
      <c r="C58" s="31"/>
      <c r="D58" s="31"/>
      <c r="M58" s="94"/>
      <c r="N58" s="95"/>
      <c r="O58" s="94"/>
      <c r="P58" s="94"/>
      <c r="Q58" s="94"/>
    </row>
    <row r="59" spans="1:17" x14ac:dyDescent="0.15">
      <c r="A59" s="36"/>
      <c r="B59" s="36"/>
      <c r="C59" s="31"/>
      <c r="D59" s="31"/>
      <c r="M59" s="94"/>
      <c r="N59" s="94"/>
      <c r="O59" s="94"/>
      <c r="P59" s="94"/>
      <c r="Q59" s="94"/>
    </row>
    <row r="60" spans="1:17" x14ac:dyDescent="0.15">
      <c r="A60" s="36"/>
      <c r="B60" s="36"/>
      <c r="C60" s="31"/>
      <c r="D60" s="31"/>
      <c r="M60" s="94"/>
      <c r="N60" s="95"/>
      <c r="O60" s="94"/>
      <c r="P60" s="94"/>
      <c r="Q60" s="94"/>
    </row>
    <row r="61" spans="1:17" x14ac:dyDescent="0.15">
      <c r="A61" s="36"/>
      <c r="B61" s="36"/>
      <c r="C61" s="31"/>
      <c r="D61" s="31"/>
      <c r="M61" s="94"/>
      <c r="N61" s="94"/>
      <c r="O61" s="94"/>
      <c r="P61" s="94"/>
      <c r="Q61" s="94"/>
    </row>
    <row r="62" spans="1:17" x14ac:dyDescent="0.15">
      <c r="A62" s="36"/>
      <c r="B62" s="36"/>
      <c r="C62" s="31"/>
      <c r="D62" s="31"/>
      <c r="M62" s="94"/>
      <c r="N62" s="95"/>
      <c r="O62" s="94"/>
      <c r="P62" s="94"/>
      <c r="Q62" s="94"/>
    </row>
    <row r="63" spans="1:17" x14ac:dyDescent="0.15">
      <c r="A63" s="36"/>
      <c r="B63" s="36"/>
      <c r="C63" s="31"/>
      <c r="D63" s="31"/>
      <c r="M63" s="94"/>
      <c r="N63" s="94"/>
      <c r="O63" s="94"/>
      <c r="P63" s="94"/>
      <c r="Q63" s="94"/>
    </row>
    <row r="64" spans="1:17" x14ac:dyDescent="0.15">
      <c r="A64" s="36"/>
      <c r="B64" s="36"/>
      <c r="C64" s="31"/>
      <c r="D64" s="31"/>
      <c r="M64" s="94"/>
      <c r="N64" s="95"/>
      <c r="O64" s="94"/>
      <c r="P64" s="94"/>
      <c r="Q64" s="94"/>
    </row>
    <row r="65" spans="1:17" x14ac:dyDescent="0.15">
      <c r="A65" s="36"/>
      <c r="B65" s="36"/>
      <c r="C65" s="31"/>
      <c r="D65" s="31"/>
      <c r="M65" s="94"/>
      <c r="N65" s="94"/>
      <c r="O65" s="94"/>
      <c r="P65" s="94"/>
      <c r="Q65" s="94"/>
    </row>
    <row r="66" spans="1:17" x14ac:dyDescent="0.15">
      <c r="A66" s="36"/>
      <c r="B66" s="36"/>
      <c r="C66" s="31"/>
      <c r="D66" s="31"/>
      <c r="M66" s="94"/>
      <c r="N66" s="95"/>
      <c r="O66" s="94"/>
      <c r="P66" s="94"/>
      <c r="Q66" s="94"/>
    </row>
    <row r="67" spans="1:17" x14ac:dyDescent="0.15">
      <c r="A67" s="36"/>
      <c r="B67" s="36"/>
      <c r="C67" s="31"/>
      <c r="D67" s="31"/>
      <c r="M67" s="94"/>
      <c r="N67" s="94"/>
      <c r="O67" s="94"/>
      <c r="P67" s="94"/>
      <c r="Q67" s="94"/>
    </row>
    <row r="68" spans="1:17" x14ac:dyDescent="0.15">
      <c r="A68" s="36"/>
      <c r="B68" s="36"/>
      <c r="C68" s="31"/>
      <c r="D68" s="31"/>
      <c r="M68" s="94"/>
      <c r="N68" s="95"/>
      <c r="O68" s="94"/>
      <c r="P68" s="94"/>
      <c r="Q68" s="94"/>
    </row>
    <row r="69" spans="1:17" x14ac:dyDescent="0.15">
      <c r="A69" s="36"/>
      <c r="B69" s="36"/>
      <c r="C69" s="31"/>
      <c r="D69" s="31"/>
      <c r="M69" s="94"/>
      <c r="N69" s="94"/>
      <c r="O69" s="94"/>
      <c r="P69" s="94"/>
      <c r="Q69" s="94"/>
    </row>
    <row r="70" spans="1:17" x14ac:dyDescent="0.15">
      <c r="A70" s="36"/>
      <c r="B70" s="36"/>
      <c r="C70" s="31"/>
      <c r="D70" s="31"/>
      <c r="M70" s="94"/>
      <c r="N70" s="95"/>
      <c r="O70" s="94"/>
      <c r="P70" s="94"/>
      <c r="Q70" s="94"/>
    </row>
    <row r="71" spans="1:17" x14ac:dyDescent="0.15">
      <c r="A71" s="36"/>
      <c r="B71" s="36"/>
      <c r="C71" s="31"/>
      <c r="D71" s="31"/>
      <c r="M71" s="94"/>
      <c r="N71" s="94"/>
      <c r="O71" s="94"/>
      <c r="P71" s="94"/>
      <c r="Q71" s="94"/>
    </row>
    <row r="72" spans="1:17" x14ac:dyDescent="0.15">
      <c r="A72" s="36"/>
      <c r="B72" s="36"/>
      <c r="C72" s="31"/>
      <c r="D72" s="31"/>
      <c r="M72" s="94"/>
      <c r="N72" s="95"/>
      <c r="O72" s="94"/>
      <c r="P72" s="94"/>
      <c r="Q72" s="94"/>
    </row>
    <row r="73" spans="1:17" x14ac:dyDescent="0.15">
      <c r="A73" s="36"/>
      <c r="B73" s="36"/>
      <c r="C73" s="31"/>
      <c r="D73" s="31"/>
      <c r="M73" s="94"/>
      <c r="N73" s="94"/>
      <c r="O73" s="94"/>
      <c r="P73" s="94"/>
      <c r="Q73" s="94"/>
    </row>
    <row r="74" spans="1:17" x14ac:dyDescent="0.15">
      <c r="A74" s="36"/>
      <c r="B74" s="36"/>
      <c r="C74" s="31"/>
      <c r="D74" s="31"/>
      <c r="M74" s="94"/>
      <c r="N74" s="95"/>
      <c r="O74" s="94"/>
      <c r="P74" s="94"/>
      <c r="Q74" s="94"/>
    </row>
    <row r="75" spans="1:17" x14ac:dyDescent="0.15">
      <c r="A75" s="36"/>
      <c r="B75" s="36"/>
      <c r="C75" s="31"/>
      <c r="D75" s="31"/>
      <c r="M75" s="94"/>
      <c r="N75" s="94"/>
      <c r="O75" s="94"/>
      <c r="P75" s="94"/>
      <c r="Q75" s="94"/>
    </row>
    <row r="76" spans="1:17" x14ac:dyDescent="0.15">
      <c r="A76" s="36"/>
      <c r="B76" s="36"/>
      <c r="C76" s="31"/>
      <c r="D76" s="31"/>
      <c r="M76" s="94"/>
      <c r="N76" s="95"/>
      <c r="O76" s="94"/>
      <c r="P76" s="94"/>
      <c r="Q76" s="94"/>
    </row>
    <row r="77" spans="1:17" x14ac:dyDescent="0.15">
      <c r="A77" s="36"/>
      <c r="B77" s="36"/>
      <c r="C77" s="31"/>
      <c r="D77" s="31"/>
      <c r="M77" s="94"/>
      <c r="N77" s="94"/>
      <c r="O77" s="94"/>
      <c r="P77" s="94"/>
      <c r="Q77" s="94"/>
    </row>
    <row r="78" spans="1:17" x14ac:dyDescent="0.15">
      <c r="A78" s="36"/>
      <c r="B78" s="36"/>
      <c r="C78" s="31"/>
      <c r="D78" s="31"/>
      <c r="M78" s="94"/>
      <c r="N78" s="95"/>
      <c r="O78" s="94"/>
      <c r="P78" s="94"/>
      <c r="Q78" s="94"/>
    </row>
    <row r="79" spans="1:17" x14ac:dyDescent="0.15">
      <c r="A79" s="36"/>
      <c r="B79" s="36"/>
      <c r="C79" s="31"/>
      <c r="D79" s="31"/>
      <c r="M79" s="94"/>
      <c r="N79" s="94"/>
      <c r="O79" s="94"/>
      <c r="P79" s="94"/>
      <c r="Q79" s="94"/>
    </row>
    <row r="80" spans="1:17" x14ac:dyDescent="0.15">
      <c r="A80" s="36"/>
      <c r="B80" s="36"/>
      <c r="C80" s="31"/>
      <c r="D80" s="31"/>
      <c r="M80" s="94"/>
      <c r="N80" s="95"/>
      <c r="O80" s="94"/>
      <c r="P80" s="94"/>
      <c r="Q80" s="94"/>
    </row>
    <row r="81" spans="1:17" x14ac:dyDescent="0.15">
      <c r="A81" s="36"/>
      <c r="B81" s="36"/>
      <c r="C81" s="31"/>
      <c r="D81" s="31"/>
      <c r="M81" s="94"/>
      <c r="N81" s="94"/>
      <c r="O81" s="94"/>
      <c r="P81" s="94"/>
      <c r="Q81" s="94"/>
    </row>
    <row r="82" spans="1:17" x14ac:dyDescent="0.15">
      <c r="A82" s="36"/>
      <c r="B82" s="36"/>
      <c r="C82" s="31"/>
      <c r="D82" s="31"/>
      <c r="M82" s="94"/>
      <c r="N82" s="95"/>
      <c r="O82" s="94"/>
      <c r="P82" s="94"/>
      <c r="Q82" s="94"/>
    </row>
    <row r="83" spans="1:17" x14ac:dyDescent="0.15">
      <c r="A83" s="36"/>
      <c r="B83" s="36"/>
      <c r="C83" s="31"/>
      <c r="D83" s="31"/>
      <c r="M83" s="94"/>
      <c r="N83" s="94"/>
      <c r="O83" s="94"/>
      <c r="P83" s="94"/>
      <c r="Q83" s="94"/>
    </row>
    <row r="84" spans="1:17" x14ac:dyDescent="0.15">
      <c r="A84" s="36"/>
      <c r="B84" s="36"/>
      <c r="C84" s="31"/>
      <c r="D84" s="31"/>
      <c r="M84" s="94"/>
      <c r="N84" s="95"/>
      <c r="O84" s="94"/>
      <c r="P84" s="94"/>
      <c r="Q84" s="94"/>
    </row>
    <row r="85" spans="1:17" x14ac:dyDescent="0.15">
      <c r="A85" s="36"/>
      <c r="B85" s="36"/>
      <c r="C85" s="31"/>
      <c r="D85" s="31"/>
      <c r="M85" s="94"/>
      <c r="N85" s="94"/>
      <c r="O85" s="94"/>
      <c r="P85" s="94"/>
      <c r="Q85" s="94"/>
    </row>
    <row r="86" spans="1:17" x14ac:dyDescent="0.15">
      <c r="A86" s="36"/>
      <c r="B86" s="36"/>
      <c r="C86" s="31"/>
      <c r="D86" s="31"/>
      <c r="M86" s="94"/>
      <c r="N86" s="95"/>
      <c r="O86" s="94"/>
      <c r="P86" s="94"/>
      <c r="Q86" s="94"/>
    </row>
    <row r="87" spans="1:17" x14ac:dyDescent="0.15">
      <c r="A87" s="36"/>
      <c r="B87" s="36"/>
      <c r="C87" s="31"/>
      <c r="D87" s="31"/>
      <c r="M87" s="94"/>
      <c r="N87" s="94"/>
      <c r="O87" s="94"/>
      <c r="P87" s="94"/>
      <c r="Q87" s="94"/>
    </row>
    <row r="88" spans="1:17" x14ac:dyDescent="0.15">
      <c r="A88" s="36"/>
      <c r="B88" s="36"/>
      <c r="C88" s="31"/>
      <c r="D88" s="31"/>
      <c r="M88" s="94"/>
      <c r="N88" s="95"/>
      <c r="O88" s="94"/>
      <c r="P88" s="94"/>
      <c r="Q88" s="94"/>
    </row>
    <row r="89" spans="1:17" x14ac:dyDescent="0.15">
      <c r="A89" s="36"/>
      <c r="B89" s="36"/>
      <c r="C89" s="31"/>
      <c r="D89" s="31"/>
      <c r="M89" s="94"/>
      <c r="N89" s="94"/>
      <c r="O89" s="94"/>
      <c r="P89" s="94"/>
      <c r="Q89" s="94"/>
    </row>
    <row r="90" spans="1:17" x14ac:dyDescent="0.15">
      <c r="A90" s="36"/>
      <c r="B90" s="36"/>
      <c r="C90" s="31"/>
      <c r="D90" s="31"/>
      <c r="M90" s="94"/>
      <c r="N90" s="95"/>
      <c r="O90" s="94"/>
      <c r="P90" s="94"/>
      <c r="Q90" s="94"/>
    </row>
    <row r="91" spans="1:17" x14ac:dyDescent="0.15">
      <c r="A91" s="36"/>
      <c r="B91" s="36"/>
      <c r="C91" s="31"/>
      <c r="D91" s="31"/>
      <c r="M91" s="94"/>
      <c r="N91" s="94"/>
      <c r="O91" s="94"/>
      <c r="P91" s="94"/>
      <c r="Q91" s="94"/>
    </row>
    <row r="92" spans="1:17" x14ac:dyDescent="0.15">
      <c r="A92" s="36"/>
      <c r="B92" s="36"/>
      <c r="C92" s="31"/>
      <c r="D92" s="31"/>
      <c r="M92" s="94"/>
      <c r="N92" s="95"/>
      <c r="O92" s="94"/>
      <c r="P92" s="94"/>
      <c r="Q92" s="94"/>
    </row>
    <row r="93" spans="1:17" x14ac:dyDescent="0.15">
      <c r="A93" s="36"/>
      <c r="B93" s="36"/>
      <c r="C93" s="31"/>
      <c r="D93" s="31"/>
      <c r="M93" s="94"/>
      <c r="N93" s="94"/>
      <c r="O93" s="94"/>
      <c r="P93" s="94"/>
      <c r="Q93" s="94"/>
    </row>
    <row r="94" spans="1:17" x14ac:dyDescent="0.15">
      <c r="A94" s="36"/>
      <c r="B94" s="36"/>
      <c r="C94" s="31"/>
      <c r="D94" s="31"/>
      <c r="M94" s="94"/>
      <c r="N94" s="95"/>
      <c r="O94" s="94"/>
      <c r="P94" s="94"/>
      <c r="Q94" s="94"/>
    </row>
    <row r="95" spans="1:17" x14ac:dyDescent="0.15">
      <c r="A95" s="36"/>
      <c r="B95" s="36"/>
      <c r="C95" s="31"/>
      <c r="D95" s="31"/>
      <c r="M95" s="94"/>
      <c r="N95" s="94"/>
      <c r="O95" s="94"/>
      <c r="P95" s="94"/>
      <c r="Q95" s="94"/>
    </row>
    <row r="96" spans="1:17" x14ac:dyDescent="0.15">
      <c r="A96" s="36"/>
      <c r="B96" s="36"/>
      <c r="C96" s="31"/>
      <c r="D96" s="31"/>
      <c r="M96" s="94"/>
      <c r="N96" s="95"/>
      <c r="O96" s="94"/>
      <c r="P96" s="94"/>
      <c r="Q96" s="94"/>
    </row>
    <row r="97" spans="1:17" x14ac:dyDescent="0.15">
      <c r="A97" s="36"/>
      <c r="B97" s="36"/>
      <c r="C97" s="31"/>
      <c r="D97" s="31"/>
      <c r="M97" s="94"/>
      <c r="N97" s="94"/>
      <c r="O97" s="94"/>
      <c r="P97" s="94"/>
      <c r="Q97" s="94"/>
    </row>
    <row r="98" spans="1:17" x14ac:dyDescent="0.15">
      <c r="A98" s="36"/>
      <c r="B98" s="36"/>
      <c r="C98" s="31"/>
      <c r="D98" s="31"/>
      <c r="M98" s="94"/>
      <c r="N98" s="95"/>
      <c r="O98" s="94"/>
      <c r="P98" s="94"/>
      <c r="Q98" s="94"/>
    </row>
    <row r="99" spans="1:17" x14ac:dyDescent="0.15">
      <c r="A99" s="36"/>
      <c r="B99" s="36"/>
      <c r="C99" s="31"/>
      <c r="D99" s="31"/>
      <c r="M99" s="94"/>
      <c r="N99" s="94"/>
      <c r="O99" s="94"/>
      <c r="P99" s="94"/>
      <c r="Q99" s="94"/>
    </row>
    <row r="100" spans="1:17" x14ac:dyDescent="0.15">
      <c r="A100" s="36"/>
      <c r="B100" s="36"/>
      <c r="C100" s="31"/>
      <c r="D100" s="31"/>
      <c r="M100" s="94"/>
      <c r="N100" s="95"/>
      <c r="O100" s="94"/>
      <c r="P100" s="94"/>
      <c r="Q100" s="94"/>
    </row>
    <row r="101" spans="1:17" x14ac:dyDescent="0.15">
      <c r="A101" s="36"/>
      <c r="B101" s="36"/>
      <c r="C101" s="31"/>
      <c r="D101" s="31"/>
      <c r="M101" s="94"/>
      <c r="N101" s="94"/>
      <c r="O101" s="94"/>
      <c r="P101" s="94"/>
      <c r="Q101" s="94"/>
    </row>
    <row r="102" spans="1:17" x14ac:dyDescent="0.15">
      <c r="A102" s="36"/>
      <c r="B102" s="36"/>
      <c r="C102" s="31"/>
      <c r="D102" s="31"/>
      <c r="M102" s="94"/>
      <c r="N102" s="95"/>
      <c r="O102" s="94"/>
      <c r="P102" s="94"/>
      <c r="Q102" s="94"/>
    </row>
    <row r="103" spans="1:17" x14ac:dyDescent="0.15">
      <c r="A103" s="36"/>
      <c r="B103" s="36"/>
      <c r="C103" s="31"/>
      <c r="D103" s="31"/>
      <c r="M103" s="94"/>
      <c r="N103" s="94"/>
      <c r="O103" s="94"/>
      <c r="P103" s="94"/>
      <c r="Q103" s="94"/>
    </row>
    <row r="104" spans="1:17" x14ac:dyDescent="0.15">
      <c r="A104" s="36"/>
      <c r="B104" s="36"/>
      <c r="C104" s="31"/>
      <c r="D104" s="31"/>
      <c r="M104" s="94"/>
      <c r="N104" s="95"/>
      <c r="O104" s="94"/>
      <c r="P104" s="94"/>
      <c r="Q104" s="94"/>
    </row>
    <row r="105" spans="1:17" x14ac:dyDescent="0.15">
      <c r="A105" s="36"/>
      <c r="B105" s="36"/>
      <c r="C105" s="31"/>
      <c r="D105" s="31"/>
      <c r="M105" s="94"/>
      <c r="N105" s="94"/>
      <c r="O105" s="94"/>
      <c r="P105" s="94"/>
      <c r="Q105" s="94"/>
    </row>
    <row r="106" spans="1:17" x14ac:dyDescent="0.15">
      <c r="A106" s="36"/>
      <c r="B106" s="36"/>
      <c r="C106" s="31"/>
      <c r="D106" s="31"/>
      <c r="M106" s="94"/>
      <c r="N106" s="95"/>
      <c r="O106" s="94"/>
      <c r="P106" s="94"/>
      <c r="Q106" s="94"/>
    </row>
    <row r="107" spans="1:17" x14ac:dyDescent="0.15">
      <c r="A107" s="36"/>
      <c r="B107" s="36"/>
      <c r="C107" s="31"/>
      <c r="D107" s="31"/>
      <c r="M107" s="94"/>
      <c r="N107" s="94"/>
      <c r="O107" s="94"/>
      <c r="P107" s="94"/>
      <c r="Q107" s="94"/>
    </row>
    <row r="108" spans="1:17" x14ac:dyDescent="0.15">
      <c r="A108" s="36"/>
      <c r="B108" s="36"/>
      <c r="C108" s="31"/>
      <c r="D108" s="31"/>
      <c r="M108" s="94"/>
      <c r="N108" s="95"/>
      <c r="O108" s="94"/>
      <c r="P108" s="94"/>
      <c r="Q108" s="94"/>
    </row>
    <row r="109" spans="1:17" x14ac:dyDescent="0.15">
      <c r="A109" s="36"/>
      <c r="B109" s="36"/>
      <c r="C109" s="31"/>
      <c r="D109" s="31"/>
      <c r="M109" s="94"/>
      <c r="N109" s="94"/>
      <c r="O109" s="94"/>
      <c r="P109" s="94"/>
      <c r="Q109" s="94"/>
    </row>
    <row r="110" spans="1:17" x14ac:dyDescent="0.15">
      <c r="A110" s="36"/>
      <c r="B110" s="36"/>
      <c r="C110" s="31"/>
      <c r="D110" s="31"/>
      <c r="M110" s="94"/>
      <c r="N110" s="95"/>
      <c r="O110" s="94"/>
      <c r="P110" s="94"/>
      <c r="Q110" s="94"/>
    </row>
    <row r="111" spans="1:17" x14ac:dyDescent="0.15">
      <c r="A111" s="36"/>
      <c r="B111" s="36"/>
      <c r="C111" s="31"/>
      <c r="D111" s="31"/>
      <c r="M111" s="94"/>
      <c r="N111" s="94"/>
      <c r="O111" s="94"/>
      <c r="P111" s="94"/>
      <c r="Q111" s="94"/>
    </row>
    <row r="112" spans="1:17" x14ac:dyDescent="0.15">
      <c r="A112" s="36"/>
      <c r="B112" s="36"/>
      <c r="C112" s="31"/>
      <c r="D112" s="31"/>
      <c r="M112" s="94"/>
      <c r="N112" s="95"/>
      <c r="O112" s="94"/>
      <c r="P112" s="94"/>
      <c r="Q112" s="94"/>
    </row>
    <row r="113" spans="1:17" x14ac:dyDescent="0.15">
      <c r="A113" s="36"/>
      <c r="B113" s="36"/>
      <c r="C113" s="31"/>
      <c r="D113" s="31"/>
      <c r="M113" s="94"/>
      <c r="N113" s="94"/>
      <c r="O113" s="94"/>
      <c r="P113" s="94"/>
      <c r="Q113" s="94"/>
    </row>
    <row r="114" spans="1:17" x14ac:dyDescent="0.15">
      <c r="A114" s="36"/>
      <c r="B114" s="36"/>
      <c r="C114" s="31"/>
      <c r="D114" s="31"/>
      <c r="M114" s="94"/>
      <c r="N114" s="95"/>
      <c r="O114" s="94"/>
      <c r="P114" s="94"/>
      <c r="Q114" s="94"/>
    </row>
    <row r="115" spans="1:17" x14ac:dyDescent="0.15">
      <c r="A115" s="36"/>
      <c r="B115" s="36"/>
      <c r="C115" s="31"/>
      <c r="D115" s="31"/>
      <c r="M115" s="94"/>
      <c r="N115" s="94"/>
      <c r="O115" s="94"/>
      <c r="P115" s="94"/>
      <c r="Q115" s="94"/>
    </row>
    <row r="116" spans="1:17" x14ac:dyDescent="0.15">
      <c r="A116" s="36"/>
      <c r="B116" s="36"/>
      <c r="C116" s="31"/>
      <c r="D116" s="31"/>
      <c r="M116" s="94"/>
      <c r="N116" s="95"/>
      <c r="O116" s="94"/>
      <c r="P116" s="94"/>
      <c r="Q116" s="94"/>
    </row>
    <row r="117" spans="1:17" x14ac:dyDescent="0.15">
      <c r="A117" s="36"/>
      <c r="B117" s="36"/>
      <c r="C117" s="31"/>
      <c r="D117" s="31"/>
      <c r="M117" s="94"/>
      <c r="N117" s="94"/>
      <c r="O117" s="94"/>
      <c r="P117" s="94"/>
      <c r="Q117" s="94"/>
    </row>
    <row r="118" spans="1:17" x14ac:dyDescent="0.15">
      <c r="A118" s="36"/>
      <c r="B118" s="36"/>
      <c r="C118" s="31"/>
      <c r="D118" s="31"/>
      <c r="M118" s="94"/>
      <c r="N118" s="95"/>
      <c r="O118" s="94"/>
      <c r="P118" s="94"/>
      <c r="Q118" s="94"/>
    </row>
    <row r="119" spans="1:17" x14ac:dyDescent="0.15">
      <c r="A119" s="36"/>
      <c r="B119" s="36"/>
      <c r="C119" s="31"/>
      <c r="D119" s="31"/>
      <c r="M119" s="94"/>
      <c r="N119" s="94"/>
      <c r="O119" s="94"/>
      <c r="P119" s="94"/>
      <c r="Q119" s="94"/>
    </row>
    <row r="120" spans="1:17" x14ac:dyDescent="0.15">
      <c r="A120" s="36"/>
      <c r="B120" s="36"/>
      <c r="C120" s="31"/>
      <c r="D120" s="31"/>
      <c r="M120" s="94"/>
      <c r="N120" s="95"/>
      <c r="O120" s="94"/>
      <c r="P120" s="94"/>
      <c r="Q120" s="94"/>
    </row>
    <row r="121" spans="1:17" x14ac:dyDescent="0.15">
      <c r="A121" s="36"/>
      <c r="B121" s="36"/>
      <c r="C121" s="31"/>
      <c r="D121" s="31"/>
      <c r="M121" s="94"/>
      <c r="N121" s="94"/>
      <c r="O121" s="94"/>
      <c r="P121" s="94"/>
      <c r="Q121" s="94"/>
    </row>
    <row r="122" spans="1:17" x14ac:dyDescent="0.15">
      <c r="A122" s="36"/>
      <c r="B122" s="36"/>
      <c r="C122" s="31"/>
      <c r="D122" s="31"/>
      <c r="M122" s="94"/>
      <c r="N122" s="95"/>
      <c r="O122" s="94"/>
      <c r="P122" s="94"/>
      <c r="Q122" s="94"/>
    </row>
    <row r="123" spans="1:17" x14ac:dyDescent="0.15">
      <c r="A123" s="36"/>
      <c r="B123" s="36"/>
      <c r="C123" s="31"/>
      <c r="D123" s="31"/>
      <c r="M123" s="94"/>
      <c r="N123" s="94"/>
      <c r="O123" s="94"/>
      <c r="P123" s="94"/>
      <c r="Q123" s="94"/>
    </row>
    <row r="124" spans="1:17" x14ac:dyDescent="0.15">
      <c r="A124" s="36"/>
      <c r="B124" s="36"/>
      <c r="C124" s="31"/>
      <c r="D124" s="31"/>
      <c r="M124" s="94"/>
      <c r="N124" s="95"/>
      <c r="O124" s="94"/>
      <c r="P124" s="94"/>
      <c r="Q124" s="94"/>
    </row>
    <row r="125" spans="1:17" x14ac:dyDescent="0.15">
      <c r="A125" s="36"/>
      <c r="B125" s="36"/>
      <c r="C125" s="31"/>
      <c r="D125" s="31"/>
      <c r="M125" s="94"/>
      <c r="N125" s="94"/>
      <c r="O125" s="94"/>
      <c r="P125" s="94"/>
      <c r="Q125" s="94"/>
    </row>
    <row r="126" spans="1:17" x14ac:dyDescent="0.15">
      <c r="A126" s="36"/>
      <c r="B126" s="36"/>
      <c r="C126" s="31"/>
      <c r="D126" s="31"/>
      <c r="M126" s="94"/>
      <c r="N126" s="95"/>
      <c r="O126" s="94"/>
      <c r="P126" s="94"/>
      <c r="Q126" s="94"/>
    </row>
    <row r="127" spans="1:17" x14ac:dyDescent="0.15">
      <c r="A127" s="36"/>
      <c r="B127" s="36"/>
      <c r="C127" s="31"/>
      <c r="D127" s="31"/>
      <c r="M127" s="94"/>
      <c r="N127" s="94"/>
      <c r="O127" s="94"/>
      <c r="P127" s="94"/>
      <c r="Q127" s="94"/>
    </row>
    <row r="128" spans="1:17" x14ac:dyDescent="0.15">
      <c r="A128" s="36"/>
      <c r="B128" s="36"/>
      <c r="C128" s="31"/>
      <c r="D128" s="31"/>
      <c r="M128" s="94"/>
      <c r="N128" s="95"/>
      <c r="O128" s="94"/>
      <c r="P128" s="94"/>
      <c r="Q128" s="94"/>
    </row>
    <row r="129" spans="1:17" x14ac:dyDescent="0.15">
      <c r="A129" s="36"/>
      <c r="B129" s="36"/>
      <c r="C129" s="31"/>
      <c r="D129" s="31"/>
      <c r="M129" s="94"/>
      <c r="N129" s="94"/>
      <c r="O129" s="94"/>
      <c r="P129" s="94"/>
      <c r="Q129" s="94"/>
    </row>
    <row r="130" spans="1:17" x14ac:dyDescent="0.15">
      <c r="A130" s="36"/>
      <c r="B130" s="36"/>
      <c r="C130" s="31"/>
      <c r="D130" s="31"/>
      <c r="M130" s="94"/>
      <c r="N130" s="95"/>
      <c r="O130" s="94"/>
      <c r="P130" s="94"/>
      <c r="Q130" s="94"/>
    </row>
    <row r="131" spans="1:17" x14ac:dyDescent="0.15">
      <c r="A131" s="36"/>
      <c r="B131" s="36"/>
      <c r="C131" s="31"/>
      <c r="D131" s="31"/>
      <c r="M131" s="94"/>
      <c r="N131" s="94"/>
      <c r="O131" s="94"/>
      <c r="P131" s="94"/>
      <c r="Q131" s="94"/>
    </row>
    <row r="132" spans="1:17" x14ac:dyDescent="0.15">
      <c r="A132" s="36"/>
      <c r="B132" s="36"/>
      <c r="C132" s="31"/>
      <c r="D132" s="31"/>
      <c r="M132" s="94"/>
      <c r="N132" s="95"/>
      <c r="O132" s="94"/>
      <c r="P132" s="94"/>
      <c r="Q132" s="94"/>
    </row>
    <row r="133" spans="1:17" x14ac:dyDescent="0.15">
      <c r="A133" s="36"/>
      <c r="B133" s="36"/>
      <c r="C133" s="31"/>
      <c r="D133" s="31"/>
      <c r="M133" s="94"/>
      <c r="N133" s="94"/>
      <c r="O133" s="94"/>
      <c r="P133" s="94"/>
      <c r="Q133" s="94"/>
    </row>
    <row r="134" spans="1:17" x14ac:dyDescent="0.15">
      <c r="A134" s="36"/>
      <c r="B134" s="36"/>
      <c r="C134" s="31"/>
      <c r="D134" s="31"/>
      <c r="M134" s="94"/>
      <c r="N134" s="95"/>
      <c r="O134" s="94"/>
      <c r="P134" s="94"/>
      <c r="Q134" s="94"/>
    </row>
    <row r="135" spans="1:17" x14ac:dyDescent="0.15">
      <c r="A135" s="36"/>
      <c r="B135" s="36"/>
      <c r="C135" s="31"/>
      <c r="D135" s="31"/>
      <c r="M135" s="94"/>
      <c r="N135" s="94"/>
      <c r="O135" s="94"/>
      <c r="P135" s="94"/>
      <c r="Q135" s="94"/>
    </row>
    <row r="136" spans="1:17" x14ac:dyDescent="0.15">
      <c r="A136" s="36"/>
      <c r="B136" s="36"/>
      <c r="C136" s="31"/>
      <c r="D136" s="31"/>
      <c r="M136" s="94"/>
      <c r="N136" s="95"/>
      <c r="O136" s="94"/>
      <c r="P136" s="94"/>
      <c r="Q136" s="94"/>
    </row>
    <row r="137" spans="1:17" x14ac:dyDescent="0.15">
      <c r="A137" s="36"/>
      <c r="B137" s="36"/>
      <c r="C137" s="31"/>
      <c r="D137" s="31"/>
      <c r="M137" s="94"/>
      <c r="N137" s="94"/>
      <c r="O137" s="94"/>
      <c r="P137" s="94"/>
      <c r="Q137" s="94"/>
    </row>
    <row r="138" spans="1:17" x14ac:dyDescent="0.15">
      <c r="A138" s="36"/>
      <c r="B138" s="36"/>
      <c r="C138" s="31"/>
      <c r="D138" s="31"/>
      <c r="M138" s="94"/>
      <c r="N138" s="95"/>
      <c r="O138" s="94"/>
      <c r="P138" s="94"/>
      <c r="Q138" s="94"/>
    </row>
    <row r="139" spans="1:17" x14ac:dyDescent="0.15">
      <c r="A139" s="36"/>
      <c r="B139" s="36"/>
      <c r="C139" s="31"/>
      <c r="D139" s="31"/>
      <c r="M139" s="94"/>
      <c r="N139" s="94"/>
      <c r="O139" s="94"/>
      <c r="P139" s="94"/>
      <c r="Q139" s="94"/>
    </row>
    <row r="140" spans="1:17" x14ac:dyDescent="0.15">
      <c r="A140" s="36"/>
      <c r="B140" s="36"/>
      <c r="C140" s="31"/>
      <c r="D140" s="31"/>
      <c r="M140" s="94"/>
      <c r="N140" s="95"/>
      <c r="O140" s="94"/>
      <c r="P140" s="94"/>
      <c r="Q140" s="94"/>
    </row>
    <row r="141" spans="1:17" x14ac:dyDescent="0.15">
      <c r="A141" s="36"/>
      <c r="B141" s="36"/>
      <c r="C141" s="31"/>
      <c r="D141" s="31"/>
      <c r="M141" s="94"/>
      <c r="N141" s="94"/>
      <c r="O141" s="94"/>
      <c r="P141" s="94"/>
      <c r="Q141" s="94"/>
    </row>
    <row r="142" spans="1:17" x14ac:dyDescent="0.15">
      <c r="A142" s="36"/>
      <c r="B142" s="36"/>
      <c r="C142" s="31"/>
      <c r="D142" s="31"/>
      <c r="M142" s="94"/>
      <c r="N142" s="95"/>
      <c r="O142" s="94"/>
      <c r="P142" s="94"/>
      <c r="Q142" s="94"/>
    </row>
    <row r="143" spans="1:17" x14ac:dyDescent="0.15">
      <c r="A143" s="36"/>
      <c r="B143" s="36"/>
      <c r="C143" s="31"/>
      <c r="D143" s="31"/>
      <c r="M143" s="94"/>
      <c r="N143" s="94"/>
      <c r="O143" s="94"/>
      <c r="P143" s="94"/>
      <c r="Q143" s="94"/>
    </row>
    <row r="144" spans="1:17" x14ac:dyDescent="0.15">
      <c r="A144" s="36"/>
      <c r="B144" s="36"/>
      <c r="C144" s="31"/>
      <c r="D144" s="31"/>
      <c r="M144" s="94"/>
      <c r="N144" s="95"/>
      <c r="O144" s="94"/>
      <c r="P144" s="94"/>
      <c r="Q144" s="94"/>
    </row>
    <row r="145" spans="1:17" x14ac:dyDescent="0.15">
      <c r="A145" s="36"/>
      <c r="B145" s="36"/>
      <c r="C145" s="31"/>
      <c r="D145" s="31"/>
      <c r="M145" s="94"/>
      <c r="N145" s="94"/>
      <c r="O145" s="94"/>
      <c r="P145" s="94"/>
      <c r="Q145" s="94"/>
    </row>
    <row r="146" spans="1:17" x14ac:dyDescent="0.15">
      <c r="A146" s="36"/>
      <c r="B146" s="36"/>
      <c r="C146" s="31"/>
      <c r="D146" s="31"/>
      <c r="M146" s="94"/>
      <c r="N146" s="95"/>
      <c r="O146" s="94"/>
      <c r="P146" s="94"/>
      <c r="Q146" s="94"/>
    </row>
    <row r="147" spans="1:17" x14ac:dyDescent="0.15">
      <c r="A147" s="36"/>
      <c r="B147" s="36"/>
      <c r="C147" s="31"/>
      <c r="D147" s="31"/>
      <c r="M147" s="94"/>
      <c r="N147" s="94"/>
      <c r="O147" s="94"/>
      <c r="P147" s="94"/>
      <c r="Q147" s="94"/>
    </row>
    <row r="148" spans="1:17" x14ac:dyDescent="0.15">
      <c r="A148" s="36"/>
      <c r="B148" s="36"/>
      <c r="C148" s="31"/>
      <c r="D148" s="31"/>
      <c r="M148" s="94"/>
      <c r="N148" s="95"/>
      <c r="O148" s="94"/>
      <c r="P148" s="94"/>
      <c r="Q148" s="94"/>
    </row>
    <row r="149" spans="1:17" x14ac:dyDescent="0.15">
      <c r="A149" s="36"/>
      <c r="B149" s="36"/>
      <c r="C149" s="31"/>
      <c r="D149" s="31"/>
      <c r="M149" s="94"/>
      <c r="N149" s="94"/>
      <c r="O149" s="94"/>
      <c r="P149" s="94"/>
      <c r="Q149" s="94"/>
    </row>
    <row r="150" spans="1:17" x14ac:dyDescent="0.15">
      <c r="A150" s="36"/>
      <c r="B150" s="36"/>
      <c r="C150" s="31"/>
      <c r="D150" s="31"/>
      <c r="M150" s="94"/>
      <c r="N150" s="95"/>
      <c r="O150" s="94"/>
      <c r="P150" s="94"/>
      <c r="Q150" s="94"/>
    </row>
    <row r="151" spans="1:17" x14ac:dyDescent="0.15">
      <c r="A151" s="36"/>
      <c r="B151" s="36"/>
      <c r="C151" s="31"/>
      <c r="D151" s="31"/>
      <c r="M151" s="94"/>
      <c r="N151" s="94"/>
      <c r="O151" s="94"/>
      <c r="P151" s="94"/>
      <c r="Q151" s="94"/>
    </row>
    <row r="152" spans="1:17" x14ac:dyDescent="0.15">
      <c r="A152" s="36"/>
      <c r="B152" s="36"/>
      <c r="C152" s="31"/>
      <c r="D152" s="31"/>
      <c r="M152" s="94"/>
      <c r="N152" s="95"/>
      <c r="O152" s="94"/>
      <c r="P152" s="94"/>
      <c r="Q152" s="94"/>
    </row>
    <row r="153" spans="1:17" x14ac:dyDescent="0.15">
      <c r="A153" s="36"/>
      <c r="B153" s="36"/>
      <c r="C153" s="31"/>
      <c r="D153" s="31"/>
      <c r="M153" s="94"/>
      <c r="N153" s="94"/>
      <c r="O153" s="94"/>
      <c r="P153" s="94"/>
      <c r="Q153" s="94"/>
    </row>
    <row r="154" spans="1:17" x14ac:dyDescent="0.15">
      <c r="A154" s="36"/>
      <c r="B154" s="36"/>
      <c r="C154" s="31"/>
      <c r="D154" s="31"/>
      <c r="M154" s="94"/>
      <c r="N154" s="95"/>
      <c r="O154" s="94"/>
      <c r="P154" s="94"/>
      <c r="Q154" s="94"/>
    </row>
    <row r="155" spans="1:17" x14ac:dyDescent="0.15">
      <c r="A155" s="36"/>
      <c r="B155" s="36"/>
      <c r="C155" s="31"/>
      <c r="D155" s="31"/>
      <c r="M155" s="94"/>
      <c r="N155" s="94"/>
      <c r="O155" s="94"/>
      <c r="P155" s="94"/>
      <c r="Q155" s="94"/>
    </row>
    <row r="156" spans="1:17" x14ac:dyDescent="0.15">
      <c r="A156" s="36"/>
      <c r="B156" s="36"/>
      <c r="C156" s="31"/>
      <c r="D156" s="31"/>
      <c r="M156" s="94"/>
      <c r="N156" s="95"/>
      <c r="O156" s="94"/>
      <c r="P156" s="94"/>
      <c r="Q156" s="94"/>
    </row>
    <row r="157" spans="1:17" x14ac:dyDescent="0.15">
      <c r="A157" s="36"/>
      <c r="B157" s="36"/>
      <c r="C157" s="31"/>
      <c r="D157" s="31"/>
      <c r="M157" s="94"/>
      <c r="N157" s="94"/>
      <c r="O157" s="94"/>
      <c r="P157" s="94"/>
      <c r="Q157" s="94"/>
    </row>
    <row r="158" spans="1:17" x14ac:dyDescent="0.15">
      <c r="A158" s="36"/>
      <c r="B158" s="36"/>
      <c r="C158" s="31"/>
      <c r="D158" s="31"/>
      <c r="M158" s="94"/>
      <c r="N158" s="95"/>
      <c r="O158" s="94"/>
      <c r="P158" s="94"/>
      <c r="Q158" s="94"/>
    </row>
    <row r="159" spans="1:17" x14ac:dyDescent="0.15">
      <c r="A159" s="36"/>
      <c r="B159" s="36"/>
      <c r="C159" s="31"/>
      <c r="D159" s="31"/>
      <c r="M159" s="94"/>
      <c r="N159" s="94"/>
      <c r="O159" s="94"/>
      <c r="P159" s="94"/>
      <c r="Q159" s="94"/>
    </row>
    <row r="160" spans="1:17" x14ac:dyDescent="0.15">
      <c r="A160" s="36"/>
      <c r="B160" s="36"/>
      <c r="C160" s="31"/>
      <c r="D160" s="31"/>
      <c r="M160" s="94"/>
      <c r="N160" s="95"/>
      <c r="O160" s="94"/>
      <c r="P160" s="94"/>
      <c r="Q160" s="94"/>
    </row>
    <row r="161" spans="1:17" x14ac:dyDescent="0.15">
      <c r="A161" s="36"/>
      <c r="B161" s="36"/>
      <c r="C161" s="31"/>
      <c r="D161" s="31"/>
      <c r="M161" s="94"/>
      <c r="N161" s="94"/>
      <c r="O161" s="94"/>
      <c r="P161" s="94"/>
      <c r="Q161" s="94"/>
    </row>
    <row r="162" spans="1:17" x14ac:dyDescent="0.15">
      <c r="A162" s="36"/>
      <c r="B162" s="36"/>
      <c r="C162" s="31"/>
      <c r="D162" s="31"/>
      <c r="M162" s="94"/>
      <c r="N162" s="95"/>
      <c r="O162" s="94"/>
      <c r="P162" s="94"/>
      <c r="Q162" s="94"/>
    </row>
    <row r="163" spans="1:17" x14ac:dyDescent="0.15">
      <c r="A163" s="36"/>
      <c r="B163" s="36"/>
      <c r="C163" s="31"/>
      <c r="D163" s="31"/>
      <c r="M163" s="94"/>
      <c r="N163" s="94"/>
      <c r="O163" s="94"/>
      <c r="P163" s="94"/>
      <c r="Q163" s="94"/>
    </row>
    <row r="164" spans="1:17" x14ac:dyDescent="0.15">
      <c r="A164" s="36"/>
      <c r="B164" s="36"/>
      <c r="C164" s="31"/>
      <c r="D164" s="31"/>
      <c r="M164" s="94"/>
      <c r="N164" s="95"/>
      <c r="O164" s="94"/>
      <c r="P164" s="94"/>
      <c r="Q164" s="94"/>
    </row>
    <row r="165" spans="1:17" x14ac:dyDescent="0.15">
      <c r="A165" s="36"/>
      <c r="B165" s="36"/>
      <c r="C165" s="31"/>
      <c r="D165" s="31"/>
      <c r="M165" s="94"/>
      <c r="N165" s="94"/>
      <c r="O165" s="94"/>
      <c r="P165" s="94"/>
      <c r="Q165" s="94"/>
    </row>
    <row r="166" spans="1:17" x14ac:dyDescent="0.15">
      <c r="A166" s="36"/>
      <c r="B166" s="36"/>
      <c r="C166" s="31"/>
      <c r="D166" s="31"/>
      <c r="M166" s="94"/>
      <c r="N166" s="95"/>
      <c r="O166" s="94"/>
      <c r="P166" s="94"/>
      <c r="Q166" s="94"/>
    </row>
    <row r="167" spans="1:17" x14ac:dyDescent="0.15">
      <c r="A167" s="36"/>
      <c r="B167" s="36"/>
      <c r="C167" s="31"/>
      <c r="D167" s="31"/>
      <c r="M167" s="94"/>
      <c r="N167" s="94"/>
      <c r="O167" s="94"/>
      <c r="P167" s="94"/>
      <c r="Q167" s="94"/>
    </row>
    <row r="168" spans="1:17" x14ac:dyDescent="0.15">
      <c r="A168" s="36"/>
      <c r="B168" s="36"/>
      <c r="C168" s="31"/>
      <c r="D168" s="31"/>
      <c r="M168" s="94"/>
      <c r="N168" s="95"/>
      <c r="O168" s="94"/>
      <c r="P168" s="94"/>
      <c r="Q168" s="94"/>
    </row>
    <row r="169" spans="1:17" x14ac:dyDescent="0.15">
      <c r="A169" s="36"/>
      <c r="B169" s="36"/>
      <c r="C169" s="31"/>
      <c r="D169" s="31"/>
      <c r="M169" s="94"/>
      <c r="N169" s="94"/>
      <c r="O169" s="94"/>
      <c r="P169" s="94"/>
      <c r="Q169" s="94"/>
    </row>
    <row r="170" spans="1:17" x14ac:dyDescent="0.15">
      <c r="A170" s="36"/>
      <c r="B170" s="36"/>
      <c r="C170" s="31"/>
      <c r="D170" s="31"/>
      <c r="M170" s="94"/>
      <c r="N170" s="95"/>
      <c r="O170" s="94"/>
      <c r="P170" s="94"/>
      <c r="Q170" s="94"/>
    </row>
    <row r="171" spans="1:17" x14ac:dyDescent="0.15">
      <c r="A171" s="36"/>
      <c r="B171" s="36"/>
      <c r="C171" s="31"/>
      <c r="D171" s="31"/>
      <c r="M171" s="94"/>
      <c r="N171" s="94"/>
      <c r="O171" s="94"/>
      <c r="P171" s="94"/>
      <c r="Q171" s="94"/>
    </row>
    <row r="172" spans="1:17" x14ac:dyDescent="0.15">
      <c r="A172" s="36"/>
      <c r="B172" s="36"/>
      <c r="C172" s="31"/>
      <c r="D172" s="31"/>
      <c r="M172" s="94"/>
      <c r="N172" s="95"/>
      <c r="O172" s="94"/>
      <c r="P172" s="94"/>
      <c r="Q172" s="94"/>
    </row>
    <row r="173" spans="1:17" x14ac:dyDescent="0.15">
      <c r="A173" s="36"/>
      <c r="B173" s="36"/>
      <c r="C173" s="31"/>
      <c r="D173" s="31"/>
      <c r="M173" s="94"/>
      <c r="N173" s="94"/>
      <c r="O173" s="94"/>
      <c r="P173" s="94"/>
      <c r="Q173" s="94"/>
    </row>
    <row r="174" spans="1:17" x14ac:dyDescent="0.15">
      <c r="A174" s="36"/>
      <c r="B174" s="36"/>
      <c r="C174" s="31"/>
      <c r="D174" s="31"/>
      <c r="M174" s="94"/>
      <c r="N174" s="95"/>
      <c r="O174" s="94"/>
      <c r="P174" s="94"/>
      <c r="Q174" s="94"/>
    </row>
    <row r="175" spans="1:17" x14ac:dyDescent="0.15">
      <c r="A175" s="36"/>
      <c r="B175" s="36"/>
      <c r="C175" s="31"/>
      <c r="D175" s="31"/>
      <c r="M175" s="94"/>
      <c r="N175" s="94"/>
      <c r="O175" s="94"/>
      <c r="P175" s="94"/>
      <c r="Q175" s="94"/>
    </row>
    <row r="176" spans="1:17" x14ac:dyDescent="0.15">
      <c r="A176" s="36"/>
      <c r="B176" s="36"/>
      <c r="C176" s="31"/>
      <c r="D176" s="31"/>
      <c r="M176" s="94"/>
      <c r="N176" s="95"/>
      <c r="O176" s="94"/>
      <c r="P176" s="94"/>
      <c r="Q176" s="94"/>
    </row>
    <row r="177" spans="1:17" x14ac:dyDescent="0.15">
      <c r="A177" s="36"/>
      <c r="B177" s="36"/>
      <c r="C177" s="31"/>
      <c r="D177" s="31"/>
      <c r="M177" s="94"/>
      <c r="N177" s="94"/>
      <c r="O177" s="94"/>
      <c r="P177" s="94"/>
      <c r="Q177" s="94"/>
    </row>
    <row r="178" spans="1:17" x14ac:dyDescent="0.15">
      <c r="A178" s="36"/>
      <c r="B178" s="36"/>
      <c r="C178" s="31"/>
      <c r="D178" s="31"/>
      <c r="M178" s="94"/>
      <c r="N178" s="95"/>
      <c r="O178" s="94"/>
      <c r="P178" s="94"/>
      <c r="Q178" s="94"/>
    </row>
    <row r="179" spans="1:17" x14ac:dyDescent="0.15">
      <c r="A179" s="36"/>
      <c r="B179" s="36"/>
      <c r="C179" s="31"/>
      <c r="D179" s="31"/>
      <c r="M179" s="94"/>
      <c r="N179" s="94"/>
      <c r="O179" s="94"/>
      <c r="P179" s="94"/>
      <c r="Q179" s="94"/>
    </row>
    <row r="180" spans="1:17" x14ac:dyDescent="0.15">
      <c r="A180" s="36"/>
      <c r="B180" s="36"/>
      <c r="C180" s="31"/>
      <c r="D180" s="31"/>
      <c r="M180" s="94"/>
      <c r="N180" s="95"/>
      <c r="O180" s="94"/>
      <c r="P180" s="94"/>
      <c r="Q180" s="94"/>
    </row>
    <row r="181" spans="1:17" x14ac:dyDescent="0.15">
      <c r="A181" s="36"/>
      <c r="B181" s="36"/>
      <c r="C181" s="31"/>
      <c r="D181" s="31"/>
      <c r="M181" s="94"/>
      <c r="N181" s="94"/>
      <c r="O181" s="94"/>
      <c r="P181" s="94"/>
      <c r="Q181" s="94"/>
    </row>
    <row r="182" spans="1:17" x14ac:dyDescent="0.15">
      <c r="A182" s="36"/>
      <c r="B182" s="36"/>
      <c r="C182" s="31"/>
      <c r="D182" s="31"/>
      <c r="M182" s="94"/>
      <c r="N182" s="95"/>
      <c r="O182" s="94"/>
      <c r="P182" s="94"/>
      <c r="Q182" s="94"/>
    </row>
    <row r="183" spans="1:17" x14ac:dyDescent="0.15">
      <c r="A183" s="36"/>
      <c r="B183" s="36"/>
      <c r="C183" s="31"/>
      <c r="D183" s="31"/>
      <c r="M183" s="94"/>
      <c r="N183" s="94"/>
      <c r="O183" s="94"/>
      <c r="P183" s="94"/>
      <c r="Q183" s="94"/>
    </row>
    <row r="184" spans="1:17" x14ac:dyDescent="0.15">
      <c r="A184" s="36"/>
      <c r="B184" s="36"/>
      <c r="C184" s="31"/>
      <c r="D184" s="31"/>
      <c r="M184" s="94"/>
      <c r="N184" s="95"/>
      <c r="O184" s="94"/>
      <c r="P184" s="94"/>
      <c r="Q184" s="94"/>
    </row>
    <row r="185" spans="1:17" x14ac:dyDescent="0.15">
      <c r="A185" s="36"/>
      <c r="B185" s="36"/>
      <c r="C185" s="31"/>
      <c r="D185" s="31"/>
      <c r="M185" s="94"/>
      <c r="N185" s="94"/>
      <c r="O185" s="94"/>
      <c r="P185" s="94"/>
      <c r="Q185" s="94"/>
    </row>
    <row r="186" spans="1:17" x14ac:dyDescent="0.15">
      <c r="A186" s="36"/>
      <c r="B186" s="36"/>
      <c r="C186" s="31"/>
      <c r="D186" s="31"/>
      <c r="M186" s="94"/>
      <c r="N186" s="95"/>
      <c r="O186" s="94"/>
      <c r="P186" s="94"/>
      <c r="Q186" s="94"/>
    </row>
    <row r="187" spans="1:17" x14ac:dyDescent="0.15">
      <c r="A187" s="36"/>
      <c r="B187" s="36"/>
      <c r="C187" s="31"/>
      <c r="D187" s="31"/>
      <c r="M187" s="94"/>
      <c r="N187" s="94"/>
      <c r="O187" s="94"/>
      <c r="P187" s="94"/>
      <c r="Q187" s="94"/>
    </row>
    <row r="188" spans="1:17" x14ac:dyDescent="0.15">
      <c r="A188" s="36"/>
      <c r="B188" s="36"/>
      <c r="C188" s="31"/>
      <c r="D188" s="31"/>
      <c r="M188" s="94"/>
      <c r="N188" s="95"/>
      <c r="O188" s="94"/>
      <c r="P188" s="94"/>
      <c r="Q188" s="94"/>
    </row>
    <row r="189" spans="1:17" x14ac:dyDescent="0.15">
      <c r="A189" s="36"/>
      <c r="B189" s="36"/>
      <c r="C189" s="31"/>
      <c r="D189" s="31"/>
      <c r="M189" s="94"/>
      <c r="N189" s="94"/>
      <c r="O189" s="94"/>
      <c r="P189" s="94"/>
      <c r="Q189" s="94"/>
    </row>
    <row r="190" spans="1:17" x14ac:dyDescent="0.15">
      <c r="A190" s="36"/>
      <c r="B190" s="36"/>
      <c r="C190" s="31"/>
      <c r="D190" s="31"/>
      <c r="M190" s="94"/>
      <c r="N190" s="95"/>
      <c r="O190" s="94"/>
      <c r="P190" s="94"/>
      <c r="Q190" s="94"/>
    </row>
    <row r="191" spans="1:17" x14ac:dyDescent="0.15">
      <c r="A191" s="36"/>
      <c r="B191" s="36"/>
      <c r="C191" s="31"/>
      <c r="D191" s="31"/>
      <c r="M191" s="94"/>
      <c r="N191" s="94"/>
      <c r="O191" s="94"/>
      <c r="P191" s="94"/>
      <c r="Q191" s="94"/>
    </row>
    <row r="192" spans="1:17" x14ac:dyDescent="0.15">
      <c r="A192" s="36"/>
      <c r="B192" s="36"/>
      <c r="C192" s="31"/>
      <c r="D192" s="31"/>
      <c r="M192" s="94"/>
      <c r="N192" s="95"/>
      <c r="O192" s="94"/>
      <c r="P192" s="94"/>
      <c r="Q192" s="94"/>
    </row>
    <row r="193" spans="1:17" x14ac:dyDescent="0.15">
      <c r="A193" s="36"/>
      <c r="B193" s="36"/>
      <c r="C193" s="31"/>
      <c r="D193" s="31"/>
      <c r="M193" s="94"/>
      <c r="N193" s="94"/>
      <c r="O193" s="94"/>
      <c r="P193" s="94"/>
      <c r="Q193" s="94"/>
    </row>
    <row r="194" spans="1:17" x14ac:dyDescent="0.15">
      <c r="A194" s="36"/>
      <c r="B194" s="36"/>
      <c r="C194" s="31"/>
      <c r="D194" s="31"/>
      <c r="M194" s="94"/>
      <c r="N194" s="95"/>
      <c r="O194" s="94"/>
      <c r="P194" s="94"/>
      <c r="Q194" s="94"/>
    </row>
    <row r="195" spans="1:17" x14ac:dyDescent="0.15">
      <c r="A195" s="36"/>
      <c r="B195" s="36"/>
      <c r="C195" s="31"/>
      <c r="D195" s="31"/>
      <c r="M195" s="94"/>
      <c r="N195" s="94"/>
      <c r="O195" s="94"/>
      <c r="P195" s="94"/>
      <c r="Q195" s="94"/>
    </row>
    <row r="196" spans="1:17" x14ac:dyDescent="0.15">
      <c r="A196" s="36"/>
      <c r="B196" s="36"/>
      <c r="C196" s="31"/>
      <c r="D196" s="31"/>
      <c r="M196" s="94"/>
      <c r="N196" s="95"/>
      <c r="O196" s="94"/>
      <c r="P196" s="94"/>
      <c r="Q196" s="94"/>
    </row>
    <row r="197" spans="1:17" x14ac:dyDescent="0.15">
      <c r="A197" s="36"/>
      <c r="B197" s="36"/>
      <c r="C197" s="31"/>
      <c r="D197" s="31"/>
      <c r="M197" s="94"/>
      <c r="N197" s="94"/>
      <c r="O197" s="94"/>
      <c r="P197" s="94"/>
      <c r="Q197" s="94"/>
    </row>
    <row r="198" spans="1:17" x14ac:dyDescent="0.15">
      <c r="A198" s="36"/>
      <c r="B198" s="36"/>
      <c r="C198" s="31"/>
      <c r="D198" s="31"/>
      <c r="M198" s="94"/>
      <c r="N198" s="95"/>
      <c r="O198" s="94"/>
      <c r="P198" s="94"/>
      <c r="Q198" s="94"/>
    </row>
    <row r="199" spans="1:17" x14ac:dyDescent="0.15">
      <c r="A199" s="36"/>
      <c r="B199" s="36"/>
      <c r="C199" s="31"/>
      <c r="D199" s="31"/>
      <c r="M199" s="94"/>
      <c r="N199" s="94"/>
      <c r="O199" s="94"/>
      <c r="P199" s="94"/>
      <c r="Q199" s="94"/>
    </row>
    <row r="200" spans="1:17" x14ac:dyDescent="0.15">
      <c r="A200" s="36"/>
      <c r="B200" s="36"/>
      <c r="C200" s="31"/>
      <c r="D200" s="31"/>
      <c r="M200" s="94"/>
      <c r="N200" s="95"/>
      <c r="O200" s="94"/>
      <c r="P200" s="94"/>
      <c r="Q200" s="94"/>
    </row>
    <row r="201" spans="1:17" x14ac:dyDescent="0.15">
      <c r="A201" s="36"/>
      <c r="B201" s="36"/>
      <c r="C201" s="31"/>
      <c r="D201" s="31"/>
      <c r="M201" s="94"/>
      <c r="N201" s="94"/>
      <c r="O201" s="94"/>
      <c r="P201" s="94"/>
      <c r="Q201" s="94"/>
    </row>
    <row r="202" spans="1:17" x14ac:dyDescent="0.15">
      <c r="A202" s="36"/>
      <c r="B202" s="36"/>
      <c r="C202" s="31"/>
      <c r="D202" s="31"/>
      <c r="M202" s="94"/>
      <c r="N202" s="95"/>
      <c r="O202" s="94"/>
      <c r="P202" s="94"/>
      <c r="Q202" s="94"/>
    </row>
    <row r="203" spans="1:17" x14ac:dyDescent="0.15">
      <c r="A203" s="36"/>
      <c r="B203" s="36"/>
      <c r="C203" s="31"/>
      <c r="D203" s="31"/>
      <c r="M203" s="94"/>
      <c r="N203" s="94"/>
      <c r="O203" s="94"/>
      <c r="P203" s="94"/>
      <c r="Q203" s="94"/>
    </row>
    <row r="204" spans="1:17" x14ac:dyDescent="0.15">
      <c r="A204" s="36"/>
      <c r="B204" s="36"/>
      <c r="C204" s="31"/>
      <c r="D204" s="31"/>
      <c r="M204" s="94"/>
      <c r="N204" s="95"/>
      <c r="O204" s="94"/>
      <c r="P204" s="94"/>
      <c r="Q204" s="94"/>
    </row>
    <row r="205" spans="1:17" x14ac:dyDescent="0.15">
      <c r="A205" s="36"/>
      <c r="B205" s="36"/>
      <c r="C205" s="31"/>
      <c r="D205" s="31"/>
      <c r="M205" s="94"/>
      <c r="N205" s="94"/>
      <c r="O205" s="94"/>
      <c r="P205" s="94"/>
      <c r="Q205" s="94"/>
    </row>
    <row r="206" spans="1:17" x14ac:dyDescent="0.15">
      <c r="A206" s="36"/>
      <c r="B206" s="36"/>
      <c r="C206" s="31"/>
      <c r="D206" s="31"/>
      <c r="M206" s="94"/>
      <c r="N206" s="95"/>
      <c r="O206" s="94"/>
      <c r="P206" s="94"/>
      <c r="Q206" s="94"/>
    </row>
    <row r="207" spans="1:17" x14ac:dyDescent="0.15">
      <c r="A207" s="36"/>
      <c r="B207" s="36"/>
      <c r="C207" s="31"/>
      <c r="D207" s="31"/>
      <c r="M207" s="94"/>
      <c r="N207" s="94"/>
      <c r="O207" s="94"/>
      <c r="P207" s="94"/>
      <c r="Q207" s="94"/>
    </row>
    <row r="208" spans="1:17" x14ac:dyDescent="0.15">
      <c r="A208" s="36"/>
      <c r="B208" s="36"/>
      <c r="C208" s="31"/>
      <c r="D208" s="31"/>
      <c r="M208" s="94"/>
      <c r="N208" s="95"/>
      <c r="O208" s="94"/>
      <c r="P208" s="94"/>
      <c r="Q208" s="94"/>
    </row>
    <row r="209" spans="1:17" x14ac:dyDescent="0.15">
      <c r="A209" s="36"/>
      <c r="B209" s="36"/>
      <c r="C209" s="31"/>
      <c r="D209" s="31"/>
      <c r="M209" s="94"/>
      <c r="N209" s="94"/>
      <c r="O209" s="94"/>
      <c r="P209" s="94"/>
      <c r="Q209" s="94"/>
    </row>
    <row r="210" spans="1:17" x14ac:dyDescent="0.15">
      <c r="A210" s="36"/>
      <c r="B210" s="36"/>
      <c r="C210" s="31"/>
      <c r="D210" s="31"/>
      <c r="M210" s="94"/>
      <c r="N210" s="95"/>
      <c r="O210" s="94"/>
      <c r="P210" s="94"/>
      <c r="Q210" s="94"/>
    </row>
    <row r="211" spans="1:17" x14ac:dyDescent="0.15">
      <c r="A211" s="36"/>
      <c r="B211" s="36"/>
      <c r="C211" s="31"/>
      <c r="D211" s="31"/>
      <c r="M211" s="94"/>
      <c r="N211" s="94"/>
      <c r="O211" s="94"/>
      <c r="P211" s="94"/>
      <c r="Q211" s="94"/>
    </row>
    <row r="212" spans="1:17" x14ac:dyDescent="0.15">
      <c r="A212" s="36"/>
      <c r="B212" s="36"/>
      <c r="C212" s="31"/>
      <c r="D212" s="31"/>
      <c r="M212" s="94"/>
      <c r="N212" s="95"/>
      <c r="O212" s="94"/>
      <c r="P212" s="94"/>
      <c r="Q212" s="94"/>
    </row>
    <row r="213" spans="1:17" x14ac:dyDescent="0.15">
      <c r="A213" s="36"/>
      <c r="B213" s="36"/>
      <c r="C213" s="31"/>
      <c r="D213" s="31"/>
      <c r="M213" s="94"/>
      <c r="N213" s="94"/>
      <c r="O213" s="94"/>
      <c r="P213" s="94"/>
      <c r="Q213" s="94"/>
    </row>
    <row r="214" spans="1:17" x14ac:dyDescent="0.15">
      <c r="A214" s="36"/>
      <c r="B214" s="36"/>
      <c r="C214" s="31"/>
      <c r="D214" s="31"/>
      <c r="M214" s="94"/>
      <c r="N214" s="95"/>
      <c r="O214" s="94"/>
      <c r="P214" s="94"/>
      <c r="Q214" s="94"/>
    </row>
    <row r="215" spans="1:17" x14ac:dyDescent="0.15">
      <c r="A215" s="36"/>
      <c r="B215" s="36"/>
      <c r="C215" s="31"/>
      <c r="D215" s="31"/>
      <c r="M215" s="94"/>
      <c r="N215" s="94"/>
      <c r="O215" s="94"/>
      <c r="P215" s="94"/>
      <c r="Q215" s="94"/>
    </row>
    <row r="216" spans="1:17" x14ac:dyDescent="0.15">
      <c r="A216" s="36"/>
      <c r="B216" s="36"/>
      <c r="C216" s="31"/>
      <c r="D216" s="31"/>
      <c r="M216" s="94"/>
      <c r="N216" s="95"/>
      <c r="O216" s="94"/>
      <c r="P216" s="94"/>
      <c r="Q216" s="94"/>
    </row>
    <row r="217" spans="1:17" x14ac:dyDescent="0.15">
      <c r="A217" s="36"/>
      <c r="B217" s="36"/>
      <c r="C217" s="31"/>
      <c r="D217" s="31"/>
      <c r="M217" s="94"/>
      <c r="N217" s="94"/>
      <c r="O217" s="94"/>
      <c r="P217" s="94"/>
      <c r="Q217" s="94"/>
    </row>
    <row r="218" spans="1:17" x14ac:dyDescent="0.15">
      <c r="A218" s="36"/>
      <c r="B218" s="36"/>
      <c r="C218" s="31"/>
      <c r="D218" s="31"/>
      <c r="M218" s="94"/>
      <c r="N218" s="95"/>
      <c r="O218" s="94"/>
      <c r="P218" s="94"/>
      <c r="Q218" s="94"/>
    </row>
    <row r="219" spans="1:17" x14ac:dyDescent="0.15">
      <c r="A219" s="36"/>
      <c r="B219" s="36"/>
      <c r="C219" s="31"/>
      <c r="D219" s="31"/>
      <c r="M219" s="94"/>
      <c r="N219" s="94"/>
      <c r="O219" s="94"/>
      <c r="P219" s="94"/>
      <c r="Q219" s="94"/>
    </row>
    <row r="220" spans="1:17" x14ac:dyDescent="0.15">
      <c r="A220" s="36"/>
      <c r="B220" s="36"/>
      <c r="C220" s="31"/>
      <c r="D220" s="31"/>
      <c r="M220" s="94"/>
      <c r="N220" s="95"/>
      <c r="O220" s="94"/>
      <c r="P220" s="94"/>
      <c r="Q220" s="94"/>
    </row>
    <row r="221" spans="1:17" x14ac:dyDescent="0.15">
      <c r="A221" s="36"/>
      <c r="B221" s="36"/>
      <c r="C221" s="31"/>
      <c r="D221" s="31"/>
      <c r="M221" s="94"/>
      <c r="N221" s="94"/>
      <c r="O221" s="94"/>
      <c r="P221" s="94"/>
      <c r="Q221" s="94"/>
    </row>
    <row r="222" spans="1:17" x14ac:dyDescent="0.15">
      <c r="A222" s="36"/>
      <c r="B222" s="36"/>
      <c r="C222" s="31"/>
      <c r="D222" s="31"/>
      <c r="M222" s="94"/>
      <c r="N222" s="95"/>
      <c r="O222" s="94"/>
      <c r="P222" s="94"/>
      <c r="Q222" s="94"/>
    </row>
    <row r="223" spans="1:17" x14ac:dyDescent="0.15">
      <c r="A223" s="36"/>
      <c r="B223" s="36"/>
      <c r="C223" s="31"/>
      <c r="D223" s="31"/>
      <c r="M223" s="94"/>
      <c r="N223" s="94"/>
      <c r="O223" s="94"/>
      <c r="P223" s="94"/>
      <c r="Q223" s="94"/>
    </row>
    <row r="224" spans="1:17" x14ac:dyDescent="0.15">
      <c r="A224" s="36"/>
      <c r="B224" s="36"/>
      <c r="C224" s="31"/>
      <c r="D224" s="31"/>
      <c r="M224" s="94"/>
      <c r="N224" s="95"/>
      <c r="O224" s="94"/>
      <c r="P224" s="94"/>
      <c r="Q224" s="94"/>
    </row>
    <row r="225" spans="1:17" x14ac:dyDescent="0.15">
      <c r="A225" s="36"/>
      <c r="B225" s="36"/>
      <c r="C225" s="31"/>
      <c r="D225" s="31"/>
      <c r="M225" s="94"/>
      <c r="N225" s="94"/>
      <c r="O225" s="94"/>
      <c r="P225" s="94"/>
      <c r="Q225" s="94"/>
    </row>
    <row r="226" spans="1:17" x14ac:dyDescent="0.15">
      <c r="A226" s="36"/>
      <c r="B226" s="36"/>
      <c r="C226" s="31"/>
      <c r="D226" s="31"/>
      <c r="M226" s="94"/>
      <c r="N226" s="95"/>
      <c r="O226" s="94"/>
      <c r="P226" s="94"/>
      <c r="Q226" s="94"/>
    </row>
    <row r="227" spans="1:17" x14ac:dyDescent="0.15">
      <c r="A227" s="36"/>
      <c r="B227" s="36"/>
      <c r="C227" s="31"/>
      <c r="D227" s="31"/>
      <c r="M227" s="94"/>
      <c r="N227" s="94"/>
      <c r="O227" s="94"/>
      <c r="P227" s="94"/>
      <c r="Q227" s="94"/>
    </row>
    <row r="228" spans="1:17" x14ac:dyDescent="0.15">
      <c r="A228" s="36"/>
      <c r="B228" s="36"/>
      <c r="C228" s="31"/>
      <c r="D228" s="31"/>
      <c r="M228" s="94"/>
      <c r="N228" s="95"/>
      <c r="O228" s="94"/>
      <c r="P228" s="94"/>
      <c r="Q228" s="94"/>
    </row>
    <row r="229" spans="1:17" x14ac:dyDescent="0.15">
      <c r="A229" s="36"/>
      <c r="B229" s="36"/>
      <c r="C229" s="31"/>
      <c r="D229" s="31"/>
      <c r="M229" s="94"/>
      <c r="N229" s="94"/>
      <c r="O229" s="94"/>
      <c r="P229" s="94"/>
      <c r="Q229" s="94"/>
    </row>
    <row r="230" spans="1:17" x14ac:dyDescent="0.15">
      <c r="A230" s="36"/>
      <c r="B230" s="36"/>
      <c r="C230" s="31"/>
      <c r="D230" s="31"/>
      <c r="M230" s="94"/>
      <c r="N230" s="95"/>
      <c r="O230" s="94"/>
      <c r="P230" s="94"/>
      <c r="Q230" s="94"/>
    </row>
    <row r="231" spans="1:17" x14ac:dyDescent="0.15">
      <c r="A231" s="36"/>
      <c r="B231" s="36"/>
      <c r="C231" s="31"/>
      <c r="D231" s="31"/>
      <c r="M231" s="94"/>
      <c r="N231" s="94"/>
      <c r="O231" s="94"/>
      <c r="P231" s="94"/>
      <c r="Q231" s="94"/>
    </row>
    <row r="232" spans="1:17" x14ac:dyDescent="0.15">
      <c r="A232" s="36"/>
      <c r="B232" s="36"/>
      <c r="C232" s="31"/>
      <c r="D232" s="31"/>
      <c r="M232" s="94"/>
      <c r="N232" s="95"/>
      <c r="O232" s="94"/>
      <c r="P232" s="94"/>
      <c r="Q232" s="94"/>
    </row>
    <row r="233" spans="1:17" x14ac:dyDescent="0.15">
      <c r="A233" s="36"/>
      <c r="B233" s="36"/>
      <c r="C233" s="31"/>
      <c r="D233" s="31"/>
      <c r="M233" s="94"/>
      <c r="N233" s="94"/>
      <c r="O233" s="94"/>
      <c r="P233" s="94"/>
      <c r="Q233" s="94"/>
    </row>
    <row r="234" spans="1:17" x14ac:dyDescent="0.15">
      <c r="A234" s="36"/>
      <c r="B234" s="36"/>
      <c r="C234" s="31"/>
      <c r="D234" s="31"/>
      <c r="M234" s="94"/>
      <c r="N234" s="95"/>
      <c r="O234" s="94"/>
      <c r="P234" s="94"/>
      <c r="Q234" s="94"/>
    </row>
    <row r="235" spans="1:17" x14ac:dyDescent="0.15">
      <c r="A235" s="36"/>
      <c r="B235" s="36"/>
      <c r="C235" s="31"/>
      <c r="D235" s="31"/>
      <c r="M235" s="94"/>
      <c r="N235" s="94"/>
      <c r="O235" s="94"/>
      <c r="P235" s="94"/>
      <c r="Q235" s="94"/>
    </row>
    <row r="236" spans="1:17" x14ac:dyDescent="0.15">
      <c r="A236" s="36"/>
      <c r="B236" s="36"/>
      <c r="C236" s="31"/>
      <c r="D236" s="31"/>
      <c r="M236" s="94"/>
      <c r="N236" s="95"/>
      <c r="O236" s="94"/>
      <c r="P236" s="94"/>
      <c r="Q236" s="94"/>
    </row>
    <row r="237" spans="1:17" x14ac:dyDescent="0.15">
      <c r="A237" s="36"/>
      <c r="B237" s="36"/>
      <c r="C237" s="31"/>
      <c r="D237" s="31"/>
      <c r="M237" s="94"/>
      <c r="N237" s="94"/>
      <c r="O237" s="94"/>
      <c r="P237" s="94"/>
      <c r="Q237" s="94"/>
    </row>
    <row r="238" spans="1:17" x14ac:dyDescent="0.15">
      <c r="A238" s="36"/>
      <c r="B238" s="36"/>
      <c r="C238" s="31"/>
      <c r="D238" s="31"/>
      <c r="M238" s="94"/>
      <c r="N238" s="95"/>
      <c r="O238" s="94"/>
      <c r="P238" s="94"/>
      <c r="Q238" s="94"/>
    </row>
    <row r="239" spans="1:17" x14ac:dyDescent="0.15">
      <c r="A239" s="36"/>
      <c r="B239" s="36"/>
      <c r="C239" s="31"/>
      <c r="D239" s="31"/>
      <c r="M239" s="94"/>
      <c r="N239" s="94"/>
      <c r="O239" s="94"/>
      <c r="P239" s="94"/>
      <c r="Q239" s="94"/>
    </row>
    <row r="240" spans="1:17" x14ac:dyDescent="0.15">
      <c r="A240" s="36"/>
      <c r="B240" s="36"/>
      <c r="C240" s="31"/>
      <c r="D240" s="31"/>
      <c r="M240" s="94"/>
      <c r="N240" s="95"/>
      <c r="O240" s="94"/>
      <c r="P240" s="94"/>
      <c r="Q240" s="94"/>
    </row>
    <row r="241" spans="1:17" x14ac:dyDescent="0.15">
      <c r="A241" s="36"/>
      <c r="B241" s="36"/>
      <c r="C241" s="31"/>
      <c r="D241" s="31"/>
      <c r="M241" s="94"/>
      <c r="N241" s="94"/>
      <c r="O241" s="94"/>
      <c r="P241" s="94"/>
      <c r="Q241" s="94"/>
    </row>
    <row r="242" spans="1:17" x14ac:dyDescent="0.15">
      <c r="A242" s="36"/>
      <c r="B242" s="36"/>
      <c r="C242" s="31"/>
      <c r="D242" s="31"/>
      <c r="M242" s="94"/>
      <c r="N242" s="95"/>
      <c r="O242" s="94"/>
      <c r="P242" s="94"/>
      <c r="Q242" s="94"/>
    </row>
    <row r="243" spans="1:17" x14ac:dyDescent="0.15">
      <c r="A243" s="36"/>
      <c r="B243" s="36"/>
      <c r="C243" s="31"/>
      <c r="D243" s="31"/>
      <c r="M243" s="94"/>
      <c r="N243" s="94"/>
      <c r="O243" s="94"/>
      <c r="P243" s="94"/>
      <c r="Q243" s="94"/>
    </row>
    <row r="244" spans="1:17" x14ac:dyDescent="0.15">
      <c r="A244" s="36"/>
      <c r="B244" s="36"/>
      <c r="C244" s="31"/>
      <c r="D244" s="31"/>
      <c r="M244" s="94"/>
      <c r="N244" s="95"/>
      <c r="O244" s="94"/>
      <c r="P244" s="94"/>
      <c r="Q244" s="94"/>
    </row>
    <row r="245" spans="1:17" x14ac:dyDescent="0.15">
      <c r="A245" s="36"/>
      <c r="B245" s="36"/>
      <c r="C245" s="31"/>
      <c r="D245" s="31"/>
      <c r="M245" s="94"/>
      <c r="N245" s="94"/>
      <c r="O245" s="94"/>
      <c r="P245" s="94"/>
      <c r="Q245" s="94"/>
    </row>
    <row r="246" spans="1:17" x14ac:dyDescent="0.15">
      <c r="A246" s="36"/>
      <c r="B246" s="36"/>
      <c r="C246" s="31"/>
      <c r="D246" s="31"/>
      <c r="M246" s="94"/>
      <c r="N246" s="95"/>
      <c r="O246" s="94"/>
      <c r="P246" s="94"/>
      <c r="Q246" s="94"/>
    </row>
    <row r="247" spans="1:17" x14ac:dyDescent="0.15">
      <c r="A247" s="36"/>
      <c r="B247" s="36"/>
      <c r="C247" s="31"/>
      <c r="D247" s="31"/>
      <c r="M247" s="94"/>
      <c r="N247" s="94"/>
      <c r="O247" s="94"/>
      <c r="P247" s="94"/>
      <c r="Q247" s="94"/>
    </row>
    <row r="248" spans="1:17" x14ac:dyDescent="0.15">
      <c r="A248" s="36"/>
      <c r="B248" s="36"/>
      <c r="C248" s="31"/>
      <c r="D248" s="31"/>
      <c r="M248" s="94"/>
      <c r="N248" s="95"/>
      <c r="O248" s="94"/>
      <c r="P248" s="94"/>
      <c r="Q248" s="94"/>
    </row>
    <row r="249" spans="1:17" x14ac:dyDescent="0.15">
      <c r="A249" s="36"/>
      <c r="B249" s="36"/>
      <c r="C249" s="31"/>
      <c r="D249" s="31"/>
      <c r="M249" s="94"/>
      <c r="N249" s="94"/>
      <c r="O249" s="94"/>
      <c r="P249" s="94"/>
      <c r="Q249" s="94"/>
    </row>
    <row r="250" spans="1:17" x14ac:dyDescent="0.15">
      <c r="A250" s="36"/>
      <c r="B250" s="36"/>
      <c r="C250" s="31"/>
      <c r="D250" s="31"/>
      <c r="M250" s="94"/>
      <c r="N250" s="95"/>
      <c r="O250" s="94"/>
      <c r="P250" s="94"/>
      <c r="Q250" s="94"/>
    </row>
    <row r="251" spans="1:17" x14ac:dyDescent="0.15">
      <c r="A251" s="36"/>
      <c r="B251" s="36"/>
      <c r="C251" s="31"/>
      <c r="D251" s="31"/>
      <c r="M251" s="94"/>
      <c r="N251" s="94"/>
      <c r="O251" s="94"/>
      <c r="P251" s="94"/>
      <c r="Q251" s="94"/>
    </row>
    <row r="252" spans="1:17" x14ac:dyDescent="0.15">
      <c r="A252" s="36"/>
      <c r="B252" s="36"/>
      <c r="C252" s="31"/>
      <c r="D252" s="31"/>
      <c r="M252" s="94"/>
      <c r="N252" s="95"/>
      <c r="O252" s="94"/>
      <c r="P252" s="94"/>
      <c r="Q252" s="94"/>
    </row>
    <row r="253" spans="1:17" x14ac:dyDescent="0.15">
      <c r="A253" s="36"/>
      <c r="B253" s="36"/>
      <c r="C253" s="31"/>
      <c r="D253" s="31"/>
      <c r="M253" s="94"/>
      <c r="N253" s="94"/>
      <c r="O253" s="94"/>
      <c r="P253" s="94"/>
      <c r="Q253" s="94"/>
    </row>
    <row r="254" spans="1:17" x14ac:dyDescent="0.15">
      <c r="A254" s="36"/>
      <c r="B254" s="36"/>
      <c r="C254" s="31"/>
      <c r="D254" s="31"/>
      <c r="M254" s="94"/>
      <c r="N254" s="95"/>
      <c r="O254" s="94"/>
      <c r="P254" s="94"/>
      <c r="Q254" s="94"/>
    </row>
    <row r="255" spans="1:17" x14ac:dyDescent="0.15">
      <c r="A255" s="36"/>
      <c r="B255" s="36"/>
      <c r="C255" s="31"/>
      <c r="D255" s="31"/>
      <c r="M255" s="94"/>
      <c r="N255" s="94"/>
      <c r="O255" s="94"/>
      <c r="P255" s="94"/>
      <c r="Q255" s="94"/>
    </row>
    <row r="256" spans="1:17" x14ac:dyDescent="0.15">
      <c r="A256" s="36"/>
      <c r="B256" s="36"/>
      <c r="C256" s="31"/>
      <c r="D256" s="31"/>
      <c r="M256" s="94"/>
      <c r="N256" s="95"/>
      <c r="O256" s="94"/>
      <c r="P256" s="94"/>
      <c r="Q256" s="94"/>
    </row>
    <row r="257" spans="1:17" x14ac:dyDescent="0.15">
      <c r="A257" s="36"/>
      <c r="B257" s="36"/>
      <c r="C257" s="31"/>
      <c r="D257" s="31"/>
      <c r="M257" s="94"/>
      <c r="N257" s="94"/>
      <c r="O257" s="94"/>
      <c r="P257" s="94"/>
      <c r="Q257" s="94"/>
    </row>
    <row r="258" spans="1:17" x14ac:dyDescent="0.15">
      <c r="M258" s="94"/>
      <c r="N258" s="95"/>
      <c r="O258" s="94"/>
      <c r="P258" s="94"/>
      <c r="Q258" s="94"/>
    </row>
    <row r="259" spans="1:17" x14ac:dyDescent="0.15">
      <c r="M259" s="94"/>
      <c r="N259" s="94"/>
      <c r="O259" s="94"/>
      <c r="P259" s="94"/>
      <c r="Q259" s="94"/>
    </row>
    <row r="260" spans="1:17" x14ac:dyDescent="0.15">
      <c r="M260" s="94"/>
      <c r="N260" s="95"/>
      <c r="O260" s="94"/>
      <c r="P260" s="94"/>
      <c r="Q260" s="94"/>
    </row>
    <row r="261" spans="1:17" x14ac:dyDescent="0.15">
      <c r="M261" s="94"/>
      <c r="N261" s="94"/>
      <c r="O261" s="94"/>
      <c r="P261" s="94"/>
      <c r="Q261" s="94"/>
    </row>
    <row r="262" spans="1:17" x14ac:dyDescent="0.15">
      <c r="M262" s="94"/>
      <c r="N262" s="95"/>
      <c r="O262" s="94"/>
      <c r="P262" s="94"/>
      <c r="Q262" s="94"/>
    </row>
    <row r="263" spans="1:17" x14ac:dyDescent="0.15">
      <c r="M263" s="94"/>
      <c r="N263" s="94"/>
      <c r="O263" s="94"/>
      <c r="P263" s="94"/>
      <c r="Q263" s="94"/>
    </row>
    <row r="264" spans="1:17" x14ac:dyDescent="0.15">
      <c r="M264" s="94"/>
      <c r="N264" s="95"/>
      <c r="O264" s="94"/>
      <c r="P264" s="94"/>
      <c r="Q264" s="94"/>
    </row>
    <row r="265" spans="1:17" x14ac:dyDescent="0.15">
      <c r="M265" s="94"/>
      <c r="N265" s="94"/>
      <c r="O265" s="94"/>
      <c r="P265" s="94"/>
      <c r="Q265" s="94"/>
    </row>
    <row r="266" spans="1:17" x14ac:dyDescent="0.15">
      <c r="M266" s="94"/>
      <c r="N266" s="95"/>
      <c r="O266" s="94"/>
      <c r="P266" s="94"/>
      <c r="Q266" s="94"/>
    </row>
    <row r="267" spans="1:17" x14ac:dyDescent="0.15">
      <c r="M267" s="94"/>
      <c r="N267" s="94"/>
      <c r="O267" s="94"/>
      <c r="P267" s="94"/>
      <c r="Q267" s="94"/>
    </row>
    <row r="268" spans="1:17" x14ac:dyDescent="0.15">
      <c r="M268" s="94"/>
      <c r="N268" s="95"/>
      <c r="O268" s="94"/>
      <c r="P268" s="94"/>
      <c r="Q268" s="94"/>
    </row>
    <row r="269" spans="1:17" x14ac:dyDescent="0.15">
      <c r="M269" s="94"/>
      <c r="N269" s="94"/>
      <c r="O269" s="94"/>
      <c r="P269" s="94"/>
      <c r="Q269" s="94"/>
    </row>
    <row r="270" spans="1:17" x14ac:dyDescent="0.15">
      <c r="M270" s="94"/>
      <c r="N270" s="95"/>
      <c r="O270" s="94"/>
      <c r="P270" s="94"/>
      <c r="Q270" s="94"/>
    </row>
    <row r="271" spans="1:17" x14ac:dyDescent="0.15">
      <c r="M271" s="94"/>
      <c r="N271" s="94"/>
      <c r="O271" s="94"/>
      <c r="P271" s="94"/>
      <c r="Q271" s="94"/>
    </row>
    <row r="272" spans="1:17" x14ac:dyDescent="0.15">
      <c r="M272" s="94"/>
      <c r="N272" s="95"/>
      <c r="O272" s="94"/>
      <c r="P272" s="94"/>
      <c r="Q272" s="94"/>
    </row>
    <row r="273" spans="13:17" x14ac:dyDescent="0.15">
      <c r="M273" s="94"/>
      <c r="N273" s="94"/>
      <c r="O273" s="94"/>
      <c r="P273" s="94"/>
      <c r="Q273" s="94"/>
    </row>
    <row r="274" spans="13:17" x14ac:dyDescent="0.15">
      <c r="M274" s="94"/>
      <c r="N274" s="95"/>
      <c r="O274" s="94"/>
      <c r="P274" s="94"/>
      <c r="Q274" s="94"/>
    </row>
    <row r="275" spans="13:17" x14ac:dyDescent="0.15">
      <c r="M275" s="94"/>
      <c r="N275" s="94"/>
      <c r="O275" s="94"/>
      <c r="P275" s="94"/>
      <c r="Q275" s="94"/>
    </row>
    <row r="276" spans="13:17" x14ac:dyDescent="0.15">
      <c r="M276" s="94"/>
      <c r="N276" s="95"/>
      <c r="O276" s="94"/>
      <c r="P276" s="94"/>
      <c r="Q276" s="94"/>
    </row>
    <row r="277" spans="13:17" x14ac:dyDescent="0.15">
      <c r="M277" s="94"/>
      <c r="N277" s="94"/>
      <c r="O277" s="94"/>
      <c r="P277" s="94"/>
      <c r="Q277" s="94"/>
    </row>
    <row r="278" spans="13:17" x14ac:dyDescent="0.15">
      <c r="M278" s="94"/>
      <c r="N278" s="95"/>
      <c r="O278" s="94"/>
      <c r="P278" s="94"/>
      <c r="Q278" s="94"/>
    </row>
    <row r="279" spans="13:17" x14ac:dyDescent="0.15">
      <c r="M279" s="94"/>
      <c r="N279" s="94"/>
      <c r="O279" s="94"/>
      <c r="P279" s="94"/>
      <c r="Q279" s="94"/>
    </row>
    <row r="280" spans="13:17" x14ac:dyDescent="0.15">
      <c r="M280" s="94"/>
      <c r="N280" s="95"/>
      <c r="O280" s="94"/>
      <c r="P280" s="94"/>
      <c r="Q280" s="94"/>
    </row>
    <row r="281" spans="13:17" x14ac:dyDescent="0.15">
      <c r="M281" s="94"/>
      <c r="N281" s="94"/>
      <c r="O281" s="94"/>
      <c r="P281" s="94"/>
      <c r="Q281" s="94"/>
    </row>
    <row r="282" spans="13:17" x14ac:dyDescent="0.15">
      <c r="M282" s="94"/>
      <c r="N282" s="95"/>
      <c r="O282" s="94"/>
      <c r="P282" s="94"/>
      <c r="Q282" s="94"/>
    </row>
    <row r="283" spans="13:17" x14ac:dyDescent="0.15">
      <c r="M283" s="94"/>
      <c r="N283" s="94"/>
      <c r="O283" s="94"/>
      <c r="P283" s="94"/>
      <c r="Q283" s="94"/>
    </row>
    <row r="284" spans="13:17" x14ac:dyDescent="0.15">
      <c r="M284" s="94"/>
      <c r="N284" s="95"/>
      <c r="O284" s="94"/>
      <c r="P284" s="94"/>
      <c r="Q284" s="94"/>
    </row>
    <row r="285" spans="13:17" x14ac:dyDescent="0.15">
      <c r="M285" s="94"/>
      <c r="N285" s="94"/>
      <c r="O285" s="94"/>
      <c r="P285" s="94"/>
      <c r="Q285" s="94"/>
    </row>
    <row r="286" spans="13:17" x14ac:dyDescent="0.15">
      <c r="M286" s="94"/>
      <c r="N286" s="95"/>
      <c r="O286" s="94"/>
      <c r="P286" s="94"/>
      <c r="Q286" s="94"/>
    </row>
    <row r="287" spans="13:17" x14ac:dyDescent="0.15">
      <c r="M287" s="94"/>
      <c r="N287" s="94"/>
      <c r="O287" s="94"/>
      <c r="P287" s="94"/>
      <c r="Q287" s="94"/>
    </row>
    <row r="288" spans="13:17" x14ac:dyDescent="0.15">
      <c r="M288" s="94"/>
      <c r="N288" s="95"/>
      <c r="O288" s="94"/>
      <c r="P288" s="94"/>
      <c r="Q288" s="94"/>
    </row>
    <row r="289" spans="13:17" x14ac:dyDescent="0.15">
      <c r="M289" s="94"/>
      <c r="N289" s="94"/>
      <c r="O289" s="94"/>
      <c r="P289" s="94"/>
      <c r="Q289" s="94"/>
    </row>
    <row r="290" spans="13:17" x14ac:dyDescent="0.15">
      <c r="M290" s="94"/>
      <c r="N290" s="95"/>
      <c r="O290" s="94"/>
      <c r="P290" s="94"/>
      <c r="Q290" s="94"/>
    </row>
    <row r="291" spans="13:17" x14ac:dyDescent="0.15">
      <c r="M291" s="94"/>
      <c r="N291" s="94"/>
      <c r="O291" s="94"/>
      <c r="P291" s="94"/>
      <c r="Q291" s="94"/>
    </row>
    <row r="292" spans="13:17" x14ac:dyDescent="0.15">
      <c r="M292" s="94"/>
      <c r="N292" s="95"/>
      <c r="O292" s="94"/>
      <c r="P292" s="94"/>
      <c r="Q292" s="94"/>
    </row>
    <row r="293" spans="13:17" x14ac:dyDescent="0.15">
      <c r="M293" s="94"/>
      <c r="N293" s="94"/>
      <c r="O293" s="94"/>
      <c r="P293" s="94"/>
      <c r="Q293" s="94"/>
    </row>
    <row r="294" spans="13:17" x14ac:dyDescent="0.15">
      <c r="M294" s="94"/>
      <c r="N294" s="95"/>
      <c r="O294" s="94"/>
      <c r="P294" s="94"/>
      <c r="Q294" s="94"/>
    </row>
    <row r="295" spans="13:17" x14ac:dyDescent="0.15">
      <c r="M295" s="94"/>
      <c r="N295" s="94"/>
      <c r="O295" s="94"/>
      <c r="P295" s="94"/>
      <c r="Q295" s="94"/>
    </row>
    <row r="296" spans="13:17" x14ac:dyDescent="0.15">
      <c r="M296" s="94"/>
      <c r="N296" s="95"/>
      <c r="O296" s="94"/>
      <c r="P296" s="94"/>
      <c r="Q296" s="94"/>
    </row>
    <row r="297" spans="13:17" x14ac:dyDescent="0.15">
      <c r="M297" s="94"/>
      <c r="N297" s="94"/>
      <c r="O297" s="94"/>
      <c r="P297" s="94"/>
      <c r="Q297" s="94"/>
    </row>
    <row r="298" spans="13:17" x14ac:dyDescent="0.15">
      <c r="M298" s="94"/>
      <c r="N298" s="95"/>
      <c r="O298" s="94"/>
      <c r="P298" s="94"/>
      <c r="Q298" s="94"/>
    </row>
    <row r="299" spans="13:17" x14ac:dyDescent="0.15">
      <c r="M299" s="94"/>
      <c r="N299" s="94"/>
      <c r="O299" s="94"/>
      <c r="P299" s="94"/>
      <c r="Q299" s="94"/>
    </row>
    <row r="300" spans="13:17" x14ac:dyDescent="0.15">
      <c r="M300" s="94"/>
      <c r="N300" s="95"/>
      <c r="O300" s="94"/>
      <c r="P300" s="94"/>
      <c r="Q300" s="94"/>
    </row>
    <row r="301" spans="13:17" x14ac:dyDescent="0.15">
      <c r="M301" s="94"/>
      <c r="N301" s="94"/>
      <c r="O301" s="94"/>
      <c r="P301" s="94"/>
      <c r="Q301" s="94"/>
    </row>
    <row r="302" spans="13:17" x14ac:dyDescent="0.15">
      <c r="M302" s="94"/>
      <c r="N302" s="95"/>
      <c r="O302" s="94"/>
      <c r="P302" s="94"/>
      <c r="Q302" s="94"/>
    </row>
    <row r="303" spans="13:17" x14ac:dyDescent="0.15">
      <c r="M303" s="94"/>
      <c r="N303" s="94"/>
      <c r="O303" s="94"/>
      <c r="P303" s="94"/>
      <c r="Q303" s="94"/>
    </row>
    <row r="304" spans="13:17" x14ac:dyDescent="0.15">
      <c r="M304" s="94"/>
      <c r="N304" s="95"/>
      <c r="O304" s="94"/>
      <c r="P304" s="94"/>
      <c r="Q304" s="94"/>
    </row>
    <row r="305" spans="13:17" x14ac:dyDescent="0.15">
      <c r="M305" s="94"/>
      <c r="N305" s="94"/>
      <c r="O305" s="94"/>
      <c r="P305" s="94"/>
      <c r="Q305" s="94"/>
    </row>
    <row r="306" spans="13:17" x14ac:dyDescent="0.15">
      <c r="M306" s="94"/>
      <c r="N306" s="95"/>
      <c r="O306" s="94"/>
      <c r="P306" s="94"/>
      <c r="Q306" s="94"/>
    </row>
    <row r="307" spans="13:17" x14ac:dyDescent="0.15">
      <c r="M307" s="94"/>
      <c r="N307" s="94"/>
      <c r="O307" s="94"/>
      <c r="P307" s="94"/>
      <c r="Q307" s="94"/>
    </row>
    <row r="308" spans="13:17" x14ac:dyDescent="0.15">
      <c r="M308" s="94"/>
      <c r="N308" s="95"/>
      <c r="O308" s="94"/>
      <c r="P308" s="94"/>
      <c r="Q308" s="94"/>
    </row>
    <row r="309" spans="13:17" x14ac:dyDescent="0.15">
      <c r="M309" s="94"/>
      <c r="N309" s="94"/>
      <c r="O309" s="94"/>
      <c r="P309" s="94"/>
      <c r="Q309" s="94"/>
    </row>
    <row r="310" spans="13:17" x14ac:dyDescent="0.15">
      <c r="M310" s="94"/>
      <c r="N310" s="95"/>
      <c r="O310" s="94"/>
      <c r="P310" s="94"/>
      <c r="Q310" s="94"/>
    </row>
    <row r="311" spans="13:17" x14ac:dyDescent="0.15">
      <c r="M311" s="94"/>
      <c r="N311" s="94"/>
      <c r="O311" s="94"/>
      <c r="P311" s="94"/>
      <c r="Q311" s="94"/>
    </row>
    <row r="312" spans="13:17" x14ac:dyDescent="0.15">
      <c r="M312" s="94"/>
      <c r="N312" s="95"/>
      <c r="O312" s="94"/>
      <c r="P312" s="94"/>
      <c r="Q312" s="94"/>
    </row>
    <row r="313" spans="13:17" x14ac:dyDescent="0.15">
      <c r="M313" s="94"/>
      <c r="N313" s="94"/>
      <c r="O313" s="94"/>
      <c r="P313" s="94"/>
      <c r="Q313" s="94"/>
    </row>
    <row r="314" spans="13:17" x14ac:dyDescent="0.15">
      <c r="M314" s="94"/>
      <c r="N314" s="95"/>
      <c r="O314" s="94"/>
      <c r="P314" s="94"/>
      <c r="Q314" s="94"/>
    </row>
    <row r="315" spans="13:17" x14ac:dyDescent="0.15">
      <c r="M315" s="94"/>
      <c r="N315" s="94"/>
      <c r="O315" s="94"/>
      <c r="P315" s="94"/>
      <c r="Q315" s="94"/>
    </row>
    <row r="316" spans="13:17" x14ac:dyDescent="0.15">
      <c r="M316" s="94"/>
      <c r="N316" s="95"/>
      <c r="O316" s="94"/>
      <c r="P316" s="94"/>
      <c r="Q316" s="94"/>
    </row>
    <row r="317" spans="13:17" x14ac:dyDescent="0.15">
      <c r="M317" s="94"/>
      <c r="N317" s="94"/>
      <c r="O317" s="94"/>
      <c r="P317" s="94"/>
      <c r="Q317" s="94"/>
    </row>
    <row r="318" spans="13:17" x14ac:dyDescent="0.15">
      <c r="M318" s="94"/>
      <c r="N318" s="95"/>
      <c r="O318" s="94"/>
      <c r="P318" s="94"/>
      <c r="Q318" s="94"/>
    </row>
    <row r="319" spans="13:17" x14ac:dyDescent="0.15">
      <c r="M319" s="94"/>
      <c r="N319" s="94"/>
      <c r="O319" s="94"/>
      <c r="P319" s="94"/>
      <c r="Q319" s="94"/>
    </row>
    <row r="320" spans="13:17" x14ac:dyDescent="0.15">
      <c r="M320" s="94"/>
      <c r="N320" s="95"/>
      <c r="O320" s="94"/>
      <c r="P320" s="94"/>
      <c r="Q320" s="94"/>
    </row>
    <row r="321" spans="13:17" x14ac:dyDescent="0.15">
      <c r="M321" s="94"/>
      <c r="N321" s="94"/>
      <c r="O321" s="94"/>
      <c r="P321" s="94"/>
      <c r="Q321" s="94"/>
    </row>
    <row r="322" spans="13:17" x14ac:dyDescent="0.15">
      <c r="M322" s="94"/>
      <c r="N322" s="95"/>
      <c r="O322" s="94"/>
      <c r="P322" s="94"/>
      <c r="Q322" s="94"/>
    </row>
    <row r="323" spans="13:17" x14ac:dyDescent="0.15">
      <c r="M323" s="94"/>
      <c r="N323" s="94"/>
      <c r="O323" s="94"/>
      <c r="P323" s="94"/>
      <c r="Q323" s="94"/>
    </row>
    <row r="324" spans="13:17" x14ac:dyDescent="0.15">
      <c r="M324" s="94"/>
      <c r="N324" s="95"/>
      <c r="O324" s="94"/>
      <c r="P324" s="94"/>
      <c r="Q324" s="94"/>
    </row>
    <row r="325" spans="13:17" x14ac:dyDescent="0.15">
      <c r="M325" s="94"/>
      <c r="N325" s="94"/>
      <c r="O325" s="94"/>
      <c r="P325" s="94"/>
      <c r="Q325" s="94"/>
    </row>
    <row r="326" spans="13:17" x14ac:dyDescent="0.15">
      <c r="M326" s="94"/>
      <c r="N326" s="95"/>
      <c r="O326" s="94"/>
      <c r="P326" s="94"/>
      <c r="Q326" s="94"/>
    </row>
    <row r="327" spans="13:17" x14ac:dyDescent="0.15">
      <c r="M327" s="94"/>
      <c r="N327" s="94"/>
      <c r="O327" s="94"/>
      <c r="P327" s="94"/>
      <c r="Q327" s="94"/>
    </row>
    <row r="328" spans="13:17" x14ac:dyDescent="0.15">
      <c r="M328" s="94"/>
      <c r="N328" s="95"/>
      <c r="O328" s="94"/>
      <c r="P328" s="94"/>
      <c r="Q328" s="94"/>
    </row>
    <row r="329" spans="13:17" x14ac:dyDescent="0.15">
      <c r="M329" s="94"/>
      <c r="N329" s="94"/>
      <c r="O329" s="94"/>
      <c r="P329" s="94"/>
      <c r="Q329" s="94"/>
    </row>
    <row r="330" spans="13:17" x14ac:dyDescent="0.15">
      <c r="M330" s="94"/>
      <c r="N330" s="95"/>
      <c r="O330" s="94"/>
      <c r="P330" s="94"/>
      <c r="Q330" s="94"/>
    </row>
    <row r="331" spans="13:17" x14ac:dyDescent="0.15">
      <c r="M331" s="94"/>
      <c r="N331" s="94"/>
      <c r="O331" s="94"/>
      <c r="P331" s="94"/>
      <c r="Q331" s="94"/>
    </row>
    <row r="332" spans="13:17" x14ac:dyDescent="0.15">
      <c r="M332" s="94"/>
      <c r="N332" s="95"/>
      <c r="O332" s="94"/>
      <c r="P332" s="94"/>
      <c r="Q332" s="94"/>
    </row>
    <row r="333" spans="13:17" x14ac:dyDescent="0.15">
      <c r="M333" s="94"/>
      <c r="N333" s="94"/>
      <c r="O333" s="94"/>
      <c r="P333" s="94"/>
      <c r="Q333" s="94"/>
    </row>
    <row r="334" spans="13:17" x14ac:dyDescent="0.15">
      <c r="M334" s="94"/>
      <c r="N334" s="95"/>
      <c r="O334" s="94"/>
      <c r="P334" s="94"/>
      <c r="Q334" s="94"/>
    </row>
    <row r="335" spans="13:17" x14ac:dyDescent="0.15">
      <c r="M335" s="94"/>
      <c r="N335" s="94"/>
      <c r="O335" s="94"/>
      <c r="P335" s="94"/>
      <c r="Q335" s="94"/>
    </row>
    <row r="336" spans="13:17" x14ac:dyDescent="0.15">
      <c r="M336" s="94"/>
      <c r="N336" s="95"/>
      <c r="O336" s="94"/>
      <c r="P336" s="94"/>
      <c r="Q336" s="94"/>
    </row>
    <row r="337" spans="13:17" x14ac:dyDescent="0.15">
      <c r="M337" s="94"/>
      <c r="N337" s="94"/>
      <c r="O337" s="94"/>
      <c r="P337" s="94"/>
      <c r="Q337" s="94"/>
    </row>
    <row r="338" spans="13:17" x14ac:dyDescent="0.15">
      <c r="M338" s="94"/>
      <c r="N338" s="95"/>
      <c r="O338" s="94"/>
      <c r="P338" s="94"/>
      <c r="Q338" s="94"/>
    </row>
    <row r="339" spans="13:17" x14ac:dyDescent="0.15">
      <c r="M339" s="94"/>
      <c r="N339" s="94"/>
      <c r="O339" s="94"/>
      <c r="P339" s="94"/>
      <c r="Q339" s="94"/>
    </row>
    <row r="340" spans="13:17" x14ac:dyDescent="0.15">
      <c r="M340" s="94"/>
      <c r="N340" s="95"/>
      <c r="O340" s="94"/>
      <c r="P340" s="94"/>
      <c r="Q340" s="94"/>
    </row>
    <row r="341" spans="13:17" x14ac:dyDescent="0.15">
      <c r="M341" s="94"/>
      <c r="N341" s="94"/>
      <c r="O341" s="94"/>
      <c r="P341" s="94"/>
      <c r="Q341" s="94"/>
    </row>
    <row r="342" spans="13:17" x14ac:dyDescent="0.15">
      <c r="M342" s="94"/>
      <c r="N342" s="95"/>
      <c r="O342" s="94"/>
      <c r="P342" s="94"/>
      <c r="Q342" s="94"/>
    </row>
    <row r="343" spans="13:17" x14ac:dyDescent="0.15">
      <c r="M343" s="94"/>
      <c r="N343" s="94"/>
      <c r="O343" s="94"/>
      <c r="P343" s="94"/>
      <c r="Q343" s="94"/>
    </row>
    <row r="344" spans="13:17" x14ac:dyDescent="0.15">
      <c r="M344" s="94"/>
      <c r="N344" s="95"/>
      <c r="O344" s="94"/>
      <c r="P344" s="94"/>
      <c r="Q344" s="94"/>
    </row>
    <row r="345" spans="13:17" x14ac:dyDescent="0.15">
      <c r="M345" s="94"/>
      <c r="N345" s="94"/>
      <c r="O345" s="94"/>
      <c r="P345" s="94"/>
      <c r="Q345" s="94"/>
    </row>
    <row r="346" spans="13:17" x14ac:dyDescent="0.15">
      <c r="M346" s="94"/>
      <c r="N346" s="95"/>
      <c r="O346" s="94"/>
      <c r="P346" s="94"/>
      <c r="Q346" s="94"/>
    </row>
    <row r="347" spans="13:17" x14ac:dyDescent="0.15">
      <c r="M347" s="94"/>
      <c r="N347" s="94"/>
      <c r="O347" s="94"/>
      <c r="P347" s="94"/>
      <c r="Q347" s="94"/>
    </row>
    <row r="348" spans="13:17" x14ac:dyDescent="0.15">
      <c r="M348" s="94"/>
      <c r="N348" s="95"/>
      <c r="O348" s="94"/>
      <c r="P348" s="94"/>
      <c r="Q348" s="94"/>
    </row>
    <row r="349" spans="13:17" x14ac:dyDescent="0.15">
      <c r="M349" s="94"/>
      <c r="N349" s="94"/>
      <c r="O349" s="94"/>
      <c r="P349" s="94"/>
      <c r="Q349" s="94"/>
    </row>
    <row r="350" spans="13:17" x14ac:dyDescent="0.15">
      <c r="M350" s="94"/>
      <c r="N350" s="95"/>
      <c r="O350" s="94"/>
      <c r="P350" s="94"/>
      <c r="Q350" s="94"/>
    </row>
    <row r="351" spans="13:17" x14ac:dyDescent="0.15">
      <c r="M351" s="94"/>
      <c r="N351" s="94"/>
      <c r="O351" s="94"/>
      <c r="P351" s="94"/>
      <c r="Q351" s="94"/>
    </row>
    <row r="352" spans="13:17" x14ac:dyDescent="0.15">
      <c r="M352" s="94"/>
      <c r="N352" s="95"/>
      <c r="O352" s="94"/>
      <c r="P352" s="94"/>
      <c r="Q352" s="94"/>
    </row>
    <row r="353" spans="13:17" x14ac:dyDescent="0.15">
      <c r="M353" s="94"/>
      <c r="N353" s="94"/>
      <c r="O353" s="94"/>
      <c r="P353" s="94"/>
      <c r="Q353" s="94"/>
    </row>
    <row r="354" spans="13:17" x14ac:dyDescent="0.15">
      <c r="M354" s="94"/>
      <c r="N354" s="95"/>
      <c r="O354" s="94"/>
      <c r="P354" s="94"/>
      <c r="Q354" s="94"/>
    </row>
    <row r="355" spans="13:17" x14ac:dyDescent="0.15">
      <c r="M355" s="94"/>
      <c r="N355" s="94"/>
      <c r="O355" s="94"/>
      <c r="P355" s="94"/>
      <c r="Q355" s="94"/>
    </row>
    <row r="356" spans="13:17" x14ac:dyDescent="0.15">
      <c r="M356" s="94"/>
      <c r="N356" s="95"/>
      <c r="O356" s="94"/>
      <c r="P356" s="94"/>
      <c r="Q356" s="94"/>
    </row>
    <row r="357" spans="13:17" x14ac:dyDescent="0.15">
      <c r="M357" s="94"/>
      <c r="N357" s="94"/>
      <c r="O357" s="94"/>
      <c r="P357" s="94"/>
      <c r="Q357" s="94"/>
    </row>
    <row r="358" spans="13:17" x14ac:dyDescent="0.15">
      <c r="M358" s="94"/>
      <c r="N358" s="95"/>
      <c r="O358" s="94"/>
      <c r="P358" s="94"/>
      <c r="Q358" s="94"/>
    </row>
    <row r="359" spans="13:17" x14ac:dyDescent="0.15">
      <c r="M359" s="94"/>
      <c r="N359" s="94"/>
      <c r="O359" s="94"/>
      <c r="P359" s="94"/>
      <c r="Q359" s="94"/>
    </row>
    <row r="360" spans="13:17" x14ac:dyDescent="0.15">
      <c r="M360" s="94"/>
      <c r="N360" s="95"/>
      <c r="O360" s="94"/>
      <c r="P360" s="94"/>
      <c r="Q360" s="94"/>
    </row>
    <row r="361" spans="13:17" x14ac:dyDescent="0.15">
      <c r="M361" s="94"/>
      <c r="N361" s="94"/>
      <c r="O361" s="94"/>
      <c r="P361" s="94"/>
      <c r="Q361" s="94"/>
    </row>
    <row r="362" spans="13:17" x14ac:dyDescent="0.15">
      <c r="M362" s="94"/>
      <c r="N362" s="95"/>
      <c r="O362" s="94"/>
      <c r="P362" s="94"/>
      <c r="Q362" s="94"/>
    </row>
    <row r="363" spans="13:17" x14ac:dyDescent="0.15">
      <c r="M363" s="94"/>
      <c r="N363" s="94"/>
      <c r="O363" s="94"/>
      <c r="P363" s="94"/>
      <c r="Q363" s="94"/>
    </row>
    <row r="364" spans="13:17" x14ac:dyDescent="0.15">
      <c r="M364" s="94"/>
      <c r="N364" s="95"/>
      <c r="O364" s="94"/>
      <c r="P364" s="94"/>
      <c r="Q364" s="94"/>
    </row>
    <row r="365" spans="13:17" x14ac:dyDescent="0.15">
      <c r="M365" s="94"/>
      <c r="N365" s="94"/>
      <c r="O365" s="94"/>
      <c r="P365" s="94"/>
      <c r="Q365" s="94"/>
    </row>
    <row r="366" spans="13:17" x14ac:dyDescent="0.15">
      <c r="M366" s="94"/>
      <c r="N366" s="95"/>
      <c r="O366" s="94"/>
      <c r="P366" s="94"/>
      <c r="Q366" s="94"/>
    </row>
    <row r="367" spans="13:17" x14ac:dyDescent="0.15">
      <c r="M367" s="94"/>
      <c r="N367" s="94"/>
      <c r="O367" s="94"/>
      <c r="P367" s="94"/>
      <c r="Q367" s="94"/>
    </row>
    <row r="368" spans="13:17" x14ac:dyDescent="0.15">
      <c r="M368" s="94"/>
      <c r="N368" s="95"/>
      <c r="O368" s="94"/>
      <c r="P368" s="94"/>
      <c r="Q368" s="94"/>
    </row>
    <row r="369" spans="13:17" x14ac:dyDescent="0.15">
      <c r="M369" s="94"/>
      <c r="N369" s="94"/>
      <c r="O369" s="94"/>
      <c r="P369" s="94"/>
      <c r="Q369" s="94"/>
    </row>
    <row r="370" spans="13:17" x14ac:dyDescent="0.15">
      <c r="M370" s="94"/>
      <c r="N370" s="95"/>
      <c r="O370" s="94"/>
      <c r="P370" s="94"/>
      <c r="Q370" s="94"/>
    </row>
    <row r="371" spans="13:17" x14ac:dyDescent="0.15">
      <c r="M371" s="94"/>
      <c r="N371" s="94"/>
      <c r="O371" s="94"/>
      <c r="P371" s="94"/>
      <c r="Q371" s="94"/>
    </row>
    <row r="372" spans="13:17" x14ac:dyDescent="0.15">
      <c r="M372" s="94"/>
      <c r="N372" s="95"/>
      <c r="O372" s="94"/>
      <c r="P372" s="94"/>
      <c r="Q372" s="94"/>
    </row>
    <row r="373" spans="13:17" x14ac:dyDescent="0.15">
      <c r="M373" s="94"/>
      <c r="N373" s="94"/>
      <c r="O373" s="94"/>
      <c r="P373" s="94"/>
      <c r="Q373" s="94"/>
    </row>
    <row r="374" spans="13:17" x14ac:dyDescent="0.15">
      <c r="M374" s="94"/>
      <c r="N374" s="95"/>
      <c r="O374" s="94"/>
      <c r="P374" s="94"/>
      <c r="Q374" s="94"/>
    </row>
    <row r="375" spans="13:17" x14ac:dyDescent="0.15">
      <c r="M375" s="94"/>
      <c r="N375" s="94"/>
      <c r="O375" s="94"/>
      <c r="P375" s="94"/>
      <c r="Q375" s="94"/>
    </row>
    <row r="376" spans="13:17" x14ac:dyDescent="0.15">
      <c r="M376" s="94"/>
      <c r="N376" s="95"/>
      <c r="O376" s="94"/>
      <c r="P376" s="94"/>
      <c r="Q376" s="94"/>
    </row>
    <row r="377" spans="13:17" x14ac:dyDescent="0.15">
      <c r="M377" s="94"/>
      <c r="N377" s="94"/>
      <c r="O377" s="94"/>
      <c r="P377" s="94"/>
      <c r="Q377" s="94"/>
    </row>
    <row r="378" spans="13:17" x14ac:dyDescent="0.15">
      <c r="M378" s="94"/>
      <c r="N378" s="95"/>
      <c r="O378" s="94"/>
      <c r="P378" s="94"/>
      <c r="Q378" s="94"/>
    </row>
    <row r="379" spans="13:17" x14ac:dyDescent="0.15">
      <c r="M379" s="94"/>
      <c r="N379" s="94"/>
      <c r="O379" s="94"/>
      <c r="P379" s="94"/>
      <c r="Q379" s="94"/>
    </row>
    <row r="380" spans="13:17" x14ac:dyDescent="0.15">
      <c r="M380" s="94"/>
      <c r="N380" s="95"/>
      <c r="O380" s="94"/>
      <c r="P380" s="94"/>
      <c r="Q380" s="94"/>
    </row>
    <row r="381" spans="13:17" x14ac:dyDescent="0.15">
      <c r="M381" s="94"/>
      <c r="N381" s="94"/>
      <c r="O381" s="94"/>
      <c r="P381" s="94"/>
      <c r="Q381" s="94"/>
    </row>
    <row r="382" spans="13:17" x14ac:dyDescent="0.15">
      <c r="M382" s="94"/>
      <c r="N382" s="95"/>
      <c r="O382" s="94"/>
      <c r="P382" s="94"/>
      <c r="Q382" s="94"/>
    </row>
    <row r="383" spans="13:17" x14ac:dyDescent="0.15">
      <c r="M383" s="94"/>
      <c r="N383" s="94"/>
      <c r="O383" s="94"/>
      <c r="P383" s="94"/>
      <c r="Q383" s="94"/>
    </row>
    <row r="384" spans="13:17" x14ac:dyDescent="0.15">
      <c r="M384" s="94"/>
      <c r="N384" s="95"/>
      <c r="O384" s="94"/>
      <c r="P384" s="94"/>
      <c r="Q384" s="94"/>
    </row>
    <row r="385" spans="13:17" x14ac:dyDescent="0.15">
      <c r="M385" s="94"/>
      <c r="N385" s="94"/>
      <c r="O385" s="94"/>
      <c r="P385" s="94"/>
      <c r="Q385" s="94"/>
    </row>
    <row r="386" spans="13:17" x14ac:dyDescent="0.15">
      <c r="M386" s="94"/>
      <c r="N386" s="95"/>
      <c r="O386" s="94"/>
      <c r="P386" s="94"/>
      <c r="Q386" s="94"/>
    </row>
    <row r="387" spans="13:17" x14ac:dyDescent="0.15">
      <c r="M387" s="94"/>
      <c r="N387" s="94"/>
      <c r="O387" s="94"/>
      <c r="P387" s="94"/>
      <c r="Q387" s="94"/>
    </row>
    <row r="388" spans="13:17" x14ac:dyDescent="0.15">
      <c r="M388" s="94"/>
      <c r="N388" s="95"/>
      <c r="O388" s="94"/>
      <c r="P388" s="94"/>
      <c r="Q388" s="94"/>
    </row>
    <row r="389" spans="13:17" x14ac:dyDescent="0.15">
      <c r="M389" s="94"/>
      <c r="N389" s="94"/>
      <c r="O389" s="94"/>
      <c r="P389" s="94"/>
      <c r="Q389" s="94"/>
    </row>
    <row r="390" spans="13:17" x14ac:dyDescent="0.15">
      <c r="M390" s="94"/>
      <c r="N390" s="95"/>
      <c r="O390" s="94"/>
      <c r="P390" s="94"/>
      <c r="Q390" s="94"/>
    </row>
    <row r="391" spans="13:17" x14ac:dyDescent="0.15">
      <c r="M391" s="94"/>
      <c r="N391" s="94"/>
      <c r="O391" s="94"/>
      <c r="P391" s="94"/>
      <c r="Q391" s="94"/>
    </row>
    <row r="392" spans="13:17" x14ac:dyDescent="0.15">
      <c r="M392" s="94"/>
      <c r="N392" s="95"/>
      <c r="O392" s="94"/>
      <c r="P392" s="94"/>
      <c r="Q392" s="94"/>
    </row>
    <row r="393" spans="13:17" x14ac:dyDescent="0.15">
      <c r="M393" s="94"/>
      <c r="N393" s="94"/>
      <c r="O393" s="94"/>
      <c r="P393" s="94"/>
      <c r="Q393" s="94"/>
    </row>
    <row r="394" spans="13:17" x14ac:dyDescent="0.15">
      <c r="M394" s="94"/>
      <c r="N394" s="95"/>
      <c r="O394" s="94"/>
      <c r="P394" s="94"/>
      <c r="Q394" s="94"/>
    </row>
    <row r="395" spans="13:17" x14ac:dyDescent="0.15">
      <c r="M395" s="94"/>
      <c r="N395" s="94"/>
      <c r="O395" s="94"/>
      <c r="P395" s="94"/>
      <c r="Q395" s="94"/>
    </row>
    <row r="396" spans="13:17" x14ac:dyDescent="0.15">
      <c r="M396" s="94"/>
      <c r="N396" s="95"/>
      <c r="O396" s="94"/>
      <c r="P396" s="94"/>
      <c r="Q396" s="94"/>
    </row>
    <row r="397" spans="13:17" x14ac:dyDescent="0.15">
      <c r="M397" s="94"/>
      <c r="N397" s="94"/>
      <c r="O397" s="94"/>
      <c r="P397" s="94"/>
      <c r="Q397" s="94"/>
    </row>
    <row r="398" spans="13:17" x14ac:dyDescent="0.15">
      <c r="M398" s="94"/>
      <c r="N398" s="95"/>
      <c r="O398" s="94"/>
      <c r="P398" s="94"/>
      <c r="Q398" s="94"/>
    </row>
    <row r="399" spans="13:17" x14ac:dyDescent="0.15">
      <c r="M399" s="94"/>
      <c r="N399" s="94"/>
      <c r="O399" s="94"/>
      <c r="P399" s="94"/>
      <c r="Q399" s="94"/>
    </row>
    <row r="400" spans="13:17" x14ac:dyDescent="0.15">
      <c r="M400" s="94"/>
      <c r="N400" s="95"/>
      <c r="O400" s="94"/>
      <c r="P400" s="94"/>
      <c r="Q400" s="94"/>
    </row>
    <row r="401" spans="13:17" x14ac:dyDescent="0.15">
      <c r="M401" s="94"/>
      <c r="N401" s="94"/>
      <c r="O401" s="94"/>
      <c r="P401" s="94"/>
      <c r="Q401" s="94"/>
    </row>
    <row r="402" spans="13:17" x14ac:dyDescent="0.15">
      <c r="M402" s="94"/>
      <c r="N402" s="95"/>
      <c r="O402" s="94"/>
      <c r="P402" s="94"/>
      <c r="Q402" s="94"/>
    </row>
    <row r="403" spans="13:17" x14ac:dyDescent="0.15">
      <c r="M403" s="94"/>
      <c r="N403" s="94"/>
      <c r="O403" s="94"/>
      <c r="P403" s="94"/>
      <c r="Q403" s="94"/>
    </row>
    <row r="404" spans="13:17" x14ac:dyDescent="0.15">
      <c r="M404" s="94"/>
      <c r="N404" s="95"/>
      <c r="O404" s="94"/>
      <c r="P404" s="94"/>
      <c r="Q404" s="94"/>
    </row>
    <row r="405" spans="13:17" x14ac:dyDescent="0.15">
      <c r="M405" s="94"/>
      <c r="N405" s="94"/>
      <c r="O405" s="94"/>
      <c r="P405" s="94"/>
      <c r="Q405" s="94"/>
    </row>
    <row r="406" spans="13:17" x14ac:dyDescent="0.15">
      <c r="M406" s="94"/>
      <c r="N406" s="95"/>
      <c r="O406" s="94"/>
      <c r="P406" s="94"/>
      <c r="Q406" s="94"/>
    </row>
    <row r="407" spans="13:17" x14ac:dyDescent="0.15">
      <c r="M407" s="94"/>
      <c r="N407" s="94"/>
      <c r="O407" s="94"/>
      <c r="P407" s="94"/>
      <c r="Q407" s="94"/>
    </row>
    <row r="408" spans="13:17" x14ac:dyDescent="0.15">
      <c r="M408" s="94"/>
      <c r="N408" s="95"/>
      <c r="O408" s="94"/>
      <c r="P408" s="94"/>
      <c r="Q408" s="94"/>
    </row>
    <row r="409" spans="13:17" x14ac:dyDescent="0.15">
      <c r="M409" s="94"/>
      <c r="N409" s="94"/>
      <c r="O409" s="94"/>
      <c r="P409" s="94"/>
      <c r="Q409" s="94"/>
    </row>
    <row r="410" spans="13:17" x14ac:dyDescent="0.15">
      <c r="M410" s="94"/>
      <c r="N410" s="95"/>
      <c r="O410" s="94"/>
      <c r="P410" s="94"/>
      <c r="Q410" s="94"/>
    </row>
    <row r="411" spans="13:17" x14ac:dyDescent="0.15">
      <c r="M411" s="94"/>
      <c r="N411" s="94"/>
      <c r="O411" s="94"/>
      <c r="P411" s="94"/>
      <c r="Q411" s="94"/>
    </row>
    <row r="412" spans="13:17" x14ac:dyDescent="0.15">
      <c r="M412" s="94"/>
      <c r="N412" s="95"/>
      <c r="O412" s="94"/>
      <c r="P412" s="94"/>
      <c r="Q412" s="94"/>
    </row>
    <row r="413" spans="13:17" x14ac:dyDescent="0.15">
      <c r="M413" s="94"/>
      <c r="N413" s="94"/>
      <c r="O413" s="94"/>
      <c r="P413" s="94"/>
      <c r="Q413" s="94"/>
    </row>
    <row r="414" spans="13:17" x14ac:dyDescent="0.15">
      <c r="M414" s="94"/>
      <c r="N414" s="95"/>
      <c r="O414" s="94"/>
      <c r="P414" s="94"/>
      <c r="Q414" s="94"/>
    </row>
    <row r="415" spans="13:17" x14ac:dyDescent="0.15">
      <c r="M415" s="94"/>
      <c r="N415" s="94"/>
      <c r="O415" s="94"/>
      <c r="P415" s="94"/>
      <c r="Q415" s="94"/>
    </row>
    <row r="416" spans="13:17" x14ac:dyDescent="0.15">
      <c r="M416" s="94"/>
      <c r="N416" s="95"/>
      <c r="O416" s="94"/>
      <c r="P416" s="94"/>
      <c r="Q416" s="94"/>
    </row>
    <row r="417" spans="13:17" x14ac:dyDescent="0.15">
      <c r="M417" s="94"/>
      <c r="N417" s="94"/>
      <c r="O417" s="94"/>
      <c r="P417" s="94"/>
      <c r="Q417" s="94"/>
    </row>
    <row r="418" spans="13:17" x14ac:dyDescent="0.15">
      <c r="M418" s="94"/>
      <c r="N418" s="95"/>
      <c r="O418" s="94"/>
      <c r="P418" s="94"/>
      <c r="Q418" s="94"/>
    </row>
    <row r="419" spans="13:17" x14ac:dyDescent="0.15">
      <c r="M419" s="94"/>
      <c r="N419" s="94"/>
      <c r="O419" s="94"/>
      <c r="P419" s="94"/>
      <c r="Q419" s="94"/>
    </row>
    <row r="420" spans="13:17" x14ac:dyDescent="0.15">
      <c r="M420" s="94"/>
      <c r="N420" s="95"/>
      <c r="O420" s="94"/>
      <c r="P420" s="94"/>
      <c r="Q420" s="94"/>
    </row>
    <row r="421" spans="13:17" x14ac:dyDescent="0.15">
      <c r="M421" s="94"/>
      <c r="N421" s="94"/>
      <c r="O421" s="94"/>
      <c r="P421" s="94"/>
      <c r="Q421" s="94"/>
    </row>
    <row r="422" spans="13:17" x14ac:dyDescent="0.15">
      <c r="M422" s="94"/>
      <c r="N422" s="95"/>
      <c r="O422" s="94"/>
      <c r="P422" s="94"/>
      <c r="Q422" s="94"/>
    </row>
    <row r="423" spans="13:17" x14ac:dyDescent="0.15">
      <c r="M423" s="94"/>
      <c r="N423" s="94"/>
      <c r="O423" s="94"/>
      <c r="P423" s="94"/>
      <c r="Q423" s="94"/>
    </row>
    <row r="424" spans="13:17" x14ac:dyDescent="0.15">
      <c r="M424" s="94"/>
      <c r="N424" s="95"/>
      <c r="O424" s="94"/>
      <c r="P424" s="94"/>
      <c r="Q424" s="94"/>
    </row>
    <row r="425" spans="13:17" x14ac:dyDescent="0.15">
      <c r="M425" s="94"/>
      <c r="N425" s="94"/>
      <c r="O425" s="94"/>
      <c r="P425" s="94"/>
      <c r="Q425" s="94"/>
    </row>
    <row r="426" spans="13:17" x14ac:dyDescent="0.15">
      <c r="M426" s="94"/>
      <c r="N426" s="95"/>
      <c r="O426" s="94"/>
      <c r="P426" s="94"/>
      <c r="Q426" s="94"/>
    </row>
    <row r="427" spans="13:17" x14ac:dyDescent="0.15">
      <c r="M427" s="94"/>
      <c r="N427" s="94"/>
      <c r="O427" s="94"/>
      <c r="P427" s="94"/>
      <c r="Q427" s="94"/>
    </row>
    <row r="428" spans="13:17" x14ac:dyDescent="0.15">
      <c r="M428" s="94"/>
      <c r="N428" s="95"/>
      <c r="O428" s="94"/>
      <c r="P428" s="94"/>
      <c r="Q428" s="94"/>
    </row>
    <row r="429" spans="13:17" x14ac:dyDescent="0.15">
      <c r="M429" s="94"/>
      <c r="N429" s="94"/>
      <c r="O429" s="94"/>
      <c r="P429" s="94"/>
      <c r="Q429" s="94"/>
    </row>
    <row r="430" spans="13:17" x14ac:dyDescent="0.15">
      <c r="M430" s="94"/>
      <c r="N430" s="95"/>
      <c r="O430" s="94"/>
      <c r="P430" s="94"/>
      <c r="Q430" s="94"/>
    </row>
    <row r="431" spans="13:17" x14ac:dyDescent="0.15">
      <c r="M431" s="94"/>
      <c r="N431" s="94"/>
      <c r="O431" s="94"/>
      <c r="P431" s="94"/>
      <c r="Q431" s="94"/>
    </row>
    <row r="432" spans="13:17" x14ac:dyDescent="0.15">
      <c r="M432" s="94"/>
      <c r="N432" s="95"/>
      <c r="O432" s="94"/>
      <c r="P432" s="94"/>
      <c r="Q432" s="94"/>
    </row>
    <row r="433" spans="13:17" x14ac:dyDescent="0.15">
      <c r="M433" s="94"/>
      <c r="N433" s="94"/>
      <c r="O433" s="94"/>
      <c r="P433" s="94"/>
      <c r="Q433" s="94"/>
    </row>
    <row r="434" spans="13:17" x14ac:dyDescent="0.15">
      <c r="M434" s="94"/>
      <c r="N434" s="95"/>
      <c r="O434" s="94"/>
      <c r="P434" s="94"/>
      <c r="Q434" s="94"/>
    </row>
    <row r="435" spans="13:17" x14ac:dyDescent="0.15">
      <c r="M435" s="94"/>
      <c r="N435" s="94"/>
      <c r="O435" s="94"/>
      <c r="P435" s="94"/>
      <c r="Q435" s="94"/>
    </row>
    <row r="436" spans="13:17" x14ac:dyDescent="0.15">
      <c r="M436" s="94"/>
      <c r="N436" s="95"/>
      <c r="O436" s="94"/>
      <c r="P436" s="94"/>
      <c r="Q436" s="94"/>
    </row>
    <row r="437" spans="13:17" x14ac:dyDescent="0.15">
      <c r="M437" s="94"/>
      <c r="N437" s="94"/>
      <c r="O437" s="94"/>
      <c r="P437" s="94"/>
      <c r="Q437" s="94"/>
    </row>
    <row r="438" spans="13:17" x14ac:dyDescent="0.15">
      <c r="M438" s="94"/>
      <c r="N438" s="95"/>
      <c r="O438" s="94"/>
      <c r="P438" s="94"/>
      <c r="Q438" s="94"/>
    </row>
    <row r="439" spans="13:17" x14ac:dyDescent="0.15">
      <c r="M439" s="94"/>
      <c r="N439" s="94"/>
      <c r="O439" s="94"/>
      <c r="P439" s="94"/>
      <c r="Q439" s="94"/>
    </row>
    <row r="440" spans="13:17" x14ac:dyDescent="0.15">
      <c r="M440" s="94"/>
      <c r="N440" s="95"/>
      <c r="O440" s="94"/>
      <c r="P440" s="94"/>
      <c r="Q440" s="94"/>
    </row>
    <row r="441" spans="13:17" x14ac:dyDescent="0.15">
      <c r="M441" s="94"/>
      <c r="N441" s="94"/>
      <c r="O441" s="94"/>
      <c r="P441" s="94"/>
      <c r="Q441" s="94"/>
    </row>
    <row r="442" spans="13:17" x14ac:dyDescent="0.15">
      <c r="M442" s="94"/>
      <c r="N442" s="95"/>
      <c r="O442" s="94"/>
      <c r="P442" s="94"/>
      <c r="Q442" s="94"/>
    </row>
    <row r="443" spans="13:17" x14ac:dyDescent="0.15">
      <c r="M443" s="94"/>
      <c r="N443" s="94"/>
      <c r="O443" s="94"/>
      <c r="P443" s="94"/>
      <c r="Q443" s="94"/>
    </row>
    <row r="444" spans="13:17" x14ac:dyDescent="0.15">
      <c r="M444" s="94"/>
      <c r="N444" s="95"/>
      <c r="O444" s="94"/>
      <c r="P444" s="94"/>
      <c r="Q444" s="94"/>
    </row>
    <row r="445" spans="13:17" x14ac:dyDescent="0.15">
      <c r="M445" s="94"/>
      <c r="N445" s="94"/>
      <c r="O445" s="94"/>
      <c r="P445" s="94"/>
      <c r="Q445" s="94"/>
    </row>
    <row r="446" spans="13:17" x14ac:dyDescent="0.15">
      <c r="M446" s="94"/>
      <c r="N446" s="95"/>
      <c r="O446" s="94"/>
      <c r="P446" s="94"/>
      <c r="Q446" s="94"/>
    </row>
    <row r="447" spans="13:17" x14ac:dyDescent="0.15">
      <c r="M447" s="94"/>
      <c r="N447" s="94"/>
      <c r="O447" s="94"/>
      <c r="P447" s="94"/>
      <c r="Q447" s="94"/>
    </row>
    <row r="448" spans="13:17" x14ac:dyDescent="0.15">
      <c r="M448" s="94"/>
      <c r="N448" s="95"/>
      <c r="O448" s="94"/>
      <c r="P448" s="94"/>
      <c r="Q448" s="94"/>
    </row>
    <row r="449" spans="13:17" x14ac:dyDescent="0.15">
      <c r="M449" s="94"/>
      <c r="N449" s="94"/>
      <c r="O449" s="94"/>
      <c r="P449" s="94"/>
      <c r="Q449" s="94"/>
    </row>
    <row r="450" spans="13:17" x14ac:dyDescent="0.15">
      <c r="M450" s="94"/>
      <c r="N450" s="95"/>
      <c r="O450" s="94"/>
      <c r="P450" s="94"/>
      <c r="Q450" s="94"/>
    </row>
    <row r="451" spans="13:17" x14ac:dyDescent="0.15">
      <c r="M451" s="94"/>
      <c r="N451" s="94"/>
      <c r="O451" s="94"/>
      <c r="P451" s="94"/>
      <c r="Q451" s="94"/>
    </row>
    <row r="452" spans="13:17" x14ac:dyDescent="0.15">
      <c r="M452" s="94"/>
      <c r="N452" s="95"/>
      <c r="O452" s="94"/>
      <c r="P452" s="94"/>
      <c r="Q452" s="94"/>
    </row>
    <row r="453" spans="13:17" x14ac:dyDescent="0.15">
      <c r="M453" s="94"/>
      <c r="N453" s="94"/>
      <c r="O453" s="94"/>
      <c r="P453" s="94"/>
      <c r="Q453" s="94"/>
    </row>
    <row r="454" spans="13:17" x14ac:dyDescent="0.15">
      <c r="M454" s="94"/>
      <c r="N454" s="95"/>
      <c r="O454" s="94"/>
      <c r="P454" s="94"/>
      <c r="Q454" s="94"/>
    </row>
    <row r="455" spans="13:17" x14ac:dyDescent="0.15">
      <c r="M455" s="94"/>
      <c r="N455" s="94"/>
      <c r="O455" s="94"/>
      <c r="P455" s="94"/>
      <c r="Q455" s="94"/>
    </row>
    <row r="456" spans="13:17" x14ac:dyDescent="0.15">
      <c r="M456" s="94"/>
      <c r="N456" s="95"/>
      <c r="O456" s="94"/>
      <c r="P456" s="94"/>
      <c r="Q456" s="94"/>
    </row>
    <row r="457" spans="13:17" x14ac:dyDescent="0.15">
      <c r="M457" s="94"/>
      <c r="N457" s="94"/>
      <c r="O457" s="94"/>
      <c r="P457" s="94"/>
      <c r="Q457" s="94"/>
    </row>
    <row r="458" spans="13:17" x14ac:dyDescent="0.15">
      <c r="M458" s="94"/>
      <c r="N458" s="95"/>
      <c r="O458" s="94"/>
      <c r="P458" s="94"/>
      <c r="Q458" s="94"/>
    </row>
    <row r="459" spans="13:17" x14ac:dyDescent="0.15">
      <c r="M459" s="94"/>
      <c r="N459" s="94"/>
      <c r="O459" s="94"/>
      <c r="P459" s="94"/>
      <c r="Q459" s="94"/>
    </row>
    <row r="460" spans="13:17" x14ac:dyDescent="0.15">
      <c r="M460" s="94"/>
      <c r="N460" s="95"/>
      <c r="O460" s="94"/>
      <c r="P460" s="94"/>
      <c r="Q460" s="94"/>
    </row>
    <row r="461" spans="13:17" x14ac:dyDescent="0.15">
      <c r="M461" s="94"/>
      <c r="N461" s="94"/>
      <c r="O461" s="94"/>
      <c r="P461" s="94"/>
      <c r="Q461" s="94"/>
    </row>
    <row r="462" spans="13:17" x14ac:dyDescent="0.15">
      <c r="M462" s="94"/>
      <c r="N462" s="95"/>
      <c r="O462" s="94"/>
      <c r="P462" s="94"/>
      <c r="Q462" s="94"/>
    </row>
    <row r="463" spans="13:17" x14ac:dyDescent="0.15">
      <c r="M463" s="94"/>
      <c r="N463" s="94"/>
      <c r="O463" s="94"/>
      <c r="P463" s="94"/>
      <c r="Q463" s="94"/>
    </row>
    <row r="464" spans="13:17" x14ac:dyDescent="0.15">
      <c r="M464" s="94"/>
      <c r="N464" s="95"/>
      <c r="O464" s="94"/>
      <c r="P464" s="94"/>
      <c r="Q464" s="94"/>
    </row>
    <row r="465" spans="13:17" x14ac:dyDescent="0.15">
      <c r="M465" s="94"/>
      <c r="N465" s="94"/>
      <c r="O465" s="94"/>
      <c r="P465" s="94"/>
      <c r="Q465" s="94"/>
    </row>
    <row r="466" spans="13:17" x14ac:dyDescent="0.15">
      <c r="M466" s="94"/>
      <c r="N466" s="95"/>
      <c r="O466" s="94"/>
      <c r="P466" s="94"/>
      <c r="Q466" s="94"/>
    </row>
    <row r="467" spans="13:17" x14ac:dyDescent="0.15">
      <c r="M467" s="94"/>
      <c r="N467" s="94"/>
      <c r="O467" s="94"/>
      <c r="P467" s="94"/>
      <c r="Q467" s="94"/>
    </row>
    <row r="468" spans="13:17" x14ac:dyDescent="0.15">
      <c r="M468" s="94"/>
      <c r="N468" s="95"/>
      <c r="O468" s="94"/>
      <c r="P468" s="94"/>
      <c r="Q468" s="94"/>
    </row>
    <row r="469" spans="13:17" x14ac:dyDescent="0.15">
      <c r="M469" s="94"/>
      <c r="N469" s="94"/>
      <c r="O469" s="94"/>
      <c r="P469" s="94"/>
      <c r="Q469" s="94"/>
    </row>
    <row r="470" spans="13:17" x14ac:dyDescent="0.15">
      <c r="M470" s="94"/>
      <c r="N470" s="95"/>
      <c r="O470" s="94"/>
      <c r="P470" s="94"/>
      <c r="Q470" s="94"/>
    </row>
    <row r="471" spans="13:17" x14ac:dyDescent="0.15">
      <c r="M471" s="94"/>
      <c r="N471" s="94"/>
      <c r="O471" s="94"/>
      <c r="P471" s="94"/>
      <c r="Q471" s="94"/>
    </row>
    <row r="472" spans="13:17" x14ac:dyDescent="0.15">
      <c r="M472" s="94"/>
      <c r="N472" s="95"/>
      <c r="O472" s="94"/>
      <c r="P472" s="94"/>
      <c r="Q472" s="94"/>
    </row>
    <row r="473" spans="13:17" x14ac:dyDescent="0.15">
      <c r="M473" s="94"/>
      <c r="N473" s="94"/>
      <c r="O473" s="94"/>
      <c r="P473" s="94"/>
      <c r="Q473" s="94"/>
    </row>
    <row r="474" spans="13:17" x14ac:dyDescent="0.15">
      <c r="M474" s="94"/>
      <c r="N474" s="95"/>
      <c r="O474" s="94"/>
      <c r="P474" s="94"/>
      <c r="Q474" s="94"/>
    </row>
    <row r="475" spans="13:17" x14ac:dyDescent="0.15">
      <c r="M475" s="94"/>
      <c r="N475" s="94"/>
      <c r="O475" s="94"/>
      <c r="P475" s="94"/>
      <c r="Q475" s="94"/>
    </row>
    <row r="476" spans="13:17" x14ac:dyDescent="0.15">
      <c r="M476" s="94"/>
      <c r="N476" s="95"/>
      <c r="O476" s="94"/>
      <c r="P476" s="94"/>
      <c r="Q476" s="94"/>
    </row>
    <row r="477" spans="13:17" x14ac:dyDescent="0.15">
      <c r="M477" s="94"/>
      <c r="N477" s="94"/>
      <c r="O477" s="94"/>
      <c r="P477" s="94"/>
      <c r="Q477" s="94"/>
    </row>
    <row r="478" spans="13:17" x14ac:dyDescent="0.15">
      <c r="M478" s="94"/>
      <c r="N478" s="95"/>
      <c r="O478" s="94"/>
      <c r="P478" s="94"/>
      <c r="Q478" s="94"/>
    </row>
    <row r="479" spans="13:17" x14ac:dyDescent="0.15">
      <c r="M479" s="94"/>
      <c r="N479" s="94"/>
      <c r="O479" s="94"/>
      <c r="P479" s="94"/>
      <c r="Q479" s="94"/>
    </row>
    <row r="480" spans="13:17" x14ac:dyDescent="0.15">
      <c r="M480" s="94"/>
      <c r="N480" s="95"/>
      <c r="O480" s="94"/>
      <c r="P480" s="94"/>
      <c r="Q480" s="94"/>
    </row>
    <row r="481" spans="13:17" x14ac:dyDescent="0.15">
      <c r="M481" s="94"/>
      <c r="N481" s="94"/>
      <c r="O481" s="94"/>
      <c r="P481" s="94"/>
      <c r="Q481" s="94"/>
    </row>
    <row r="482" spans="13:17" x14ac:dyDescent="0.15">
      <c r="M482" s="94"/>
      <c r="N482" s="95"/>
      <c r="O482" s="94"/>
      <c r="P482" s="94"/>
      <c r="Q482" s="94"/>
    </row>
    <row r="483" spans="13:17" x14ac:dyDescent="0.15">
      <c r="M483" s="94"/>
      <c r="N483" s="94"/>
      <c r="O483" s="94"/>
      <c r="P483" s="94"/>
      <c r="Q483" s="94"/>
    </row>
    <row r="484" spans="13:17" x14ac:dyDescent="0.15">
      <c r="M484" s="94"/>
      <c r="N484" s="95"/>
      <c r="O484" s="94"/>
      <c r="P484" s="94"/>
      <c r="Q484" s="94"/>
    </row>
    <row r="485" spans="13:17" x14ac:dyDescent="0.15">
      <c r="M485" s="94"/>
      <c r="N485" s="94"/>
      <c r="O485" s="94"/>
      <c r="P485" s="94"/>
      <c r="Q485" s="94"/>
    </row>
    <row r="486" spans="13:17" x14ac:dyDescent="0.15">
      <c r="M486" s="94"/>
      <c r="N486" s="95"/>
      <c r="O486" s="94"/>
      <c r="P486" s="94"/>
      <c r="Q486" s="94"/>
    </row>
    <row r="487" spans="13:17" x14ac:dyDescent="0.15">
      <c r="M487" s="94"/>
      <c r="N487" s="94"/>
      <c r="O487" s="94"/>
      <c r="P487" s="94"/>
      <c r="Q487" s="94"/>
    </row>
    <row r="488" spans="13:17" x14ac:dyDescent="0.15">
      <c r="M488" s="94"/>
      <c r="N488" s="95"/>
      <c r="O488" s="94"/>
      <c r="P488" s="94"/>
      <c r="Q488" s="94"/>
    </row>
    <row r="489" spans="13:17" x14ac:dyDescent="0.15">
      <c r="M489" s="94"/>
      <c r="N489" s="94"/>
      <c r="O489" s="94"/>
      <c r="P489" s="94"/>
      <c r="Q489" s="94"/>
    </row>
    <row r="490" spans="13:17" x14ac:dyDescent="0.15">
      <c r="M490" s="94"/>
      <c r="N490" s="95"/>
      <c r="O490" s="94"/>
      <c r="P490" s="94"/>
      <c r="Q490" s="94"/>
    </row>
    <row r="491" spans="13:17" x14ac:dyDescent="0.15">
      <c r="M491" s="94"/>
      <c r="N491" s="94"/>
      <c r="O491" s="94"/>
      <c r="P491" s="94"/>
      <c r="Q491" s="94"/>
    </row>
    <row r="492" spans="13:17" x14ac:dyDescent="0.15">
      <c r="M492" s="94"/>
      <c r="N492" s="95"/>
      <c r="O492" s="94"/>
      <c r="P492" s="94"/>
      <c r="Q492" s="94"/>
    </row>
    <row r="493" spans="13:17" x14ac:dyDescent="0.15">
      <c r="M493" s="94"/>
      <c r="N493" s="94"/>
      <c r="O493" s="94"/>
      <c r="P493" s="94"/>
      <c r="Q493" s="94"/>
    </row>
    <row r="494" spans="13:17" x14ac:dyDescent="0.15">
      <c r="M494" s="94"/>
      <c r="N494" s="95"/>
      <c r="O494" s="94"/>
      <c r="P494" s="94"/>
      <c r="Q494" s="94"/>
    </row>
    <row r="495" spans="13:17" x14ac:dyDescent="0.15">
      <c r="M495" s="94"/>
      <c r="N495" s="94"/>
      <c r="O495" s="94"/>
      <c r="P495" s="94"/>
      <c r="Q495" s="94"/>
    </row>
    <row r="496" spans="13:17" x14ac:dyDescent="0.15">
      <c r="M496" s="94"/>
      <c r="N496" s="95"/>
      <c r="O496" s="94"/>
      <c r="P496" s="94"/>
      <c r="Q496" s="94"/>
    </row>
    <row r="497" spans="13:17" x14ac:dyDescent="0.15">
      <c r="M497" s="94"/>
      <c r="N497" s="94"/>
      <c r="O497" s="94"/>
      <c r="P497" s="94"/>
      <c r="Q497" s="94"/>
    </row>
    <row r="498" spans="13:17" x14ac:dyDescent="0.15">
      <c r="M498" s="94"/>
      <c r="N498" s="95"/>
      <c r="O498" s="94"/>
      <c r="P498" s="94"/>
      <c r="Q498" s="94"/>
    </row>
    <row r="499" spans="13:17" x14ac:dyDescent="0.15">
      <c r="M499" s="94"/>
      <c r="N499" s="94"/>
      <c r="O499" s="94"/>
      <c r="P499" s="94"/>
      <c r="Q499" s="94"/>
    </row>
    <row r="500" spans="13:17" x14ac:dyDescent="0.15">
      <c r="M500" s="94"/>
      <c r="N500" s="95"/>
      <c r="O500" s="94"/>
      <c r="P500" s="94"/>
      <c r="Q500" s="94"/>
    </row>
    <row r="501" spans="13:17" x14ac:dyDescent="0.15">
      <c r="M501" s="94"/>
      <c r="N501" s="94"/>
      <c r="O501" s="94"/>
      <c r="P501" s="94"/>
      <c r="Q501" s="94"/>
    </row>
    <row r="502" spans="13:17" x14ac:dyDescent="0.15">
      <c r="M502" s="94"/>
      <c r="N502" s="95"/>
      <c r="O502" s="94"/>
      <c r="P502" s="94"/>
      <c r="Q502" s="94"/>
    </row>
    <row r="503" spans="13:17" x14ac:dyDescent="0.15">
      <c r="M503" s="94"/>
      <c r="N503" s="94"/>
      <c r="O503" s="94"/>
      <c r="P503" s="94"/>
      <c r="Q503" s="94"/>
    </row>
    <row r="504" spans="13:17" x14ac:dyDescent="0.15">
      <c r="M504" s="94"/>
      <c r="N504" s="95"/>
      <c r="O504" s="94"/>
      <c r="P504" s="94"/>
      <c r="Q504" s="94"/>
    </row>
    <row r="505" spans="13:17" x14ac:dyDescent="0.15">
      <c r="M505" s="94"/>
      <c r="N505" s="94"/>
      <c r="O505" s="94"/>
      <c r="P505" s="94"/>
      <c r="Q505" s="94"/>
    </row>
    <row r="506" spans="13:17" x14ac:dyDescent="0.15">
      <c r="M506" s="94"/>
      <c r="N506" s="95"/>
      <c r="O506" s="94"/>
      <c r="P506" s="94"/>
      <c r="Q506" s="94"/>
    </row>
    <row r="507" spans="13:17" x14ac:dyDescent="0.15">
      <c r="M507" s="94"/>
      <c r="N507" s="94"/>
      <c r="O507" s="94"/>
      <c r="P507" s="94"/>
      <c r="Q507" s="94"/>
    </row>
    <row r="508" spans="13:17" x14ac:dyDescent="0.15">
      <c r="M508" s="94"/>
      <c r="N508" s="95"/>
      <c r="O508" s="94"/>
      <c r="P508" s="94"/>
      <c r="Q508" s="94"/>
    </row>
    <row r="509" spans="13:17" x14ac:dyDescent="0.15">
      <c r="M509" s="94"/>
      <c r="N509" s="94"/>
      <c r="O509" s="94"/>
      <c r="P509" s="94"/>
      <c r="Q509" s="94"/>
    </row>
    <row r="510" spans="13:17" x14ac:dyDescent="0.15">
      <c r="M510" s="94"/>
      <c r="N510" s="95"/>
      <c r="O510" s="94"/>
      <c r="P510" s="94"/>
      <c r="Q510" s="94"/>
    </row>
    <row r="511" spans="13:17" x14ac:dyDescent="0.15">
      <c r="M511" s="94"/>
      <c r="N511" s="94"/>
      <c r="O511" s="94"/>
      <c r="P511" s="94"/>
      <c r="Q511" s="94"/>
    </row>
    <row r="512" spans="13:17" x14ac:dyDescent="0.15">
      <c r="M512" s="94"/>
      <c r="N512" s="95"/>
      <c r="O512" s="94"/>
      <c r="P512" s="94"/>
      <c r="Q512" s="94"/>
    </row>
    <row r="513" spans="13:17" x14ac:dyDescent="0.15">
      <c r="M513" s="94"/>
      <c r="N513" s="94"/>
      <c r="O513" s="94"/>
      <c r="P513" s="94"/>
      <c r="Q513" s="94"/>
    </row>
    <row r="514" spans="13:17" x14ac:dyDescent="0.15">
      <c r="M514" s="94"/>
      <c r="N514" s="95"/>
      <c r="O514" s="94"/>
      <c r="P514" s="94"/>
      <c r="Q514" s="94"/>
    </row>
    <row r="515" spans="13:17" x14ac:dyDescent="0.15">
      <c r="M515" s="94"/>
      <c r="N515" s="94"/>
      <c r="O515" s="94"/>
      <c r="P515" s="94"/>
      <c r="Q515" s="94"/>
    </row>
    <row r="516" spans="13:17" x14ac:dyDescent="0.15">
      <c r="M516" s="94"/>
      <c r="N516" s="95"/>
      <c r="O516" s="94"/>
      <c r="P516" s="94"/>
      <c r="Q516" s="94"/>
    </row>
    <row r="517" spans="13:17" x14ac:dyDescent="0.15">
      <c r="M517" s="94"/>
      <c r="N517" s="94"/>
      <c r="O517" s="94"/>
      <c r="P517" s="94"/>
      <c r="Q517" s="94"/>
    </row>
    <row r="518" spans="13:17" x14ac:dyDescent="0.15">
      <c r="M518" s="94"/>
      <c r="N518" s="95"/>
      <c r="O518" s="94"/>
      <c r="P518" s="94"/>
      <c r="Q518" s="94"/>
    </row>
    <row r="519" spans="13:17" x14ac:dyDescent="0.15">
      <c r="M519" s="94"/>
      <c r="N519" s="94"/>
      <c r="O519" s="94"/>
      <c r="P519" s="94"/>
      <c r="Q519" s="94"/>
    </row>
    <row r="520" spans="13:17" x14ac:dyDescent="0.15">
      <c r="M520" s="94"/>
      <c r="N520" s="95"/>
      <c r="O520" s="94"/>
      <c r="P520" s="94"/>
      <c r="Q520" s="94"/>
    </row>
    <row r="521" spans="13:17" x14ac:dyDescent="0.15">
      <c r="M521" s="94"/>
      <c r="N521" s="94"/>
      <c r="O521" s="94"/>
      <c r="P521" s="94"/>
      <c r="Q521" s="94"/>
    </row>
    <row r="522" spans="13:17" x14ac:dyDescent="0.15">
      <c r="M522" s="94"/>
      <c r="N522" s="95"/>
      <c r="O522" s="94"/>
      <c r="P522" s="94"/>
      <c r="Q522" s="94"/>
    </row>
    <row r="523" spans="13:17" x14ac:dyDescent="0.15">
      <c r="M523" s="94"/>
      <c r="N523" s="94"/>
      <c r="O523" s="94"/>
      <c r="P523" s="94"/>
      <c r="Q523" s="94"/>
    </row>
    <row r="524" spans="13:17" x14ac:dyDescent="0.15">
      <c r="M524" s="94"/>
      <c r="N524" s="95"/>
      <c r="O524" s="94"/>
      <c r="P524" s="94"/>
      <c r="Q524" s="94"/>
    </row>
    <row r="525" spans="13:17" x14ac:dyDescent="0.15">
      <c r="M525" s="94"/>
      <c r="N525" s="94"/>
      <c r="O525" s="94"/>
      <c r="P525" s="94"/>
      <c r="Q525" s="94"/>
    </row>
    <row r="526" spans="13:17" x14ac:dyDescent="0.15">
      <c r="M526" s="94"/>
      <c r="N526" s="95"/>
      <c r="O526" s="94"/>
      <c r="P526" s="94"/>
      <c r="Q526" s="94"/>
    </row>
    <row r="527" spans="13:17" x14ac:dyDescent="0.15">
      <c r="M527" s="94"/>
      <c r="N527" s="94"/>
      <c r="O527" s="94"/>
      <c r="P527" s="94"/>
      <c r="Q527" s="94"/>
    </row>
    <row r="528" spans="13:17" x14ac:dyDescent="0.15">
      <c r="M528" s="94"/>
      <c r="N528" s="95"/>
      <c r="O528" s="94"/>
      <c r="P528" s="94"/>
      <c r="Q528" s="94"/>
    </row>
    <row r="529" spans="13:17" x14ac:dyDescent="0.15">
      <c r="M529" s="94"/>
      <c r="N529" s="94"/>
      <c r="O529" s="94"/>
      <c r="P529" s="94"/>
      <c r="Q529" s="94"/>
    </row>
    <row r="530" spans="13:17" x14ac:dyDescent="0.15">
      <c r="M530" s="94"/>
      <c r="N530" s="95"/>
      <c r="O530" s="94"/>
      <c r="P530" s="94"/>
      <c r="Q530" s="94"/>
    </row>
    <row r="531" spans="13:17" x14ac:dyDescent="0.15">
      <c r="M531" s="94"/>
      <c r="N531" s="94"/>
      <c r="O531" s="94"/>
      <c r="P531" s="94"/>
      <c r="Q531" s="94"/>
    </row>
    <row r="532" spans="13:17" x14ac:dyDescent="0.15">
      <c r="M532" s="94"/>
      <c r="N532" s="95"/>
      <c r="O532" s="94"/>
      <c r="P532" s="94"/>
      <c r="Q532" s="94"/>
    </row>
    <row r="533" spans="13:17" x14ac:dyDescent="0.15">
      <c r="M533" s="94"/>
      <c r="N533" s="94"/>
      <c r="O533" s="94"/>
      <c r="P533" s="94"/>
      <c r="Q533" s="94"/>
    </row>
    <row r="534" spans="13:17" x14ac:dyDescent="0.15">
      <c r="M534" s="94"/>
      <c r="N534" s="95"/>
      <c r="O534" s="94"/>
      <c r="P534" s="94"/>
      <c r="Q534" s="94"/>
    </row>
    <row r="535" spans="13:17" x14ac:dyDescent="0.15">
      <c r="M535" s="94"/>
      <c r="N535" s="94"/>
      <c r="O535" s="94"/>
      <c r="P535" s="94"/>
      <c r="Q535" s="94"/>
    </row>
    <row r="536" spans="13:17" x14ac:dyDescent="0.15">
      <c r="M536" s="94"/>
      <c r="N536" s="95"/>
      <c r="O536" s="94"/>
      <c r="P536" s="94"/>
      <c r="Q536" s="94"/>
    </row>
    <row r="537" spans="13:17" x14ac:dyDescent="0.15">
      <c r="M537" s="94"/>
      <c r="N537" s="94"/>
      <c r="O537" s="94"/>
      <c r="P537" s="94"/>
      <c r="Q537" s="94"/>
    </row>
    <row r="538" spans="13:17" x14ac:dyDescent="0.15">
      <c r="M538" s="94"/>
      <c r="N538" s="95"/>
      <c r="O538" s="94"/>
      <c r="P538" s="94"/>
      <c r="Q538" s="94"/>
    </row>
    <row r="539" spans="13:17" x14ac:dyDescent="0.15">
      <c r="M539" s="94"/>
      <c r="N539" s="94"/>
      <c r="O539" s="94"/>
      <c r="P539" s="94"/>
      <c r="Q539" s="94"/>
    </row>
    <row r="540" spans="13:17" x14ac:dyDescent="0.15">
      <c r="M540" s="94"/>
      <c r="N540" s="95"/>
      <c r="O540" s="94"/>
      <c r="P540" s="94"/>
      <c r="Q540" s="94"/>
    </row>
    <row r="541" spans="13:17" x14ac:dyDescent="0.15">
      <c r="M541" s="94"/>
      <c r="N541" s="94"/>
      <c r="O541" s="94"/>
      <c r="P541" s="94"/>
      <c r="Q541" s="94"/>
    </row>
    <row r="542" spans="13:17" x14ac:dyDescent="0.15">
      <c r="M542" s="94"/>
      <c r="N542" s="95"/>
      <c r="O542" s="94"/>
      <c r="P542" s="94"/>
      <c r="Q542" s="94"/>
    </row>
    <row r="543" spans="13:17" x14ac:dyDescent="0.15">
      <c r="M543" s="94"/>
      <c r="N543" s="94"/>
      <c r="O543" s="94"/>
      <c r="P543" s="94"/>
      <c r="Q543" s="94"/>
    </row>
    <row r="544" spans="13:17" x14ac:dyDescent="0.15">
      <c r="M544" s="94"/>
      <c r="N544" s="95"/>
      <c r="O544" s="94"/>
      <c r="P544" s="94"/>
      <c r="Q544" s="94"/>
    </row>
    <row r="545" spans="13:17" x14ac:dyDescent="0.15">
      <c r="M545" s="94"/>
      <c r="N545" s="94"/>
      <c r="O545" s="94"/>
      <c r="P545" s="94"/>
      <c r="Q545" s="94"/>
    </row>
    <row r="546" spans="13:17" x14ac:dyDescent="0.15">
      <c r="M546" s="94"/>
      <c r="N546" s="95"/>
      <c r="O546" s="94"/>
      <c r="P546" s="94"/>
      <c r="Q546" s="94"/>
    </row>
    <row r="547" spans="13:17" x14ac:dyDescent="0.15">
      <c r="M547" s="94"/>
      <c r="N547" s="94"/>
      <c r="O547" s="94"/>
      <c r="P547" s="94"/>
      <c r="Q547" s="94"/>
    </row>
    <row r="548" spans="13:17" x14ac:dyDescent="0.15">
      <c r="M548" s="94"/>
      <c r="N548" s="95"/>
      <c r="O548" s="94"/>
      <c r="P548" s="94"/>
      <c r="Q548" s="94"/>
    </row>
    <row r="549" spans="13:17" x14ac:dyDescent="0.15">
      <c r="M549" s="94"/>
      <c r="N549" s="94"/>
      <c r="O549" s="94"/>
      <c r="P549" s="94"/>
      <c r="Q549" s="94"/>
    </row>
    <row r="550" spans="13:17" x14ac:dyDescent="0.15">
      <c r="M550" s="94"/>
      <c r="N550" s="95"/>
      <c r="O550" s="94"/>
      <c r="P550" s="94"/>
      <c r="Q550" s="94"/>
    </row>
    <row r="551" spans="13:17" x14ac:dyDescent="0.15">
      <c r="M551" s="94"/>
      <c r="N551" s="94"/>
      <c r="O551" s="94"/>
      <c r="P551" s="94"/>
      <c r="Q551" s="94"/>
    </row>
    <row r="552" spans="13:17" x14ac:dyDescent="0.15">
      <c r="M552" s="94"/>
      <c r="N552" s="95"/>
      <c r="O552" s="94"/>
      <c r="P552" s="94"/>
      <c r="Q552" s="94"/>
    </row>
    <row r="553" spans="13:17" x14ac:dyDescent="0.15">
      <c r="M553" s="94"/>
      <c r="N553" s="94"/>
      <c r="O553" s="94"/>
      <c r="P553" s="94"/>
      <c r="Q553" s="94"/>
    </row>
    <row r="554" spans="13:17" x14ac:dyDescent="0.15">
      <c r="M554" s="94"/>
      <c r="N554" s="95"/>
      <c r="O554" s="94"/>
      <c r="P554" s="94"/>
      <c r="Q554" s="94"/>
    </row>
    <row r="555" spans="13:17" x14ac:dyDescent="0.15">
      <c r="M555" s="94"/>
      <c r="N555" s="94"/>
      <c r="O555" s="94"/>
      <c r="P555" s="94"/>
      <c r="Q555" s="94"/>
    </row>
    <row r="556" spans="13:17" x14ac:dyDescent="0.15">
      <c r="M556" s="94"/>
      <c r="N556" s="95"/>
      <c r="O556" s="94"/>
      <c r="P556" s="94"/>
      <c r="Q556" s="94"/>
    </row>
    <row r="557" spans="13:17" x14ac:dyDescent="0.15">
      <c r="M557" s="94"/>
      <c r="N557" s="94"/>
      <c r="O557" s="94"/>
      <c r="P557" s="94"/>
      <c r="Q557" s="94"/>
    </row>
    <row r="558" spans="13:17" x14ac:dyDescent="0.15">
      <c r="M558" s="94"/>
      <c r="N558" s="95"/>
      <c r="O558" s="94"/>
      <c r="P558" s="94"/>
      <c r="Q558" s="94"/>
    </row>
    <row r="559" spans="13:17" x14ac:dyDescent="0.15">
      <c r="M559" s="94"/>
      <c r="N559" s="94"/>
      <c r="O559" s="94"/>
      <c r="P559" s="94"/>
      <c r="Q559" s="94"/>
    </row>
    <row r="560" spans="13:17" x14ac:dyDescent="0.15">
      <c r="M560" s="94"/>
      <c r="N560" s="95"/>
      <c r="O560" s="94"/>
      <c r="P560" s="94"/>
      <c r="Q560" s="94"/>
    </row>
    <row r="561" spans="13:17" x14ac:dyDescent="0.15">
      <c r="M561" s="94"/>
      <c r="N561" s="94"/>
      <c r="O561" s="94"/>
      <c r="P561" s="94"/>
      <c r="Q561" s="94"/>
    </row>
    <row r="562" spans="13:17" x14ac:dyDescent="0.15">
      <c r="M562" s="94"/>
      <c r="N562" s="95"/>
      <c r="O562" s="94"/>
      <c r="P562" s="94"/>
      <c r="Q562" s="94"/>
    </row>
    <row r="563" spans="13:17" x14ac:dyDescent="0.15">
      <c r="M563" s="94"/>
      <c r="N563" s="94"/>
      <c r="O563" s="94"/>
      <c r="P563" s="94"/>
      <c r="Q563" s="94"/>
    </row>
    <row r="564" spans="13:17" x14ac:dyDescent="0.15">
      <c r="M564" s="94"/>
      <c r="N564" s="95"/>
      <c r="O564" s="94"/>
      <c r="P564" s="94"/>
      <c r="Q564" s="94"/>
    </row>
    <row r="565" spans="13:17" x14ac:dyDescent="0.15">
      <c r="M565" s="94"/>
      <c r="N565" s="94"/>
      <c r="O565" s="94"/>
      <c r="P565" s="94"/>
      <c r="Q565" s="94"/>
    </row>
    <row r="566" spans="13:17" x14ac:dyDescent="0.15">
      <c r="M566" s="94"/>
      <c r="N566" s="95"/>
      <c r="O566" s="94"/>
      <c r="P566" s="94"/>
      <c r="Q566" s="94"/>
    </row>
    <row r="567" spans="13:17" x14ac:dyDescent="0.15">
      <c r="M567" s="94"/>
      <c r="N567" s="94"/>
      <c r="O567" s="94"/>
      <c r="P567" s="94"/>
      <c r="Q567" s="94"/>
    </row>
    <row r="568" spans="13:17" x14ac:dyDescent="0.15">
      <c r="M568" s="94"/>
      <c r="N568" s="95"/>
      <c r="O568" s="94"/>
      <c r="P568" s="94"/>
      <c r="Q568" s="94"/>
    </row>
    <row r="569" spans="13:17" x14ac:dyDescent="0.15">
      <c r="M569" s="94"/>
      <c r="N569" s="94"/>
      <c r="O569" s="94"/>
      <c r="P569" s="94"/>
      <c r="Q569" s="94"/>
    </row>
    <row r="570" spans="13:17" x14ac:dyDescent="0.15">
      <c r="M570" s="94"/>
      <c r="N570" s="95"/>
      <c r="O570" s="94"/>
      <c r="P570" s="94"/>
      <c r="Q570" s="94"/>
    </row>
    <row r="571" spans="13:17" x14ac:dyDescent="0.15">
      <c r="M571" s="94"/>
      <c r="N571" s="94"/>
      <c r="O571" s="94"/>
      <c r="P571" s="94"/>
      <c r="Q571" s="94"/>
    </row>
    <row r="572" spans="13:17" x14ac:dyDescent="0.15">
      <c r="M572" s="94"/>
      <c r="N572" s="95"/>
      <c r="O572" s="94"/>
      <c r="P572" s="94"/>
      <c r="Q572" s="94"/>
    </row>
    <row r="573" spans="13:17" x14ac:dyDescent="0.15">
      <c r="M573" s="94"/>
      <c r="N573" s="94"/>
      <c r="O573" s="94"/>
      <c r="P573" s="94"/>
      <c r="Q573" s="94"/>
    </row>
    <row r="574" spans="13:17" x14ac:dyDescent="0.15">
      <c r="M574" s="94"/>
      <c r="N574" s="95"/>
      <c r="O574" s="94"/>
      <c r="P574" s="94"/>
      <c r="Q574" s="94"/>
    </row>
    <row r="575" spans="13:17" x14ac:dyDescent="0.15">
      <c r="M575" s="94"/>
      <c r="N575" s="94"/>
      <c r="O575" s="94"/>
      <c r="P575" s="94"/>
      <c r="Q575" s="94"/>
    </row>
    <row r="576" spans="13:17" x14ac:dyDescent="0.15">
      <c r="M576" s="94"/>
      <c r="N576" s="95"/>
      <c r="O576" s="94"/>
      <c r="P576" s="94"/>
      <c r="Q576" s="94"/>
    </row>
    <row r="577" spans="13:17" x14ac:dyDescent="0.15">
      <c r="M577" s="94"/>
      <c r="N577" s="94"/>
      <c r="O577" s="94"/>
      <c r="P577" s="94"/>
      <c r="Q577" s="94"/>
    </row>
    <row r="578" spans="13:17" x14ac:dyDescent="0.15">
      <c r="M578" s="94"/>
      <c r="N578" s="95"/>
      <c r="O578" s="94"/>
      <c r="P578" s="94"/>
      <c r="Q578" s="94"/>
    </row>
    <row r="579" spans="13:17" x14ac:dyDescent="0.15">
      <c r="M579" s="94"/>
      <c r="N579" s="94"/>
      <c r="O579" s="94"/>
      <c r="P579" s="94"/>
      <c r="Q579" s="94"/>
    </row>
    <row r="580" spans="13:17" x14ac:dyDescent="0.15">
      <c r="M580" s="94"/>
      <c r="N580" s="95"/>
      <c r="O580" s="94"/>
      <c r="P580" s="94"/>
      <c r="Q580" s="94"/>
    </row>
    <row r="581" spans="13:17" x14ac:dyDescent="0.15">
      <c r="M581" s="94"/>
      <c r="N581" s="94"/>
      <c r="O581" s="94"/>
      <c r="P581" s="94"/>
      <c r="Q581" s="94"/>
    </row>
    <row r="582" spans="13:17" x14ac:dyDescent="0.15">
      <c r="M582" s="94"/>
      <c r="N582" s="95"/>
      <c r="O582" s="94"/>
      <c r="P582" s="94"/>
      <c r="Q582" s="94"/>
    </row>
    <row r="583" spans="13:17" x14ac:dyDescent="0.15">
      <c r="M583" s="94"/>
      <c r="N583" s="94"/>
      <c r="O583" s="94"/>
      <c r="P583" s="94"/>
      <c r="Q583" s="94"/>
    </row>
    <row r="584" spans="13:17" x14ac:dyDescent="0.15">
      <c r="M584" s="94"/>
      <c r="N584" s="95"/>
      <c r="O584" s="94"/>
      <c r="P584" s="94"/>
      <c r="Q584" s="94"/>
    </row>
    <row r="585" spans="13:17" x14ac:dyDescent="0.15">
      <c r="M585" s="94"/>
      <c r="N585" s="94"/>
      <c r="O585" s="94"/>
      <c r="P585" s="94"/>
      <c r="Q585" s="94"/>
    </row>
    <row r="586" spans="13:17" x14ac:dyDescent="0.15">
      <c r="M586" s="94"/>
      <c r="N586" s="95"/>
      <c r="O586" s="94"/>
      <c r="P586" s="94"/>
      <c r="Q586" s="94"/>
    </row>
    <row r="587" spans="13:17" x14ac:dyDescent="0.15">
      <c r="M587" s="94"/>
      <c r="N587" s="94"/>
      <c r="O587" s="94"/>
      <c r="P587" s="94"/>
      <c r="Q587" s="94"/>
    </row>
    <row r="588" spans="13:17" x14ac:dyDescent="0.15">
      <c r="M588" s="94"/>
      <c r="N588" s="95"/>
      <c r="O588" s="94"/>
      <c r="P588" s="94"/>
      <c r="Q588" s="94"/>
    </row>
    <row r="589" spans="13:17" x14ac:dyDescent="0.15">
      <c r="M589" s="94"/>
      <c r="N589" s="94"/>
      <c r="O589" s="94"/>
      <c r="P589" s="94"/>
      <c r="Q589" s="94"/>
    </row>
    <row r="590" spans="13:17" x14ac:dyDescent="0.15">
      <c r="M590" s="94"/>
      <c r="N590" s="95"/>
      <c r="O590" s="94"/>
      <c r="P590" s="94"/>
      <c r="Q590" s="94"/>
    </row>
    <row r="591" spans="13:17" x14ac:dyDescent="0.15">
      <c r="M591" s="94"/>
      <c r="N591" s="94"/>
      <c r="O591" s="94"/>
      <c r="P591" s="94"/>
      <c r="Q591" s="94"/>
    </row>
    <row r="592" spans="13:17" x14ac:dyDescent="0.15">
      <c r="M592" s="94"/>
      <c r="N592" s="95"/>
      <c r="O592" s="94"/>
      <c r="P592" s="94"/>
      <c r="Q592" s="94"/>
    </row>
    <row r="593" spans="13:17" x14ac:dyDescent="0.15">
      <c r="M593" s="94"/>
      <c r="N593" s="94"/>
      <c r="O593" s="94"/>
      <c r="P593" s="94"/>
      <c r="Q593" s="94"/>
    </row>
    <row r="594" spans="13:17" x14ac:dyDescent="0.15">
      <c r="M594" s="94"/>
      <c r="N594" s="95"/>
      <c r="O594" s="94"/>
      <c r="P594" s="94"/>
      <c r="Q594" s="94"/>
    </row>
    <row r="595" spans="13:17" x14ac:dyDescent="0.15">
      <c r="M595" s="94"/>
      <c r="N595" s="94"/>
      <c r="O595" s="94"/>
      <c r="P595" s="94"/>
      <c r="Q595" s="94"/>
    </row>
    <row r="596" spans="13:17" x14ac:dyDescent="0.15">
      <c r="M596" s="94"/>
      <c r="N596" s="95"/>
      <c r="O596" s="94"/>
      <c r="P596" s="94"/>
      <c r="Q596" s="94"/>
    </row>
    <row r="597" spans="13:17" x14ac:dyDescent="0.15">
      <c r="M597" s="94"/>
      <c r="N597" s="94"/>
      <c r="O597" s="94"/>
      <c r="P597" s="94"/>
      <c r="Q597" s="94"/>
    </row>
    <row r="598" spans="13:17" x14ac:dyDescent="0.15">
      <c r="M598" s="94"/>
      <c r="N598" s="95"/>
      <c r="O598" s="94"/>
      <c r="P598" s="94"/>
      <c r="Q598" s="94"/>
    </row>
    <row r="599" spans="13:17" x14ac:dyDescent="0.15">
      <c r="M599" s="94"/>
      <c r="N599" s="94"/>
      <c r="O599" s="94"/>
      <c r="P599" s="94"/>
      <c r="Q599" s="94"/>
    </row>
    <row r="600" spans="13:17" x14ac:dyDescent="0.15">
      <c r="M600" s="94"/>
      <c r="N600" s="95"/>
      <c r="O600" s="94"/>
      <c r="P600" s="94"/>
      <c r="Q600" s="94"/>
    </row>
    <row r="601" spans="13:17" x14ac:dyDescent="0.15">
      <c r="M601" s="94"/>
      <c r="N601" s="94"/>
      <c r="O601" s="94"/>
      <c r="P601" s="94"/>
      <c r="Q601" s="94"/>
    </row>
    <row r="602" spans="13:17" x14ac:dyDescent="0.15">
      <c r="M602" s="94"/>
      <c r="N602" s="95"/>
      <c r="O602" s="94"/>
      <c r="P602" s="94"/>
      <c r="Q602" s="94"/>
    </row>
    <row r="603" spans="13:17" x14ac:dyDescent="0.15">
      <c r="M603" s="94"/>
      <c r="N603" s="94"/>
      <c r="O603" s="94"/>
      <c r="P603" s="94"/>
      <c r="Q603" s="94"/>
    </row>
    <row r="604" spans="13:17" x14ac:dyDescent="0.15">
      <c r="M604" s="94"/>
      <c r="N604" s="95"/>
      <c r="O604" s="94"/>
      <c r="P604" s="94"/>
      <c r="Q604" s="94"/>
    </row>
    <row r="605" spans="13:17" x14ac:dyDescent="0.15">
      <c r="M605" s="94"/>
      <c r="N605" s="94"/>
      <c r="O605" s="94"/>
      <c r="P605" s="94"/>
      <c r="Q605" s="94"/>
    </row>
    <row r="606" spans="13:17" x14ac:dyDescent="0.15">
      <c r="M606" s="94"/>
      <c r="N606" s="95"/>
      <c r="O606" s="94"/>
      <c r="P606" s="94"/>
      <c r="Q606" s="94"/>
    </row>
    <row r="607" spans="13:17" x14ac:dyDescent="0.15">
      <c r="M607" s="94"/>
      <c r="N607" s="94"/>
      <c r="O607" s="94"/>
      <c r="P607" s="94"/>
      <c r="Q607" s="94"/>
    </row>
    <row r="608" spans="13:17" x14ac:dyDescent="0.15">
      <c r="M608" s="94"/>
      <c r="N608" s="95"/>
      <c r="O608" s="94"/>
      <c r="P608" s="94"/>
      <c r="Q608" s="94"/>
    </row>
    <row r="609" spans="13:17" x14ac:dyDescent="0.15">
      <c r="M609" s="94"/>
      <c r="N609" s="94"/>
      <c r="O609" s="94"/>
      <c r="P609" s="94"/>
      <c r="Q609" s="94"/>
    </row>
    <row r="610" spans="13:17" x14ac:dyDescent="0.15">
      <c r="M610" s="94"/>
      <c r="N610" s="95"/>
      <c r="O610" s="94"/>
      <c r="P610" s="94"/>
      <c r="Q610" s="94"/>
    </row>
    <row r="611" spans="13:17" x14ac:dyDescent="0.15">
      <c r="M611" s="94"/>
      <c r="N611" s="94"/>
      <c r="O611" s="94"/>
      <c r="P611" s="94"/>
      <c r="Q611" s="94"/>
    </row>
    <row r="612" spans="13:17" x14ac:dyDescent="0.15">
      <c r="M612" s="94"/>
      <c r="N612" s="95"/>
      <c r="O612" s="94"/>
      <c r="P612" s="94"/>
      <c r="Q612" s="94"/>
    </row>
    <row r="613" spans="13:17" x14ac:dyDescent="0.15">
      <c r="M613" s="94"/>
      <c r="N613" s="94"/>
      <c r="O613" s="94"/>
      <c r="P613" s="94"/>
      <c r="Q613" s="94"/>
    </row>
    <row r="614" spans="13:17" x14ac:dyDescent="0.15">
      <c r="M614" s="94"/>
      <c r="N614" s="95"/>
      <c r="O614" s="94"/>
      <c r="P614" s="94"/>
      <c r="Q614" s="94"/>
    </row>
    <row r="615" spans="13:17" x14ac:dyDescent="0.15">
      <c r="M615" s="94"/>
      <c r="N615" s="94"/>
      <c r="O615" s="94"/>
      <c r="P615" s="94"/>
      <c r="Q615" s="94"/>
    </row>
    <row r="616" spans="13:17" x14ac:dyDescent="0.15">
      <c r="M616" s="94"/>
      <c r="N616" s="95"/>
      <c r="O616" s="94"/>
      <c r="P616" s="94"/>
      <c r="Q616" s="94"/>
    </row>
    <row r="617" spans="13:17" x14ac:dyDescent="0.15">
      <c r="M617" s="94"/>
      <c r="N617" s="94"/>
      <c r="O617" s="94"/>
      <c r="P617" s="94"/>
      <c r="Q617" s="94"/>
    </row>
    <row r="618" spans="13:17" x14ac:dyDescent="0.15">
      <c r="M618" s="94"/>
      <c r="N618" s="95"/>
      <c r="O618" s="94"/>
      <c r="P618" s="94"/>
      <c r="Q618" s="94"/>
    </row>
    <row r="619" spans="13:17" x14ac:dyDescent="0.15">
      <c r="M619" s="94"/>
      <c r="N619" s="94"/>
      <c r="O619" s="94"/>
      <c r="P619" s="94"/>
      <c r="Q619" s="94"/>
    </row>
    <row r="620" spans="13:17" x14ac:dyDescent="0.15">
      <c r="M620" s="94"/>
      <c r="N620" s="95"/>
      <c r="O620" s="94"/>
      <c r="P620" s="94"/>
      <c r="Q620" s="94"/>
    </row>
    <row r="621" spans="13:17" x14ac:dyDescent="0.15">
      <c r="M621" s="94"/>
      <c r="N621" s="94"/>
      <c r="O621" s="94"/>
      <c r="P621" s="94"/>
      <c r="Q621" s="94"/>
    </row>
    <row r="622" spans="13:17" x14ac:dyDescent="0.15">
      <c r="M622" s="94"/>
      <c r="N622" s="95"/>
      <c r="O622" s="94"/>
      <c r="P622" s="94"/>
      <c r="Q622" s="94"/>
    </row>
    <row r="623" spans="13:17" x14ac:dyDescent="0.15">
      <c r="M623" s="94"/>
      <c r="N623" s="94"/>
      <c r="O623" s="94"/>
      <c r="P623" s="94"/>
      <c r="Q623" s="94"/>
    </row>
    <row r="624" spans="13:17" x14ac:dyDescent="0.15">
      <c r="M624" s="94"/>
      <c r="N624" s="95"/>
      <c r="O624" s="94"/>
      <c r="P624" s="94"/>
      <c r="Q624" s="94"/>
    </row>
    <row r="625" spans="13:17" x14ac:dyDescent="0.15">
      <c r="M625" s="94"/>
      <c r="N625" s="94"/>
      <c r="O625" s="94"/>
      <c r="P625" s="94"/>
      <c r="Q625" s="94"/>
    </row>
    <row r="626" spans="13:17" x14ac:dyDescent="0.15">
      <c r="M626" s="94"/>
      <c r="N626" s="95"/>
      <c r="O626" s="94"/>
      <c r="P626" s="94"/>
      <c r="Q626" s="94"/>
    </row>
    <row r="627" spans="13:17" x14ac:dyDescent="0.15">
      <c r="M627" s="94"/>
      <c r="N627" s="94"/>
      <c r="O627" s="94"/>
      <c r="P627" s="94"/>
      <c r="Q627" s="94"/>
    </row>
    <row r="628" spans="13:17" x14ac:dyDescent="0.15">
      <c r="M628" s="94"/>
      <c r="N628" s="95"/>
      <c r="O628" s="94"/>
      <c r="P628" s="94"/>
      <c r="Q628" s="94"/>
    </row>
    <row r="629" spans="13:17" x14ac:dyDescent="0.15">
      <c r="M629" s="94"/>
      <c r="N629" s="94"/>
      <c r="O629" s="94"/>
      <c r="P629" s="94"/>
      <c r="Q629" s="94"/>
    </row>
    <row r="630" spans="13:17" x14ac:dyDescent="0.15">
      <c r="M630" s="94"/>
      <c r="N630" s="95"/>
      <c r="O630" s="94"/>
      <c r="P630" s="94"/>
      <c r="Q630" s="94"/>
    </row>
    <row r="631" spans="13:17" x14ac:dyDescent="0.15">
      <c r="M631" s="94"/>
      <c r="N631" s="94"/>
      <c r="O631" s="94"/>
      <c r="P631" s="94"/>
      <c r="Q631" s="94"/>
    </row>
    <row r="632" spans="13:17" x14ac:dyDescent="0.15">
      <c r="M632" s="94"/>
      <c r="N632" s="95"/>
      <c r="O632" s="94"/>
      <c r="P632" s="94"/>
      <c r="Q632" s="94"/>
    </row>
    <row r="633" spans="13:17" x14ac:dyDescent="0.15">
      <c r="M633" s="94"/>
      <c r="N633" s="94"/>
      <c r="O633" s="94"/>
      <c r="P633" s="94"/>
      <c r="Q633" s="94"/>
    </row>
    <row r="634" spans="13:17" x14ac:dyDescent="0.15">
      <c r="M634" s="94"/>
      <c r="N634" s="95"/>
      <c r="O634" s="94"/>
      <c r="P634" s="94"/>
      <c r="Q634" s="94"/>
    </row>
    <row r="635" spans="13:17" x14ac:dyDescent="0.15">
      <c r="M635" s="94"/>
      <c r="N635" s="94"/>
      <c r="O635" s="94"/>
      <c r="P635" s="94"/>
      <c r="Q635" s="94"/>
    </row>
    <row r="636" spans="13:17" x14ac:dyDescent="0.15">
      <c r="M636" s="94"/>
      <c r="N636" s="95"/>
      <c r="O636" s="94"/>
      <c r="P636" s="94"/>
      <c r="Q636" s="94"/>
    </row>
    <row r="637" spans="13:17" x14ac:dyDescent="0.15">
      <c r="M637" s="94"/>
      <c r="N637" s="94"/>
      <c r="O637" s="94"/>
      <c r="P637" s="94"/>
      <c r="Q637" s="94"/>
    </row>
    <row r="638" spans="13:17" x14ac:dyDescent="0.15">
      <c r="M638" s="94"/>
      <c r="N638" s="95"/>
      <c r="O638" s="94"/>
      <c r="P638" s="94"/>
      <c r="Q638" s="94"/>
    </row>
    <row r="639" spans="13:17" x14ac:dyDescent="0.15">
      <c r="M639" s="94"/>
      <c r="N639" s="94"/>
      <c r="O639" s="94"/>
      <c r="P639" s="94"/>
      <c r="Q639" s="94"/>
    </row>
    <row r="640" spans="13:17" x14ac:dyDescent="0.15">
      <c r="M640" s="94"/>
      <c r="N640" s="95"/>
      <c r="O640" s="94"/>
      <c r="P640" s="94"/>
      <c r="Q640" s="94"/>
    </row>
    <row r="641" spans="13:17" x14ac:dyDescent="0.15">
      <c r="M641" s="94"/>
      <c r="N641" s="94"/>
      <c r="O641" s="94"/>
      <c r="P641" s="94"/>
      <c r="Q641" s="94"/>
    </row>
    <row r="642" spans="13:17" x14ac:dyDescent="0.15">
      <c r="M642" s="94"/>
      <c r="N642" s="95"/>
      <c r="O642" s="94"/>
      <c r="P642" s="94"/>
      <c r="Q642" s="94"/>
    </row>
    <row r="643" spans="13:17" x14ac:dyDescent="0.15">
      <c r="M643" s="94"/>
      <c r="N643" s="94"/>
      <c r="O643" s="94"/>
      <c r="P643" s="94"/>
      <c r="Q643" s="94"/>
    </row>
    <row r="644" spans="13:17" x14ac:dyDescent="0.15">
      <c r="M644" s="94"/>
      <c r="N644" s="95"/>
      <c r="O644" s="94"/>
      <c r="P644" s="94"/>
      <c r="Q644" s="94"/>
    </row>
    <row r="645" spans="13:17" x14ac:dyDescent="0.15">
      <c r="M645" s="94"/>
      <c r="N645" s="94"/>
      <c r="O645" s="94"/>
      <c r="P645" s="94"/>
      <c r="Q645" s="94"/>
    </row>
    <row r="646" spans="13:17" x14ac:dyDescent="0.15">
      <c r="M646" s="94"/>
      <c r="N646" s="95"/>
      <c r="O646" s="94"/>
      <c r="P646" s="94"/>
      <c r="Q646" s="94"/>
    </row>
    <row r="647" spans="13:17" x14ac:dyDescent="0.15">
      <c r="M647" s="94"/>
      <c r="N647" s="94"/>
      <c r="O647" s="94"/>
      <c r="P647" s="94"/>
      <c r="Q647" s="94"/>
    </row>
    <row r="648" spans="13:17" x14ac:dyDescent="0.15">
      <c r="M648" s="94"/>
      <c r="N648" s="95"/>
      <c r="O648" s="94"/>
      <c r="P648" s="94"/>
      <c r="Q648" s="94"/>
    </row>
    <row r="649" spans="13:17" x14ac:dyDescent="0.15">
      <c r="M649" s="94"/>
      <c r="N649" s="94"/>
      <c r="O649" s="94"/>
      <c r="P649" s="94"/>
      <c r="Q649" s="94"/>
    </row>
    <row r="650" spans="13:17" x14ac:dyDescent="0.15">
      <c r="M650" s="94"/>
      <c r="N650" s="95"/>
      <c r="O650" s="94"/>
      <c r="P650" s="94"/>
      <c r="Q650" s="94"/>
    </row>
    <row r="651" spans="13:17" x14ac:dyDescent="0.15">
      <c r="M651" s="94"/>
      <c r="N651" s="94"/>
      <c r="O651" s="94"/>
      <c r="P651" s="94"/>
      <c r="Q651" s="94"/>
    </row>
    <row r="652" spans="13:17" x14ac:dyDescent="0.15">
      <c r="M652" s="94"/>
      <c r="N652" s="95"/>
      <c r="O652" s="94"/>
      <c r="P652" s="94"/>
      <c r="Q652" s="94"/>
    </row>
    <row r="653" spans="13:17" x14ac:dyDescent="0.15">
      <c r="M653" s="94"/>
      <c r="N653" s="94"/>
      <c r="O653" s="94"/>
      <c r="P653" s="94"/>
      <c r="Q653" s="94"/>
    </row>
    <row r="654" spans="13:17" x14ac:dyDescent="0.15">
      <c r="M654" s="94"/>
      <c r="N654" s="95"/>
      <c r="O654" s="94"/>
      <c r="P654" s="94"/>
      <c r="Q654" s="94"/>
    </row>
    <row r="655" spans="13:17" x14ac:dyDescent="0.15">
      <c r="M655" s="94"/>
      <c r="N655" s="94"/>
      <c r="O655" s="94"/>
      <c r="P655" s="94"/>
      <c r="Q655" s="94"/>
    </row>
    <row r="656" spans="13:17" x14ac:dyDescent="0.15">
      <c r="M656" s="94"/>
      <c r="N656" s="95"/>
      <c r="O656" s="94"/>
      <c r="P656" s="94"/>
      <c r="Q656" s="94"/>
    </row>
    <row r="657" spans="13:17" x14ac:dyDescent="0.15">
      <c r="M657" s="94"/>
      <c r="N657" s="94"/>
      <c r="O657" s="94"/>
      <c r="P657" s="94"/>
      <c r="Q657" s="94"/>
    </row>
    <row r="658" spans="13:17" x14ac:dyDescent="0.15">
      <c r="M658" s="94"/>
      <c r="N658" s="95"/>
      <c r="O658" s="94"/>
      <c r="P658" s="94"/>
      <c r="Q658" s="94"/>
    </row>
    <row r="659" spans="13:17" x14ac:dyDescent="0.15">
      <c r="M659" s="94"/>
      <c r="N659" s="94"/>
      <c r="O659" s="94"/>
      <c r="P659" s="94"/>
      <c r="Q659" s="94"/>
    </row>
    <row r="660" spans="13:17" x14ac:dyDescent="0.15">
      <c r="M660" s="94"/>
      <c r="N660" s="95"/>
      <c r="O660" s="94"/>
      <c r="P660" s="94"/>
      <c r="Q660" s="94"/>
    </row>
    <row r="661" spans="13:17" x14ac:dyDescent="0.15">
      <c r="M661" s="94"/>
      <c r="N661" s="94"/>
      <c r="O661" s="94"/>
      <c r="P661" s="94"/>
      <c r="Q661" s="94"/>
    </row>
    <row r="662" spans="13:17" x14ac:dyDescent="0.15">
      <c r="M662" s="94"/>
      <c r="N662" s="95"/>
      <c r="O662" s="94"/>
      <c r="P662" s="94"/>
      <c r="Q662" s="94"/>
    </row>
    <row r="663" spans="13:17" x14ac:dyDescent="0.15">
      <c r="M663" s="94"/>
      <c r="N663" s="94"/>
      <c r="O663" s="94"/>
      <c r="P663" s="94"/>
      <c r="Q663" s="94"/>
    </row>
    <row r="664" spans="13:17" x14ac:dyDescent="0.15">
      <c r="M664" s="94"/>
      <c r="N664" s="95"/>
      <c r="O664" s="94"/>
      <c r="P664" s="94"/>
      <c r="Q664" s="94"/>
    </row>
    <row r="665" spans="13:17" x14ac:dyDescent="0.15">
      <c r="M665" s="94"/>
      <c r="N665" s="94"/>
      <c r="O665" s="94"/>
      <c r="P665" s="94"/>
      <c r="Q665" s="94"/>
    </row>
    <row r="666" spans="13:17" x14ac:dyDescent="0.15">
      <c r="M666" s="94"/>
      <c r="N666" s="95"/>
      <c r="O666" s="94"/>
      <c r="P666" s="94"/>
      <c r="Q666" s="94"/>
    </row>
    <row r="667" spans="13:17" x14ac:dyDescent="0.15">
      <c r="M667" s="94"/>
      <c r="N667" s="94"/>
      <c r="O667" s="94"/>
      <c r="P667" s="94"/>
      <c r="Q667" s="94"/>
    </row>
    <row r="668" spans="13:17" x14ac:dyDescent="0.15">
      <c r="M668" s="94"/>
      <c r="N668" s="95"/>
      <c r="O668" s="94"/>
      <c r="P668" s="94"/>
      <c r="Q668" s="94"/>
    </row>
    <row r="669" spans="13:17" x14ac:dyDescent="0.15">
      <c r="M669" s="94"/>
      <c r="N669" s="94"/>
      <c r="O669" s="94"/>
      <c r="P669" s="94"/>
      <c r="Q669" s="94"/>
    </row>
    <row r="670" spans="13:17" x14ac:dyDescent="0.15">
      <c r="M670" s="94"/>
      <c r="N670" s="95"/>
      <c r="O670" s="94"/>
      <c r="P670" s="94"/>
      <c r="Q670" s="94"/>
    </row>
    <row r="671" spans="13:17" x14ac:dyDescent="0.15">
      <c r="M671" s="94"/>
      <c r="N671" s="94"/>
      <c r="O671" s="94"/>
      <c r="P671" s="94"/>
      <c r="Q671" s="94"/>
    </row>
    <row r="672" spans="13:17" x14ac:dyDescent="0.15">
      <c r="M672" s="94"/>
      <c r="N672" s="95"/>
      <c r="O672" s="94"/>
      <c r="P672" s="94"/>
      <c r="Q672" s="94"/>
    </row>
    <row r="673" spans="13:17" x14ac:dyDescent="0.15">
      <c r="M673" s="94"/>
      <c r="N673" s="94"/>
      <c r="O673" s="94"/>
      <c r="P673" s="94"/>
      <c r="Q673" s="94"/>
    </row>
    <row r="674" spans="13:17" x14ac:dyDescent="0.15">
      <c r="M674" s="94"/>
      <c r="N674" s="95"/>
      <c r="O674" s="94"/>
      <c r="P674" s="94"/>
      <c r="Q674" s="94"/>
    </row>
    <row r="675" spans="13:17" x14ac:dyDescent="0.15">
      <c r="M675" s="94"/>
      <c r="N675" s="94"/>
      <c r="O675" s="94"/>
      <c r="P675" s="94"/>
      <c r="Q675" s="94"/>
    </row>
    <row r="676" spans="13:17" x14ac:dyDescent="0.15">
      <c r="M676" s="94"/>
      <c r="N676" s="95"/>
      <c r="O676" s="94"/>
      <c r="P676" s="94"/>
      <c r="Q676" s="94"/>
    </row>
    <row r="677" spans="13:17" x14ac:dyDescent="0.15">
      <c r="M677" s="94"/>
      <c r="N677" s="94"/>
      <c r="O677" s="94"/>
      <c r="P677" s="94"/>
      <c r="Q677" s="94"/>
    </row>
    <row r="678" spans="13:17" x14ac:dyDescent="0.15">
      <c r="M678" s="94"/>
      <c r="N678" s="95"/>
      <c r="O678" s="94"/>
      <c r="P678" s="94"/>
      <c r="Q678" s="94"/>
    </row>
    <row r="679" spans="13:17" x14ac:dyDescent="0.15">
      <c r="M679" s="94"/>
      <c r="N679" s="94"/>
      <c r="O679" s="94"/>
      <c r="P679" s="94"/>
      <c r="Q679" s="94"/>
    </row>
    <row r="680" spans="13:17" x14ac:dyDescent="0.15">
      <c r="M680" s="94"/>
      <c r="N680" s="95"/>
      <c r="O680" s="94"/>
      <c r="P680" s="94"/>
      <c r="Q680" s="94"/>
    </row>
    <row r="681" spans="13:17" x14ac:dyDescent="0.15">
      <c r="M681" s="94"/>
      <c r="N681" s="94"/>
      <c r="O681" s="94"/>
      <c r="P681" s="94"/>
      <c r="Q681" s="94"/>
    </row>
    <row r="682" spans="13:17" x14ac:dyDescent="0.15">
      <c r="M682" s="94"/>
      <c r="N682" s="95"/>
      <c r="O682" s="94"/>
      <c r="P682" s="94"/>
      <c r="Q682" s="94"/>
    </row>
    <row r="683" spans="13:17" x14ac:dyDescent="0.15">
      <c r="M683" s="94"/>
      <c r="N683" s="94"/>
      <c r="O683" s="94"/>
      <c r="P683" s="94"/>
      <c r="Q683" s="94"/>
    </row>
    <row r="684" spans="13:17" x14ac:dyDescent="0.15">
      <c r="M684" s="94"/>
      <c r="N684" s="95"/>
      <c r="O684" s="94"/>
      <c r="P684" s="94"/>
      <c r="Q684" s="94"/>
    </row>
    <row r="685" spans="13:17" x14ac:dyDescent="0.15">
      <c r="M685" s="94"/>
      <c r="N685" s="94"/>
      <c r="O685" s="94"/>
      <c r="P685" s="94"/>
      <c r="Q685" s="94"/>
    </row>
    <row r="686" spans="13:17" x14ac:dyDescent="0.15">
      <c r="M686" s="94"/>
      <c r="N686" s="95"/>
      <c r="O686" s="94"/>
      <c r="P686" s="94"/>
      <c r="Q686" s="94"/>
    </row>
    <row r="687" spans="13:17" x14ac:dyDescent="0.15">
      <c r="M687" s="94"/>
      <c r="N687" s="94"/>
      <c r="O687" s="94"/>
      <c r="P687" s="94"/>
      <c r="Q687" s="94"/>
    </row>
    <row r="688" spans="13:17" x14ac:dyDescent="0.15">
      <c r="M688" s="94"/>
      <c r="N688" s="95"/>
      <c r="O688" s="94"/>
      <c r="P688" s="94"/>
      <c r="Q688" s="94"/>
    </row>
    <row r="689" spans="13:17" x14ac:dyDescent="0.15">
      <c r="M689" s="94"/>
      <c r="N689" s="94"/>
      <c r="O689" s="94"/>
      <c r="P689" s="94"/>
      <c r="Q689" s="94"/>
    </row>
    <row r="690" spans="13:17" x14ac:dyDescent="0.15">
      <c r="M690" s="94"/>
      <c r="N690" s="95"/>
      <c r="O690" s="94"/>
      <c r="P690" s="94"/>
      <c r="Q690" s="94"/>
    </row>
    <row r="691" spans="13:17" x14ac:dyDescent="0.15">
      <c r="M691" s="94"/>
      <c r="N691" s="94"/>
      <c r="O691" s="94"/>
      <c r="P691" s="94"/>
      <c r="Q691" s="94"/>
    </row>
    <row r="692" spans="13:17" x14ac:dyDescent="0.15">
      <c r="M692" s="94"/>
      <c r="N692" s="95"/>
      <c r="O692" s="94"/>
      <c r="P692" s="94"/>
      <c r="Q692" s="94"/>
    </row>
    <row r="693" spans="13:17" x14ac:dyDescent="0.15">
      <c r="M693" s="94"/>
      <c r="N693" s="94"/>
      <c r="O693" s="94"/>
      <c r="P693" s="94"/>
      <c r="Q693" s="94"/>
    </row>
    <row r="694" spans="13:17" x14ac:dyDescent="0.15">
      <c r="M694" s="94"/>
      <c r="N694" s="95"/>
      <c r="O694" s="94"/>
      <c r="P694" s="94"/>
      <c r="Q694" s="94"/>
    </row>
    <row r="695" spans="13:17" x14ac:dyDescent="0.15">
      <c r="M695" s="94"/>
      <c r="N695" s="94"/>
      <c r="O695" s="94"/>
      <c r="P695" s="94"/>
      <c r="Q695" s="94"/>
    </row>
    <row r="696" spans="13:17" x14ac:dyDescent="0.15">
      <c r="M696" s="94"/>
      <c r="N696" s="95"/>
      <c r="O696" s="94"/>
      <c r="P696" s="94"/>
      <c r="Q696" s="94"/>
    </row>
    <row r="697" spans="13:17" x14ac:dyDescent="0.15">
      <c r="M697" s="94"/>
      <c r="N697" s="94"/>
      <c r="O697" s="94"/>
      <c r="P697" s="94"/>
      <c r="Q697" s="94"/>
    </row>
    <row r="698" spans="13:17" x14ac:dyDescent="0.15">
      <c r="M698" s="94"/>
      <c r="N698" s="95"/>
      <c r="O698" s="94"/>
      <c r="P698" s="94"/>
      <c r="Q698" s="94"/>
    </row>
    <row r="699" spans="13:17" x14ac:dyDescent="0.15">
      <c r="M699" s="94"/>
      <c r="N699" s="94"/>
      <c r="O699" s="94"/>
      <c r="P699" s="94"/>
      <c r="Q699" s="94"/>
    </row>
    <row r="700" spans="13:17" x14ac:dyDescent="0.15">
      <c r="M700" s="94"/>
      <c r="N700" s="95"/>
      <c r="O700" s="94"/>
      <c r="P700" s="94"/>
      <c r="Q700" s="94"/>
    </row>
    <row r="701" spans="13:17" x14ac:dyDescent="0.15">
      <c r="M701" s="94"/>
      <c r="N701" s="94"/>
      <c r="O701" s="94"/>
      <c r="P701" s="94"/>
      <c r="Q701" s="94"/>
    </row>
    <row r="702" spans="13:17" x14ac:dyDescent="0.15">
      <c r="M702" s="94"/>
      <c r="N702" s="95"/>
      <c r="O702" s="94"/>
      <c r="P702" s="94"/>
      <c r="Q702" s="94"/>
    </row>
    <row r="703" spans="13:17" x14ac:dyDescent="0.15">
      <c r="M703" s="94"/>
      <c r="N703" s="94"/>
      <c r="O703" s="94"/>
      <c r="P703" s="94"/>
      <c r="Q703" s="94"/>
    </row>
    <row r="704" spans="13:17" x14ac:dyDescent="0.15">
      <c r="M704" s="94"/>
      <c r="N704" s="95"/>
      <c r="O704" s="94"/>
      <c r="P704" s="94"/>
      <c r="Q704" s="94"/>
    </row>
    <row r="705" spans="13:17" x14ac:dyDescent="0.15">
      <c r="M705" s="94"/>
      <c r="N705" s="94"/>
      <c r="O705" s="94"/>
      <c r="P705" s="94"/>
      <c r="Q705" s="94"/>
    </row>
    <row r="706" spans="13:17" x14ac:dyDescent="0.15">
      <c r="M706" s="94"/>
      <c r="N706" s="95"/>
      <c r="O706" s="94"/>
      <c r="P706" s="94"/>
      <c r="Q706" s="94"/>
    </row>
    <row r="707" spans="13:17" x14ac:dyDescent="0.15">
      <c r="M707" s="94"/>
      <c r="N707" s="94"/>
      <c r="O707" s="94"/>
      <c r="P707" s="94"/>
      <c r="Q707" s="94"/>
    </row>
    <row r="708" spans="13:17" x14ac:dyDescent="0.15">
      <c r="M708" s="94"/>
      <c r="N708" s="95"/>
      <c r="O708" s="94"/>
      <c r="P708" s="94"/>
      <c r="Q708" s="94"/>
    </row>
    <row r="709" spans="13:17" x14ac:dyDescent="0.15">
      <c r="M709" s="94"/>
      <c r="N709" s="94"/>
      <c r="O709" s="94"/>
      <c r="P709" s="94"/>
      <c r="Q709" s="94"/>
    </row>
    <row r="710" spans="13:17" x14ac:dyDescent="0.15">
      <c r="M710" s="94"/>
      <c r="N710" s="95"/>
      <c r="O710" s="94"/>
      <c r="P710" s="94"/>
      <c r="Q710" s="94"/>
    </row>
    <row r="711" spans="13:17" x14ac:dyDescent="0.15">
      <c r="M711" s="94"/>
      <c r="N711" s="94"/>
      <c r="O711" s="94"/>
      <c r="P711" s="94"/>
      <c r="Q711" s="94"/>
    </row>
    <row r="712" spans="13:17" x14ac:dyDescent="0.15">
      <c r="M712" s="94"/>
      <c r="N712" s="95"/>
      <c r="O712" s="94"/>
      <c r="P712" s="94"/>
      <c r="Q712" s="94"/>
    </row>
    <row r="713" spans="13:17" x14ac:dyDescent="0.15">
      <c r="M713" s="94"/>
      <c r="N713" s="94"/>
      <c r="O713" s="94"/>
      <c r="P713" s="94"/>
      <c r="Q713" s="94"/>
    </row>
    <row r="714" spans="13:17" x14ac:dyDescent="0.15">
      <c r="M714" s="94"/>
      <c r="N714" s="95"/>
      <c r="O714" s="94"/>
      <c r="P714" s="94"/>
      <c r="Q714" s="94"/>
    </row>
    <row r="715" spans="13:17" x14ac:dyDescent="0.15">
      <c r="M715" s="94"/>
      <c r="N715" s="94"/>
      <c r="O715" s="94"/>
      <c r="P715" s="94"/>
      <c r="Q715" s="94"/>
    </row>
    <row r="716" spans="13:17" x14ac:dyDescent="0.15">
      <c r="M716" s="94"/>
      <c r="N716" s="95"/>
      <c r="O716" s="94"/>
      <c r="P716" s="94"/>
      <c r="Q716" s="94"/>
    </row>
    <row r="717" spans="13:17" x14ac:dyDescent="0.15">
      <c r="M717" s="94"/>
      <c r="N717" s="94"/>
      <c r="O717" s="94"/>
      <c r="P717" s="94"/>
      <c r="Q717" s="94"/>
    </row>
    <row r="718" spans="13:17" x14ac:dyDescent="0.15">
      <c r="M718" s="94"/>
      <c r="N718" s="95"/>
      <c r="O718" s="94"/>
      <c r="P718" s="94"/>
      <c r="Q718" s="94"/>
    </row>
    <row r="719" spans="13:17" x14ac:dyDescent="0.15">
      <c r="M719" s="94"/>
      <c r="N719" s="94"/>
      <c r="O719" s="94"/>
      <c r="P719" s="94"/>
      <c r="Q719" s="94"/>
    </row>
    <row r="720" spans="13:17" x14ac:dyDescent="0.15">
      <c r="M720" s="94"/>
      <c r="N720" s="95"/>
      <c r="O720" s="94"/>
      <c r="P720" s="94"/>
      <c r="Q720" s="94"/>
    </row>
    <row r="721" spans="13:17" x14ac:dyDescent="0.15">
      <c r="M721" s="94"/>
      <c r="N721" s="94"/>
      <c r="O721" s="94"/>
      <c r="P721" s="94"/>
      <c r="Q721" s="94"/>
    </row>
    <row r="722" spans="13:17" x14ac:dyDescent="0.15">
      <c r="M722" s="94"/>
      <c r="N722" s="95"/>
      <c r="O722" s="94"/>
      <c r="P722" s="94"/>
      <c r="Q722" s="94"/>
    </row>
    <row r="723" spans="13:17" x14ac:dyDescent="0.15">
      <c r="M723" s="94"/>
      <c r="N723" s="94"/>
      <c r="O723" s="94"/>
      <c r="P723" s="94"/>
      <c r="Q723" s="94"/>
    </row>
    <row r="724" spans="13:17" x14ac:dyDescent="0.15">
      <c r="M724" s="94"/>
      <c r="N724" s="95"/>
      <c r="O724" s="94"/>
      <c r="P724" s="94"/>
      <c r="Q724" s="94"/>
    </row>
    <row r="725" spans="13:17" x14ac:dyDescent="0.15">
      <c r="M725" s="94"/>
      <c r="N725" s="94"/>
      <c r="O725" s="94"/>
      <c r="P725" s="94"/>
      <c r="Q725" s="94"/>
    </row>
    <row r="726" spans="13:17" x14ac:dyDescent="0.15">
      <c r="M726" s="94"/>
      <c r="N726" s="95"/>
      <c r="O726" s="94"/>
      <c r="P726" s="94"/>
      <c r="Q726" s="94"/>
    </row>
    <row r="727" spans="13:17" x14ac:dyDescent="0.15">
      <c r="M727" s="94"/>
      <c r="N727" s="94"/>
      <c r="O727" s="94"/>
      <c r="P727" s="94"/>
      <c r="Q727" s="94"/>
    </row>
    <row r="728" spans="13:17" x14ac:dyDescent="0.15">
      <c r="M728" s="94"/>
      <c r="N728" s="95"/>
      <c r="O728" s="94"/>
      <c r="P728" s="94"/>
      <c r="Q728" s="94"/>
    </row>
    <row r="729" spans="13:17" x14ac:dyDescent="0.15">
      <c r="M729" s="94"/>
      <c r="N729" s="94"/>
      <c r="O729" s="94"/>
      <c r="P729" s="94"/>
      <c r="Q729" s="94"/>
    </row>
    <row r="730" spans="13:17" x14ac:dyDescent="0.15">
      <c r="M730" s="94"/>
      <c r="N730" s="95"/>
      <c r="O730" s="94"/>
      <c r="P730" s="94"/>
      <c r="Q730" s="94"/>
    </row>
    <row r="731" spans="13:17" x14ac:dyDescent="0.15">
      <c r="M731" s="94"/>
      <c r="N731" s="94"/>
      <c r="O731" s="94"/>
      <c r="P731" s="94"/>
      <c r="Q731" s="94"/>
    </row>
    <row r="732" spans="13:17" x14ac:dyDescent="0.15">
      <c r="M732" s="94"/>
      <c r="N732" s="95"/>
      <c r="O732" s="94"/>
      <c r="P732" s="94"/>
      <c r="Q732" s="94"/>
    </row>
    <row r="733" spans="13:17" x14ac:dyDescent="0.15">
      <c r="M733" s="94"/>
      <c r="N733" s="94"/>
      <c r="O733" s="94"/>
      <c r="P733" s="94"/>
      <c r="Q733" s="94"/>
    </row>
    <row r="734" spans="13:17" x14ac:dyDescent="0.15">
      <c r="M734" s="94"/>
      <c r="N734" s="95"/>
      <c r="O734" s="94"/>
      <c r="P734" s="94"/>
      <c r="Q734" s="94"/>
    </row>
    <row r="735" spans="13:17" x14ac:dyDescent="0.15">
      <c r="M735" s="94"/>
      <c r="N735" s="94"/>
      <c r="O735" s="94"/>
      <c r="P735" s="94"/>
      <c r="Q735" s="94"/>
    </row>
    <row r="736" spans="13:17" x14ac:dyDescent="0.15">
      <c r="M736" s="94"/>
      <c r="N736" s="95"/>
      <c r="O736" s="94"/>
      <c r="P736" s="94"/>
      <c r="Q736" s="94"/>
    </row>
    <row r="737" spans="13:17" x14ac:dyDescent="0.15">
      <c r="M737" s="94"/>
      <c r="N737" s="94"/>
      <c r="O737" s="94"/>
      <c r="P737" s="94"/>
      <c r="Q737" s="94"/>
    </row>
    <row r="738" spans="13:17" x14ac:dyDescent="0.15">
      <c r="M738" s="94"/>
      <c r="N738" s="95"/>
      <c r="O738" s="94"/>
      <c r="P738" s="94"/>
      <c r="Q738" s="94"/>
    </row>
    <row r="739" spans="13:17" x14ac:dyDescent="0.15">
      <c r="M739" s="94"/>
      <c r="N739" s="94"/>
      <c r="O739" s="94"/>
      <c r="P739" s="94"/>
      <c r="Q739" s="94"/>
    </row>
    <row r="740" spans="13:17" x14ac:dyDescent="0.15">
      <c r="M740" s="94"/>
      <c r="N740" s="95"/>
      <c r="O740" s="94"/>
      <c r="P740" s="94"/>
      <c r="Q740" s="94"/>
    </row>
    <row r="741" spans="13:17" x14ac:dyDescent="0.15">
      <c r="M741" s="94"/>
      <c r="N741" s="94"/>
      <c r="O741" s="94"/>
      <c r="P741" s="94"/>
      <c r="Q741" s="94"/>
    </row>
    <row r="742" spans="13:17" x14ac:dyDescent="0.15">
      <c r="M742" s="94"/>
      <c r="N742" s="95"/>
      <c r="O742" s="94"/>
      <c r="P742" s="94"/>
      <c r="Q742" s="94"/>
    </row>
    <row r="743" spans="13:17" x14ac:dyDescent="0.15">
      <c r="M743" s="94"/>
      <c r="N743" s="94"/>
      <c r="O743" s="94"/>
      <c r="P743" s="94"/>
      <c r="Q743" s="94"/>
    </row>
    <row r="744" spans="13:17" x14ac:dyDescent="0.15">
      <c r="M744" s="94"/>
      <c r="N744" s="95"/>
      <c r="O744" s="94"/>
      <c r="P744" s="94"/>
      <c r="Q744" s="94"/>
    </row>
    <row r="745" spans="13:17" x14ac:dyDescent="0.15">
      <c r="M745" s="94"/>
      <c r="N745" s="94"/>
      <c r="O745" s="94"/>
      <c r="P745" s="94"/>
      <c r="Q745" s="94"/>
    </row>
    <row r="746" spans="13:17" x14ac:dyDescent="0.15">
      <c r="M746" s="94"/>
      <c r="N746" s="95"/>
      <c r="O746" s="94"/>
      <c r="P746" s="94"/>
      <c r="Q746" s="94"/>
    </row>
    <row r="747" spans="13:17" x14ac:dyDescent="0.15">
      <c r="M747" s="94"/>
      <c r="N747" s="94"/>
      <c r="O747" s="94"/>
      <c r="P747" s="94"/>
      <c r="Q747" s="94"/>
    </row>
    <row r="748" spans="13:17" x14ac:dyDescent="0.15">
      <c r="M748" s="94"/>
      <c r="N748" s="95"/>
      <c r="O748" s="94"/>
      <c r="P748" s="94"/>
      <c r="Q748" s="94"/>
    </row>
    <row r="749" spans="13:17" x14ac:dyDescent="0.15">
      <c r="M749" s="94"/>
      <c r="N749" s="94"/>
      <c r="O749" s="94"/>
      <c r="P749" s="94"/>
      <c r="Q749" s="94"/>
    </row>
    <row r="750" spans="13:17" x14ac:dyDescent="0.15">
      <c r="M750" s="94"/>
      <c r="N750" s="95"/>
      <c r="O750" s="94"/>
      <c r="P750" s="94"/>
      <c r="Q750" s="94"/>
    </row>
    <row r="751" spans="13:17" x14ac:dyDescent="0.15">
      <c r="M751" s="94"/>
      <c r="N751" s="94"/>
      <c r="O751" s="94"/>
      <c r="P751" s="94"/>
      <c r="Q751" s="94"/>
    </row>
    <row r="752" spans="13:17" x14ac:dyDescent="0.15">
      <c r="M752" s="94"/>
      <c r="N752" s="95"/>
      <c r="O752" s="94"/>
      <c r="P752" s="94"/>
      <c r="Q752" s="94"/>
    </row>
    <row r="753" spans="13:17" x14ac:dyDescent="0.15">
      <c r="M753" s="94"/>
      <c r="N753" s="94"/>
      <c r="O753" s="94"/>
      <c r="P753" s="94"/>
      <c r="Q753" s="94"/>
    </row>
    <row r="754" spans="13:17" x14ac:dyDescent="0.15">
      <c r="M754" s="94"/>
      <c r="N754" s="95"/>
      <c r="O754" s="94"/>
      <c r="P754" s="94"/>
      <c r="Q754" s="94"/>
    </row>
    <row r="755" spans="13:17" x14ac:dyDescent="0.15">
      <c r="M755" s="94"/>
      <c r="N755" s="94"/>
      <c r="O755" s="94"/>
      <c r="P755" s="94"/>
      <c r="Q755" s="94"/>
    </row>
    <row r="756" spans="13:17" x14ac:dyDescent="0.15">
      <c r="M756" s="94"/>
      <c r="N756" s="95"/>
      <c r="O756" s="94"/>
      <c r="P756" s="94"/>
      <c r="Q756" s="94"/>
    </row>
    <row r="757" spans="13:17" x14ac:dyDescent="0.15">
      <c r="M757" s="94"/>
      <c r="N757" s="94"/>
      <c r="O757" s="94"/>
      <c r="P757" s="94"/>
      <c r="Q757" s="94"/>
    </row>
    <row r="758" spans="13:17" x14ac:dyDescent="0.15">
      <c r="M758" s="94"/>
      <c r="N758" s="95"/>
      <c r="O758" s="94"/>
      <c r="P758" s="94"/>
      <c r="Q758" s="94"/>
    </row>
    <row r="759" spans="13:17" x14ac:dyDescent="0.15">
      <c r="M759" s="94"/>
      <c r="N759" s="94"/>
      <c r="O759" s="94"/>
      <c r="P759" s="94"/>
      <c r="Q759" s="94"/>
    </row>
    <row r="760" spans="13:17" x14ac:dyDescent="0.15">
      <c r="M760" s="94"/>
      <c r="N760" s="95"/>
      <c r="O760" s="94"/>
      <c r="P760" s="94"/>
      <c r="Q760" s="94"/>
    </row>
    <row r="761" spans="13:17" x14ac:dyDescent="0.15">
      <c r="M761" s="94"/>
      <c r="N761" s="94"/>
      <c r="O761" s="94"/>
      <c r="P761" s="94"/>
      <c r="Q761" s="94"/>
    </row>
    <row r="762" spans="13:17" x14ac:dyDescent="0.15">
      <c r="M762" s="94"/>
      <c r="N762" s="95"/>
      <c r="O762" s="94"/>
      <c r="P762" s="94"/>
      <c r="Q762" s="94"/>
    </row>
    <row r="763" spans="13:17" x14ac:dyDescent="0.15">
      <c r="M763" s="94"/>
      <c r="N763" s="94"/>
      <c r="O763" s="94"/>
      <c r="P763" s="94"/>
      <c r="Q763" s="94"/>
    </row>
    <row r="764" spans="13:17" x14ac:dyDescent="0.15">
      <c r="M764" s="94"/>
      <c r="N764" s="95"/>
      <c r="O764" s="94"/>
      <c r="P764" s="94"/>
      <c r="Q764" s="94"/>
    </row>
    <row r="765" spans="13:17" x14ac:dyDescent="0.15">
      <c r="M765" s="94"/>
      <c r="N765" s="94"/>
      <c r="O765" s="94"/>
      <c r="P765" s="94"/>
      <c r="Q765" s="94"/>
    </row>
    <row r="766" spans="13:17" x14ac:dyDescent="0.15">
      <c r="M766" s="94"/>
      <c r="N766" s="95"/>
      <c r="O766" s="94"/>
      <c r="P766" s="94"/>
      <c r="Q766" s="94"/>
    </row>
    <row r="767" spans="13:17" x14ac:dyDescent="0.15">
      <c r="M767" s="94"/>
      <c r="N767" s="94"/>
      <c r="O767" s="94"/>
      <c r="P767" s="94"/>
      <c r="Q767" s="94"/>
    </row>
    <row r="768" spans="13:17" x14ac:dyDescent="0.15">
      <c r="M768" s="94"/>
      <c r="N768" s="95"/>
      <c r="O768" s="94"/>
      <c r="P768" s="94"/>
      <c r="Q768" s="94"/>
    </row>
    <row r="769" spans="13:17" x14ac:dyDescent="0.15">
      <c r="M769" s="94"/>
      <c r="N769" s="94"/>
      <c r="O769" s="94"/>
      <c r="P769" s="94"/>
      <c r="Q769" s="94"/>
    </row>
    <row r="770" spans="13:17" x14ac:dyDescent="0.15">
      <c r="M770" s="94"/>
      <c r="N770" s="95"/>
      <c r="O770" s="94"/>
      <c r="P770" s="94"/>
      <c r="Q770" s="94"/>
    </row>
    <row r="771" spans="13:17" x14ac:dyDescent="0.15">
      <c r="M771" s="94"/>
      <c r="N771" s="94"/>
      <c r="O771" s="94"/>
      <c r="P771" s="94"/>
      <c r="Q771" s="94"/>
    </row>
    <row r="772" spans="13:17" x14ac:dyDescent="0.15">
      <c r="M772" s="94"/>
      <c r="N772" s="95"/>
      <c r="O772" s="94"/>
      <c r="P772" s="94"/>
      <c r="Q772" s="94"/>
    </row>
    <row r="773" spans="13:17" x14ac:dyDescent="0.15">
      <c r="M773" s="94"/>
      <c r="N773" s="94"/>
      <c r="O773" s="94"/>
      <c r="P773" s="94"/>
      <c r="Q773" s="94"/>
    </row>
    <row r="774" spans="13:17" x14ac:dyDescent="0.15">
      <c r="M774" s="94"/>
      <c r="N774" s="95"/>
      <c r="O774" s="94"/>
      <c r="P774" s="94"/>
      <c r="Q774" s="94"/>
    </row>
    <row r="775" spans="13:17" x14ac:dyDescent="0.15">
      <c r="M775" s="94"/>
      <c r="N775" s="94"/>
      <c r="O775" s="94"/>
      <c r="P775" s="94"/>
      <c r="Q775" s="94"/>
    </row>
    <row r="776" spans="13:17" x14ac:dyDescent="0.15">
      <c r="M776" s="94"/>
      <c r="N776" s="95"/>
      <c r="O776" s="94"/>
      <c r="P776" s="94"/>
      <c r="Q776" s="94"/>
    </row>
    <row r="777" spans="13:17" x14ac:dyDescent="0.15">
      <c r="M777" s="94"/>
      <c r="N777" s="94"/>
      <c r="O777" s="94"/>
      <c r="P777" s="94"/>
      <c r="Q777" s="94"/>
    </row>
    <row r="778" spans="13:17" x14ac:dyDescent="0.15">
      <c r="M778" s="94"/>
      <c r="N778" s="95"/>
      <c r="O778" s="94"/>
      <c r="P778" s="94"/>
      <c r="Q778" s="94"/>
    </row>
    <row r="779" spans="13:17" x14ac:dyDescent="0.15">
      <c r="M779" s="94"/>
      <c r="N779" s="94"/>
      <c r="O779" s="94"/>
      <c r="P779" s="94"/>
      <c r="Q779" s="94"/>
    </row>
    <row r="780" spans="13:17" x14ac:dyDescent="0.15">
      <c r="M780" s="94"/>
      <c r="N780" s="95"/>
      <c r="O780" s="94"/>
      <c r="P780" s="94"/>
      <c r="Q780" s="94"/>
    </row>
    <row r="781" spans="13:17" x14ac:dyDescent="0.15">
      <c r="M781" s="94"/>
      <c r="N781" s="94"/>
      <c r="O781" s="94"/>
      <c r="P781" s="94"/>
      <c r="Q781" s="94"/>
    </row>
    <row r="782" spans="13:17" x14ac:dyDescent="0.15">
      <c r="M782" s="94"/>
      <c r="N782" s="95"/>
      <c r="O782" s="94"/>
      <c r="P782" s="94"/>
      <c r="Q782" s="94"/>
    </row>
    <row r="783" spans="13:17" x14ac:dyDescent="0.15">
      <c r="M783" s="94"/>
      <c r="N783" s="94"/>
      <c r="O783" s="94"/>
      <c r="P783" s="94"/>
      <c r="Q783" s="94"/>
    </row>
    <row r="784" spans="13:17" x14ac:dyDescent="0.15">
      <c r="M784" s="94"/>
      <c r="N784" s="95"/>
      <c r="O784" s="94"/>
      <c r="P784" s="94"/>
      <c r="Q784" s="94"/>
    </row>
    <row r="785" spans="13:17" x14ac:dyDescent="0.15">
      <c r="M785" s="94"/>
      <c r="N785" s="94"/>
      <c r="O785" s="94"/>
      <c r="P785" s="94"/>
      <c r="Q785" s="94"/>
    </row>
    <row r="786" spans="13:17" x14ac:dyDescent="0.15">
      <c r="M786" s="94"/>
      <c r="N786" s="95"/>
      <c r="O786" s="94"/>
      <c r="P786" s="94"/>
      <c r="Q786" s="94"/>
    </row>
    <row r="787" spans="13:17" x14ac:dyDescent="0.15">
      <c r="M787" s="94"/>
      <c r="N787" s="94"/>
      <c r="O787" s="94"/>
      <c r="P787" s="94"/>
      <c r="Q787" s="94"/>
    </row>
    <row r="788" spans="13:17" x14ac:dyDescent="0.15">
      <c r="M788" s="94"/>
      <c r="N788" s="95"/>
      <c r="O788" s="94"/>
      <c r="P788" s="94"/>
      <c r="Q788" s="94"/>
    </row>
    <row r="789" spans="13:17" x14ac:dyDescent="0.15">
      <c r="M789" s="94"/>
      <c r="N789" s="94"/>
      <c r="O789" s="94"/>
      <c r="P789" s="94"/>
      <c r="Q789" s="94"/>
    </row>
    <row r="790" spans="13:17" x14ac:dyDescent="0.15">
      <c r="M790" s="94"/>
      <c r="N790" s="95"/>
      <c r="O790" s="94"/>
      <c r="P790" s="94"/>
      <c r="Q790" s="94"/>
    </row>
    <row r="791" spans="13:17" x14ac:dyDescent="0.15">
      <c r="M791" s="94"/>
      <c r="N791" s="94"/>
      <c r="O791" s="94"/>
      <c r="P791" s="94"/>
      <c r="Q791" s="94"/>
    </row>
    <row r="792" spans="13:17" x14ac:dyDescent="0.15">
      <c r="M792" s="94"/>
      <c r="N792" s="95"/>
      <c r="O792" s="94"/>
      <c r="P792" s="94"/>
      <c r="Q792" s="94"/>
    </row>
    <row r="793" spans="13:17" x14ac:dyDescent="0.15">
      <c r="M793" s="94"/>
      <c r="N793" s="94"/>
      <c r="O793" s="94"/>
      <c r="P793" s="94"/>
      <c r="Q793" s="94"/>
    </row>
    <row r="794" spans="13:17" x14ac:dyDescent="0.15">
      <c r="M794" s="94"/>
      <c r="N794" s="95"/>
      <c r="O794" s="94"/>
      <c r="P794" s="94"/>
      <c r="Q794" s="94"/>
    </row>
    <row r="795" spans="13:17" x14ac:dyDescent="0.15">
      <c r="M795" s="94"/>
      <c r="N795" s="94"/>
      <c r="O795" s="94"/>
      <c r="P795" s="94"/>
      <c r="Q795" s="94"/>
    </row>
    <row r="796" spans="13:17" x14ac:dyDescent="0.15">
      <c r="M796" s="94"/>
      <c r="N796" s="95"/>
      <c r="O796" s="94"/>
      <c r="P796" s="94"/>
      <c r="Q796" s="94"/>
    </row>
    <row r="797" spans="13:17" x14ac:dyDescent="0.15">
      <c r="M797" s="94"/>
      <c r="N797" s="94"/>
      <c r="O797" s="94"/>
      <c r="P797" s="94"/>
      <c r="Q797" s="94"/>
    </row>
    <row r="798" spans="13:17" x14ac:dyDescent="0.15">
      <c r="M798" s="94"/>
      <c r="N798" s="95"/>
      <c r="O798" s="94"/>
      <c r="P798" s="94"/>
      <c r="Q798" s="94"/>
    </row>
    <row r="799" spans="13:17" x14ac:dyDescent="0.15">
      <c r="M799" s="94"/>
      <c r="N799" s="94"/>
      <c r="O799" s="94"/>
      <c r="P799" s="94"/>
      <c r="Q799" s="94"/>
    </row>
    <row r="800" spans="13:17" x14ac:dyDescent="0.15">
      <c r="M800" s="94"/>
      <c r="N800" s="95"/>
      <c r="O800" s="94"/>
      <c r="P800" s="94"/>
      <c r="Q800" s="94"/>
    </row>
    <row r="801" spans="13:17" x14ac:dyDescent="0.15">
      <c r="M801" s="94"/>
      <c r="N801" s="94"/>
      <c r="O801" s="94"/>
      <c r="P801" s="94"/>
      <c r="Q801" s="94"/>
    </row>
    <row r="802" spans="13:17" x14ac:dyDescent="0.15">
      <c r="M802" s="94"/>
      <c r="N802" s="95"/>
      <c r="O802" s="94"/>
      <c r="P802" s="94"/>
      <c r="Q802" s="94"/>
    </row>
    <row r="803" spans="13:17" x14ac:dyDescent="0.15">
      <c r="M803" s="94"/>
      <c r="N803" s="94"/>
      <c r="O803" s="94"/>
      <c r="P803" s="94"/>
      <c r="Q803" s="94"/>
    </row>
    <row r="804" spans="13:17" x14ac:dyDescent="0.15">
      <c r="M804" s="94"/>
      <c r="N804" s="95"/>
      <c r="O804" s="94"/>
      <c r="P804" s="94"/>
      <c r="Q804" s="94"/>
    </row>
    <row r="805" spans="13:17" x14ac:dyDescent="0.15">
      <c r="M805" s="94"/>
      <c r="N805" s="94"/>
      <c r="O805" s="94"/>
      <c r="P805" s="94"/>
      <c r="Q805" s="94"/>
    </row>
    <row r="806" spans="13:17" x14ac:dyDescent="0.15">
      <c r="M806" s="94"/>
      <c r="N806" s="95"/>
      <c r="O806" s="94"/>
      <c r="P806" s="94"/>
      <c r="Q806" s="94"/>
    </row>
    <row r="807" spans="13:17" x14ac:dyDescent="0.15">
      <c r="M807" s="94"/>
      <c r="N807" s="94"/>
      <c r="O807" s="94"/>
      <c r="P807" s="94"/>
      <c r="Q807" s="94"/>
    </row>
    <row r="808" spans="13:17" x14ac:dyDescent="0.15">
      <c r="M808" s="94"/>
      <c r="N808" s="95"/>
      <c r="O808" s="94"/>
      <c r="P808" s="94"/>
      <c r="Q808" s="94"/>
    </row>
    <row r="809" spans="13:17" x14ac:dyDescent="0.15">
      <c r="M809" s="94"/>
      <c r="N809" s="94"/>
      <c r="O809" s="94"/>
      <c r="P809" s="94"/>
      <c r="Q809" s="94"/>
    </row>
    <row r="810" spans="13:17" x14ac:dyDescent="0.15">
      <c r="M810" s="94"/>
      <c r="N810" s="95"/>
      <c r="O810" s="94"/>
      <c r="P810" s="94"/>
      <c r="Q810" s="94"/>
    </row>
    <row r="811" spans="13:17" x14ac:dyDescent="0.15">
      <c r="M811" s="94"/>
      <c r="N811" s="94"/>
      <c r="O811" s="94"/>
      <c r="P811" s="94"/>
      <c r="Q811" s="94"/>
    </row>
    <row r="812" spans="13:17" x14ac:dyDescent="0.15">
      <c r="M812" s="94"/>
      <c r="N812" s="95"/>
      <c r="O812" s="94"/>
      <c r="P812" s="94"/>
      <c r="Q812" s="94"/>
    </row>
    <row r="813" spans="13:17" x14ac:dyDescent="0.15">
      <c r="M813" s="94"/>
      <c r="N813" s="94"/>
      <c r="O813" s="94"/>
      <c r="P813" s="94"/>
      <c r="Q813" s="94"/>
    </row>
    <row r="814" spans="13:17" x14ac:dyDescent="0.15">
      <c r="M814" s="94"/>
      <c r="N814" s="95"/>
      <c r="O814" s="94"/>
      <c r="P814" s="94"/>
      <c r="Q814" s="94"/>
    </row>
    <row r="815" spans="13:17" x14ac:dyDescent="0.15">
      <c r="M815" s="94"/>
      <c r="N815" s="94"/>
      <c r="O815" s="94"/>
      <c r="P815" s="94"/>
      <c r="Q815" s="94"/>
    </row>
    <row r="816" spans="13:17" x14ac:dyDescent="0.15">
      <c r="M816" s="94"/>
      <c r="N816" s="95"/>
      <c r="O816" s="94"/>
      <c r="P816" s="94"/>
      <c r="Q816" s="94"/>
    </row>
    <row r="817" spans="13:17" x14ac:dyDescent="0.15">
      <c r="M817" s="94"/>
      <c r="N817" s="94"/>
      <c r="O817" s="94"/>
      <c r="P817" s="94"/>
      <c r="Q817" s="94"/>
    </row>
    <row r="818" spans="13:17" x14ac:dyDescent="0.15">
      <c r="M818" s="94"/>
      <c r="N818" s="95"/>
      <c r="O818" s="94"/>
      <c r="P818" s="94"/>
      <c r="Q818" s="94"/>
    </row>
    <row r="819" spans="13:17" x14ac:dyDescent="0.15">
      <c r="M819" s="94"/>
      <c r="N819" s="94"/>
      <c r="O819" s="94"/>
      <c r="P819" s="94"/>
      <c r="Q819" s="94"/>
    </row>
    <row r="820" spans="13:17" x14ac:dyDescent="0.15">
      <c r="M820" s="94"/>
      <c r="N820" s="95"/>
      <c r="O820" s="94"/>
      <c r="P820" s="94"/>
      <c r="Q820" s="94"/>
    </row>
    <row r="821" spans="13:17" x14ac:dyDescent="0.15">
      <c r="M821" s="94"/>
      <c r="N821" s="94"/>
      <c r="O821" s="94"/>
      <c r="P821" s="94"/>
      <c r="Q821" s="94"/>
    </row>
    <row r="822" spans="13:17" x14ac:dyDescent="0.15">
      <c r="M822" s="94"/>
      <c r="N822" s="95"/>
      <c r="O822" s="94"/>
      <c r="P822" s="94"/>
      <c r="Q822" s="94"/>
    </row>
    <row r="823" spans="13:17" x14ac:dyDescent="0.15">
      <c r="M823" s="94"/>
      <c r="N823" s="94"/>
      <c r="O823" s="94"/>
      <c r="P823" s="94"/>
      <c r="Q823" s="94"/>
    </row>
    <row r="824" spans="13:17" x14ac:dyDescent="0.15">
      <c r="M824" s="94"/>
      <c r="N824" s="95"/>
      <c r="O824" s="94"/>
      <c r="P824" s="94"/>
      <c r="Q824" s="94"/>
    </row>
    <row r="825" spans="13:17" x14ac:dyDescent="0.15">
      <c r="M825" s="94"/>
      <c r="N825" s="94"/>
      <c r="O825" s="94"/>
      <c r="P825" s="94"/>
      <c r="Q825" s="94"/>
    </row>
    <row r="826" spans="13:17" x14ac:dyDescent="0.15">
      <c r="M826" s="94"/>
      <c r="N826" s="95"/>
      <c r="O826" s="94"/>
      <c r="P826" s="94"/>
      <c r="Q826" s="94"/>
    </row>
    <row r="827" spans="13:17" x14ac:dyDescent="0.15">
      <c r="M827" s="94"/>
      <c r="N827" s="94"/>
      <c r="O827" s="94"/>
      <c r="P827" s="94"/>
      <c r="Q827" s="94"/>
    </row>
    <row r="828" spans="13:17" x14ac:dyDescent="0.15">
      <c r="M828" s="94"/>
      <c r="N828" s="95"/>
      <c r="O828" s="94"/>
      <c r="P828" s="94"/>
      <c r="Q828" s="94"/>
    </row>
    <row r="829" spans="13:17" x14ac:dyDescent="0.15">
      <c r="M829" s="94"/>
      <c r="N829" s="94"/>
      <c r="O829" s="94"/>
      <c r="P829" s="94"/>
      <c r="Q829" s="94"/>
    </row>
    <row r="830" spans="13:17" x14ac:dyDescent="0.15">
      <c r="M830" s="94"/>
      <c r="N830" s="95"/>
      <c r="O830" s="94"/>
      <c r="P830" s="94"/>
      <c r="Q830" s="94"/>
    </row>
    <row r="831" spans="13:17" x14ac:dyDescent="0.15">
      <c r="M831" s="94"/>
      <c r="N831" s="94"/>
      <c r="O831" s="94"/>
      <c r="P831" s="94"/>
      <c r="Q831" s="94"/>
    </row>
    <row r="832" spans="13:17" x14ac:dyDescent="0.15">
      <c r="M832" s="94"/>
      <c r="N832" s="95"/>
      <c r="O832" s="94"/>
      <c r="P832" s="94"/>
      <c r="Q832" s="94"/>
    </row>
    <row r="833" spans="13:17" x14ac:dyDescent="0.15">
      <c r="M833" s="94"/>
      <c r="N833" s="94"/>
      <c r="O833" s="94"/>
      <c r="P833" s="94"/>
      <c r="Q833" s="94"/>
    </row>
    <row r="834" spans="13:17" x14ac:dyDescent="0.15">
      <c r="M834" s="94"/>
      <c r="N834" s="95"/>
      <c r="O834" s="94"/>
      <c r="P834" s="94"/>
      <c r="Q834" s="94"/>
    </row>
    <row r="835" spans="13:17" x14ac:dyDescent="0.15">
      <c r="M835" s="94"/>
      <c r="N835" s="94"/>
      <c r="O835" s="94"/>
      <c r="P835" s="94"/>
      <c r="Q835" s="94"/>
    </row>
    <row r="836" spans="13:17" x14ac:dyDescent="0.15">
      <c r="M836" s="94"/>
      <c r="N836" s="95"/>
      <c r="O836" s="94"/>
      <c r="P836" s="94"/>
      <c r="Q836" s="94"/>
    </row>
    <row r="837" spans="13:17" x14ac:dyDescent="0.15">
      <c r="M837" s="94"/>
      <c r="N837" s="94"/>
      <c r="O837" s="94"/>
      <c r="P837" s="94"/>
      <c r="Q837" s="94"/>
    </row>
    <row r="838" spans="13:17" x14ac:dyDescent="0.15">
      <c r="M838" s="94"/>
      <c r="N838" s="95"/>
      <c r="O838" s="94"/>
      <c r="P838" s="94"/>
      <c r="Q838" s="94"/>
    </row>
    <row r="839" spans="13:17" x14ac:dyDescent="0.15">
      <c r="M839" s="94"/>
      <c r="N839" s="94"/>
      <c r="O839" s="94"/>
      <c r="P839" s="94"/>
      <c r="Q839" s="94"/>
    </row>
    <row r="840" spans="13:17" x14ac:dyDescent="0.15">
      <c r="M840" s="94"/>
      <c r="N840" s="95"/>
      <c r="O840" s="94"/>
      <c r="P840" s="94"/>
      <c r="Q840" s="94"/>
    </row>
    <row r="841" spans="13:17" x14ac:dyDescent="0.15">
      <c r="M841" s="94"/>
      <c r="N841" s="94"/>
      <c r="O841" s="94"/>
      <c r="P841" s="94"/>
      <c r="Q841" s="94"/>
    </row>
    <row r="842" spans="13:17" x14ac:dyDescent="0.15">
      <c r="M842" s="94"/>
      <c r="N842" s="95"/>
      <c r="O842" s="94"/>
      <c r="P842" s="94"/>
      <c r="Q842" s="94"/>
    </row>
    <row r="843" spans="13:17" x14ac:dyDescent="0.15">
      <c r="M843" s="94"/>
      <c r="N843" s="94"/>
      <c r="O843" s="94"/>
      <c r="P843" s="94"/>
      <c r="Q843" s="94"/>
    </row>
    <row r="844" spans="13:17" x14ac:dyDescent="0.15">
      <c r="M844" s="94"/>
      <c r="N844" s="95"/>
      <c r="O844" s="94"/>
      <c r="P844" s="94"/>
      <c r="Q844" s="94"/>
    </row>
    <row r="845" spans="13:17" x14ac:dyDescent="0.15">
      <c r="M845" s="94"/>
      <c r="N845" s="94"/>
      <c r="O845" s="94"/>
      <c r="P845" s="94"/>
      <c r="Q845" s="94"/>
    </row>
    <row r="846" spans="13:17" x14ac:dyDescent="0.15">
      <c r="M846" s="94"/>
      <c r="N846" s="95"/>
      <c r="O846" s="94"/>
      <c r="P846" s="94"/>
      <c r="Q846" s="94"/>
    </row>
    <row r="847" spans="13:17" x14ac:dyDescent="0.15">
      <c r="M847" s="94"/>
      <c r="N847" s="94"/>
      <c r="O847" s="94"/>
      <c r="P847" s="94"/>
      <c r="Q847" s="94"/>
    </row>
    <row r="848" spans="13:17" x14ac:dyDescent="0.15">
      <c r="M848" s="94"/>
      <c r="N848" s="95"/>
      <c r="O848" s="94"/>
      <c r="P848" s="94"/>
      <c r="Q848" s="94"/>
    </row>
    <row r="849" spans="13:17" x14ac:dyDescent="0.15">
      <c r="M849" s="94"/>
      <c r="N849" s="94"/>
      <c r="O849" s="94"/>
      <c r="P849" s="94"/>
      <c r="Q849" s="94"/>
    </row>
    <row r="850" spans="13:17" x14ac:dyDescent="0.15">
      <c r="M850" s="94"/>
      <c r="N850" s="95"/>
      <c r="O850" s="94"/>
      <c r="P850" s="94"/>
      <c r="Q850" s="94"/>
    </row>
    <row r="851" spans="13:17" x14ac:dyDescent="0.15">
      <c r="M851" s="94"/>
      <c r="N851" s="94"/>
      <c r="O851" s="94"/>
      <c r="P851" s="94"/>
      <c r="Q851" s="94"/>
    </row>
    <row r="852" spans="13:17" x14ac:dyDescent="0.15">
      <c r="M852" s="94"/>
      <c r="N852" s="95"/>
      <c r="O852" s="94"/>
      <c r="P852" s="94"/>
      <c r="Q852" s="94"/>
    </row>
    <row r="853" spans="13:17" x14ac:dyDescent="0.15">
      <c r="M853" s="94"/>
      <c r="N853" s="94"/>
      <c r="O853" s="94"/>
      <c r="P853" s="94"/>
      <c r="Q853" s="94"/>
    </row>
    <row r="854" spans="13:17" x14ac:dyDescent="0.15">
      <c r="M854" s="94"/>
      <c r="N854" s="95"/>
      <c r="O854" s="94"/>
      <c r="P854" s="94"/>
      <c r="Q854" s="94"/>
    </row>
    <row r="855" spans="13:17" x14ac:dyDescent="0.15">
      <c r="M855" s="94"/>
      <c r="N855" s="94"/>
      <c r="O855" s="94"/>
      <c r="P855" s="94"/>
      <c r="Q855" s="94"/>
    </row>
    <row r="856" spans="13:17" x14ac:dyDescent="0.15">
      <c r="M856" s="94"/>
      <c r="N856" s="95"/>
      <c r="O856" s="94"/>
      <c r="P856" s="94"/>
      <c r="Q856" s="94"/>
    </row>
    <row r="857" spans="13:17" x14ac:dyDescent="0.15">
      <c r="M857" s="94"/>
      <c r="N857" s="94"/>
      <c r="O857" s="94"/>
      <c r="P857" s="94"/>
      <c r="Q857" s="94"/>
    </row>
    <row r="858" spans="13:17" x14ac:dyDescent="0.15">
      <c r="M858" s="94"/>
      <c r="N858" s="95"/>
      <c r="O858" s="94"/>
      <c r="P858" s="94"/>
      <c r="Q858" s="94"/>
    </row>
    <row r="859" spans="13:17" x14ac:dyDescent="0.15">
      <c r="M859" s="94"/>
      <c r="N859" s="94"/>
      <c r="O859" s="94"/>
      <c r="P859" s="94"/>
      <c r="Q859" s="94"/>
    </row>
    <row r="860" spans="13:17" x14ac:dyDescent="0.15">
      <c r="M860" s="94"/>
      <c r="N860" s="95"/>
      <c r="O860" s="94"/>
      <c r="P860" s="94"/>
      <c r="Q860" s="94"/>
    </row>
    <row r="861" spans="13:17" x14ac:dyDescent="0.15">
      <c r="M861" s="94"/>
      <c r="N861" s="94"/>
      <c r="O861" s="94"/>
      <c r="P861" s="94"/>
      <c r="Q861" s="94"/>
    </row>
    <row r="862" spans="13:17" x14ac:dyDescent="0.15">
      <c r="M862" s="94"/>
      <c r="N862" s="95"/>
      <c r="O862" s="94"/>
      <c r="P862" s="94"/>
      <c r="Q862" s="94"/>
    </row>
    <row r="863" spans="13:17" x14ac:dyDescent="0.15">
      <c r="M863" s="94"/>
      <c r="N863" s="94"/>
      <c r="O863" s="94"/>
      <c r="P863" s="94"/>
      <c r="Q863" s="94"/>
    </row>
    <row r="864" spans="13:17" x14ac:dyDescent="0.15">
      <c r="M864" s="94"/>
      <c r="N864" s="95"/>
      <c r="O864" s="94"/>
      <c r="P864" s="94"/>
      <c r="Q864" s="94"/>
    </row>
    <row r="865" spans="13:17" x14ac:dyDescent="0.15">
      <c r="M865" s="94"/>
      <c r="N865" s="94"/>
      <c r="O865" s="94"/>
      <c r="P865" s="94"/>
      <c r="Q865" s="94"/>
    </row>
    <row r="866" spans="13:17" x14ac:dyDescent="0.15">
      <c r="M866" s="94"/>
      <c r="N866" s="95"/>
      <c r="O866" s="94"/>
      <c r="P866" s="94"/>
      <c r="Q866" s="94"/>
    </row>
    <row r="867" spans="13:17" x14ac:dyDescent="0.15">
      <c r="M867" s="94"/>
      <c r="N867" s="94"/>
      <c r="O867" s="94"/>
      <c r="P867" s="94"/>
      <c r="Q867" s="94"/>
    </row>
    <row r="868" spans="13:17" x14ac:dyDescent="0.15">
      <c r="M868" s="94"/>
      <c r="N868" s="95"/>
      <c r="O868" s="94"/>
      <c r="P868" s="94"/>
      <c r="Q868" s="94"/>
    </row>
    <row r="869" spans="13:17" x14ac:dyDescent="0.15">
      <c r="M869" s="94"/>
      <c r="N869" s="94"/>
      <c r="O869" s="94"/>
      <c r="P869" s="94"/>
      <c r="Q869" s="94"/>
    </row>
    <row r="870" spans="13:17" x14ac:dyDescent="0.15">
      <c r="M870" s="94"/>
      <c r="N870" s="95"/>
      <c r="O870" s="94"/>
      <c r="P870" s="94"/>
      <c r="Q870" s="94"/>
    </row>
    <row r="871" spans="13:17" x14ac:dyDescent="0.15">
      <c r="M871" s="94"/>
      <c r="N871" s="94"/>
      <c r="O871" s="94"/>
      <c r="P871" s="94"/>
      <c r="Q871" s="94"/>
    </row>
    <row r="872" spans="13:17" x14ac:dyDescent="0.15">
      <c r="M872" s="94"/>
      <c r="N872" s="95"/>
      <c r="O872" s="94"/>
      <c r="P872" s="94"/>
      <c r="Q872" s="94"/>
    </row>
    <row r="873" spans="13:17" x14ac:dyDescent="0.15">
      <c r="M873" s="94"/>
      <c r="N873" s="94"/>
      <c r="O873" s="94"/>
      <c r="P873" s="94"/>
      <c r="Q873" s="94"/>
    </row>
    <row r="874" spans="13:17" x14ac:dyDescent="0.15">
      <c r="M874" s="94"/>
      <c r="N874" s="95"/>
      <c r="O874" s="94"/>
      <c r="P874" s="94"/>
      <c r="Q874" s="94"/>
    </row>
    <row r="875" spans="13:17" x14ac:dyDescent="0.15">
      <c r="M875" s="94"/>
      <c r="N875" s="94"/>
      <c r="O875" s="94"/>
      <c r="P875" s="94"/>
      <c r="Q875" s="94"/>
    </row>
    <row r="876" spans="13:17" x14ac:dyDescent="0.15">
      <c r="M876" s="94"/>
      <c r="N876" s="95"/>
      <c r="O876" s="94"/>
      <c r="P876" s="94"/>
      <c r="Q876" s="94"/>
    </row>
    <row r="877" spans="13:17" x14ac:dyDescent="0.15">
      <c r="M877" s="94"/>
      <c r="N877" s="94"/>
      <c r="O877" s="94"/>
      <c r="P877" s="94"/>
      <c r="Q877" s="94"/>
    </row>
    <row r="878" spans="13:17" x14ac:dyDescent="0.15">
      <c r="M878" s="94"/>
      <c r="N878" s="95"/>
      <c r="O878" s="94"/>
      <c r="P878" s="94"/>
      <c r="Q878" s="94"/>
    </row>
    <row r="879" spans="13:17" x14ac:dyDescent="0.15">
      <c r="M879" s="94"/>
      <c r="N879" s="94"/>
      <c r="O879" s="94"/>
      <c r="P879" s="94"/>
      <c r="Q879" s="94"/>
    </row>
    <row r="880" spans="13:17" x14ac:dyDescent="0.15">
      <c r="M880" s="94"/>
      <c r="N880" s="95"/>
      <c r="O880" s="94"/>
      <c r="P880" s="94"/>
      <c r="Q880" s="94"/>
    </row>
    <row r="881" spans="13:17" x14ac:dyDescent="0.15">
      <c r="M881" s="94"/>
      <c r="N881" s="94"/>
      <c r="O881" s="94"/>
      <c r="P881" s="94"/>
      <c r="Q881" s="94"/>
    </row>
    <row r="882" spans="13:17" x14ac:dyDescent="0.15">
      <c r="M882" s="94"/>
      <c r="N882" s="95"/>
      <c r="O882" s="94"/>
      <c r="P882" s="94"/>
      <c r="Q882" s="94"/>
    </row>
    <row r="883" spans="13:17" x14ac:dyDescent="0.15">
      <c r="M883" s="94"/>
      <c r="N883" s="94"/>
      <c r="O883" s="94"/>
      <c r="P883" s="94"/>
      <c r="Q883" s="94"/>
    </row>
    <row r="884" spans="13:17" x14ac:dyDescent="0.15">
      <c r="M884" s="94"/>
      <c r="N884" s="95"/>
      <c r="O884" s="94"/>
      <c r="P884" s="94"/>
      <c r="Q884" s="94"/>
    </row>
    <row r="885" spans="13:17" x14ac:dyDescent="0.15">
      <c r="M885" s="94"/>
      <c r="N885" s="94"/>
      <c r="O885" s="94"/>
      <c r="P885" s="94"/>
      <c r="Q885" s="94"/>
    </row>
    <row r="886" spans="13:17" x14ac:dyDescent="0.15">
      <c r="M886" s="94"/>
      <c r="N886" s="95"/>
      <c r="O886" s="94"/>
      <c r="P886" s="94"/>
      <c r="Q886" s="94"/>
    </row>
    <row r="887" spans="13:17" x14ac:dyDescent="0.15">
      <c r="M887" s="94"/>
      <c r="N887" s="94"/>
      <c r="O887" s="94"/>
      <c r="P887" s="94"/>
      <c r="Q887" s="94"/>
    </row>
    <row r="888" spans="13:17" x14ac:dyDescent="0.15">
      <c r="M888" s="94"/>
      <c r="N888" s="95"/>
      <c r="O888" s="94"/>
      <c r="P888" s="94"/>
      <c r="Q888" s="94"/>
    </row>
    <row r="889" spans="13:17" x14ac:dyDescent="0.15">
      <c r="M889" s="94"/>
      <c r="N889" s="94"/>
      <c r="O889" s="94"/>
      <c r="P889" s="94"/>
      <c r="Q889" s="94"/>
    </row>
    <row r="890" spans="13:17" x14ac:dyDescent="0.15">
      <c r="M890" s="94"/>
      <c r="N890" s="95"/>
      <c r="O890" s="94"/>
      <c r="P890" s="94"/>
      <c r="Q890" s="94"/>
    </row>
    <row r="891" spans="13:17" x14ac:dyDescent="0.15">
      <c r="M891" s="94"/>
      <c r="N891" s="94"/>
      <c r="O891" s="94"/>
      <c r="P891" s="94"/>
      <c r="Q891" s="94"/>
    </row>
    <row r="892" spans="13:17" x14ac:dyDescent="0.15">
      <c r="M892" s="94"/>
      <c r="N892" s="95"/>
      <c r="O892" s="94"/>
      <c r="P892" s="94"/>
      <c r="Q892" s="94"/>
    </row>
    <row r="893" spans="13:17" x14ac:dyDescent="0.15">
      <c r="M893" s="94"/>
      <c r="N893" s="94"/>
      <c r="O893" s="94"/>
      <c r="P893" s="94"/>
      <c r="Q893" s="94"/>
    </row>
    <row r="894" spans="13:17" x14ac:dyDescent="0.15">
      <c r="M894" s="94"/>
      <c r="N894" s="95"/>
      <c r="O894" s="94"/>
      <c r="P894" s="94"/>
      <c r="Q894" s="94"/>
    </row>
    <row r="895" spans="13:17" x14ac:dyDescent="0.15">
      <c r="M895" s="94"/>
      <c r="N895" s="94"/>
      <c r="O895" s="94"/>
      <c r="P895" s="94"/>
      <c r="Q895" s="94"/>
    </row>
    <row r="896" spans="13:17" x14ac:dyDescent="0.15">
      <c r="M896" s="94"/>
      <c r="N896" s="95"/>
      <c r="O896" s="94"/>
      <c r="P896" s="94"/>
      <c r="Q896" s="94"/>
    </row>
    <row r="897" spans="13:17" x14ac:dyDescent="0.15">
      <c r="M897" s="94"/>
      <c r="N897" s="94"/>
      <c r="O897" s="94"/>
      <c r="P897" s="94"/>
      <c r="Q897" s="94"/>
    </row>
    <row r="898" spans="13:17" x14ac:dyDescent="0.15">
      <c r="M898" s="94"/>
      <c r="N898" s="95"/>
      <c r="O898" s="94"/>
      <c r="P898" s="94"/>
      <c r="Q898" s="94"/>
    </row>
    <row r="899" spans="13:17" x14ac:dyDescent="0.15">
      <c r="M899" s="94"/>
      <c r="N899" s="94"/>
      <c r="O899" s="94"/>
      <c r="P899" s="94"/>
      <c r="Q899" s="94"/>
    </row>
    <row r="900" spans="13:17" x14ac:dyDescent="0.15">
      <c r="M900" s="94"/>
      <c r="N900" s="95"/>
      <c r="O900" s="94"/>
      <c r="P900" s="94"/>
      <c r="Q900" s="94"/>
    </row>
    <row r="901" spans="13:17" x14ac:dyDescent="0.15">
      <c r="M901" s="94"/>
      <c r="N901" s="94"/>
      <c r="O901" s="94"/>
      <c r="P901" s="94"/>
      <c r="Q901" s="94"/>
    </row>
    <row r="902" spans="13:17" x14ac:dyDescent="0.15">
      <c r="M902" s="94"/>
      <c r="N902" s="95"/>
      <c r="O902" s="94"/>
      <c r="P902" s="94"/>
      <c r="Q902" s="94"/>
    </row>
    <row r="903" spans="13:17" x14ac:dyDescent="0.15">
      <c r="M903" s="94"/>
      <c r="N903" s="94"/>
      <c r="O903" s="94"/>
      <c r="P903" s="94"/>
      <c r="Q903" s="94"/>
    </row>
    <row r="904" spans="13:17" x14ac:dyDescent="0.15">
      <c r="M904" s="94"/>
      <c r="N904" s="95"/>
      <c r="O904" s="94"/>
      <c r="P904" s="94"/>
      <c r="Q904" s="94"/>
    </row>
    <row r="905" spans="13:17" x14ac:dyDescent="0.15">
      <c r="M905" s="94"/>
      <c r="N905" s="94"/>
      <c r="O905" s="94"/>
      <c r="P905" s="94"/>
      <c r="Q905" s="94"/>
    </row>
    <row r="906" spans="13:17" x14ac:dyDescent="0.15">
      <c r="M906" s="94"/>
      <c r="N906" s="95"/>
      <c r="O906" s="94"/>
      <c r="P906" s="94"/>
      <c r="Q906" s="94"/>
    </row>
    <row r="907" spans="13:17" x14ac:dyDescent="0.15">
      <c r="M907" s="94"/>
      <c r="N907" s="94"/>
      <c r="O907" s="94"/>
      <c r="P907" s="94"/>
      <c r="Q907" s="94"/>
    </row>
    <row r="908" spans="13:17" x14ac:dyDescent="0.15">
      <c r="M908" s="94"/>
      <c r="N908" s="95"/>
      <c r="O908" s="94"/>
      <c r="P908" s="94"/>
      <c r="Q908" s="94"/>
    </row>
    <row r="909" spans="13:17" x14ac:dyDescent="0.15">
      <c r="M909" s="94"/>
      <c r="N909" s="94"/>
      <c r="O909" s="94"/>
      <c r="P909" s="94"/>
      <c r="Q909" s="94"/>
    </row>
    <row r="910" spans="13:17" x14ac:dyDescent="0.15">
      <c r="M910" s="94"/>
      <c r="N910" s="95"/>
      <c r="O910" s="94"/>
      <c r="P910" s="94"/>
      <c r="Q910" s="94"/>
    </row>
    <row r="911" spans="13:17" x14ac:dyDescent="0.15">
      <c r="M911" s="94"/>
      <c r="N911" s="94"/>
      <c r="O911" s="94"/>
      <c r="P911" s="94"/>
      <c r="Q911" s="94"/>
    </row>
    <row r="912" spans="13:17" x14ac:dyDescent="0.15">
      <c r="M912" s="94"/>
      <c r="N912" s="95"/>
      <c r="O912" s="94"/>
      <c r="P912" s="94"/>
      <c r="Q912" s="94"/>
    </row>
    <row r="913" spans="13:17" x14ac:dyDescent="0.15">
      <c r="M913" s="94"/>
      <c r="N913" s="94"/>
      <c r="O913" s="94"/>
      <c r="P913" s="94"/>
      <c r="Q913" s="94"/>
    </row>
    <row r="914" spans="13:17" x14ac:dyDescent="0.15">
      <c r="M914" s="94"/>
      <c r="N914" s="95"/>
      <c r="O914" s="94"/>
      <c r="P914" s="94"/>
      <c r="Q914" s="94"/>
    </row>
    <row r="915" spans="13:17" x14ac:dyDescent="0.15">
      <c r="M915" s="94"/>
      <c r="N915" s="94"/>
      <c r="O915" s="94"/>
      <c r="P915" s="94"/>
      <c r="Q915" s="94"/>
    </row>
    <row r="916" spans="13:17" x14ac:dyDescent="0.15">
      <c r="M916" s="94"/>
      <c r="N916" s="95"/>
      <c r="O916" s="94"/>
      <c r="P916" s="94"/>
      <c r="Q916" s="94"/>
    </row>
    <row r="917" spans="13:17" x14ac:dyDescent="0.15">
      <c r="M917" s="94"/>
      <c r="N917" s="94"/>
      <c r="O917" s="94"/>
      <c r="P917" s="94"/>
      <c r="Q917" s="94"/>
    </row>
    <row r="918" spans="13:17" x14ac:dyDescent="0.15">
      <c r="M918" s="94"/>
      <c r="N918" s="95"/>
      <c r="O918" s="94"/>
      <c r="P918" s="94"/>
      <c r="Q918" s="94"/>
    </row>
    <row r="919" spans="13:17" x14ac:dyDescent="0.15">
      <c r="M919" s="94"/>
      <c r="N919" s="94"/>
      <c r="O919" s="94"/>
      <c r="P919" s="94"/>
      <c r="Q919" s="94"/>
    </row>
    <row r="920" spans="13:17" x14ac:dyDescent="0.15">
      <c r="M920" s="94"/>
      <c r="N920" s="95"/>
      <c r="O920" s="94"/>
      <c r="P920" s="94"/>
      <c r="Q920" s="94"/>
    </row>
    <row r="921" spans="13:17" x14ac:dyDescent="0.15">
      <c r="M921" s="94"/>
      <c r="N921" s="94"/>
      <c r="O921" s="94"/>
      <c r="P921" s="94"/>
      <c r="Q921" s="94"/>
    </row>
    <row r="922" spans="13:17" x14ac:dyDescent="0.15">
      <c r="M922" s="94"/>
      <c r="N922" s="95"/>
      <c r="O922" s="94"/>
      <c r="P922" s="94"/>
      <c r="Q922" s="94"/>
    </row>
    <row r="923" spans="13:17" x14ac:dyDescent="0.15">
      <c r="M923" s="94"/>
      <c r="N923" s="94"/>
      <c r="O923" s="94"/>
      <c r="P923" s="94"/>
      <c r="Q923" s="94"/>
    </row>
    <row r="924" spans="13:17" x14ac:dyDescent="0.15">
      <c r="M924" s="94"/>
      <c r="N924" s="95"/>
      <c r="O924" s="94"/>
      <c r="P924" s="94"/>
      <c r="Q924" s="94"/>
    </row>
    <row r="925" spans="13:17" x14ac:dyDescent="0.15">
      <c r="M925" s="94"/>
      <c r="N925" s="94"/>
      <c r="O925" s="94"/>
      <c r="P925" s="94"/>
      <c r="Q925" s="94"/>
    </row>
    <row r="926" spans="13:17" x14ac:dyDescent="0.15">
      <c r="M926" s="94"/>
      <c r="N926" s="95"/>
      <c r="O926" s="94"/>
      <c r="P926" s="94"/>
      <c r="Q926" s="94"/>
    </row>
    <row r="927" spans="13:17" x14ac:dyDescent="0.15">
      <c r="M927" s="94"/>
      <c r="N927" s="94"/>
      <c r="O927" s="94"/>
      <c r="P927" s="94"/>
      <c r="Q927" s="94"/>
    </row>
    <row r="928" spans="13:17" x14ac:dyDescent="0.15">
      <c r="M928" s="94"/>
      <c r="N928" s="95"/>
      <c r="O928" s="94"/>
      <c r="P928" s="94"/>
      <c r="Q928" s="94"/>
    </row>
    <row r="929" spans="13:17" x14ac:dyDescent="0.15">
      <c r="M929" s="94"/>
      <c r="N929" s="94"/>
      <c r="O929" s="94"/>
      <c r="P929" s="94"/>
      <c r="Q929" s="94"/>
    </row>
    <row r="930" spans="13:17" x14ac:dyDescent="0.15">
      <c r="M930" s="94"/>
      <c r="N930" s="95"/>
      <c r="O930" s="94"/>
      <c r="P930" s="94"/>
      <c r="Q930" s="94"/>
    </row>
    <row r="931" spans="13:17" x14ac:dyDescent="0.15">
      <c r="M931" s="94"/>
      <c r="N931" s="94"/>
      <c r="O931" s="94"/>
      <c r="P931" s="94"/>
      <c r="Q931" s="94"/>
    </row>
    <row r="932" spans="13:17" x14ac:dyDescent="0.15">
      <c r="M932" s="94"/>
      <c r="N932" s="95"/>
      <c r="O932" s="94"/>
      <c r="P932" s="94"/>
      <c r="Q932" s="94"/>
    </row>
    <row r="933" spans="13:17" x14ac:dyDescent="0.15">
      <c r="M933" s="94"/>
      <c r="N933" s="94"/>
      <c r="O933" s="94"/>
      <c r="P933" s="94"/>
      <c r="Q933" s="94"/>
    </row>
    <row r="934" spans="13:17" x14ac:dyDescent="0.15">
      <c r="M934" s="94"/>
      <c r="N934" s="95"/>
      <c r="O934" s="94"/>
      <c r="P934" s="94"/>
      <c r="Q934" s="94"/>
    </row>
    <row r="935" spans="13:17" x14ac:dyDescent="0.15">
      <c r="M935" s="94"/>
      <c r="N935" s="94"/>
      <c r="O935" s="94"/>
      <c r="P935" s="94"/>
      <c r="Q935" s="94"/>
    </row>
    <row r="936" spans="13:17" x14ac:dyDescent="0.15">
      <c r="M936" s="94"/>
      <c r="N936" s="95"/>
      <c r="O936" s="94"/>
      <c r="P936" s="94"/>
      <c r="Q936" s="94"/>
    </row>
    <row r="937" spans="13:17" x14ac:dyDescent="0.15">
      <c r="M937" s="94"/>
      <c r="N937" s="94"/>
      <c r="O937" s="94"/>
      <c r="P937" s="94"/>
      <c r="Q937" s="94"/>
    </row>
    <row r="938" spans="13:17" x14ac:dyDescent="0.15">
      <c r="M938" s="94"/>
      <c r="N938" s="95"/>
      <c r="O938" s="94"/>
      <c r="P938" s="94"/>
      <c r="Q938" s="94"/>
    </row>
    <row r="939" spans="13:17" x14ac:dyDescent="0.15">
      <c r="M939" s="94"/>
      <c r="N939" s="94"/>
      <c r="O939" s="94"/>
      <c r="P939" s="94"/>
      <c r="Q939" s="94"/>
    </row>
    <row r="940" spans="13:17" x14ac:dyDescent="0.15">
      <c r="M940" s="94"/>
      <c r="N940" s="95"/>
      <c r="O940" s="94"/>
      <c r="P940" s="94"/>
      <c r="Q940" s="94"/>
    </row>
    <row r="941" spans="13:17" x14ac:dyDescent="0.15">
      <c r="M941" s="94"/>
      <c r="N941" s="94"/>
      <c r="O941" s="94"/>
      <c r="P941" s="94"/>
      <c r="Q941" s="94"/>
    </row>
    <row r="942" spans="13:17" x14ac:dyDescent="0.15">
      <c r="M942" s="94"/>
      <c r="N942" s="95"/>
      <c r="O942" s="94"/>
      <c r="P942" s="94"/>
      <c r="Q942" s="94"/>
    </row>
    <row r="943" spans="13:17" x14ac:dyDescent="0.15">
      <c r="M943" s="94"/>
      <c r="N943" s="94"/>
      <c r="O943" s="94"/>
      <c r="P943" s="94"/>
      <c r="Q943" s="94"/>
    </row>
    <row r="944" spans="13:17" x14ac:dyDescent="0.15">
      <c r="M944" s="94"/>
      <c r="N944" s="95"/>
      <c r="O944" s="94"/>
      <c r="P944" s="94"/>
      <c r="Q944" s="94"/>
    </row>
    <row r="945" spans="13:17" x14ac:dyDescent="0.15">
      <c r="M945" s="94"/>
      <c r="N945" s="94"/>
      <c r="O945" s="94"/>
      <c r="P945" s="94"/>
      <c r="Q945" s="94"/>
    </row>
    <row r="946" spans="13:17" x14ac:dyDescent="0.15">
      <c r="M946" s="94"/>
      <c r="N946" s="95"/>
      <c r="O946" s="94"/>
      <c r="P946" s="94"/>
      <c r="Q946" s="94"/>
    </row>
    <row r="947" spans="13:17" x14ac:dyDescent="0.15">
      <c r="M947" s="94"/>
      <c r="N947" s="94"/>
      <c r="O947" s="94"/>
      <c r="P947" s="94"/>
      <c r="Q947" s="94"/>
    </row>
    <row r="948" spans="13:17" x14ac:dyDescent="0.15">
      <c r="M948" s="94"/>
      <c r="N948" s="95"/>
      <c r="O948" s="94"/>
      <c r="P948" s="94"/>
      <c r="Q948" s="94"/>
    </row>
    <row r="949" spans="13:17" x14ac:dyDescent="0.15">
      <c r="M949" s="94"/>
      <c r="N949" s="94"/>
      <c r="O949" s="94"/>
      <c r="P949" s="94"/>
      <c r="Q949" s="94"/>
    </row>
    <row r="950" spans="13:17" x14ac:dyDescent="0.15">
      <c r="M950" s="94"/>
      <c r="N950" s="95"/>
      <c r="O950" s="94"/>
      <c r="P950" s="94"/>
      <c r="Q950" s="94"/>
    </row>
    <row r="951" spans="13:17" x14ac:dyDescent="0.15">
      <c r="M951" s="94"/>
      <c r="N951" s="94"/>
      <c r="O951" s="94"/>
      <c r="P951" s="94"/>
      <c r="Q951" s="94"/>
    </row>
    <row r="952" spans="13:17" x14ac:dyDescent="0.15">
      <c r="M952" s="94"/>
      <c r="N952" s="95"/>
      <c r="O952" s="94"/>
      <c r="P952" s="94"/>
      <c r="Q952" s="94"/>
    </row>
    <row r="953" spans="13:17" x14ac:dyDescent="0.15">
      <c r="M953" s="94"/>
      <c r="N953" s="94"/>
      <c r="O953" s="94"/>
      <c r="P953" s="94"/>
      <c r="Q953" s="94"/>
    </row>
    <row r="954" spans="13:17" x14ac:dyDescent="0.15">
      <c r="M954" s="94"/>
      <c r="N954" s="95"/>
      <c r="O954" s="94"/>
      <c r="P954" s="94"/>
      <c r="Q954" s="94"/>
    </row>
    <row r="955" spans="13:17" x14ac:dyDescent="0.15">
      <c r="M955" s="94"/>
      <c r="N955" s="94"/>
      <c r="O955" s="94"/>
      <c r="P955" s="94"/>
      <c r="Q955" s="94"/>
    </row>
    <row r="956" spans="13:17" x14ac:dyDescent="0.15">
      <c r="M956" s="94"/>
      <c r="N956" s="95"/>
      <c r="O956" s="94"/>
      <c r="P956" s="94"/>
      <c r="Q956" s="94"/>
    </row>
    <row r="957" spans="13:17" x14ac:dyDescent="0.15">
      <c r="M957" s="94"/>
      <c r="N957" s="94"/>
      <c r="O957" s="94"/>
      <c r="P957" s="94"/>
      <c r="Q957" s="94"/>
    </row>
    <row r="958" spans="13:17" x14ac:dyDescent="0.15">
      <c r="M958" s="94"/>
      <c r="N958" s="95"/>
      <c r="O958" s="94"/>
      <c r="P958" s="94"/>
      <c r="Q958" s="94"/>
    </row>
    <row r="959" spans="13:17" x14ac:dyDescent="0.15">
      <c r="M959" s="94"/>
      <c r="N959" s="94"/>
      <c r="O959" s="94"/>
      <c r="P959" s="94"/>
      <c r="Q959" s="94"/>
    </row>
    <row r="960" spans="13:17" x14ac:dyDescent="0.15">
      <c r="M960" s="94"/>
      <c r="N960" s="95"/>
      <c r="O960" s="94"/>
      <c r="P960" s="94"/>
      <c r="Q960" s="94"/>
    </row>
    <row r="961" spans="13:17" x14ac:dyDescent="0.15">
      <c r="M961" s="94"/>
      <c r="N961" s="94"/>
      <c r="O961" s="94"/>
      <c r="P961" s="94"/>
      <c r="Q961" s="94"/>
    </row>
    <row r="962" spans="13:17" x14ac:dyDescent="0.15">
      <c r="M962" s="94"/>
      <c r="N962" s="95"/>
      <c r="O962" s="94"/>
      <c r="P962" s="94"/>
      <c r="Q962" s="94"/>
    </row>
    <row r="963" spans="13:17" x14ac:dyDescent="0.15">
      <c r="M963" s="94"/>
      <c r="N963" s="94"/>
      <c r="O963" s="94"/>
      <c r="P963" s="94"/>
      <c r="Q963" s="94"/>
    </row>
    <row r="964" spans="13:17" x14ac:dyDescent="0.15">
      <c r="M964" s="94"/>
      <c r="N964" s="95"/>
      <c r="O964" s="94"/>
      <c r="P964" s="94"/>
      <c r="Q964" s="94"/>
    </row>
    <row r="965" spans="13:17" x14ac:dyDescent="0.15">
      <c r="M965" s="94"/>
      <c r="N965" s="94"/>
      <c r="O965" s="94"/>
      <c r="P965" s="94"/>
      <c r="Q965" s="94"/>
    </row>
    <row r="966" spans="13:17" x14ac:dyDescent="0.15">
      <c r="M966" s="94"/>
      <c r="N966" s="95"/>
      <c r="O966" s="94"/>
      <c r="P966" s="94"/>
      <c r="Q966" s="94"/>
    </row>
    <row r="967" spans="13:17" x14ac:dyDescent="0.15">
      <c r="M967" s="94"/>
      <c r="N967" s="94"/>
      <c r="O967" s="94"/>
      <c r="P967" s="94"/>
      <c r="Q967" s="94"/>
    </row>
    <row r="968" spans="13:17" x14ac:dyDescent="0.15">
      <c r="M968" s="94"/>
      <c r="N968" s="95"/>
      <c r="O968" s="94"/>
      <c r="P968" s="94"/>
      <c r="Q968" s="94"/>
    </row>
    <row r="969" spans="13:17" x14ac:dyDescent="0.15">
      <c r="M969" s="94"/>
      <c r="N969" s="94"/>
      <c r="O969" s="94"/>
      <c r="P969" s="94"/>
      <c r="Q969" s="94"/>
    </row>
    <row r="970" spans="13:17" x14ac:dyDescent="0.15">
      <c r="M970" s="94"/>
      <c r="N970" s="95"/>
      <c r="O970" s="94"/>
      <c r="P970" s="94"/>
      <c r="Q970" s="94"/>
    </row>
    <row r="971" spans="13:17" x14ac:dyDescent="0.15">
      <c r="M971" s="94"/>
      <c r="N971" s="94"/>
      <c r="O971" s="94"/>
      <c r="P971" s="94"/>
      <c r="Q971" s="94"/>
    </row>
    <row r="972" spans="13:17" x14ac:dyDescent="0.15">
      <c r="M972" s="94"/>
      <c r="N972" s="95"/>
      <c r="O972" s="94"/>
      <c r="P972" s="94"/>
      <c r="Q972" s="94"/>
    </row>
    <row r="973" spans="13:17" x14ac:dyDescent="0.15">
      <c r="M973" s="94"/>
      <c r="N973" s="94"/>
      <c r="O973" s="94"/>
      <c r="P973" s="94"/>
      <c r="Q973" s="94"/>
    </row>
    <row r="974" spans="13:17" x14ac:dyDescent="0.15">
      <c r="M974" s="94"/>
      <c r="N974" s="95"/>
      <c r="O974" s="94"/>
      <c r="P974" s="94"/>
      <c r="Q974" s="94"/>
    </row>
    <row r="975" spans="13:17" x14ac:dyDescent="0.15">
      <c r="M975" s="94"/>
      <c r="N975" s="94"/>
      <c r="O975" s="94"/>
      <c r="P975" s="94"/>
      <c r="Q975" s="94"/>
    </row>
    <row r="976" spans="13:17" x14ac:dyDescent="0.15">
      <c r="M976" s="94"/>
      <c r="N976" s="95"/>
      <c r="O976" s="94"/>
      <c r="P976" s="94"/>
      <c r="Q976" s="94"/>
    </row>
    <row r="977" spans="13:17" x14ac:dyDescent="0.15">
      <c r="M977" s="94"/>
      <c r="N977" s="94"/>
      <c r="O977" s="94"/>
      <c r="P977" s="94"/>
      <c r="Q977" s="94"/>
    </row>
    <row r="978" spans="13:17" x14ac:dyDescent="0.15">
      <c r="M978" s="94"/>
      <c r="N978" s="95"/>
      <c r="O978" s="94"/>
      <c r="P978" s="94"/>
      <c r="Q978" s="94"/>
    </row>
    <row r="979" spans="13:17" x14ac:dyDescent="0.15">
      <c r="M979" s="94"/>
      <c r="N979" s="94"/>
      <c r="O979" s="94"/>
      <c r="P979" s="94"/>
      <c r="Q979" s="94"/>
    </row>
    <row r="980" spans="13:17" x14ac:dyDescent="0.15">
      <c r="M980" s="94"/>
      <c r="N980" s="95"/>
      <c r="O980" s="94"/>
      <c r="P980" s="94"/>
      <c r="Q980" s="94"/>
    </row>
    <row r="981" spans="13:17" x14ac:dyDescent="0.15">
      <c r="M981" s="94"/>
      <c r="N981" s="94"/>
      <c r="O981" s="94"/>
      <c r="P981" s="94"/>
      <c r="Q981" s="94"/>
    </row>
    <row r="982" spans="13:17" x14ac:dyDescent="0.15">
      <c r="M982" s="94"/>
      <c r="N982" s="95"/>
      <c r="O982" s="94"/>
      <c r="P982" s="94"/>
      <c r="Q982" s="94"/>
    </row>
    <row r="983" spans="13:17" x14ac:dyDescent="0.15">
      <c r="M983" s="94"/>
      <c r="N983" s="94"/>
      <c r="O983" s="94"/>
      <c r="P983" s="94"/>
      <c r="Q983" s="94"/>
    </row>
    <row r="984" spans="13:17" x14ac:dyDescent="0.15">
      <c r="M984" s="94"/>
      <c r="N984" s="95"/>
      <c r="O984" s="94"/>
      <c r="P984" s="94"/>
      <c r="Q984" s="94"/>
    </row>
    <row r="985" spans="13:17" x14ac:dyDescent="0.15">
      <c r="M985" s="94"/>
      <c r="N985" s="94"/>
      <c r="O985" s="94"/>
      <c r="P985" s="94"/>
      <c r="Q985" s="94"/>
    </row>
    <row r="986" spans="13:17" x14ac:dyDescent="0.15">
      <c r="M986" s="94"/>
      <c r="N986" s="95"/>
      <c r="O986" s="94"/>
      <c r="P986" s="94"/>
      <c r="Q986" s="94"/>
    </row>
    <row r="987" spans="13:17" x14ac:dyDescent="0.15">
      <c r="M987" s="94"/>
      <c r="N987" s="94"/>
      <c r="O987" s="94"/>
      <c r="P987" s="94"/>
      <c r="Q987" s="94"/>
    </row>
    <row r="988" spans="13:17" x14ac:dyDescent="0.15">
      <c r="M988" s="94"/>
      <c r="N988" s="95"/>
      <c r="O988" s="94"/>
      <c r="P988" s="94"/>
      <c r="Q988" s="94"/>
    </row>
    <row r="989" spans="13:17" x14ac:dyDescent="0.15">
      <c r="M989" s="94"/>
      <c r="N989" s="94"/>
      <c r="O989" s="94"/>
      <c r="P989" s="94"/>
      <c r="Q989" s="94"/>
    </row>
    <row r="990" spans="13:17" x14ac:dyDescent="0.15">
      <c r="M990" s="94"/>
      <c r="N990" s="95"/>
      <c r="O990" s="94"/>
      <c r="P990" s="94"/>
      <c r="Q990" s="94"/>
    </row>
    <row r="991" spans="13:17" x14ac:dyDescent="0.15">
      <c r="M991" s="94"/>
      <c r="N991" s="94"/>
      <c r="O991" s="94"/>
      <c r="P991" s="94"/>
      <c r="Q991" s="94"/>
    </row>
    <row r="992" spans="13:17" x14ac:dyDescent="0.15">
      <c r="M992" s="94"/>
      <c r="N992" s="95"/>
      <c r="O992" s="94"/>
      <c r="P992" s="94"/>
      <c r="Q992" s="94"/>
    </row>
    <row r="993" spans="13:17" x14ac:dyDescent="0.15">
      <c r="M993" s="94"/>
      <c r="N993" s="94"/>
      <c r="O993" s="94"/>
      <c r="P993" s="94"/>
      <c r="Q993" s="94"/>
    </row>
    <row r="994" spans="13:17" x14ac:dyDescent="0.15">
      <c r="M994" s="94"/>
      <c r="N994" s="95"/>
      <c r="O994" s="94"/>
      <c r="P994" s="94"/>
      <c r="Q994" s="94"/>
    </row>
    <row r="995" spans="13:17" x14ac:dyDescent="0.15">
      <c r="M995" s="94"/>
      <c r="N995" s="94"/>
      <c r="O995" s="94"/>
      <c r="P995" s="94"/>
      <c r="Q995" s="94"/>
    </row>
    <row r="996" spans="13:17" x14ac:dyDescent="0.15">
      <c r="M996" s="94"/>
      <c r="N996" s="95"/>
      <c r="O996" s="94"/>
      <c r="P996" s="94"/>
      <c r="Q996" s="94"/>
    </row>
    <row r="997" spans="13:17" x14ac:dyDescent="0.15">
      <c r="M997" s="94"/>
      <c r="N997" s="94"/>
      <c r="O997" s="94"/>
      <c r="P997" s="94"/>
      <c r="Q997" s="94"/>
    </row>
    <row r="998" spans="13:17" x14ac:dyDescent="0.15">
      <c r="M998" s="94"/>
      <c r="N998" s="95"/>
      <c r="O998" s="94"/>
      <c r="P998" s="94"/>
      <c r="Q998" s="94"/>
    </row>
    <row r="999" spans="13:17" x14ac:dyDescent="0.15">
      <c r="M999" s="94"/>
      <c r="N999" s="94"/>
      <c r="O999" s="94"/>
      <c r="P999" s="94"/>
      <c r="Q999" s="94"/>
    </row>
    <row r="1000" spans="13:17" x14ac:dyDescent="0.15">
      <c r="M1000" s="94"/>
      <c r="N1000" s="95"/>
      <c r="O1000" s="94"/>
      <c r="P1000" s="94"/>
      <c r="Q1000" s="94"/>
    </row>
    <row r="1001" spans="13:17" x14ac:dyDescent="0.15">
      <c r="M1001" s="94"/>
      <c r="N1001" s="94"/>
      <c r="O1001" s="94"/>
      <c r="P1001" s="94"/>
      <c r="Q1001" s="94"/>
    </row>
    <row r="1002" spans="13:17" x14ac:dyDescent="0.15">
      <c r="M1002" s="94"/>
      <c r="N1002" s="95"/>
      <c r="O1002" s="94"/>
      <c r="P1002" s="94"/>
      <c r="Q1002" s="94"/>
    </row>
    <row r="1003" spans="13:17" x14ac:dyDescent="0.15">
      <c r="M1003" s="94"/>
      <c r="N1003" s="94"/>
      <c r="O1003" s="94"/>
      <c r="P1003" s="94"/>
      <c r="Q1003" s="94"/>
    </row>
    <row r="1004" spans="13:17" x14ac:dyDescent="0.15">
      <c r="M1004" s="94"/>
      <c r="N1004" s="95"/>
      <c r="O1004" s="94"/>
      <c r="P1004" s="94"/>
      <c r="Q1004" s="94"/>
    </row>
    <row r="1005" spans="13:17" x14ac:dyDescent="0.15">
      <c r="M1005" s="94"/>
      <c r="N1005" s="94"/>
      <c r="O1005" s="94"/>
      <c r="P1005" s="94"/>
      <c r="Q1005" s="94"/>
    </row>
    <row r="1006" spans="13:17" x14ac:dyDescent="0.15">
      <c r="M1006" s="94"/>
      <c r="N1006" s="95"/>
      <c r="O1006" s="94"/>
      <c r="P1006" s="94"/>
      <c r="Q1006" s="94"/>
    </row>
    <row r="1007" spans="13:17" x14ac:dyDescent="0.15">
      <c r="M1007" s="94"/>
      <c r="N1007" s="94"/>
      <c r="O1007" s="94"/>
      <c r="P1007" s="94"/>
      <c r="Q1007" s="94"/>
    </row>
    <row r="1008" spans="13:17" x14ac:dyDescent="0.15">
      <c r="M1008" s="94"/>
      <c r="N1008" s="95"/>
      <c r="O1008" s="94"/>
      <c r="P1008" s="94"/>
      <c r="Q1008" s="94"/>
    </row>
    <row r="1009" spans="13:17" x14ac:dyDescent="0.15">
      <c r="M1009" s="94"/>
      <c r="N1009" s="94"/>
      <c r="O1009" s="94"/>
      <c r="P1009" s="94"/>
      <c r="Q1009" s="94"/>
    </row>
    <row r="1010" spans="13:17" x14ac:dyDescent="0.15">
      <c r="M1010" s="94"/>
      <c r="N1010" s="95"/>
      <c r="O1010" s="94"/>
      <c r="P1010" s="94"/>
      <c r="Q1010" s="94"/>
    </row>
    <row r="1011" spans="13:17" x14ac:dyDescent="0.15">
      <c r="M1011" s="94"/>
      <c r="N1011" s="94"/>
      <c r="O1011" s="94"/>
      <c r="P1011" s="94"/>
      <c r="Q1011" s="94"/>
    </row>
    <row r="1012" spans="13:17" x14ac:dyDescent="0.15">
      <c r="M1012" s="94"/>
      <c r="N1012" s="95"/>
      <c r="O1012" s="94"/>
      <c r="P1012" s="94"/>
      <c r="Q1012" s="94"/>
    </row>
    <row r="1013" spans="13:17" x14ac:dyDescent="0.15">
      <c r="M1013" s="94"/>
      <c r="N1013" s="94"/>
      <c r="O1013" s="94"/>
      <c r="P1013" s="94"/>
      <c r="Q1013" s="94"/>
    </row>
    <row r="1014" spans="13:17" x14ac:dyDescent="0.15">
      <c r="M1014" s="94"/>
      <c r="N1014" s="95"/>
      <c r="O1014" s="94"/>
      <c r="P1014" s="94"/>
      <c r="Q1014" s="94"/>
    </row>
    <row r="1015" spans="13:17" x14ac:dyDescent="0.15">
      <c r="M1015" s="94"/>
      <c r="N1015" s="94"/>
      <c r="O1015" s="94"/>
      <c r="P1015" s="94"/>
      <c r="Q1015" s="94"/>
    </row>
    <row r="1016" spans="13:17" x14ac:dyDescent="0.15">
      <c r="M1016" s="94"/>
      <c r="N1016" s="95"/>
      <c r="O1016" s="94"/>
      <c r="P1016" s="94"/>
      <c r="Q1016" s="94"/>
    </row>
    <row r="1017" spans="13:17" x14ac:dyDescent="0.15">
      <c r="M1017" s="94"/>
      <c r="N1017" s="94"/>
      <c r="O1017" s="94"/>
      <c r="P1017" s="94"/>
      <c r="Q1017" s="94"/>
    </row>
    <row r="1018" spans="13:17" x14ac:dyDescent="0.15">
      <c r="M1018" s="94"/>
      <c r="N1018" s="95"/>
      <c r="O1018" s="94"/>
      <c r="P1018" s="94"/>
      <c r="Q1018" s="94"/>
    </row>
    <row r="1019" spans="13:17" x14ac:dyDescent="0.15">
      <c r="M1019" s="94"/>
      <c r="N1019" s="94"/>
      <c r="O1019" s="94"/>
      <c r="P1019" s="94"/>
      <c r="Q1019" s="94"/>
    </row>
    <row r="1020" spans="13:17" x14ac:dyDescent="0.15">
      <c r="M1020" s="94"/>
      <c r="N1020" s="95"/>
      <c r="O1020" s="94"/>
      <c r="P1020" s="94"/>
      <c r="Q1020" s="94"/>
    </row>
    <row r="1021" spans="13:17" x14ac:dyDescent="0.15">
      <c r="M1021" s="94"/>
      <c r="N1021" s="94"/>
      <c r="O1021" s="94"/>
      <c r="P1021" s="94"/>
      <c r="Q1021" s="94"/>
    </row>
    <row r="1022" spans="13:17" x14ac:dyDescent="0.15">
      <c r="M1022" s="94"/>
      <c r="N1022" s="95"/>
      <c r="O1022" s="94"/>
      <c r="P1022" s="94"/>
      <c r="Q1022" s="94"/>
    </row>
    <row r="1023" spans="13:17" x14ac:dyDescent="0.15">
      <c r="M1023" s="94"/>
      <c r="N1023" s="94"/>
      <c r="O1023" s="94"/>
      <c r="P1023" s="94"/>
      <c r="Q1023" s="94"/>
    </row>
    <row r="1024" spans="13:17" x14ac:dyDescent="0.15">
      <c r="M1024" s="94"/>
      <c r="N1024" s="95"/>
      <c r="O1024" s="94"/>
      <c r="P1024" s="94"/>
      <c r="Q1024" s="94"/>
    </row>
    <row r="1025" spans="13:17" x14ac:dyDescent="0.15">
      <c r="M1025" s="94"/>
      <c r="N1025" s="94"/>
      <c r="O1025" s="94"/>
      <c r="P1025" s="94"/>
      <c r="Q1025" s="94"/>
    </row>
    <row r="1026" spans="13:17" x14ac:dyDescent="0.15">
      <c r="M1026" s="94"/>
      <c r="N1026" s="95"/>
      <c r="O1026" s="94"/>
      <c r="P1026" s="94"/>
      <c r="Q1026" s="94"/>
    </row>
    <row r="1027" spans="13:17" x14ac:dyDescent="0.15">
      <c r="M1027" s="94"/>
      <c r="N1027" s="94"/>
      <c r="O1027" s="94"/>
      <c r="P1027" s="94"/>
      <c r="Q1027" s="94"/>
    </row>
    <row r="1028" spans="13:17" x14ac:dyDescent="0.15">
      <c r="M1028" s="94"/>
      <c r="N1028" s="95"/>
      <c r="O1028" s="94"/>
      <c r="P1028" s="94"/>
      <c r="Q1028" s="94"/>
    </row>
    <row r="1029" spans="13:17" x14ac:dyDescent="0.15">
      <c r="M1029" s="94"/>
      <c r="N1029" s="94"/>
      <c r="O1029" s="94"/>
      <c r="P1029" s="94"/>
      <c r="Q1029" s="94"/>
    </row>
    <row r="1030" spans="13:17" x14ac:dyDescent="0.15">
      <c r="M1030" s="94"/>
      <c r="N1030" s="95"/>
      <c r="O1030" s="94"/>
      <c r="P1030" s="94"/>
      <c r="Q1030" s="94"/>
    </row>
    <row r="1031" spans="13:17" x14ac:dyDescent="0.15">
      <c r="M1031" s="94"/>
      <c r="N1031" s="94"/>
      <c r="O1031" s="94"/>
      <c r="P1031" s="94"/>
      <c r="Q1031" s="94"/>
    </row>
    <row r="1032" spans="13:17" x14ac:dyDescent="0.15">
      <c r="M1032" s="94"/>
      <c r="N1032" s="95"/>
      <c r="O1032" s="94"/>
      <c r="P1032" s="94"/>
      <c r="Q1032" s="94"/>
    </row>
    <row r="1033" spans="13:17" x14ac:dyDescent="0.15">
      <c r="M1033" s="94"/>
      <c r="N1033" s="94"/>
      <c r="O1033" s="94"/>
      <c r="P1033" s="94"/>
      <c r="Q1033" s="94"/>
    </row>
    <row r="1034" spans="13:17" x14ac:dyDescent="0.15">
      <c r="M1034" s="94"/>
      <c r="N1034" s="95"/>
      <c r="O1034" s="94"/>
      <c r="P1034" s="94"/>
      <c r="Q1034" s="94"/>
    </row>
    <row r="1035" spans="13:17" x14ac:dyDescent="0.15">
      <c r="M1035" s="94"/>
      <c r="N1035" s="94"/>
      <c r="O1035" s="94"/>
      <c r="P1035" s="94"/>
      <c r="Q1035" s="94"/>
    </row>
    <row r="1036" spans="13:17" x14ac:dyDescent="0.15">
      <c r="M1036" s="94"/>
      <c r="N1036" s="95"/>
      <c r="O1036" s="94"/>
      <c r="P1036" s="94"/>
      <c r="Q1036" s="94"/>
    </row>
    <row r="1037" spans="13:17" x14ac:dyDescent="0.15">
      <c r="M1037" s="94"/>
      <c r="N1037" s="94"/>
      <c r="O1037" s="94"/>
      <c r="P1037" s="94"/>
      <c r="Q1037" s="94"/>
    </row>
    <row r="1038" spans="13:17" x14ac:dyDescent="0.15">
      <c r="M1038" s="94"/>
      <c r="N1038" s="95"/>
      <c r="O1038" s="94"/>
      <c r="P1038" s="94"/>
      <c r="Q1038" s="94"/>
    </row>
    <row r="1039" spans="13:17" x14ac:dyDescent="0.15">
      <c r="M1039" s="94"/>
      <c r="N1039" s="94"/>
      <c r="O1039" s="94"/>
      <c r="P1039" s="94"/>
      <c r="Q1039" s="94"/>
    </row>
    <row r="1040" spans="13:17" x14ac:dyDescent="0.15">
      <c r="M1040" s="94"/>
      <c r="N1040" s="95"/>
      <c r="O1040" s="94"/>
      <c r="P1040" s="94"/>
      <c r="Q1040" s="94"/>
    </row>
    <row r="1041" spans="13:17" x14ac:dyDescent="0.15">
      <c r="M1041" s="94"/>
      <c r="N1041" s="94"/>
      <c r="O1041" s="94"/>
      <c r="P1041" s="94"/>
      <c r="Q1041" s="94"/>
    </row>
    <row r="1042" spans="13:17" x14ac:dyDescent="0.15">
      <c r="M1042" s="94"/>
      <c r="N1042" s="95"/>
      <c r="O1042" s="94"/>
      <c r="P1042" s="94"/>
      <c r="Q1042" s="94"/>
    </row>
    <row r="1043" spans="13:17" x14ac:dyDescent="0.15">
      <c r="M1043" s="94"/>
      <c r="N1043" s="94"/>
      <c r="O1043" s="94"/>
      <c r="P1043" s="94"/>
      <c r="Q1043" s="94"/>
    </row>
    <row r="1044" spans="13:17" x14ac:dyDescent="0.15">
      <c r="M1044" s="94"/>
      <c r="N1044" s="95"/>
      <c r="O1044" s="94"/>
      <c r="P1044" s="94"/>
      <c r="Q1044" s="94"/>
    </row>
    <row r="1045" spans="13:17" x14ac:dyDescent="0.15">
      <c r="M1045" s="94"/>
      <c r="N1045" s="94"/>
      <c r="O1045" s="94"/>
      <c r="P1045" s="94"/>
      <c r="Q1045" s="94"/>
    </row>
    <row r="1046" spans="13:17" x14ac:dyDescent="0.15">
      <c r="M1046" s="94"/>
      <c r="N1046" s="95"/>
      <c r="O1046" s="94"/>
      <c r="P1046" s="94"/>
      <c r="Q1046" s="94"/>
    </row>
    <row r="1047" spans="13:17" x14ac:dyDescent="0.15">
      <c r="M1047" s="94"/>
      <c r="N1047" s="94"/>
      <c r="O1047" s="94"/>
      <c r="P1047" s="94"/>
      <c r="Q1047" s="94"/>
    </row>
    <row r="1048" spans="13:17" x14ac:dyDescent="0.15">
      <c r="M1048" s="94"/>
      <c r="N1048" s="95"/>
      <c r="O1048" s="94"/>
      <c r="P1048" s="94"/>
      <c r="Q1048" s="94"/>
    </row>
    <row r="1049" spans="13:17" x14ac:dyDescent="0.15">
      <c r="M1049" s="94"/>
      <c r="N1049" s="94"/>
      <c r="O1049" s="94"/>
      <c r="P1049" s="94"/>
      <c r="Q1049" s="94"/>
    </row>
    <row r="1050" spans="13:17" x14ac:dyDescent="0.15">
      <c r="M1050" s="94"/>
      <c r="N1050" s="95"/>
      <c r="O1050" s="94"/>
      <c r="P1050" s="94"/>
      <c r="Q1050" s="94"/>
    </row>
    <row r="1051" spans="13:17" x14ac:dyDescent="0.15">
      <c r="M1051" s="94"/>
      <c r="N1051" s="94"/>
      <c r="O1051" s="94"/>
      <c r="P1051" s="94"/>
      <c r="Q1051" s="94"/>
    </row>
    <row r="1052" spans="13:17" x14ac:dyDescent="0.15">
      <c r="M1052" s="94"/>
      <c r="N1052" s="95"/>
      <c r="O1052" s="94"/>
      <c r="P1052" s="94"/>
      <c r="Q1052" s="94"/>
    </row>
    <row r="1053" spans="13:17" x14ac:dyDescent="0.15">
      <c r="M1053" s="94"/>
      <c r="N1053" s="94"/>
      <c r="O1053" s="94"/>
      <c r="P1053" s="94"/>
      <c r="Q1053" s="94"/>
    </row>
    <row r="1054" spans="13:17" x14ac:dyDescent="0.15">
      <c r="M1054" s="94"/>
      <c r="N1054" s="95"/>
      <c r="O1054" s="94"/>
      <c r="P1054" s="94"/>
      <c r="Q1054" s="94"/>
    </row>
    <row r="1055" spans="13:17" x14ac:dyDescent="0.15">
      <c r="M1055" s="94"/>
      <c r="N1055" s="94"/>
      <c r="O1055" s="94"/>
      <c r="P1055" s="94"/>
      <c r="Q1055" s="94"/>
    </row>
    <row r="1056" spans="13:17" x14ac:dyDescent="0.15">
      <c r="M1056" s="94"/>
      <c r="N1056" s="95"/>
      <c r="O1056" s="94"/>
      <c r="P1056" s="94"/>
      <c r="Q1056" s="94"/>
    </row>
    <row r="1057" spans="13:17" x14ac:dyDescent="0.15">
      <c r="M1057" s="94"/>
      <c r="N1057" s="94"/>
      <c r="O1057" s="94"/>
      <c r="P1057" s="94"/>
      <c r="Q1057" s="94"/>
    </row>
    <row r="1058" spans="13:17" x14ac:dyDescent="0.15">
      <c r="M1058" s="94"/>
      <c r="N1058" s="95"/>
      <c r="O1058" s="94"/>
      <c r="P1058" s="94"/>
      <c r="Q1058" s="94"/>
    </row>
    <row r="1059" spans="13:17" x14ac:dyDescent="0.15">
      <c r="M1059" s="94"/>
      <c r="N1059" s="94"/>
      <c r="O1059" s="94"/>
      <c r="P1059" s="94"/>
      <c r="Q1059" s="94"/>
    </row>
    <row r="1060" spans="13:17" x14ac:dyDescent="0.15">
      <c r="M1060" s="94"/>
      <c r="N1060" s="95"/>
      <c r="O1060" s="94"/>
      <c r="P1060" s="94"/>
      <c r="Q1060" s="94"/>
    </row>
    <row r="1061" spans="13:17" x14ac:dyDescent="0.15">
      <c r="M1061" s="94"/>
      <c r="N1061" s="94"/>
      <c r="O1061" s="94"/>
      <c r="P1061" s="94"/>
      <c r="Q1061" s="94"/>
    </row>
    <row r="1062" spans="13:17" x14ac:dyDescent="0.15">
      <c r="M1062" s="94"/>
      <c r="N1062" s="95"/>
      <c r="O1062" s="94"/>
      <c r="P1062" s="94"/>
      <c r="Q1062" s="94"/>
    </row>
    <row r="1063" spans="13:17" x14ac:dyDescent="0.15">
      <c r="M1063" s="94"/>
      <c r="N1063" s="94"/>
      <c r="O1063" s="94"/>
      <c r="P1063" s="94"/>
      <c r="Q1063" s="94"/>
    </row>
    <row r="1064" spans="13:17" x14ac:dyDescent="0.15">
      <c r="M1064" s="94"/>
      <c r="N1064" s="95"/>
      <c r="O1064" s="94"/>
      <c r="P1064" s="94"/>
      <c r="Q1064" s="94"/>
    </row>
    <row r="1065" spans="13:17" x14ac:dyDescent="0.15">
      <c r="M1065" s="94"/>
      <c r="N1065" s="94"/>
      <c r="O1065" s="94"/>
      <c r="P1065" s="94"/>
      <c r="Q1065" s="94"/>
    </row>
    <row r="1066" spans="13:17" x14ac:dyDescent="0.15">
      <c r="M1066" s="94"/>
      <c r="N1066" s="95"/>
      <c r="O1066" s="94"/>
      <c r="P1066" s="94"/>
      <c r="Q1066" s="94"/>
    </row>
    <row r="1067" spans="13:17" x14ac:dyDescent="0.15">
      <c r="M1067" s="94"/>
      <c r="N1067" s="94"/>
      <c r="O1067" s="94"/>
      <c r="P1067" s="94"/>
      <c r="Q1067" s="94"/>
    </row>
    <row r="1068" spans="13:17" x14ac:dyDescent="0.15">
      <c r="M1068" s="94"/>
      <c r="N1068" s="95"/>
      <c r="O1068" s="94"/>
      <c r="P1068" s="94"/>
      <c r="Q1068" s="94"/>
    </row>
    <row r="1069" spans="13:17" x14ac:dyDescent="0.15">
      <c r="M1069" s="94"/>
      <c r="N1069" s="94"/>
      <c r="O1069" s="94"/>
      <c r="P1069" s="94"/>
      <c r="Q1069" s="94"/>
    </row>
    <row r="1070" spans="13:17" x14ac:dyDescent="0.15">
      <c r="M1070" s="94"/>
      <c r="N1070" s="95"/>
      <c r="O1070" s="94"/>
      <c r="P1070" s="94"/>
      <c r="Q1070" s="94"/>
    </row>
    <row r="1071" spans="13:17" x14ac:dyDescent="0.15">
      <c r="M1071" s="94"/>
      <c r="N1071" s="94"/>
      <c r="O1071" s="94"/>
      <c r="P1071" s="94"/>
      <c r="Q1071" s="94"/>
    </row>
    <row r="1072" spans="13:17" x14ac:dyDescent="0.15">
      <c r="M1072" s="94"/>
      <c r="N1072" s="95"/>
      <c r="O1072" s="94"/>
      <c r="P1072" s="94"/>
      <c r="Q1072" s="94"/>
    </row>
    <row r="1073" spans="13:17" x14ac:dyDescent="0.15">
      <c r="M1073" s="94"/>
      <c r="N1073" s="94"/>
      <c r="O1073" s="94"/>
      <c r="P1073" s="94"/>
      <c r="Q1073" s="94"/>
    </row>
    <row r="1074" spans="13:17" x14ac:dyDescent="0.15">
      <c r="M1074" s="94"/>
      <c r="N1074" s="95"/>
      <c r="O1074" s="94"/>
      <c r="P1074" s="94"/>
      <c r="Q1074" s="94"/>
    </row>
    <row r="1075" spans="13:17" x14ac:dyDescent="0.15">
      <c r="M1075" s="94"/>
      <c r="N1075" s="94"/>
      <c r="O1075" s="94"/>
      <c r="P1075" s="94"/>
      <c r="Q1075" s="94"/>
    </row>
    <row r="1076" spans="13:17" x14ac:dyDescent="0.15">
      <c r="M1076" s="94"/>
      <c r="N1076" s="95"/>
      <c r="O1076" s="94"/>
      <c r="P1076" s="94"/>
      <c r="Q1076" s="94"/>
    </row>
    <row r="1077" spans="13:17" x14ac:dyDescent="0.15">
      <c r="M1077" s="94"/>
      <c r="N1077" s="94"/>
      <c r="O1077" s="94"/>
      <c r="P1077" s="94"/>
      <c r="Q1077" s="94"/>
    </row>
    <row r="1078" spans="13:17" x14ac:dyDescent="0.15">
      <c r="M1078" s="94"/>
      <c r="N1078" s="95"/>
      <c r="O1078" s="94"/>
      <c r="P1078" s="94"/>
      <c r="Q1078" s="94"/>
    </row>
    <row r="1079" spans="13:17" x14ac:dyDescent="0.15">
      <c r="M1079" s="94"/>
      <c r="N1079" s="94"/>
      <c r="O1079" s="94"/>
      <c r="P1079" s="94"/>
      <c r="Q1079" s="94"/>
    </row>
    <row r="1080" spans="13:17" x14ac:dyDescent="0.15">
      <c r="M1080" s="94"/>
      <c r="N1080" s="95"/>
      <c r="O1080" s="94"/>
      <c r="P1080" s="94"/>
      <c r="Q1080" s="94"/>
    </row>
    <row r="1081" spans="13:17" x14ac:dyDescent="0.15">
      <c r="M1081" s="94"/>
      <c r="N1081" s="94"/>
      <c r="O1081" s="94"/>
      <c r="P1081" s="94"/>
      <c r="Q1081" s="94"/>
    </row>
    <row r="1082" spans="13:17" x14ac:dyDescent="0.15">
      <c r="M1082" s="94"/>
      <c r="N1082" s="95"/>
      <c r="O1082" s="94"/>
      <c r="P1082" s="94"/>
      <c r="Q1082" s="94"/>
    </row>
    <row r="1083" spans="13:17" x14ac:dyDescent="0.15">
      <c r="M1083" s="94"/>
      <c r="N1083" s="94"/>
      <c r="O1083" s="94"/>
      <c r="P1083" s="94"/>
      <c r="Q1083" s="94"/>
    </row>
    <row r="1084" spans="13:17" x14ac:dyDescent="0.15">
      <c r="M1084" s="94"/>
      <c r="N1084" s="95"/>
      <c r="O1084" s="94"/>
      <c r="P1084" s="94"/>
      <c r="Q1084" s="94"/>
    </row>
    <row r="1085" spans="13:17" x14ac:dyDescent="0.15">
      <c r="M1085" s="94"/>
      <c r="N1085" s="94"/>
      <c r="O1085" s="94"/>
      <c r="P1085" s="94"/>
      <c r="Q1085" s="94"/>
    </row>
    <row r="1086" spans="13:17" x14ac:dyDescent="0.15">
      <c r="M1086" s="94"/>
      <c r="N1086" s="95"/>
      <c r="O1086" s="94"/>
      <c r="P1086" s="94"/>
      <c r="Q1086" s="94"/>
    </row>
    <row r="1087" spans="13:17" x14ac:dyDescent="0.15">
      <c r="M1087" s="94"/>
      <c r="N1087" s="94"/>
      <c r="O1087" s="94"/>
      <c r="P1087" s="94"/>
      <c r="Q1087" s="94"/>
    </row>
    <row r="1088" spans="13:17" x14ac:dyDescent="0.15">
      <c r="M1088" s="94"/>
      <c r="N1088" s="95"/>
      <c r="O1088" s="94"/>
      <c r="P1088" s="94"/>
      <c r="Q1088" s="94"/>
    </row>
    <row r="1089" spans="13:17" x14ac:dyDescent="0.15">
      <c r="M1089" s="94"/>
      <c r="N1089" s="94"/>
      <c r="O1089" s="94"/>
      <c r="P1089" s="94"/>
      <c r="Q1089" s="94"/>
    </row>
    <row r="1090" spans="13:17" x14ac:dyDescent="0.15">
      <c r="M1090" s="94"/>
      <c r="N1090" s="95"/>
      <c r="O1090" s="94"/>
      <c r="P1090" s="94"/>
      <c r="Q1090" s="94"/>
    </row>
    <row r="1091" spans="13:17" x14ac:dyDescent="0.15">
      <c r="M1091" s="94"/>
      <c r="N1091" s="94"/>
      <c r="O1091" s="94"/>
      <c r="P1091" s="94"/>
      <c r="Q1091" s="94"/>
    </row>
    <row r="1092" spans="13:17" x14ac:dyDescent="0.15">
      <c r="M1092" s="94"/>
      <c r="N1092" s="95"/>
      <c r="O1092" s="94"/>
      <c r="P1092" s="94"/>
      <c r="Q1092" s="94"/>
    </row>
    <row r="1093" spans="13:17" x14ac:dyDescent="0.15">
      <c r="M1093" s="94"/>
      <c r="N1093" s="94"/>
      <c r="O1093" s="94"/>
      <c r="P1093" s="94"/>
      <c r="Q1093" s="94"/>
    </row>
    <row r="1094" spans="13:17" x14ac:dyDescent="0.15">
      <c r="M1094" s="94"/>
      <c r="N1094" s="95"/>
      <c r="O1094" s="94"/>
      <c r="P1094" s="94"/>
      <c r="Q1094" s="94"/>
    </row>
    <row r="1095" spans="13:17" x14ac:dyDescent="0.15">
      <c r="M1095" s="94"/>
      <c r="N1095" s="94"/>
      <c r="O1095" s="94"/>
      <c r="P1095" s="94"/>
      <c r="Q1095" s="94"/>
    </row>
    <row r="1096" spans="13:17" x14ac:dyDescent="0.15">
      <c r="M1096" s="94"/>
      <c r="N1096" s="95"/>
      <c r="O1096" s="94"/>
      <c r="P1096" s="94"/>
      <c r="Q1096" s="94"/>
    </row>
    <row r="1097" spans="13:17" x14ac:dyDescent="0.15">
      <c r="M1097" s="94"/>
      <c r="N1097" s="94"/>
      <c r="O1097" s="94"/>
      <c r="P1097" s="94"/>
      <c r="Q1097" s="94"/>
    </row>
    <row r="1098" spans="13:17" x14ac:dyDescent="0.15">
      <c r="M1098" s="94"/>
      <c r="N1098" s="95"/>
      <c r="O1098" s="94"/>
      <c r="P1098" s="94"/>
      <c r="Q1098" s="94"/>
    </row>
    <row r="1099" spans="13:17" x14ac:dyDescent="0.15">
      <c r="M1099" s="94"/>
      <c r="N1099" s="94"/>
      <c r="O1099" s="94"/>
      <c r="P1099" s="94"/>
      <c r="Q1099" s="94"/>
    </row>
    <row r="1100" spans="13:17" x14ac:dyDescent="0.15">
      <c r="M1100" s="94"/>
      <c r="N1100" s="95"/>
      <c r="O1100" s="94"/>
      <c r="P1100" s="94"/>
      <c r="Q1100" s="94"/>
    </row>
    <row r="1101" spans="13:17" x14ac:dyDescent="0.15">
      <c r="M1101" s="94"/>
      <c r="N1101" s="94"/>
      <c r="O1101" s="94"/>
      <c r="P1101" s="94"/>
      <c r="Q1101" s="94"/>
    </row>
    <row r="1102" spans="13:17" x14ac:dyDescent="0.15">
      <c r="M1102" s="94"/>
      <c r="N1102" s="95"/>
      <c r="O1102" s="94"/>
      <c r="P1102" s="94"/>
      <c r="Q1102" s="94"/>
    </row>
    <row r="1103" spans="13:17" x14ac:dyDescent="0.15">
      <c r="M1103" s="94"/>
      <c r="N1103" s="94"/>
      <c r="O1103" s="94"/>
      <c r="P1103" s="94"/>
      <c r="Q1103" s="94"/>
    </row>
    <row r="1104" spans="13:17" x14ac:dyDescent="0.15">
      <c r="M1104" s="94"/>
      <c r="N1104" s="95"/>
      <c r="O1104" s="94"/>
      <c r="P1104" s="94"/>
      <c r="Q1104" s="94"/>
    </row>
    <row r="1105" spans="13:17" x14ac:dyDescent="0.15">
      <c r="M1105" s="94"/>
      <c r="N1105" s="94"/>
      <c r="O1105" s="94"/>
      <c r="P1105" s="94"/>
      <c r="Q1105" s="94"/>
    </row>
    <row r="1106" spans="13:17" x14ac:dyDescent="0.15">
      <c r="M1106" s="94"/>
      <c r="N1106" s="95"/>
      <c r="O1106" s="94"/>
      <c r="P1106" s="94"/>
      <c r="Q1106" s="94"/>
    </row>
    <row r="1107" spans="13:17" x14ac:dyDescent="0.15">
      <c r="M1107" s="94"/>
      <c r="N1107" s="94"/>
      <c r="O1107" s="94"/>
      <c r="P1107" s="94"/>
      <c r="Q1107" s="94"/>
    </row>
    <row r="1108" spans="13:17" x14ac:dyDescent="0.15">
      <c r="M1108" s="94"/>
      <c r="N1108" s="95"/>
      <c r="O1108" s="94"/>
      <c r="P1108" s="94"/>
      <c r="Q1108" s="94"/>
    </row>
    <row r="1109" spans="13:17" x14ac:dyDescent="0.15">
      <c r="M1109" s="94"/>
      <c r="N1109" s="94"/>
      <c r="O1109" s="94"/>
      <c r="P1109" s="94"/>
      <c r="Q1109" s="94"/>
    </row>
    <row r="1110" spans="13:17" x14ac:dyDescent="0.15">
      <c r="M1110" s="94"/>
      <c r="N1110" s="95"/>
      <c r="O1110" s="94"/>
      <c r="P1110" s="94"/>
      <c r="Q1110" s="94"/>
    </row>
    <row r="1111" spans="13:17" x14ac:dyDescent="0.15">
      <c r="M1111" s="94"/>
      <c r="N1111" s="94"/>
      <c r="O1111" s="94"/>
      <c r="P1111" s="94"/>
      <c r="Q1111" s="94"/>
    </row>
    <row r="1112" spans="13:17" x14ac:dyDescent="0.15">
      <c r="M1112" s="94"/>
      <c r="N1112" s="95"/>
      <c r="O1112" s="94"/>
      <c r="P1112" s="94"/>
      <c r="Q1112" s="94"/>
    </row>
    <row r="1113" spans="13:17" x14ac:dyDescent="0.15">
      <c r="M1113" s="94"/>
      <c r="N1113" s="94"/>
      <c r="O1113" s="94"/>
      <c r="P1113" s="94"/>
      <c r="Q1113" s="94"/>
    </row>
    <row r="1114" spans="13:17" x14ac:dyDescent="0.15">
      <c r="M1114" s="94"/>
      <c r="N1114" s="95"/>
      <c r="O1114" s="94"/>
      <c r="P1114" s="94"/>
      <c r="Q1114" s="94"/>
    </row>
    <row r="1115" spans="13:17" x14ac:dyDescent="0.15">
      <c r="M1115" s="94"/>
      <c r="N1115" s="94"/>
      <c r="O1115" s="94"/>
      <c r="P1115" s="94"/>
      <c r="Q1115" s="94"/>
    </row>
    <row r="1116" spans="13:17" x14ac:dyDescent="0.15">
      <c r="M1116" s="94"/>
      <c r="N1116" s="95"/>
      <c r="O1116" s="94"/>
      <c r="P1116" s="94"/>
      <c r="Q1116" s="94"/>
    </row>
    <row r="1117" spans="13:17" x14ac:dyDescent="0.15">
      <c r="M1117" s="94"/>
      <c r="N1117" s="94"/>
      <c r="O1117" s="94"/>
      <c r="P1117" s="94"/>
      <c r="Q1117" s="94"/>
    </row>
    <row r="1118" spans="13:17" x14ac:dyDescent="0.15">
      <c r="M1118" s="94"/>
      <c r="N1118" s="95"/>
      <c r="O1118" s="94"/>
      <c r="P1118" s="94"/>
      <c r="Q1118" s="94"/>
    </row>
    <row r="1119" spans="13:17" x14ac:dyDescent="0.15">
      <c r="M1119" s="94"/>
      <c r="N1119" s="94"/>
      <c r="O1119" s="94"/>
      <c r="P1119" s="94"/>
      <c r="Q1119" s="94"/>
    </row>
    <row r="1120" spans="13:17" x14ac:dyDescent="0.15">
      <c r="M1120" s="94"/>
      <c r="N1120" s="95"/>
      <c r="O1120" s="94"/>
      <c r="P1120" s="94"/>
      <c r="Q1120" s="94"/>
    </row>
    <row r="1121" spans="13:17" x14ac:dyDescent="0.15">
      <c r="M1121" s="94"/>
      <c r="N1121" s="94"/>
      <c r="O1121" s="94"/>
      <c r="P1121" s="94"/>
      <c r="Q1121" s="94"/>
    </row>
    <row r="1122" spans="13:17" x14ac:dyDescent="0.15">
      <c r="M1122" s="94"/>
      <c r="N1122" s="95"/>
      <c r="O1122" s="94"/>
      <c r="P1122" s="94"/>
      <c r="Q1122" s="94"/>
    </row>
    <row r="1123" spans="13:17" x14ac:dyDescent="0.15">
      <c r="M1123" s="94"/>
      <c r="N1123" s="94"/>
      <c r="O1123" s="94"/>
      <c r="P1123" s="94"/>
      <c r="Q1123" s="94"/>
    </row>
    <row r="1124" spans="13:17" x14ac:dyDescent="0.15">
      <c r="M1124" s="94"/>
      <c r="N1124" s="95"/>
      <c r="O1124" s="94"/>
      <c r="P1124" s="94"/>
      <c r="Q1124" s="94"/>
    </row>
    <row r="1125" spans="13:17" x14ac:dyDescent="0.15">
      <c r="M1125" s="94"/>
      <c r="N1125" s="94"/>
      <c r="O1125" s="94"/>
      <c r="P1125" s="94"/>
      <c r="Q1125" s="94"/>
    </row>
    <row r="1126" spans="13:17" x14ac:dyDescent="0.15">
      <c r="M1126" s="94"/>
      <c r="N1126" s="95"/>
      <c r="O1126" s="94"/>
      <c r="P1126" s="94"/>
      <c r="Q1126" s="94"/>
    </row>
    <row r="1127" spans="13:17" x14ac:dyDescent="0.15">
      <c r="M1127" s="94"/>
      <c r="N1127" s="94"/>
      <c r="O1127" s="94"/>
      <c r="P1127" s="94"/>
      <c r="Q1127" s="94"/>
    </row>
    <row r="1128" spans="13:17" x14ac:dyDescent="0.15">
      <c r="M1128" s="94"/>
      <c r="N1128" s="95"/>
      <c r="O1128" s="94"/>
      <c r="P1128" s="94"/>
      <c r="Q1128" s="94"/>
    </row>
    <row r="1129" spans="13:17" x14ac:dyDescent="0.15">
      <c r="M1129" s="94"/>
      <c r="N1129" s="94"/>
      <c r="O1129" s="94"/>
      <c r="P1129" s="94"/>
      <c r="Q1129" s="94"/>
    </row>
    <row r="1130" spans="13:17" x14ac:dyDescent="0.15">
      <c r="M1130" s="94"/>
      <c r="N1130" s="95"/>
      <c r="O1130" s="94"/>
      <c r="P1130" s="94"/>
      <c r="Q1130" s="94"/>
    </row>
    <row r="1131" spans="13:17" x14ac:dyDescent="0.15">
      <c r="M1131" s="94"/>
      <c r="N1131" s="94"/>
      <c r="O1131" s="94"/>
      <c r="P1131" s="94"/>
      <c r="Q1131" s="94"/>
    </row>
    <row r="1132" spans="13:17" x14ac:dyDescent="0.15">
      <c r="M1132" s="94"/>
      <c r="N1132" s="95"/>
      <c r="O1132" s="94"/>
      <c r="P1132" s="94"/>
      <c r="Q1132" s="94"/>
    </row>
    <row r="1133" spans="13:17" x14ac:dyDescent="0.15">
      <c r="M1133" s="94"/>
      <c r="N1133" s="94"/>
      <c r="O1133" s="94"/>
      <c r="P1133" s="94"/>
      <c r="Q1133" s="94"/>
    </row>
    <row r="1134" spans="13:17" x14ac:dyDescent="0.15">
      <c r="M1134" s="94"/>
      <c r="N1134" s="95"/>
      <c r="O1134" s="94"/>
      <c r="P1134" s="94"/>
      <c r="Q1134" s="94"/>
    </row>
    <row r="1135" spans="13:17" x14ac:dyDescent="0.15">
      <c r="M1135" s="94"/>
      <c r="N1135" s="94"/>
      <c r="O1135" s="94"/>
      <c r="P1135" s="94"/>
      <c r="Q1135" s="94"/>
    </row>
    <row r="1136" spans="13:17" x14ac:dyDescent="0.15">
      <c r="M1136" s="94"/>
      <c r="N1136" s="95"/>
      <c r="O1136" s="94"/>
      <c r="P1136" s="94"/>
      <c r="Q1136" s="94"/>
    </row>
    <row r="1137" spans="13:17" x14ac:dyDescent="0.15">
      <c r="M1137" s="94"/>
      <c r="N1137" s="94"/>
      <c r="O1137" s="94"/>
      <c r="P1137" s="94"/>
      <c r="Q1137" s="94"/>
    </row>
    <row r="1138" spans="13:17" x14ac:dyDescent="0.15">
      <c r="M1138" s="94"/>
      <c r="N1138" s="95"/>
      <c r="O1138" s="94"/>
      <c r="P1138" s="94"/>
      <c r="Q1138" s="94"/>
    </row>
    <row r="1139" spans="13:17" x14ac:dyDescent="0.15">
      <c r="M1139" s="94"/>
      <c r="N1139" s="94"/>
      <c r="O1139" s="94"/>
      <c r="P1139" s="94"/>
      <c r="Q1139" s="94"/>
    </row>
    <row r="1140" spans="13:17" x14ac:dyDescent="0.15">
      <c r="M1140" s="94"/>
      <c r="N1140" s="95"/>
      <c r="O1140" s="94"/>
      <c r="P1140" s="94"/>
      <c r="Q1140" s="94"/>
    </row>
    <row r="1141" spans="13:17" x14ac:dyDescent="0.15">
      <c r="M1141" s="94"/>
      <c r="N1141" s="94"/>
      <c r="O1141" s="94"/>
      <c r="P1141" s="94"/>
      <c r="Q1141" s="94"/>
    </row>
    <row r="1142" spans="13:17" x14ac:dyDescent="0.15">
      <c r="M1142" s="94"/>
      <c r="N1142" s="95"/>
      <c r="O1142" s="94"/>
      <c r="P1142" s="94"/>
      <c r="Q1142" s="94"/>
    </row>
    <row r="1143" spans="13:17" x14ac:dyDescent="0.15">
      <c r="M1143" s="94"/>
      <c r="N1143" s="94"/>
      <c r="O1143" s="94"/>
      <c r="P1143" s="94"/>
      <c r="Q1143" s="94"/>
    </row>
    <row r="1144" spans="13:17" x14ac:dyDescent="0.15">
      <c r="M1144" s="94"/>
      <c r="N1144" s="95"/>
      <c r="O1144" s="94"/>
      <c r="P1144" s="94"/>
      <c r="Q1144" s="94"/>
    </row>
    <row r="1145" spans="13:17" x14ac:dyDescent="0.15">
      <c r="M1145" s="94"/>
      <c r="N1145" s="94"/>
      <c r="O1145" s="94"/>
      <c r="P1145" s="94"/>
      <c r="Q1145" s="94"/>
    </row>
    <row r="1146" spans="13:17" x14ac:dyDescent="0.15">
      <c r="M1146" s="94"/>
      <c r="N1146" s="95"/>
      <c r="O1146" s="94"/>
      <c r="P1146" s="94"/>
      <c r="Q1146" s="94"/>
    </row>
    <row r="1147" spans="13:17" x14ac:dyDescent="0.15">
      <c r="M1147" s="94"/>
      <c r="N1147" s="94"/>
      <c r="O1147" s="94"/>
      <c r="P1147" s="94"/>
      <c r="Q1147" s="94"/>
    </row>
    <row r="1148" spans="13:17" x14ac:dyDescent="0.15">
      <c r="M1148" s="94"/>
      <c r="N1148" s="95"/>
      <c r="O1148" s="94"/>
      <c r="P1148" s="94"/>
      <c r="Q1148" s="94"/>
    </row>
    <row r="1149" spans="13:17" x14ac:dyDescent="0.15">
      <c r="M1149" s="94"/>
      <c r="N1149" s="94"/>
      <c r="O1149" s="94"/>
      <c r="P1149" s="94"/>
      <c r="Q1149" s="94"/>
    </row>
    <row r="1150" spans="13:17" x14ac:dyDescent="0.15">
      <c r="M1150" s="94"/>
      <c r="N1150" s="95"/>
      <c r="O1150" s="94"/>
      <c r="P1150" s="94"/>
      <c r="Q1150" s="94"/>
    </row>
    <row r="1151" spans="13:17" x14ac:dyDescent="0.15">
      <c r="M1151" s="94"/>
      <c r="N1151" s="94"/>
      <c r="O1151" s="94"/>
      <c r="P1151" s="94"/>
      <c r="Q1151" s="94"/>
    </row>
    <row r="1152" spans="13:17" x14ac:dyDescent="0.15">
      <c r="M1152" s="94"/>
      <c r="N1152" s="95"/>
      <c r="O1152" s="94"/>
      <c r="P1152" s="94"/>
      <c r="Q1152" s="94"/>
    </row>
    <row r="1153" spans="13:17" x14ac:dyDescent="0.15">
      <c r="M1153" s="94"/>
      <c r="N1153" s="94"/>
      <c r="O1153" s="94"/>
      <c r="P1153" s="94"/>
      <c r="Q1153" s="94"/>
    </row>
    <row r="1154" spans="13:17" x14ac:dyDescent="0.15">
      <c r="M1154" s="94"/>
      <c r="N1154" s="95"/>
      <c r="O1154" s="94"/>
      <c r="P1154" s="94"/>
      <c r="Q1154" s="94"/>
    </row>
    <row r="1155" spans="13:17" x14ac:dyDescent="0.15">
      <c r="M1155" s="94"/>
      <c r="N1155" s="94"/>
      <c r="O1155" s="94"/>
      <c r="P1155" s="94"/>
      <c r="Q1155" s="94"/>
    </row>
    <row r="1156" spans="13:17" x14ac:dyDescent="0.15">
      <c r="M1156" s="94"/>
      <c r="N1156" s="95"/>
      <c r="O1156" s="94"/>
      <c r="P1156" s="94"/>
      <c r="Q1156" s="94"/>
    </row>
    <row r="1157" spans="13:17" x14ac:dyDescent="0.15">
      <c r="M1157" s="94"/>
      <c r="N1157" s="94"/>
      <c r="O1157" s="94"/>
      <c r="P1157" s="94"/>
      <c r="Q1157" s="94"/>
    </row>
    <row r="1158" spans="13:17" x14ac:dyDescent="0.15">
      <c r="M1158" s="94"/>
      <c r="N1158" s="95"/>
      <c r="O1158" s="94"/>
      <c r="P1158" s="94"/>
      <c r="Q1158" s="94"/>
    </row>
    <row r="1159" spans="13:17" x14ac:dyDescent="0.15">
      <c r="M1159" s="94"/>
      <c r="N1159" s="94"/>
      <c r="O1159" s="94"/>
      <c r="P1159" s="94"/>
      <c r="Q1159" s="94"/>
    </row>
    <row r="1160" spans="13:17" x14ac:dyDescent="0.15">
      <c r="M1160" s="94"/>
      <c r="N1160" s="95"/>
      <c r="O1160" s="94"/>
      <c r="P1160" s="94"/>
      <c r="Q1160" s="94"/>
    </row>
    <row r="1161" spans="13:17" x14ac:dyDescent="0.15">
      <c r="M1161" s="94"/>
      <c r="N1161" s="94"/>
      <c r="O1161" s="94"/>
      <c r="P1161" s="94"/>
      <c r="Q1161" s="94"/>
    </row>
    <row r="1162" spans="13:17" x14ac:dyDescent="0.15">
      <c r="M1162" s="94"/>
      <c r="N1162" s="95"/>
      <c r="O1162" s="94"/>
      <c r="P1162" s="94"/>
      <c r="Q1162" s="94"/>
    </row>
    <row r="1163" spans="13:17" x14ac:dyDescent="0.15">
      <c r="M1163" s="94"/>
      <c r="N1163" s="94"/>
      <c r="O1163" s="94"/>
      <c r="P1163" s="94"/>
      <c r="Q1163" s="94"/>
    </row>
    <row r="1164" spans="13:17" x14ac:dyDescent="0.15">
      <c r="M1164" s="94"/>
      <c r="N1164" s="95"/>
      <c r="O1164" s="94"/>
      <c r="P1164" s="94"/>
      <c r="Q1164" s="94"/>
    </row>
    <row r="1165" spans="13:17" x14ac:dyDescent="0.15">
      <c r="M1165" s="94"/>
      <c r="N1165" s="94"/>
      <c r="O1165" s="94"/>
      <c r="P1165" s="94"/>
      <c r="Q1165" s="94"/>
    </row>
    <row r="1166" spans="13:17" x14ac:dyDescent="0.15">
      <c r="M1166" s="94"/>
      <c r="N1166" s="95"/>
      <c r="O1166" s="94"/>
      <c r="P1166" s="94"/>
      <c r="Q1166" s="94"/>
    </row>
    <row r="1167" spans="13:17" x14ac:dyDescent="0.15">
      <c r="M1167" s="94"/>
      <c r="N1167" s="94"/>
      <c r="O1167" s="94"/>
      <c r="P1167" s="94"/>
      <c r="Q1167" s="94"/>
    </row>
    <row r="1168" spans="13:17" x14ac:dyDescent="0.15">
      <c r="M1168" s="94"/>
      <c r="N1168" s="95"/>
      <c r="O1168" s="94"/>
      <c r="P1168" s="94"/>
      <c r="Q1168" s="94"/>
    </row>
    <row r="1169" spans="13:17" x14ac:dyDescent="0.15">
      <c r="M1169" s="94"/>
      <c r="N1169" s="94"/>
      <c r="O1169" s="94"/>
      <c r="P1169" s="94"/>
      <c r="Q1169" s="94"/>
    </row>
    <row r="1170" spans="13:17" x14ac:dyDescent="0.15">
      <c r="M1170" s="94"/>
      <c r="N1170" s="95"/>
      <c r="O1170" s="94"/>
      <c r="P1170" s="94"/>
      <c r="Q1170" s="94"/>
    </row>
    <row r="1171" spans="13:17" x14ac:dyDescent="0.15">
      <c r="M1171" s="94"/>
      <c r="N1171" s="94"/>
      <c r="O1171" s="94"/>
      <c r="P1171" s="94"/>
      <c r="Q1171" s="94"/>
    </row>
    <row r="1172" spans="13:17" x14ac:dyDescent="0.15">
      <c r="M1172" s="94"/>
      <c r="N1172" s="95"/>
      <c r="O1172" s="94"/>
      <c r="P1172" s="94"/>
      <c r="Q1172" s="94"/>
    </row>
    <row r="1173" spans="13:17" x14ac:dyDescent="0.15">
      <c r="M1173" s="94"/>
      <c r="N1173" s="94"/>
      <c r="O1173" s="94"/>
      <c r="P1173" s="94"/>
      <c r="Q1173" s="94"/>
    </row>
    <row r="1174" spans="13:17" x14ac:dyDescent="0.15">
      <c r="M1174" s="94"/>
      <c r="N1174" s="95"/>
      <c r="O1174" s="94"/>
      <c r="P1174" s="94"/>
      <c r="Q1174" s="94"/>
    </row>
    <row r="1175" spans="13:17" x14ac:dyDescent="0.15">
      <c r="M1175" s="94"/>
      <c r="N1175" s="94"/>
      <c r="O1175" s="94"/>
      <c r="P1175" s="94"/>
      <c r="Q1175" s="94"/>
    </row>
    <row r="1176" spans="13:17" x14ac:dyDescent="0.15">
      <c r="M1176" s="94"/>
      <c r="N1176" s="95"/>
      <c r="O1176" s="94"/>
      <c r="P1176" s="94"/>
      <c r="Q1176" s="94"/>
    </row>
    <row r="1177" spans="13:17" x14ac:dyDescent="0.15">
      <c r="M1177" s="94"/>
      <c r="N1177" s="94"/>
      <c r="O1177" s="94"/>
      <c r="P1177" s="94"/>
      <c r="Q1177" s="94"/>
    </row>
    <row r="1178" spans="13:17" x14ac:dyDescent="0.15">
      <c r="M1178" s="94"/>
      <c r="N1178" s="95"/>
      <c r="O1178" s="94"/>
      <c r="P1178" s="94"/>
      <c r="Q1178" s="94"/>
    </row>
    <row r="1179" spans="13:17" x14ac:dyDescent="0.15">
      <c r="M1179" s="94"/>
      <c r="N1179" s="94"/>
      <c r="O1179" s="94"/>
      <c r="P1179" s="94"/>
      <c r="Q1179" s="94"/>
    </row>
    <row r="1180" spans="13:17" x14ac:dyDescent="0.15">
      <c r="M1180" s="94"/>
      <c r="N1180" s="95"/>
      <c r="O1180" s="94"/>
      <c r="P1180" s="94"/>
      <c r="Q1180" s="94"/>
    </row>
    <row r="1181" spans="13:17" x14ac:dyDescent="0.15">
      <c r="M1181" s="94"/>
      <c r="N1181" s="94"/>
      <c r="O1181" s="94"/>
      <c r="P1181" s="94"/>
      <c r="Q1181" s="94"/>
    </row>
    <row r="1182" spans="13:17" x14ac:dyDescent="0.15">
      <c r="M1182" s="94"/>
      <c r="N1182" s="95"/>
      <c r="O1182" s="94"/>
      <c r="P1182" s="94"/>
      <c r="Q1182" s="94"/>
    </row>
    <row r="1183" spans="13:17" x14ac:dyDescent="0.15">
      <c r="M1183" s="94"/>
      <c r="N1183" s="94"/>
      <c r="O1183" s="94"/>
      <c r="P1183" s="94"/>
      <c r="Q1183" s="94"/>
    </row>
    <row r="1184" spans="13:17" x14ac:dyDescent="0.15">
      <c r="M1184" s="94"/>
      <c r="N1184" s="95"/>
      <c r="O1184" s="94"/>
      <c r="P1184" s="94"/>
      <c r="Q1184" s="94"/>
    </row>
    <row r="1185" spans="13:17" x14ac:dyDescent="0.15">
      <c r="M1185" s="94"/>
      <c r="N1185" s="94"/>
      <c r="O1185" s="94"/>
      <c r="P1185" s="94"/>
      <c r="Q1185" s="94"/>
    </row>
    <row r="1186" spans="13:17" x14ac:dyDescent="0.15">
      <c r="M1186" s="94"/>
      <c r="N1186" s="95"/>
      <c r="O1186" s="94"/>
      <c r="P1186" s="94"/>
      <c r="Q1186" s="94"/>
    </row>
    <row r="1187" spans="13:17" x14ac:dyDescent="0.15">
      <c r="M1187" s="94"/>
      <c r="N1187" s="94"/>
      <c r="O1187" s="94"/>
      <c r="P1187" s="94"/>
      <c r="Q1187" s="94"/>
    </row>
    <row r="1188" spans="13:17" x14ac:dyDescent="0.15">
      <c r="M1188" s="94"/>
      <c r="N1188" s="95"/>
      <c r="O1188" s="94"/>
      <c r="P1188" s="94"/>
      <c r="Q1188" s="94"/>
    </row>
    <row r="1189" spans="13:17" x14ac:dyDescent="0.15">
      <c r="M1189" s="94"/>
      <c r="N1189" s="94"/>
      <c r="O1189" s="94"/>
      <c r="P1189" s="94"/>
      <c r="Q1189" s="94"/>
    </row>
    <row r="1190" spans="13:17" x14ac:dyDescent="0.15">
      <c r="M1190" s="94"/>
      <c r="N1190" s="95"/>
      <c r="O1190" s="94"/>
      <c r="P1190" s="94"/>
      <c r="Q1190" s="94"/>
    </row>
    <row r="1191" spans="13:17" x14ac:dyDescent="0.15">
      <c r="M1191" s="94"/>
      <c r="N1191" s="94"/>
      <c r="O1191" s="94"/>
      <c r="P1191" s="94"/>
      <c r="Q1191" s="94"/>
    </row>
    <row r="1192" spans="13:17" x14ac:dyDescent="0.15">
      <c r="M1192" s="94"/>
      <c r="N1192" s="95"/>
      <c r="O1192" s="94"/>
      <c r="P1192" s="94"/>
      <c r="Q1192" s="94"/>
    </row>
    <row r="1193" spans="13:17" x14ac:dyDescent="0.15">
      <c r="M1193" s="94"/>
      <c r="N1193" s="94"/>
      <c r="O1193" s="94"/>
      <c r="P1193" s="94"/>
      <c r="Q1193" s="94"/>
    </row>
    <row r="1194" spans="13:17" x14ac:dyDescent="0.15">
      <c r="M1194" s="94"/>
      <c r="N1194" s="95"/>
      <c r="O1194" s="94"/>
      <c r="P1194" s="94"/>
      <c r="Q1194" s="94"/>
    </row>
    <row r="1195" spans="13:17" x14ac:dyDescent="0.15">
      <c r="M1195" s="94"/>
      <c r="N1195" s="94"/>
      <c r="O1195" s="94"/>
      <c r="P1195" s="94"/>
      <c r="Q1195" s="94"/>
    </row>
    <row r="1196" spans="13:17" x14ac:dyDescent="0.15">
      <c r="M1196" s="94"/>
      <c r="N1196" s="95"/>
      <c r="O1196" s="94"/>
      <c r="P1196" s="94"/>
      <c r="Q1196" s="94"/>
    </row>
    <row r="1197" spans="13:17" x14ac:dyDescent="0.15">
      <c r="M1197" s="94"/>
      <c r="N1197" s="94"/>
      <c r="O1197" s="94"/>
      <c r="P1197" s="94"/>
      <c r="Q1197" s="94"/>
    </row>
    <row r="1198" spans="13:17" x14ac:dyDescent="0.15">
      <c r="M1198" s="94"/>
      <c r="N1198" s="95"/>
      <c r="O1198" s="94"/>
      <c r="P1198" s="94"/>
      <c r="Q1198" s="94"/>
    </row>
    <row r="1199" spans="13:17" x14ac:dyDescent="0.15">
      <c r="M1199" s="94"/>
      <c r="N1199" s="94"/>
      <c r="O1199" s="94"/>
      <c r="P1199" s="94"/>
      <c r="Q1199" s="94"/>
    </row>
    <row r="1200" spans="13:17" x14ac:dyDescent="0.15">
      <c r="M1200" s="94"/>
      <c r="N1200" s="95"/>
      <c r="O1200" s="94"/>
      <c r="P1200" s="94"/>
      <c r="Q1200" s="94"/>
    </row>
    <row r="1201" spans="13:17" x14ac:dyDescent="0.15">
      <c r="M1201" s="94"/>
      <c r="N1201" s="94"/>
      <c r="O1201" s="94"/>
      <c r="P1201" s="94"/>
      <c r="Q1201" s="94"/>
    </row>
    <row r="1202" spans="13:17" x14ac:dyDescent="0.15">
      <c r="M1202" s="94"/>
      <c r="N1202" s="95"/>
      <c r="O1202" s="94"/>
      <c r="P1202" s="94"/>
      <c r="Q1202" s="94"/>
    </row>
    <row r="1203" spans="13:17" x14ac:dyDescent="0.15">
      <c r="M1203" s="94"/>
      <c r="N1203" s="94"/>
      <c r="O1203" s="94"/>
      <c r="P1203" s="94"/>
      <c r="Q1203" s="94"/>
    </row>
    <row r="1204" spans="13:17" x14ac:dyDescent="0.15">
      <c r="M1204" s="94"/>
      <c r="N1204" s="95"/>
      <c r="O1204" s="94"/>
      <c r="P1204" s="94"/>
      <c r="Q1204" s="94"/>
    </row>
    <row r="1205" spans="13:17" x14ac:dyDescent="0.15">
      <c r="M1205" s="94"/>
      <c r="N1205" s="94"/>
      <c r="O1205" s="94"/>
      <c r="P1205" s="94"/>
      <c r="Q1205" s="94"/>
    </row>
    <row r="1206" spans="13:17" x14ac:dyDescent="0.15">
      <c r="M1206" s="94"/>
      <c r="N1206" s="95"/>
      <c r="O1206" s="94"/>
      <c r="P1206" s="94"/>
      <c r="Q1206" s="94"/>
    </row>
    <row r="1207" spans="13:17" x14ac:dyDescent="0.15">
      <c r="M1207" s="94"/>
      <c r="N1207" s="94"/>
      <c r="O1207" s="94"/>
      <c r="P1207" s="94"/>
      <c r="Q1207" s="94"/>
    </row>
    <row r="1208" spans="13:17" x14ac:dyDescent="0.15">
      <c r="M1208" s="94"/>
      <c r="N1208" s="95"/>
      <c r="O1208" s="94"/>
      <c r="P1208" s="94"/>
      <c r="Q1208" s="94"/>
    </row>
    <row r="1209" spans="13:17" x14ac:dyDescent="0.15">
      <c r="M1209" s="94"/>
      <c r="N1209" s="94"/>
      <c r="O1209" s="94"/>
      <c r="P1209" s="94"/>
      <c r="Q1209" s="94"/>
    </row>
    <row r="1210" spans="13:17" x14ac:dyDescent="0.15">
      <c r="M1210" s="94"/>
      <c r="N1210" s="95"/>
      <c r="O1210" s="94"/>
      <c r="P1210" s="94"/>
      <c r="Q1210" s="94"/>
    </row>
    <row r="1211" spans="13:17" x14ac:dyDescent="0.15">
      <c r="M1211" s="94"/>
      <c r="N1211" s="94"/>
      <c r="O1211" s="94"/>
      <c r="P1211" s="94"/>
      <c r="Q1211" s="94"/>
    </row>
    <row r="1212" spans="13:17" x14ac:dyDescent="0.15">
      <c r="M1212" s="94"/>
      <c r="N1212" s="95"/>
      <c r="O1212" s="94"/>
      <c r="P1212" s="94"/>
      <c r="Q1212" s="94"/>
    </row>
    <row r="1213" spans="13:17" x14ac:dyDescent="0.15">
      <c r="M1213" s="94"/>
      <c r="N1213" s="94"/>
      <c r="O1213" s="94"/>
      <c r="P1213" s="94"/>
      <c r="Q1213" s="94"/>
    </row>
    <row r="1214" spans="13:17" x14ac:dyDescent="0.15">
      <c r="M1214" s="94"/>
      <c r="N1214" s="95"/>
      <c r="O1214" s="94"/>
      <c r="P1214" s="94"/>
      <c r="Q1214" s="94"/>
    </row>
    <row r="1215" spans="13:17" x14ac:dyDescent="0.15">
      <c r="M1215" s="94"/>
      <c r="N1215" s="94"/>
      <c r="O1215" s="94"/>
      <c r="P1215" s="94"/>
      <c r="Q1215" s="94"/>
    </row>
    <row r="1216" spans="13:17" x14ac:dyDescent="0.15">
      <c r="M1216" s="94"/>
      <c r="N1216" s="95"/>
      <c r="O1216" s="94"/>
      <c r="P1216" s="94"/>
      <c r="Q1216" s="94"/>
    </row>
    <row r="1217" spans="13:17" x14ac:dyDescent="0.15">
      <c r="M1217" s="94"/>
      <c r="N1217" s="94"/>
      <c r="O1217" s="94"/>
      <c r="P1217" s="94"/>
      <c r="Q1217" s="94"/>
    </row>
    <row r="1218" spans="13:17" x14ac:dyDescent="0.15">
      <c r="M1218" s="94"/>
      <c r="N1218" s="95"/>
      <c r="O1218" s="94"/>
      <c r="P1218" s="94"/>
      <c r="Q1218" s="94"/>
    </row>
    <row r="1219" spans="13:17" x14ac:dyDescent="0.15">
      <c r="M1219" s="94"/>
      <c r="N1219" s="94"/>
      <c r="O1219" s="94"/>
      <c r="P1219" s="94"/>
      <c r="Q1219" s="94"/>
    </row>
    <row r="1220" spans="13:17" x14ac:dyDescent="0.15">
      <c r="M1220" s="94"/>
      <c r="N1220" s="95"/>
      <c r="O1220" s="94"/>
      <c r="P1220" s="94"/>
      <c r="Q1220" s="94"/>
    </row>
    <row r="1221" spans="13:17" x14ac:dyDescent="0.15">
      <c r="M1221" s="94"/>
      <c r="N1221" s="94"/>
      <c r="O1221" s="94"/>
      <c r="P1221" s="94"/>
      <c r="Q1221" s="94"/>
    </row>
    <row r="1222" spans="13:17" x14ac:dyDescent="0.15">
      <c r="M1222" s="94"/>
      <c r="N1222" s="95"/>
      <c r="O1222" s="94"/>
      <c r="P1222" s="94"/>
      <c r="Q1222" s="94"/>
    </row>
    <row r="1223" spans="13:17" x14ac:dyDescent="0.15">
      <c r="M1223" s="94"/>
      <c r="N1223" s="94"/>
      <c r="O1223" s="94"/>
      <c r="P1223" s="94"/>
      <c r="Q1223" s="94"/>
    </row>
    <row r="1224" spans="13:17" x14ac:dyDescent="0.15">
      <c r="M1224" s="94"/>
      <c r="N1224" s="95"/>
      <c r="O1224" s="94"/>
      <c r="P1224" s="94"/>
      <c r="Q1224" s="94"/>
    </row>
    <row r="1225" spans="13:17" x14ac:dyDescent="0.15">
      <c r="M1225" s="94"/>
      <c r="N1225" s="94"/>
      <c r="O1225" s="94"/>
      <c r="P1225" s="94"/>
      <c r="Q1225" s="94"/>
    </row>
    <row r="1226" spans="13:17" x14ac:dyDescent="0.15">
      <c r="M1226" s="94"/>
      <c r="N1226" s="95"/>
      <c r="O1226" s="94"/>
      <c r="P1226" s="94"/>
      <c r="Q1226" s="94"/>
    </row>
    <row r="1227" spans="13:17" x14ac:dyDescent="0.15">
      <c r="M1227" s="94"/>
      <c r="N1227" s="94"/>
      <c r="O1227" s="94"/>
      <c r="P1227" s="94"/>
      <c r="Q1227" s="94"/>
    </row>
    <row r="1228" spans="13:17" x14ac:dyDescent="0.15">
      <c r="M1228" s="94"/>
      <c r="N1228" s="95"/>
      <c r="O1228" s="94"/>
      <c r="P1228" s="94"/>
      <c r="Q1228" s="94"/>
    </row>
    <row r="1229" spans="13:17" x14ac:dyDescent="0.15">
      <c r="M1229" s="94"/>
      <c r="N1229" s="94"/>
      <c r="O1229" s="94"/>
      <c r="P1229" s="94"/>
      <c r="Q1229" s="94"/>
    </row>
    <row r="1230" spans="13:17" x14ac:dyDescent="0.15">
      <c r="M1230" s="94"/>
      <c r="N1230" s="95"/>
      <c r="O1230" s="94"/>
      <c r="P1230" s="94"/>
      <c r="Q1230" s="94"/>
    </row>
    <row r="1231" spans="13:17" x14ac:dyDescent="0.15">
      <c r="M1231" s="94"/>
      <c r="N1231" s="94"/>
      <c r="O1231" s="94"/>
      <c r="P1231" s="94"/>
      <c r="Q1231" s="94"/>
    </row>
    <row r="1232" spans="13:17" x14ac:dyDescent="0.15">
      <c r="M1232" s="94"/>
      <c r="N1232" s="95"/>
      <c r="O1232" s="94"/>
      <c r="P1232" s="94"/>
      <c r="Q1232" s="94"/>
    </row>
    <row r="1233" spans="13:17" x14ac:dyDescent="0.15">
      <c r="M1233" s="94"/>
      <c r="N1233" s="94"/>
      <c r="O1233" s="94"/>
      <c r="P1233" s="94"/>
      <c r="Q1233" s="94"/>
    </row>
    <row r="1234" spans="13:17" x14ac:dyDescent="0.15">
      <c r="M1234" s="94"/>
      <c r="N1234" s="95"/>
      <c r="O1234" s="94"/>
      <c r="P1234" s="94"/>
      <c r="Q1234" s="94"/>
    </row>
    <row r="1235" spans="13:17" x14ac:dyDescent="0.15">
      <c r="M1235" s="94"/>
      <c r="N1235" s="94"/>
      <c r="O1235" s="94"/>
      <c r="P1235" s="94"/>
      <c r="Q1235" s="94"/>
    </row>
    <row r="1236" spans="13:17" x14ac:dyDescent="0.15">
      <c r="M1236" s="94"/>
      <c r="N1236" s="95"/>
      <c r="O1236" s="94"/>
      <c r="P1236" s="94"/>
      <c r="Q1236" s="94"/>
    </row>
    <row r="1237" spans="13:17" x14ac:dyDescent="0.15">
      <c r="M1237" s="94"/>
      <c r="N1237" s="94"/>
      <c r="O1237" s="94"/>
      <c r="P1237" s="94"/>
      <c r="Q1237" s="94"/>
    </row>
    <row r="1238" spans="13:17" x14ac:dyDescent="0.15">
      <c r="M1238" s="94"/>
      <c r="N1238" s="95"/>
      <c r="O1238" s="94"/>
      <c r="P1238" s="94"/>
      <c r="Q1238" s="94"/>
    </row>
    <row r="1239" spans="13:17" x14ac:dyDescent="0.15">
      <c r="M1239" s="94"/>
      <c r="N1239" s="94"/>
      <c r="O1239" s="94"/>
      <c r="P1239" s="94"/>
      <c r="Q1239" s="94"/>
    </row>
    <row r="1240" spans="13:17" x14ac:dyDescent="0.15">
      <c r="M1240" s="94"/>
      <c r="N1240" s="95"/>
      <c r="O1240" s="94"/>
      <c r="P1240" s="94"/>
      <c r="Q1240" s="94"/>
    </row>
    <row r="1241" spans="13:17" x14ac:dyDescent="0.15">
      <c r="M1241" s="94"/>
      <c r="N1241" s="94"/>
      <c r="O1241" s="94"/>
      <c r="P1241" s="94"/>
      <c r="Q1241" s="94"/>
    </row>
    <row r="1242" spans="13:17" x14ac:dyDescent="0.15">
      <c r="M1242" s="94"/>
      <c r="N1242" s="95"/>
      <c r="O1242" s="94"/>
      <c r="P1242" s="94"/>
      <c r="Q1242" s="94"/>
    </row>
    <row r="1243" spans="13:17" x14ac:dyDescent="0.15">
      <c r="M1243" s="94"/>
      <c r="N1243" s="94"/>
      <c r="O1243" s="94"/>
      <c r="P1243" s="94"/>
      <c r="Q1243" s="94"/>
    </row>
    <row r="1244" spans="13:17" x14ac:dyDescent="0.15">
      <c r="M1244" s="94"/>
      <c r="N1244" s="95"/>
      <c r="O1244" s="94"/>
      <c r="P1244" s="94"/>
      <c r="Q1244" s="94"/>
    </row>
    <row r="1245" spans="13:17" x14ac:dyDescent="0.15">
      <c r="M1245" s="94"/>
      <c r="N1245" s="94"/>
      <c r="O1245" s="94"/>
      <c r="P1245" s="94"/>
      <c r="Q1245" s="94"/>
    </row>
    <row r="1246" spans="13:17" x14ac:dyDescent="0.15">
      <c r="M1246" s="94"/>
      <c r="N1246" s="95"/>
      <c r="O1246" s="94"/>
      <c r="P1246" s="94"/>
      <c r="Q1246" s="94"/>
    </row>
    <row r="1247" spans="13:17" x14ac:dyDescent="0.15">
      <c r="M1247" s="94"/>
      <c r="N1247" s="94"/>
      <c r="O1247" s="94"/>
      <c r="P1247" s="94"/>
      <c r="Q1247" s="94"/>
    </row>
    <row r="1248" spans="13:17" x14ac:dyDescent="0.15">
      <c r="M1248" s="94"/>
      <c r="N1248" s="95"/>
      <c r="O1248" s="94"/>
      <c r="P1248" s="94"/>
      <c r="Q1248" s="94"/>
    </row>
    <row r="1249" spans="13:17" x14ac:dyDescent="0.15">
      <c r="M1249" s="94"/>
      <c r="N1249" s="94"/>
      <c r="O1249" s="94"/>
      <c r="P1249" s="94"/>
      <c r="Q1249" s="94"/>
    </row>
    <row r="1250" spans="13:17" x14ac:dyDescent="0.15">
      <c r="M1250" s="94"/>
      <c r="N1250" s="95"/>
      <c r="O1250" s="94"/>
      <c r="P1250" s="94"/>
      <c r="Q1250" s="94"/>
    </row>
    <row r="1251" spans="13:17" x14ac:dyDescent="0.15">
      <c r="M1251" s="94"/>
      <c r="N1251" s="94"/>
      <c r="O1251" s="94"/>
      <c r="P1251" s="94"/>
      <c r="Q1251" s="94"/>
    </row>
    <row r="1252" spans="13:17" x14ac:dyDescent="0.15">
      <c r="M1252" s="94"/>
      <c r="N1252" s="95"/>
      <c r="O1252" s="94"/>
      <c r="P1252" s="94"/>
      <c r="Q1252" s="94"/>
    </row>
    <row r="1253" spans="13:17" x14ac:dyDescent="0.15">
      <c r="M1253" s="94"/>
      <c r="N1253" s="94"/>
      <c r="O1253" s="94"/>
      <c r="P1253" s="94"/>
      <c r="Q1253" s="94"/>
    </row>
    <row r="1254" spans="13:17" x14ac:dyDescent="0.15">
      <c r="M1254" s="94"/>
      <c r="N1254" s="95"/>
      <c r="O1254" s="94"/>
      <c r="P1254" s="94"/>
      <c r="Q1254" s="94"/>
    </row>
    <row r="1255" spans="13:17" x14ac:dyDescent="0.15">
      <c r="M1255" s="94"/>
      <c r="N1255" s="94"/>
      <c r="O1255" s="94"/>
      <c r="P1255" s="94"/>
      <c r="Q1255" s="94"/>
    </row>
    <row r="1256" spans="13:17" x14ac:dyDescent="0.15">
      <c r="M1256" s="94"/>
      <c r="N1256" s="95"/>
      <c r="O1256" s="94"/>
      <c r="P1256" s="94"/>
      <c r="Q1256" s="94"/>
    </row>
    <row r="1257" spans="13:17" x14ac:dyDescent="0.15">
      <c r="M1257" s="94"/>
      <c r="N1257" s="94"/>
      <c r="O1257" s="94"/>
      <c r="P1257" s="94"/>
      <c r="Q1257" s="94"/>
    </row>
    <row r="1258" spans="13:17" x14ac:dyDescent="0.15">
      <c r="M1258" s="94"/>
      <c r="N1258" s="95"/>
      <c r="O1258" s="94"/>
      <c r="P1258" s="94"/>
      <c r="Q1258" s="94"/>
    </row>
    <row r="1259" spans="13:17" x14ac:dyDescent="0.15">
      <c r="M1259" s="94"/>
      <c r="N1259" s="94"/>
      <c r="O1259" s="94"/>
      <c r="P1259" s="94"/>
      <c r="Q1259" s="94"/>
    </row>
    <row r="1260" spans="13:17" x14ac:dyDescent="0.15">
      <c r="M1260" s="94"/>
      <c r="N1260" s="95"/>
      <c r="O1260" s="94"/>
      <c r="P1260" s="94"/>
      <c r="Q1260" s="94"/>
    </row>
    <row r="1261" spans="13:17" x14ac:dyDescent="0.15">
      <c r="M1261" s="94"/>
      <c r="N1261" s="94"/>
      <c r="O1261" s="94"/>
      <c r="P1261" s="94"/>
      <c r="Q1261" s="94"/>
    </row>
    <row r="1262" spans="13:17" x14ac:dyDescent="0.15">
      <c r="M1262" s="94"/>
      <c r="N1262" s="95"/>
      <c r="O1262" s="94"/>
      <c r="P1262" s="94"/>
      <c r="Q1262" s="94"/>
    </row>
    <row r="1263" spans="13:17" x14ac:dyDescent="0.15">
      <c r="M1263" s="94"/>
      <c r="N1263" s="94"/>
      <c r="O1263" s="94"/>
      <c r="P1263" s="94"/>
      <c r="Q1263" s="94"/>
    </row>
    <row r="1264" spans="13:17" x14ac:dyDescent="0.15">
      <c r="M1264" s="94"/>
      <c r="N1264" s="95"/>
      <c r="O1264" s="94"/>
      <c r="P1264" s="94"/>
      <c r="Q1264" s="94"/>
    </row>
    <row r="1265" spans="13:17" x14ac:dyDescent="0.15">
      <c r="M1265" s="94"/>
      <c r="N1265" s="94"/>
      <c r="O1265" s="94"/>
      <c r="P1265" s="94"/>
      <c r="Q1265" s="94"/>
    </row>
    <row r="1266" spans="13:17" x14ac:dyDescent="0.15">
      <c r="M1266" s="94"/>
      <c r="N1266" s="95"/>
      <c r="O1266" s="94"/>
      <c r="P1266" s="94"/>
      <c r="Q1266" s="94"/>
    </row>
    <row r="1267" spans="13:17" x14ac:dyDescent="0.15">
      <c r="M1267" s="94"/>
      <c r="N1267" s="94"/>
      <c r="O1267" s="94"/>
      <c r="P1267" s="94"/>
      <c r="Q1267" s="94"/>
    </row>
    <row r="1268" spans="13:17" x14ac:dyDescent="0.15">
      <c r="M1268" s="94"/>
      <c r="N1268" s="95"/>
      <c r="O1268" s="94"/>
      <c r="P1268" s="94"/>
      <c r="Q1268" s="94"/>
    </row>
    <row r="1269" spans="13:17" x14ac:dyDescent="0.15">
      <c r="M1269" s="94"/>
      <c r="N1269" s="94"/>
      <c r="O1269" s="94"/>
      <c r="P1269" s="94"/>
      <c r="Q1269" s="94"/>
    </row>
    <row r="1270" spans="13:17" x14ac:dyDescent="0.15">
      <c r="M1270" s="94"/>
      <c r="N1270" s="95"/>
      <c r="O1270" s="94"/>
      <c r="P1270" s="94"/>
      <c r="Q1270" s="94"/>
    </row>
    <row r="1271" spans="13:17" x14ac:dyDescent="0.15">
      <c r="M1271" s="94"/>
      <c r="N1271" s="94"/>
      <c r="O1271" s="94"/>
      <c r="P1271" s="94"/>
      <c r="Q1271" s="94"/>
    </row>
    <row r="1272" spans="13:17" x14ac:dyDescent="0.15">
      <c r="M1272" s="94"/>
      <c r="N1272" s="95"/>
      <c r="O1272" s="94"/>
      <c r="P1272" s="94"/>
      <c r="Q1272" s="94"/>
    </row>
    <row r="1273" spans="13:17" x14ac:dyDescent="0.15">
      <c r="M1273" s="94"/>
      <c r="N1273" s="94"/>
      <c r="O1273" s="94"/>
      <c r="P1273" s="94"/>
      <c r="Q1273" s="94"/>
    </row>
    <row r="1274" spans="13:17" x14ac:dyDescent="0.15">
      <c r="M1274" s="94"/>
      <c r="N1274" s="95"/>
      <c r="O1274" s="94"/>
      <c r="P1274" s="94"/>
      <c r="Q1274" s="94"/>
    </row>
    <row r="1275" spans="13:17" x14ac:dyDescent="0.15">
      <c r="M1275" s="94"/>
      <c r="N1275" s="94"/>
      <c r="O1275" s="94"/>
      <c r="P1275" s="94"/>
      <c r="Q1275" s="94"/>
    </row>
    <row r="1276" spans="13:17" x14ac:dyDescent="0.15">
      <c r="M1276" s="94"/>
      <c r="N1276" s="95"/>
      <c r="O1276" s="94"/>
      <c r="P1276" s="94"/>
      <c r="Q1276" s="94"/>
    </row>
    <row r="1277" spans="13:17" x14ac:dyDescent="0.15">
      <c r="M1277" s="94"/>
      <c r="N1277" s="94"/>
      <c r="O1277" s="94"/>
      <c r="P1277" s="94"/>
      <c r="Q1277" s="94"/>
    </row>
    <row r="1278" spans="13:17" x14ac:dyDescent="0.15">
      <c r="M1278" s="94"/>
      <c r="N1278" s="95"/>
      <c r="O1278" s="94"/>
      <c r="P1278" s="94"/>
      <c r="Q1278" s="94"/>
    </row>
    <row r="1279" spans="13:17" x14ac:dyDescent="0.15">
      <c r="M1279" s="94"/>
      <c r="N1279" s="94"/>
      <c r="O1279" s="94"/>
      <c r="P1279" s="94"/>
      <c r="Q1279" s="94"/>
    </row>
    <row r="1280" spans="13:17" x14ac:dyDescent="0.15">
      <c r="M1280" s="94"/>
      <c r="N1280" s="95"/>
      <c r="O1280" s="94"/>
      <c r="P1280" s="94"/>
      <c r="Q1280" s="94"/>
    </row>
    <row r="1281" spans="13:17" x14ac:dyDescent="0.15">
      <c r="M1281" s="94"/>
      <c r="N1281" s="94"/>
      <c r="O1281" s="94"/>
      <c r="P1281" s="94"/>
      <c r="Q1281" s="94"/>
    </row>
    <row r="1282" spans="13:17" x14ac:dyDescent="0.15">
      <c r="M1282" s="94"/>
      <c r="N1282" s="95"/>
      <c r="O1282" s="94"/>
      <c r="P1282" s="94"/>
      <c r="Q1282" s="94"/>
    </row>
    <row r="1283" spans="13:17" x14ac:dyDescent="0.15">
      <c r="M1283" s="94"/>
      <c r="N1283" s="94"/>
      <c r="O1283" s="94"/>
      <c r="P1283" s="94"/>
      <c r="Q1283" s="94"/>
    </row>
    <row r="1284" spans="13:17" x14ac:dyDescent="0.15">
      <c r="M1284" s="94"/>
      <c r="N1284" s="95"/>
      <c r="O1284" s="94"/>
      <c r="P1284" s="94"/>
      <c r="Q1284" s="94"/>
    </row>
    <row r="1285" spans="13:17" x14ac:dyDescent="0.15">
      <c r="M1285" s="94"/>
      <c r="N1285" s="94"/>
      <c r="O1285" s="94"/>
      <c r="P1285" s="94"/>
      <c r="Q1285" s="94"/>
    </row>
    <row r="1286" spans="13:17" x14ac:dyDescent="0.15">
      <c r="M1286" s="94"/>
      <c r="N1286" s="95"/>
      <c r="O1286" s="94"/>
      <c r="P1286" s="94"/>
      <c r="Q1286" s="94"/>
    </row>
    <row r="1287" spans="13:17" x14ac:dyDescent="0.15">
      <c r="M1287" s="94"/>
      <c r="N1287" s="94"/>
      <c r="O1287" s="94"/>
      <c r="P1287" s="94"/>
      <c r="Q1287" s="94"/>
    </row>
    <row r="1288" spans="13:17" x14ac:dyDescent="0.15">
      <c r="M1288" s="94"/>
      <c r="N1288" s="95"/>
      <c r="O1288" s="94"/>
      <c r="P1288" s="94"/>
      <c r="Q1288" s="94"/>
    </row>
    <row r="1289" spans="13:17" x14ac:dyDescent="0.15">
      <c r="M1289" s="94"/>
      <c r="N1289" s="94"/>
      <c r="O1289" s="94"/>
      <c r="P1289" s="94"/>
      <c r="Q1289" s="94"/>
    </row>
    <row r="1290" spans="13:17" x14ac:dyDescent="0.15">
      <c r="M1290" s="94"/>
      <c r="N1290" s="95"/>
      <c r="O1290" s="94"/>
      <c r="P1290" s="94"/>
      <c r="Q1290" s="94"/>
    </row>
    <row r="1291" spans="13:17" x14ac:dyDescent="0.15">
      <c r="M1291" s="94"/>
      <c r="N1291" s="94"/>
      <c r="O1291" s="94"/>
      <c r="P1291" s="94"/>
      <c r="Q1291" s="94"/>
    </row>
    <row r="1292" spans="13:17" x14ac:dyDescent="0.15">
      <c r="M1292" s="94"/>
      <c r="N1292" s="95"/>
      <c r="O1292" s="94"/>
      <c r="P1292" s="94"/>
      <c r="Q1292" s="94"/>
    </row>
    <row r="1293" spans="13:17" x14ac:dyDescent="0.15">
      <c r="M1293" s="94"/>
      <c r="N1293" s="94"/>
      <c r="O1293" s="94"/>
      <c r="P1293" s="94"/>
      <c r="Q1293" s="94"/>
    </row>
    <row r="1294" spans="13:17" x14ac:dyDescent="0.15">
      <c r="M1294" s="94"/>
      <c r="N1294" s="95"/>
      <c r="O1294" s="94"/>
      <c r="P1294" s="94"/>
      <c r="Q1294" s="94"/>
    </row>
    <row r="1295" spans="13:17" x14ac:dyDescent="0.15">
      <c r="M1295" s="94"/>
      <c r="N1295" s="94"/>
      <c r="O1295" s="94"/>
      <c r="P1295" s="94"/>
      <c r="Q1295" s="94"/>
    </row>
    <row r="1296" spans="13:17" x14ac:dyDescent="0.15">
      <c r="M1296" s="94"/>
      <c r="N1296" s="95"/>
      <c r="O1296" s="94"/>
      <c r="P1296" s="94"/>
      <c r="Q1296" s="94"/>
    </row>
    <row r="1297" spans="13:17" x14ac:dyDescent="0.15">
      <c r="M1297" s="94"/>
      <c r="N1297" s="94"/>
      <c r="O1297" s="94"/>
      <c r="P1297" s="94"/>
      <c r="Q1297" s="94"/>
    </row>
    <row r="1298" spans="13:17" x14ac:dyDescent="0.15">
      <c r="M1298" s="94"/>
      <c r="N1298" s="95"/>
      <c r="O1298" s="94"/>
      <c r="P1298" s="94"/>
      <c r="Q1298" s="94"/>
    </row>
    <row r="1299" spans="13:17" x14ac:dyDescent="0.15">
      <c r="M1299" s="94"/>
      <c r="N1299" s="94"/>
      <c r="O1299" s="94"/>
      <c r="P1299" s="94"/>
      <c r="Q1299" s="94"/>
    </row>
    <row r="1300" spans="13:17" x14ac:dyDescent="0.15">
      <c r="M1300" s="94"/>
      <c r="N1300" s="95"/>
      <c r="O1300" s="94"/>
      <c r="P1300" s="94"/>
      <c r="Q1300" s="94"/>
    </row>
    <row r="1301" spans="13:17" x14ac:dyDescent="0.15">
      <c r="M1301" s="94"/>
      <c r="N1301" s="94"/>
      <c r="O1301" s="94"/>
      <c r="P1301" s="94"/>
      <c r="Q1301" s="94"/>
    </row>
    <row r="1302" spans="13:17" x14ac:dyDescent="0.15">
      <c r="M1302" s="94"/>
      <c r="N1302" s="95"/>
      <c r="O1302" s="94"/>
      <c r="P1302" s="94"/>
      <c r="Q1302" s="94"/>
    </row>
    <row r="1303" spans="13:17" x14ac:dyDescent="0.15">
      <c r="M1303" s="94"/>
      <c r="N1303" s="94"/>
      <c r="O1303" s="94"/>
      <c r="P1303" s="94"/>
      <c r="Q1303" s="94"/>
    </row>
    <row r="1304" spans="13:17" x14ac:dyDescent="0.15">
      <c r="M1304" s="94"/>
      <c r="N1304" s="95"/>
      <c r="O1304" s="94"/>
      <c r="P1304" s="94"/>
      <c r="Q1304" s="94"/>
    </row>
    <row r="1305" spans="13:17" x14ac:dyDescent="0.15">
      <c r="M1305" s="94"/>
      <c r="N1305" s="94"/>
      <c r="O1305" s="94"/>
      <c r="P1305" s="94"/>
      <c r="Q1305" s="94"/>
    </row>
    <row r="1306" spans="13:17" x14ac:dyDescent="0.15">
      <c r="M1306" s="94"/>
      <c r="N1306" s="95"/>
      <c r="O1306" s="94"/>
      <c r="P1306" s="94"/>
      <c r="Q1306" s="94"/>
    </row>
    <row r="1307" spans="13:17" x14ac:dyDescent="0.15">
      <c r="M1307" s="94"/>
      <c r="N1307" s="94"/>
      <c r="O1307" s="94"/>
      <c r="P1307" s="94"/>
      <c r="Q1307" s="94"/>
    </row>
    <row r="1308" spans="13:17" x14ac:dyDescent="0.15">
      <c r="M1308" s="94"/>
      <c r="N1308" s="95"/>
      <c r="O1308" s="94"/>
      <c r="P1308" s="94"/>
      <c r="Q1308" s="94"/>
    </row>
    <row r="1309" spans="13:17" x14ac:dyDescent="0.15">
      <c r="M1309" s="94"/>
      <c r="N1309" s="94"/>
      <c r="O1309" s="94"/>
      <c r="P1309" s="94"/>
      <c r="Q1309" s="94"/>
    </row>
    <row r="1310" spans="13:17" x14ac:dyDescent="0.15">
      <c r="M1310" s="94"/>
      <c r="N1310" s="95"/>
      <c r="O1310" s="94"/>
      <c r="P1310" s="94"/>
      <c r="Q1310" s="94"/>
    </row>
    <row r="1311" spans="13:17" x14ac:dyDescent="0.15">
      <c r="M1311" s="94"/>
      <c r="N1311" s="94"/>
      <c r="O1311" s="94"/>
      <c r="P1311" s="94"/>
      <c r="Q1311" s="94"/>
    </row>
    <row r="1312" spans="13:17" x14ac:dyDescent="0.15">
      <c r="M1312" s="94"/>
      <c r="N1312" s="95"/>
      <c r="O1312" s="94"/>
      <c r="P1312" s="94"/>
      <c r="Q1312" s="94"/>
    </row>
    <row r="1313" spans="13:17" x14ac:dyDescent="0.15">
      <c r="M1313" s="94"/>
      <c r="N1313" s="94"/>
      <c r="O1313" s="94"/>
      <c r="P1313" s="94"/>
      <c r="Q1313" s="94"/>
    </row>
    <row r="1314" spans="13:17" x14ac:dyDescent="0.15">
      <c r="M1314" s="94"/>
      <c r="N1314" s="95"/>
      <c r="O1314" s="94"/>
      <c r="P1314" s="94"/>
      <c r="Q1314" s="94"/>
    </row>
    <row r="1315" spans="13:17" x14ac:dyDescent="0.15">
      <c r="M1315" s="94"/>
      <c r="N1315" s="94"/>
      <c r="O1315" s="94"/>
      <c r="P1315" s="94"/>
      <c r="Q1315" s="94"/>
    </row>
    <row r="1316" spans="13:17" x14ac:dyDescent="0.15">
      <c r="M1316" s="94"/>
      <c r="N1316" s="95"/>
      <c r="O1316" s="94"/>
      <c r="P1316" s="94"/>
      <c r="Q1316" s="94"/>
    </row>
    <row r="1317" spans="13:17" x14ac:dyDescent="0.15">
      <c r="M1317" s="94"/>
      <c r="N1317" s="94"/>
      <c r="O1317" s="94"/>
      <c r="P1317" s="94"/>
      <c r="Q1317" s="94"/>
    </row>
    <row r="1318" spans="13:17" x14ac:dyDescent="0.15">
      <c r="M1318" s="94"/>
      <c r="N1318" s="95"/>
      <c r="O1318" s="94"/>
      <c r="P1318" s="94"/>
      <c r="Q1318" s="94"/>
    </row>
    <row r="1319" spans="13:17" x14ac:dyDescent="0.15">
      <c r="M1319" s="94"/>
      <c r="N1319" s="94"/>
      <c r="O1319" s="94"/>
      <c r="P1319" s="94"/>
      <c r="Q1319" s="94"/>
    </row>
    <row r="1320" spans="13:17" x14ac:dyDescent="0.15">
      <c r="M1320" s="94"/>
      <c r="N1320" s="95"/>
      <c r="O1320" s="94"/>
      <c r="P1320" s="94"/>
      <c r="Q1320" s="94"/>
    </row>
    <row r="1321" spans="13:17" x14ac:dyDescent="0.15">
      <c r="M1321" s="94"/>
      <c r="N1321" s="94"/>
      <c r="O1321" s="94"/>
      <c r="P1321" s="94"/>
      <c r="Q1321" s="94"/>
    </row>
    <row r="1322" spans="13:17" x14ac:dyDescent="0.15">
      <c r="M1322" s="94"/>
      <c r="N1322" s="95"/>
      <c r="O1322" s="94"/>
      <c r="P1322" s="94"/>
      <c r="Q1322" s="94"/>
    </row>
    <row r="1323" spans="13:17" x14ac:dyDescent="0.15">
      <c r="M1323" s="94"/>
      <c r="N1323" s="94"/>
      <c r="O1323" s="94"/>
      <c r="P1323" s="94"/>
      <c r="Q1323" s="94"/>
    </row>
    <row r="1324" spans="13:17" x14ac:dyDescent="0.15">
      <c r="M1324" s="94"/>
      <c r="N1324" s="95"/>
      <c r="O1324" s="94"/>
      <c r="P1324" s="94"/>
      <c r="Q1324" s="94"/>
    </row>
    <row r="1325" spans="13:17" x14ac:dyDescent="0.15">
      <c r="M1325" s="94"/>
      <c r="N1325" s="94"/>
      <c r="O1325" s="94"/>
      <c r="P1325" s="94"/>
      <c r="Q1325" s="94"/>
    </row>
    <row r="1326" spans="13:17" x14ac:dyDescent="0.15">
      <c r="M1326" s="94"/>
      <c r="N1326" s="95"/>
      <c r="O1326" s="94"/>
      <c r="P1326" s="94"/>
      <c r="Q1326" s="94"/>
    </row>
    <row r="1327" spans="13:17" x14ac:dyDescent="0.15">
      <c r="M1327" s="94"/>
      <c r="N1327" s="94"/>
      <c r="O1327" s="94"/>
      <c r="P1327" s="94"/>
      <c r="Q1327" s="94"/>
    </row>
    <row r="1328" spans="13:17" x14ac:dyDescent="0.15">
      <c r="M1328" s="94"/>
      <c r="N1328" s="95"/>
      <c r="O1328" s="94"/>
      <c r="P1328" s="94"/>
      <c r="Q1328" s="94"/>
    </row>
    <row r="1329" spans="13:17" x14ac:dyDescent="0.15">
      <c r="M1329" s="94"/>
      <c r="N1329" s="94"/>
      <c r="O1329" s="94"/>
      <c r="P1329" s="94"/>
      <c r="Q1329" s="94"/>
    </row>
    <row r="1330" spans="13:17" x14ac:dyDescent="0.15">
      <c r="M1330" s="94"/>
      <c r="N1330" s="95"/>
      <c r="O1330" s="94"/>
      <c r="P1330" s="94"/>
      <c r="Q1330" s="94"/>
    </row>
    <row r="1331" spans="13:17" x14ac:dyDescent="0.15">
      <c r="M1331" s="94"/>
      <c r="N1331" s="94"/>
      <c r="O1331" s="94"/>
      <c r="P1331" s="94"/>
      <c r="Q1331" s="94"/>
    </row>
    <row r="1332" spans="13:17" x14ac:dyDescent="0.15">
      <c r="M1332" s="94"/>
      <c r="N1332" s="95"/>
      <c r="O1332" s="94"/>
      <c r="P1332" s="94"/>
      <c r="Q1332" s="94"/>
    </row>
    <row r="1333" spans="13:17" x14ac:dyDescent="0.15">
      <c r="M1333" s="94"/>
      <c r="N1333" s="94"/>
      <c r="O1333" s="94"/>
      <c r="P1333" s="94"/>
      <c r="Q1333" s="94"/>
    </row>
    <row r="1334" spans="13:17" x14ac:dyDescent="0.15">
      <c r="M1334" s="94"/>
      <c r="N1334" s="95"/>
      <c r="O1334" s="94"/>
      <c r="P1334" s="94"/>
      <c r="Q1334" s="94"/>
    </row>
    <row r="1335" spans="13:17" x14ac:dyDescent="0.15">
      <c r="M1335" s="94"/>
      <c r="N1335" s="94"/>
      <c r="O1335" s="94"/>
      <c r="P1335" s="94"/>
      <c r="Q1335" s="94"/>
    </row>
    <row r="1336" spans="13:17" x14ac:dyDescent="0.15">
      <c r="M1336" s="94"/>
      <c r="N1336" s="95"/>
      <c r="O1336" s="94"/>
      <c r="P1336" s="94"/>
      <c r="Q1336" s="94"/>
    </row>
    <row r="1337" spans="13:17" x14ac:dyDescent="0.15">
      <c r="M1337" s="94"/>
      <c r="N1337" s="94"/>
      <c r="O1337" s="94"/>
      <c r="P1337" s="94"/>
      <c r="Q1337" s="94"/>
    </row>
    <row r="1338" spans="13:17" x14ac:dyDescent="0.15">
      <c r="M1338" s="94"/>
      <c r="N1338" s="95"/>
      <c r="O1338" s="94"/>
      <c r="P1338" s="94"/>
      <c r="Q1338" s="94"/>
    </row>
    <row r="1339" spans="13:17" x14ac:dyDescent="0.15">
      <c r="M1339" s="94"/>
      <c r="N1339" s="94"/>
      <c r="O1339" s="94"/>
      <c r="P1339" s="94"/>
      <c r="Q1339" s="94"/>
    </row>
    <row r="1340" spans="13:17" x14ac:dyDescent="0.15">
      <c r="M1340" s="94"/>
      <c r="N1340" s="95"/>
      <c r="O1340" s="94"/>
      <c r="P1340" s="94"/>
      <c r="Q1340" s="94"/>
    </row>
    <row r="1341" spans="13:17" x14ac:dyDescent="0.15">
      <c r="M1341" s="94"/>
      <c r="N1341" s="94"/>
      <c r="O1341" s="94"/>
      <c r="P1341" s="94"/>
      <c r="Q1341" s="94"/>
    </row>
    <row r="1342" spans="13:17" x14ac:dyDescent="0.15">
      <c r="M1342" s="94"/>
      <c r="N1342" s="95"/>
      <c r="O1342" s="94"/>
      <c r="P1342" s="94"/>
      <c r="Q1342" s="94"/>
    </row>
    <row r="1343" spans="13:17" x14ac:dyDescent="0.15">
      <c r="M1343" s="94"/>
      <c r="N1343" s="94"/>
      <c r="O1343" s="94"/>
      <c r="P1343" s="94"/>
      <c r="Q1343" s="94"/>
    </row>
    <row r="1344" spans="13:17" x14ac:dyDescent="0.15">
      <c r="M1344" s="94"/>
      <c r="N1344" s="95"/>
      <c r="O1344" s="94"/>
      <c r="P1344" s="94"/>
      <c r="Q1344" s="94"/>
    </row>
    <row r="1345" spans="13:17" x14ac:dyDescent="0.15">
      <c r="M1345" s="94"/>
      <c r="N1345" s="94"/>
      <c r="O1345" s="94"/>
      <c r="P1345" s="94"/>
      <c r="Q1345" s="94"/>
    </row>
    <row r="1346" spans="13:17" x14ac:dyDescent="0.15">
      <c r="M1346" s="94"/>
      <c r="N1346" s="95"/>
      <c r="O1346" s="94"/>
      <c r="P1346" s="94"/>
      <c r="Q1346" s="94"/>
    </row>
    <row r="1347" spans="13:17" x14ac:dyDescent="0.15">
      <c r="M1347" s="94"/>
      <c r="N1347" s="94"/>
      <c r="O1347" s="94"/>
      <c r="P1347" s="94"/>
      <c r="Q1347" s="94"/>
    </row>
    <row r="1348" spans="13:17" x14ac:dyDescent="0.15">
      <c r="M1348" s="94"/>
      <c r="N1348" s="95"/>
      <c r="O1348" s="94"/>
      <c r="P1348" s="94"/>
      <c r="Q1348" s="94"/>
    </row>
    <row r="1349" spans="13:17" x14ac:dyDescent="0.15">
      <c r="M1349" s="94"/>
      <c r="N1349" s="94"/>
      <c r="O1349" s="94"/>
      <c r="P1349" s="94"/>
      <c r="Q1349" s="94"/>
    </row>
    <row r="1350" spans="13:17" x14ac:dyDescent="0.15">
      <c r="M1350" s="94"/>
      <c r="N1350" s="95"/>
      <c r="O1350" s="94"/>
      <c r="P1350" s="94"/>
      <c r="Q1350" s="94"/>
    </row>
    <row r="1351" spans="13:17" x14ac:dyDescent="0.15">
      <c r="M1351" s="94"/>
      <c r="N1351" s="94"/>
      <c r="O1351" s="94"/>
      <c r="P1351" s="94"/>
      <c r="Q1351" s="94"/>
    </row>
    <row r="1352" spans="13:17" x14ac:dyDescent="0.15">
      <c r="M1352" s="94"/>
      <c r="N1352" s="95"/>
      <c r="O1352" s="94"/>
      <c r="P1352" s="94"/>
      <c r="Q1352" s="94"/>
    </row>
    <row r="1353" spans="13:17" x14ac:dyDescent="0.15">
      <c r="M1353" s="94"/>
      <c r="N1353" s="94"/>
      <c r="O1353" s="94"/>
      <c r="P1353" s="94"/>
      <c r="Q1353" s="94"/>
    </row>
    <row r="1354" spans="13:17" x14ac:dyDescent="0.15">
      <c r="M1354" s="94"/>
      <c r="N1354" s="95"/>
      <c r="O1354" s="94"/>
      <c r="P1354" s="94"/>
      <c r="Q1354" s="94"/>
    </row>
    <row r="1355" spans="13:17" x14ac:dyDescent="0.15">
      <c r="M1355" s="94"/>
      <c r="N1355" s="94"/>
      <c r="O1355" s="94"/>
      <c r="P1355" s="94"/>
      <c r="Q1355" s="94"/>
    </row>
    <row r="1356" spans="13:17" x14ac:dyDescent="0.15">
      <c r="M1356" s="94"/>
      <c r="N1356" s="95"/>
      <c r="O1356" s="94"/>
      <c r="P1356" s="94"/>
      <c r="Q1356" s="94"/>
    </row>
    <row r="1357" spans="13:17" x14ac:dyDescent="0.15">
      <c r="M1357" s="94"/>
      <c r="N1357" s="94"/>
      <c r="O1357" s="94"/>
      <c r="P1357" s="94"/>
      <c r="Q1357" s="94"/>
    </row>
    <row r="1358" spans="13:17" x14ac:dyDescent="0.15">
      <c r="M1358" s="94"/>
      <c r="N1358" s="95"/>
      <c r="O1358" s="94"/>
      <c r="P1358" s="94"/>
      <c r="Q1358" s="94"/>
    </row>
    <row r="1359" spans="13:17" x14ac:dyDescent="0.15">
      <c r="M1359" s="94"/>
      <c r="N1359" s="94"/>
      <c r="O1359" s="94"/>
      <c r="P1359" s="94"/>
      <c r="Q1359" s="94"/>
    </row>
    <row r="1360" spans="13:17" x14ac:dyDescent="0.15">
      <c r="M1360" s="94"/>
      <c r="N1360" s="95"/>
      <c r="O1360" s="94"/>
      <c r="P1360" s="94"/>
      <c r="Q1360" s="94"/>
    </row>
    <row r="1361" spans="13:17" x14ac:dyDescent="0.15">
      <c r="M1361" s="94"/>
      <c r="N1361" s="94"/>
      <c r="O1361" s="94"/>
      <c r="P1361" s="94"/>
      <c r="Q1361" s="94"/>
    </row>
    <row r="1362" spans="13:17" x14ac:dyDescent="0.15">
      <c r="M1362" s="94"/>
      <c r="N1362" s="95"/>
      <c r="O1362" s="94"/>
      <c r="P1362" s="94"/>
      <c r="Q1362" s="94"/>
    </row>
    <row r="1363" spans="13:17" x14ac:dyDescent="0.15">
      <c r="M1363" s="94"/>
      <c r="N1363" s="94"/>
      <c r="O1363" s="94"/>
      <c r="P1363" s="94"/>
      <c r="Q1363" s="94"/>
    </row>
    <row r="1364" spans="13:17" x14ac:dyDescent="0.15">
      <c r="M1364" s="94"/>
      <c r="N1364" s="95"/>
      <c r="O1364" s="94"/>
      <c r="P1364" s="94"/>
      <c r="Q1364" s="94"/>
    </row>
    <row r="1365" spans="13:17" x14ac:dyDescent="0.15">
      <c r="M1365" s="94"/>
      <c r="N1365" s="94"/>
      <c r="O1365" s="94"/>
      <c r="P1365" s="94"/>
      <c r="Q1365" s="94"/>
    </row>
    <row r="1366" spans="13:17" x14ac:dyDescent="0.15">
      <c r="M1366" s="94"/>
      <c r="N1366" s="95"/>
      <c r="O1366" s="94"/>
      <c r="P1366" s="94"/>
      <c r="Q1366" s="94"/>
    </row>
    <row r="1367" spans="13:17" x14ac:dyDescent="0.15">
      <c r="M1367" s="94"/>
      <c r="N1367" s="94"/>
      <c r="O1367" s="94"/>
      <c r="P1367" s="94"/>
      <c r="Q1367" s="94"/>
    </row>
    <row r="1368" spans="13:17" x14ac:dyDescent="0.15">
      <c r="M1368" s="94"/>
      <c r="N1368" s="95"/>
      <c r="O1368" s="94"/>
      <c r="P1368" s="94"/>
      <c r="Q1368" s="94"/>
    </row>
    <row r="1369" spans="13:17" x14ac:dyDescent="0.15">
      <c r="M1369" s="94"/>
      <c r="N1369" s="94"/>
      <c r="O1369" s="94"/>
      <c r="P1369" s="94"/>
      <c r="Q1369" s="94"/>
    </row>
    <row r="1370" spans="13:17" x14ac:dyDescent="0.15">
      <c r="M1370" s="94"/>
      <c r="N1370" s="95"/>
      <c r="O1370" s="94"/>
      <c r="P1370" s="94"/>
      <c r="Q1370" s="94"/>
    </row>
    <row r="1371" spans="13:17" x14ac:dyDescent="0.15">
      <c r="M1371" s="94"/>
      <c r="N1371" s="94"/>
      <c r="O1371" s="94"/>
      <c r="P1371" s="94"/>
      <c r="Q1371" s="94"/>
    </row>
    <row r="1372" spans="13:17" x14ac:dyDescent="0.15">
      <c r="M1372" s="94"/>
      <c r="N1372" s="95"/>
      <c r="O1372" s="94"/>
      <c r="P1372" s="94"/>
      <c r="Q1372" s="94"/>
    </row>
    <row r="1373" spans="13:17" x14ac:dyDescent="0.15">
      <c r="M1373" s="94"/>
      <c r="N1373" s="94"/>
      <c r="O1373" s="94"/>
      <c r="P1373" s="94"/>
      <c r="Q1373" s="94"/>
    </row>
    <row r="1374" spans="13:17" x14ac:dyDescent="0.15">
      <c r="M1374" s="94"/>
      <c r="N1374" s="95"/>
      <c r="O1374" s="94"/>
      <c r="P1374" s="94"/>
      <c r="Q1374" s="94"/>
    </row>
    <row r="1375" spans="13:17" x14ac:dyDescent="0.15">
      <c r="M1375" s="94"/>
      <c r="N1375" s="94"/>
      <c r="O1375" s="94"/>
      <c r="P1375" s="94"/>
      <c r="Q1375" s="94"/>
    </row>
    <row r="1376" spans="13:17" x14ac:dyDescent="0.15">
      <c r="M1376" s="94"/>
      <c r="N1376" s="95"/>
      <c r="O1376" s="94"/>
      <c r="P1376" s="94"/>
      <c r="Q1376" s="94"/>
    </row>
    <row r="1377" spans="13:17" x14ac:dyDescent="0.15">
      <c r="M1377" s="94"/>
      <c r="N1377" s="94"/>
      <c r="O1377" s="94"/>
      <c r="P1377" s="94"/>
      <c r="Q1377" s="94"/>
    </row>
    <row r="1378" spans="13:17" x14ac:dyDescent="0.15">
      <c r="M1378" s="94"/>
      <c r="N1378" s="95"/>
      <c r="O1378" s="94"/>
      <c r="P1378" s="94"/>
      <c r="Q1378" s="94"/>
    </row>
    <row r="1379" spans="13:17" x14ac:dyDescent="0.15">
      <c r="M1379" s="94"/>
      <c r="N1379" s="94"/>
      <c r="O1379" s="94"/>
      <c r="P1379" s="94"/>
      <c r="Q1379" s="94"/>
    </row>
    <row r="1380" spans="13:17" x14ac:dyDescent="0.15">
      <c r="M1380" s="94"/>
      <c r="N1380" s="95"/>
      <c r="O1380" s="94"/>
      <c r="P1380" s="94"/>
      <c r="Q1380" s="94"/>
    </row>
    <row r="1381" spans="13:17" x14ac:dyDescent="0.15">
      <c r="M1381" s="94"/>
      <c r="N1381" s="94"/>
      <c r="O1381" s="94"/>
      <c r="P1381" s="94"/>
      <c r="Q1381" s="94"/>
    </row>
    <row r="1382" spans="13:17" x14ac:dyDescent="0.15">
      <c r="M1382" s="94"/>
      <c r="N1382" s="95"/>
      <c r="O1382" s="94"/>
      <c r="P1382" s="94"/>
      <c r="Q1382" s="94"/>
    </row>
    <row r="1383" spans="13:17" x14ac:dyDescent="0.15">
      <c r="M1383" s="94"/>
      <c r="N1383" s="94"/>
      <c r="O1383" s="94"/>
      <c r="P1383" s="94"/>
      <c r="Q1383" s="94"/>
    </row>
    <row r="1384" spans="13:17" x14ac:dyDescent="0.15">
      <c r="M1384" s="94"/>
      <c r="N1384" s="95"/>
      <c r="O1384" s="94"/>
      <c r="P1384" s="94"/>
      <c r="Q1384" s="94"/>
    </row>
    <row r="1385" spans="13:17" x14ac:dyDescent="0.15">
      <c r="M1385" s="94"/>
      <c r="N1385" s="94"/>
      <c r="O1385" s="94"/>
      <c r="P1385" s="94"/>
      <c r="Q1385" s="94"/>
    </row>
    <row r="1386" spans="13:17" x14ac:dyDescent="0.15">
      <c r="M1386" s="94"/>
      <c r="N1386" s="95"/>
      <c r="O1386" s="94"/>
      <c r="P1386" s="94"/>
      <c r="Q1386" s="94"/>
    </row>
    <row r="1387" spans="13:17" x14ac:dyDescent="0.15">
      <c r="M1387" s="94"/>
      <c r="N1387" s="94"/>
      <c r="O1387" s="94"/>
      <c r="P1387" s="94"/>
      <c r="Q1387" s="94"/>
    </row>
    <row r="1388" spans="13:17" x14ac:dyDescent="0.15">
      <c r="M1388" s="94"/>
      <c r="N1388" s="95"/>
      <c r="O1388" s="94"/>
      <c r="P1388" s="94"/>
      <c r="Q1388" s="94"/>
    </row>
    <row r="1389" spans="13:17" x14ac:dyDescent="0.15">
      <c r="M1389" s="94"/>
      <c r="N1389" s="94"/>
      <c r="O1389" s="94"/>
      <c r="P1389" s="94"/>
      <c r="Q1389" s="94"/>
    </row>
    <row r="1390" spans="13:17" x14ac:dyDescent="0.15">
      <c r="M1390" s="94"/>
      <c r="N1390" s="95"/>
      <c r="O1390" s="94"/>
      <c r="P1390" s="94"/>
      <c r="Q1390" s="94"/>
    </row>
    <row r="1391" spans="13:17" x14ac:dyDescent="0.15">
      <c r="M1391" s="94"/>
      <c r="N1391" s="94"/>
      <c r="O1391" s="94"/>
      <c r="P1391" s="94"/>
      <c r="Q1391" s="94"/>
    </row>
    <row r="1392" spans="13:17" x14ac:dyDescent="0.15">
      <c r="M1392" s="94"/>
      <c r="N1392" s="95"/>
      <c r="O1392" s="94"/>
      <c r="P1392" s="94"/>
      <c r="Q1392" s="94"/>
    </row>
    <row r="1393" spans="13:17" x14ac:dyDescent="0.15">
      <c r="M1393" s="94"/>
      <c r="N1393" s="94"/>
      <c r="O1393" s="94"/>
      <c r="P1393" s="94"/>
      <c r="Q1393" s="94"/>
    </row>
    <row r="1394" spans="13:17" x14ac:dyDescent="0.15">
      <c r="M1394" s="94"/>
      <c r="N1394" s="95"/>
      <c r="O1394" s="94"/>
      <c r="P1394" s="94"/>
      <c r="Q1394" s="94"/>
    </row>
    <row r="1395" spans="13:17" x14ac:dyDescent="0.15">
      <c r="M1395" s="94"/>
      <c r="N1395" s="94"/>
      <c r="O1395" s="94"/>
      <c r="P1395" s="94"/>
      <c r="Q1395" s="94"/>
    </row>
    <row r="1396" spans="13:17" x14ac:dyDescent="0.15">
      <c r="M1396" s="94"/>
      <c r="N1396" s="95"/>
      <c r="O1396" s="94"/>
      <c r="P1396" s="94"/>
      <c r="Q1396" s="94"/>
    </row>
    <row r="1397" spans="13:17" x14ac:dyDescent="0.15">
      <c r="M1397" s="94"/>
      <c r="N1397" s="94"/>
      <c r="O1397" s="94"/>
      <c r="P1397" s="94"/>
      <c r="Q1397" s="94"/>
    </row>
    <row r="1398" spans="13:17" x14ac:dyDescent="0.15">
      <c r="M1398" s="94"/>
      <c r="N1398" s="95"/>
      <c r="O1398" s="94"/>
      <c r="P1398" s="94"/>
      <c r="Q1398" s="94"/>
    </row>
    <row r="1399" spans="13:17" x14ac:dyDescent="0.15">
      <c r="M1399" s="94"/>
      <c r="N1399" s="94"/>
      <c r="O1399" s="94"/>
      <c r="P1399" s="94"/>
      <c r="Q1399" s="94"/>
    </row>
    <row r="1400" spans="13:17" x14ac:dyDescent="0.15">
      <c r="M1400" s="94"/>
      <c r="N1400" s="95"/>
      <c r="O1400" s="94"/>
      <c r="P1400" s="94"/>
      <c r="Q1400" s="94"/>
    </row>
    <row r="1401" spans="13:17" x14ac:dyDescent="0.15">
      <c r="M1401" s="94"/>
      <c r="N1401" s="94"/>
      <c r="O1401" s="94"/>
      <c r="P1401" s="94"/>
      <c r="Q1401" s="94"/>
    </row>
    <row r="1402" spans="13:17" x14ac:dyDescent="0.15">
      <c r="M1402" s="94"/>
      <c r="N1402" s="95"/>
      <c r="O1402" s="94"/>
      <c r="P1402" s="94"/>
      <c r="Q1402" s="94"/>
    </row>
    <row r="1403" spans="13:17" x14ac:dyDescent="0.15">
      <c r="M1403" s="94"/>
      <c r="N1403" s="94"/>
      <c r="O1403" s="94"/>
      <c r="P1403" s="94"/>
      <c r="Q1403" s="94"/>
    </row>
    <row r="1404" spans="13:17" x14ac:dyDescent="0.15">
      <c r="M1404" s="94"/>
      <c r="N1404" s="95"/>
      <c r="O1404" s="94"/>
      <c r="P1404" s="94"/>
      <c r="Q1404" s="94"/>
    </row>
    <row r="1405" spans="13:17" x14ac:dyDescent="0.15">
      <c r="M1405" s="94"/>
      <c r="N1405" s="94"/>
      <c r="O1405" s="94"/>
      <c r="P1405" s="94"/>
      <c r="Q1405" s="94"/>
    </row>
    <row r="1406" spans="13:17" x14ac:dyDescent="0.15">
      <c r="M1406" s="94"/>
      <c r="N1406" s="95"/>
      <c r="O1406" s="94"/>
      <c r="P1406" s="94"/>
      <c r="Q1406" s="94"/>
    </row>
    <row r="1407" spans="13:17" x14ac:dyDescent="0.15">
      <c r="M1407" s="94"/>
      <c r="N1407" s="94"/>
      <c r="O1407" s="94"/>
      <c r="P1407" s="94"/>
      <c r="Q1407" s="94"/>
    </row>
    <row r="1408" spans="13:17" x14ac:dyDescent="0.15">
      <c r="M1408" s="94"/>
      <c r="N1408" s="95"/>
      <c r="O1408" s="94"/>
      <c r="P1408" s="94"/>
      <c r="Q1408" s="94"/>
    </row>
    <row r="1409" spans="13:17" x14ac:dyDescent="0.15">
      <c r="M1409" s="94"/>
      <c r="N1409" s="94"/>
      <c r="O1409" s="94"/>
      <c r="P1409" s="94"/>
      <c r="Q1409" s="94"/>
    </row>
    <row r="1410" spans="13:17" x14ac:dyDescent="0.15">
      <c r="M1410" s="94"/>
      <c r="N1410" s="95"/>
      <c r="O1410" s="94"/>
      <c r="P1410" s="94"/>
      <c r="Q1410" s="94"/>
    </row>
    <row r="1411" spans="13:17" x14ac:dyDescent="0.15">
      <c r="M1411" s="94"/>
      <c r="N1411" s="94"/>
      <c r="O1411" s="94"/>
      <c r="P1411" s="94"/>
      <c r="Q1411" s="94"/>
    </row>
    <row r="1412" spans="13:17" x14ac:dyDescent="0.15">
      <c r="M1412" s="94"/>
      <c r="N1412" s="95"/>
      <c r="O1412" s="94"/>
      <c r="P1412" s="94"/>
      <c r="Q1412" s="94"/>
    </row>
    <row r="1413" spans="13:17" x14ac:dyDescent="0.15">
      <c r="M1413" s="94"/>
      <c r="N1413" s="94"/>
      <c r="O1413" s="94"/>
      <c r="P1413" s="94"/>
      <c r="Q1413" s="94"/>
    </row>
    <row r="1414" spans="13:17" x14ac:dyDescent="0.15">
      <c r="M1414" s="94"/>
      <c r="N1414" s="95"/>
      <c r="O1414" s="94"/>
      <c r="P1414" s="94"/>
      <c r="Q1414" s="94"/>
    </row>
    <row r="1415" spans="13:17" x14ac:dyDescent="0.15">
      <c r="M1415" s="94"/>
      <c r="N1415" s="94"/>
      <c r="O1415" s="94"/>
      <c r="P1415" s="94"/>
      <c r="Q1415" s="94"/>
    </row>
    <row r="1416" spans="13:17" x14ac:dyDescent="0.15">
      <c r="M1416" s="94"/>
      <c r="N1416" s="95"/>
      <c r="O1416" s="94"/>
      <c r="P1416" s="94"/>
      <c r="Q1416" s="94"/>
    </row>
    <row r="1417" spans="13:17" x14ac:dyDescent="0.15">
      <c r="M1417" s="94"/>
      <c r="N1417" s="94"/>
      <c r="O1417" s="94"/>
      <c r="P1417" s="94"/>
      <c r="Q1417" s="94"/>
    </row>
    <row r="1418" spans="13:17" x14ac:dyDescent="0.15">
      <c r="M1418" s="94"/>
      <c r="N1418" s="95"/>
      <c r="O1418" s="94"/>
      <c r="P1418" s="94"/>
      <c r="Q1418" s="94"/>
    </row>
    <row r="1419" spans="13:17" x14ac:dyDescent="0.15">
      <c r="M1419" s="94"/>
      <c r="N1419" s="94"/>
      <c r="O1419" s="94"/>
      <c r="P1419" s="94"/>
      <c r="Q1419" s="94"/>
    </row>
    <row r="1420" spans="13:17" x14ac:dyDescent="0.15">
      <c r="M1420" s="94"/>
      <c r="N1420" s="95"/>
      <c r="O1420" s="94"/>
      <c r="P1420" s="94"/>
      <c r="Q1420" s="94"/>
    </row>
    <row r="1421" spans="13:17" x14ac:dyDescent="0.15">
      <c r="M1421" s="94"/>
      <c r="N1421" s="94"/>
      <c r="O1421" s="94"/>
      <c r="P1421" s="94"/>
      <c r="Q1421" s="94"/>
    </row>
    <row r="1422" spans="13:17" x14ac:dyDescent="0.15">
      <c r="M1422" s="94"/>
      <c r="N1422" s="95"/>
      <c r="O1422" s="94"/>
      <c r="P1422" s="94"/>
      <c r="Q1422" s="94"/>
    </row>
    <row r="1423" spans="13:17" x14ac:dyDescent="0.15">
      <c r="M1423" s="94"/>
      <c r="N1423" s="94"/>
      <c r="O1423" s="94"/>
      <c r="P1423" s="94"/>
      <c r="Q1423" s="94"/>
    </row>
    <row r="1424" spans="13:17" x14ac:dyDescent="0.15">
      <c r="M1424" s="94"/>
      <c r="N1424" s="95"/>
      <c r="O1424" s="94"/>
      <c r="P1424" s="94"/>
      <c r="Q1424" s="94"/>
    </row>
    <row r="1425" spans="13:17" x14ac:dyDescent="0.15">
      <c r="M1425" s="94"/>
      <c r="N1425" s="94"/>
      <c r="O1425" s="94"/>
      <c r="P1425" s="94"/>
      <c r="Q1425" s="94"/>
    </row>
    <row r="1426" spans="13:17" x14ac:dyDescent="0.15">
      <c r="M1426" s="94"/>
      <c r="N1426" s="95"/>
      <c r="O1426" s="94"/>
      <c r="P1426" s="94"/>
      <c r="Q1426" s="94"/>
    </row>
    <row r="1427" spans="13:17" x14ac:dyDescent="0.15">
      <c r="M1427" s="94"/>
      <c r="N1427" s="94"/>
      <c r="O1427" s="94"/>
      <c r="P1427" s="94"/>
      <c r="Q1427" s="94"/>
    </row>
    <row r="1428" spans="13:17" x14ac:dyDescent="0.15">
      <c r="M1428" s="94"/>
      <c r="N1428" s="95"/>
      <c r="O1428" s="94"/>
      <c r="P1428" s="94"/>
      <c r="Q1428" s="94"/>
    </row>
    <row r="1429" spans="13:17" x14ac:dyDescent="0.15">
      <c r="M1429" s="94"/>
      <c r="N1429" s="94"/>
      <c r="O1429" s="94"/>
      <c r="P1429" s="94"/>
      <c r="Q1429" s="94"/>
    </row>
    <row r="1430" spans="13:17" x14ac:dyDescent="0.15">
      <c r="M1430" s="94"/>
      <c r="N1430" s="95"/>
      <c r="O1430" s="94"/>
      <c r="P1430" s="94"/>
      <c r="Q1430" s="94"/>
    </row>
    <row r="1431" spans="13:17" x14ac:dyDescent="0.15">
      <c r="M1431" s="94"/>
      <c r="N1431" s="94"/>
      <c r="O1431" s="94"/>
      <c r="P1431" s="94"/>
      <c r="Q1431" s="94"/>
    </row>
    <row r="1432" spans="13:17" x14ac:dyDescent="0.15">
      <c r="M1432" s="94"/>
      <c r="N1432" s="95"/>
      <c r="O1432" s="94"/>
      <c r="P1432" s="94"/>
      <c r="Q1432" s="94"/>
    </row>
    <row r="1433" spans="13:17" x14ac:dyDescent="0.15">
      <c r="M1433" s="94"/>
      <c r="N1433" s="94"/>
      <c r="O1433" s="94"/>
      <c r="P1433" s="94"/>
      <c r="Q1433" s="94"/>
    </row>
    <row r="1434" spans="13:17" x14ac:dyDescent="0.15">
      <c r="M1434" s="94"/>
      <c r="N1434" s="95"/>
      <c r="O1434" s="94"/>
      <c r="P1434" s="94"/>
      <c r="Q1434" s="94"/>
    </row>
    <row r="1435" spans="13:17" x14ac:dyDescent="0.15">
      <c r="M1435" s="94"/>
      <c r="N1435" s="94"/>
      <c r="O1435" s="94"/>
      <c r="P1435" s="94"/>
      <c r="Q1435" s="94"/>
    </row>
    <row r="1436" spans="13:17" x14ac:dyDescent="0.15">
      <c r="M1436" s="94"/>
      <c r="N1436" s="95"/>
      <c r="O1436" s="94"/>
      <c r="P1436" s="94"/>
      <c r="Q1436" s="94"/>
    </row>
    <row r="1437" spans="13:17" x14ac:dyDescent="0.15">
      <c r="M1437" s="94"/>
      <c r="N1437" s="94"/>
      <c r="O1437" s="94"/>
      <c r="P1437" s="94"/>
      <c r="Q1437" s="94"/>
    </row>
    <row r="1438" spans="13:17" x14ac:dyDescent="0.15">
      <c r="M1438" s="94"/>
      <c r="N1438" s="95"/>
      <c r="O1438" s="94"/>
      <c r="P1438" s="94"/>
      <c r="Q1438" s="94"/>
    </row>
    <row r="1439" spans="13:17" x14ac:dyDescent="0.15">
      <c r="M1439" s="94"/>
      <c r="N1439" s="94"/>
      <c r="O1439" s="94"/>
      <c r="P1439" s="94"/>
      <c r="Q1439" s="94"/>
    </row>
    <row r="1440" spans="13:17" x14ac:dyDescent="0.15">
      <c r="M1440" s="94"/>
      <c r="N1440" s="95"/>
      <c r="O1440" s="94"/>
      <c r="P1440" s="94"/>
      <c r="Q1440" s="94"/>
    </row>
    <row r="1441" spans="13:17" x14ac:dyDescent="0.15">
      <c r="M1441" s="94"/>
      <c r="N1441" s="94"/>
      <c r="O1441" s="94"/>
      <c r="P1441" s="94"/>
      <c r="Q1441" s="94"/>
    </row>
    <row r="1442" spans="13:17" x14ac:dyDescent="0.15">
      <c r="M1442" s="94"/>
      <c r="N1442" s="95"/>
      <c r="O1442" s="94"/>
      <c r="P1442" s="94"/>
      <c r="Q1442" s="94"/>
    </row>
    <row r="1443" spans="13:17" x14ac:dyDescent="0.15">
      <c r="M1443" s="94"/>
      <c r="N1443" s="94"/>
      <c r="O1443" s="94"/>
      <c r="P1443" s="94"/>
      <c r="Q1443" s="94"/>
    </row>
    <row r="1444" spans="13:17" x14ac:dyDescent="0.15">
      <c r="M1444" s="94"/>
      <c r="N1444" s="95"/>
      <c r="O1444" s="94"/>
      <c r="P1444" s="94"/>
      <c r="Q1444" s="94"/>
    </row>
    <row r="1445" spans="13:17" x14ac:dyDescent="0.15">
      <c r="M1445" s="94"/>
      <c r="N1445" s="94"/>
      <c r="O1445" s="94"/>
      <c r="P1445" s="94"/>
      <c r="Q1445" s="94"/>
    </row>
    <row r="1446" spans="13:17" x14ac:dyDescent="0.15">
      <c r="M1446" s="94"/>
      <c r="N1446" s="95"/>
      <c r="O1446" s="94"/>
      <c r="P1446" s="94"/>
      <c r="Q1446" s="94"/>
    </row>
    <row r="1447" spans="13:17" x14ac:dyDescent="0.15">
      <c r="M1447" s="94"/>
      <c r="N1447" s="94"/>
      <c r="O1447" s="94"/>
      <c r="P1447" s="94"/>
      <c r="Q1447" s="94"/>
    </row>
    <row r="1448" spans="13:17" x14ac:dyDescent="0.15">
      <c r="M1448" s="94"/>
      <c r="N1448" s="95"/>
      <c r="O1448" s="94"/>
      <c r="P1448" s="94"/>
      <c r="Q1448" s="94"/>
    </row>
    <row r="1449" spans="13:17" x14ac:dyDescent="0.15">
      <c r="M1449" s="94"/>
      <c r="N1449" s="94"/>
      <c r="O1449" s="94"/>
      <c r="P1449" s="94"/>
      <c r="Q1449" s="94"/>
    </row>
    <row r="1450" spans="13:17" x14ac:dyDescent="0.15">
      <c r="M1450" s="94"/>
      <c r="N1450" s="95"/>
      <c r="O1450" s="94"/>
      <c r="P1450" s="94"/>
      <c r="Q1450" s="94"/>
    </row>
    <row r="1451" spans="13:17" x14ac:dyDescent="0.15">
      <c r="M1451" s="94"/>
      <c r="N1451" s="94"/>
      <c r="O1451" s="94"/>
      <c r="P1451" s="94"/>
      <c r="Q1451" s="94"/>
    </row>
    <row r="1452" spans="13:17" x14ac:dyDescent="0.15">
      <c r="M1452" s="94"/>
      <c r="N1452" s="95"/>
      <c r="O1452" s="94"/>
      <c r="P1452" s="94"/>
      <c r="Q1452" s="94"/>
    </row>
    <row r="1453" spans="13:17" x14ac:dyDescent="0.15">
      <c r="M1453" s="94"/>
      <c r="N1453" s="94"/>
      <c r="O1453" s="94"/>
      <c r="P1453" s="94"/>
      <c r="Q1453" s="94"/>
    </row>
    <row r="1454" spans="13:17" x14ac:dyDescent="0.15">
      <c r="M1454" s="94"/>
      <c r="N1454" s="95"/>
      <c r="O1454" s="94"/>
      <c r="P1454" s="94"/>
      <c r="Q1454" s="94"/>
    </row>
    <row r="1455" spans="13:17" x14ac:dyDescent="0.15">
      <c r="M1455" s="94"/>
      <c r="N1455" s="94"/>
      <c r="O1455" s="94"/>
      <c r="P1455" s="94"/>
      <c r="Q1455" s="94"/>
    </row>
    <row r="1456" spans="13:17" x14ac:dyDescent="0.15">
      <c r="M1456" s="94"/>
      <c r="N1456" s="95"/>
      <c r="O1456" s="94"/>
      <c r="P1456" s="94"/>
      <c r="Q1456" s="94"/>
    </row>
    <row r="1457" spans="13:17" x14ac:dyDescent="0.15">
      <c r="M1457" s="94"/>
      <c r="N1457" s="94"/>
      <c r="O1457" s="94"/>
      <c r="P1457" s="94"/>
      <c r="Q1457" s="94"/>
    </row>
    <row r="1458" spans="13:17" x14ac:dyDescent="0.15">
      <c r="M1458" s="94"/>
      <c r="N1458" s="95"/>
      <c r="O1458" s="94"/>
      <c r="P1458" s="94"/>
      <c r="Q1458" s="94"/>
    </row>
    <row r="1459" spans="13:17" x14ac:dyDescent="0.15">
      <c r="M1459" s="94"/>
      <c r="N1459" s="94"/>
      <c r="O1459" s="94"/>
      <c r="P1459" s="94"/>
      <c r="Q1459" s="94"/>
    </row>
    <row r="1460" spans="13:17" x14ac:dyDescent="0.15">
      <c r="M1460" s="94"/>
      <c r="N1460" s="95"/>
      <c r="O1460" s="94"/>
      <c r="P1460" s="94"/>
      <c r="Q1460" s="94"/>
    </row>
    <row r="1461" spans="13:17" x14ac:dyDescent="0.15">
      <c r="M1461" s="94"/>
      <c r="N1461" s="94"/>
      <c r="O1461" s="94"/>
      <c r="P1461" s="94"/>
      <c r="Q1461" s="94"/>
    </row>
    <row r="1462" spans="13:17" x14ac:dyDescent="0.15">
      <c r="M1462" s="94"/>
      <c r="N1462" s="95"/>
      <c r="O1462" s="94"/>
      <c r="P1462" s="94"/>
      <c r="Q1462" s="94"/>
    </row>
    <row r="1463" spans="13:17" x14ac:dyDescent="0.15">
      <c r="M1463" s="94"/>
      <c r="N1463" s="94"/>
      <c r="O1463" s="94"/>
      <c r="P1463" s="94"/>
      <c r="Q1463" s="94"/>
    </row>
    <row r="1464" spans="13:17" x14ac:dyDescent="0.15">
      <c r="M1464" s="94"/>
      <c r="N1464" s="95"/>
      <c r="O1464" s="94"/>
      <c r="P1464" s="94"/>
      <c r="Q1464" s="94"/>
    </row>
    <row r="1465" spans="13:17" x14ac:dyDescent="0.15">
      <c r="M1465" s="94"/>
      <c r="N1465" s="94"/>
      <c r="O1465" s="94"/>
      <c r="P1465" s="94"/>
      <c r="Q1465" s="94"/>
    </row>
    <row r="1466" spans="13:17" x14ac:dyDescent="0.15">
      <c r="M1466" s="94"/>
      <c r="N1466" s="95"/>
      <c r="O1466" s="94"/>
      <c r="P1466" s="94"/>
      <c r="Q1466" s="94"/>
    </row>
    <row r="1467" spans="13:17" x14ac:dyDescent="0.15">
      <c r="M1467" s="94"/>
      <c r="N1467" s="94"/>
      <c r="O1467" s="94"/>
      <c r="P1467" s="94"/>
      <c r="Q1467" s="94"/>
    </row>
    <row r="1468" spans="13:17" x14ac:dyDescent="0.15">
      <c r="M1468" s="94"/>
      <c r="N1468" s="95"/>
      <c r="O1468" s="94"/>
      <c r="P1468" s="94"/>
      <c r="Q1468" s="94"/>
    </row>
    <row r="1469" spans="13:17" x14ac:dyDescent="0.15">
      <c r="M1469" s="94"/>
      <c r="N1469" s="94"/>
      <c r="O1469" s="94"/>
      <c r="P1469" s="94"/>
      <c r="Q1469" s="94"/>
    </row>
    <row r="1470" spans="13:17" x14ac:dyDescent="0.15">
      <c r="M1470" s="94"/>
      <c r="N1470" s="95"/>
      <c r="O1470" s="94"/>
      <c r="P1470" s="94"/>
      <c r="Q1470" s="94"/>
    </row>
    <row r="1471" spans="13:17" x14ac:dyDescent="0.15">
      <c r="M1471" s="94"/>
      <c r="N1471" s="94"/>
      <c r="O1471" s="94"/>
      <c r="P1471" s="94"/>
      <c r="Q1471" s="94"/>
    </row>
    <row r="1472" spans="13:17" x14ac:dyDescent="0.15">
      <c r="M1472" s="94"/>
      <c r="N1472" s="95"/>
      <c r="O1472" s="94"/>
      <c r="P1472" s="94"/>
      <c r="Q1472" s="94"/>
    </row>
    <row r="1473" spans="13:17" x14ac:dyDescent="0.15">
      <c r="M1473" s="94"/>
      <c r="N1473" s="94"/>
      <c r="O1473" s="94"/>
      <c r="P1473" s="94"/>
      <c r="Q1473" s="94"/>
    </row>
    <row r="1474" spans="13:17" x14ac:dyDescent="0.15">
      <c r="M1474" s="94"/>
      <c r="N1474" s="95"/>
      <c r="O1474" s="94"/>
      <c r="P1474" s="94"/>
      <c r="Q1474" s="94"/>
    </row>
    <row r="1475" spans="13:17" x14ac:dyDescent="0.15">
      <c r="M1475" s="94"/>
      <c r="N1475" s="94"/>
      <c r="O1475" s="94"/>
      <c r="P1475" s="94"/>
      <c r="Q1475" s="94"/>
    </row>
    <row r="1476" spans="13:17" x14ac:dyDescent="0.15">
      <c r="M1476" s="94"/>
      <c r="N1476" s="95"/>
      <c r="O1476" s="94"/>
      <c r="P1476" s="94"/>
      <c r="Q1476" s="94"/>
    </row>
    <row r="1477" spans="13:17" x14ac:dyDescent="0.15">
      <c r="M1477" s="94"/>
      <c r="N1477" s="94"/>
      <c r="O1477" s="94"/>
      <c r="P1477" s="94"/>
      <c r="Q1477" s="94"/>
    </row>
    <row r="1478" spans="13:17" x14ac:dyDescent="0.15">
      <c r="M1478" s="94"/>
      <c r="N1478" s="95"/>
      <c r="O1478" s="94"/>
      <c r="P1478" s="94"/>
      <c r="Q1478" s="94"/>
    </row>
    <row r="1479" spans="13:17" x14ac:dyDescent="0.15">
      <c r="M1479" s="94"/>
      <c r="N1479" s="94"/>
      <c r="O1479" s="94"/>
      <c r="P1479" s="94"/>
      <c r="Q1479" s="94"/>
    </row>
    <row r="1480" spans="13:17" x14ac:dyDescent="0.15">
      <c r="M1480" s="94"/>
      <c r="N1480" s="95"/>
      <c r="O1480" s="94"/>
      <c r="P1480" s="94"/>
      <c r="Q1480" s="94"/>
    </row>
    <row r="1481" spans="13:17" x14ac:dyDescent="0.15">
      <c r="M1481" s="94"/>
      <c r="N1481" s="94"/>
      <c r="O1481" s="94"/>
      <c r="P1481" s="94"/>
      <c r="Q1481" s="94"/>
    </row>
    <row r="1482" spans="13:17" x14ac:dyDescent="0.15">
      <c r="M1482" s="94"/>
      <c r="N1482" s="95"/>
      <c r="O1482" s="94"/>
      <c r="P1482" s="94"/>
      <c r="Q1482" s="94"/>
    </row>
    <row r="1483" spans="13:17" x14ac:dyDescent="0.15">
      <c r="M1483" s="94"/>
      <c r="N1483" s="94"/>
      <c r="O1483" s="94"/>
      <c r="P1483" s="94"/>
      <c r="Q1483" s="94"/>
    </row>
    <row r="1484" spans="13:17" x14ac:dyDescent="0.15">
      <c r="M1484" s="94"/>
      <c r="N1484" s="95"/>
      <c r="O1484" s="94"/>
      <c r="P1484" s="94"/>
      <c r="Q1484" s="94"/>
    </row>
    <row r="1485" spans="13:17" x14ac:dyDescent="0.15">
      <c r="M1485" s="94"/>
      <c r="N1485" s="94"/>
      <c r="O1485" s="94"/>
      <c r="P1485" s="94"/>
      <c r="Q1485" s="94"/>
    </row>
    <row r="1486" spans="13:17" x14ac:dyDescent="0.15">
      <c r="M1486" s="94"/>
      <c r="N1486" s="95"/>
      <c r="O1486" s="94"/>
      <c r="P1486" s="94"/>
      <c r="Q1486" s="94"/>
    </row>
    <row r="1487" spans="13:17" x14ac:dyDescent="0.15">
      <c r="M1487" s="94"/>
      <c r="N1487" s="94"/>
      <c r="O1487" s="94"/>
      <c r="P1487" s="94"/>
      <c r="Q1487" s="94"/>
    </row>
    <row r="1488" spans="13:17" x14ac:dyDescent="0.15">
      <c r="M1488" s="94"/>
      <c r="N1488" s="95"/>
      <c r="O1488" s="94"/>
      <c r="P1488" s="94"/>
      <c r="Q1488" s="94"/>
    </row>
    <row r="1489" spans="13:17" x14ac:dyDescent="0.15">
      <c r="M1489" s="94"/>
      <c r="N1489" s="94"/>
      <c r="O1489" s="94"/>
      <c r="P1489" s="94"/>
      <c r="Q1489" s="94"/>
    </row>
    <row r="1490" spans="13:17" x14ac:dyDescent="0.15">
      <c r="M1490" s="94"/>
      <c r="N1490" s="95"/>
      <c r="O1490" s="94"/>
      <c r="P1490" s="94"/>
      <c r="Q1490" s="94"/>
    </row>
    <row r="1491" spans="13:17" x14ac:dyDescent="0.15">
      <c r="M1491" s="94"/>
      <c r="N1491" s="94"/>
      <c r="O1491" s="94"/>
      <c r="P1491" s="94"/>
      <c r="Q1491" s="94"/>
    </row>
    <row r="1492" spans="13:17" x14ac:dyDescent="0.15">
      <c r="M1492" s="94"/>
      <c r="N1492" s="95"/>
      <c r="O1492" s="94"/>
      <c r="P1492" s="94"/>
      <c r="Q1492" s="94"/>
    </row>
    <row r="1493" spans="13:17" x14ac:dyDescent="0.15">
      <c r="M1493" s="94"/>
      <c r="N1493" s="94"/>
      <c r="O1493" s="94"/>
      <c r="P1493" s="94"/>
      <c r="Q1493" s="94"/>
    </row>
    <row r="1494" spans="13:17" x14ac:dyDescent="0.15">
      <c r="M1494" s="94"/>
      <c r="N1494" s="95"/>
      <c r="O1494" s="94"/>
      <c r="P1494" s="94"/>
      <c r="Q1494" s="94"/>
    </row>
    <row r="1495" spans="13:17" x14ac:dyDescent="0.15">
      <c r="M1495" s="94"/>
      <c r="N1495" s="94"/>
      <c r="O1495" s="94"/>
      <c r="P1495" s="94"/>
      <c r="Q1495" s="94"/>
    </row>
    <row r="1496" spans="13:17" x14ac:dyDescent="0.15">
      <c r="M1496" s="94"/>
      <c r="N1496" s="95"/>
      <c r="O1496" s="94"/>
      <c r="P1496" s="94"/>
      <c r="Q1496" s="94"/>
    </row>
    <row r="1497" spans="13:17" x14ac:dyDescent="0.15">
      <c r="M1497" s="94"/>
      <c r="N1497" s="94"/>
      <c r="O1497" s="94"/>
      <c r="P1497" s="94"/>
      <c r="Q1497" s="94"/>
    </row>
    <row r="1498" spans="13:17" x14ac:dyDescent="0.15">
      <c r="M1498" s="94"/>
      <c r="N1498" s="95"/>
      <c r="O1498" s="94"/>
      <c r="P1498" s="94"/>
      <c r="Q1498" s="94"/>
    </row>
    <row r="1499" spans="13:17" x14ac:dyDescent="0.15">
      <c r="M1499" s="94"/>
      <c r="N1499" s="94"/>
      <c r="O1499" s="94"/>
      <c r="P1499" s="94"/>
      <c r="Q1499" s="94"/>
    </row>
    <row r="1500" spans="13:17" x14ac:dyDescent="0.15">
      <c r="M1500" s="94"/>
      <c r="N1500" s="95"/>
      <c r="O1500" s="94"/>
      <c r="P1500" s="94"/>
      <c r="Q1500" s="94"/>
    </row>
    <row r="1501" spans="13:17" x14ac:dyDescent="0.15">
      <c r="M1501" s="94"/>
      <c r="N1501" s="94"/>
      <c r="O1501" s="94"/>
      <c r="P1501" s="94"/>
      <c r="Q1501" s="94"/>
    </row>
    <row r="1502" spans="13:17" x14ac:dyDescent="0.15">
      <c r="M1502" s="94"/>
      <c r="N1502" s="95"/>
      <c r="O1502" s="94"/>
      <c r="P1502" s="94"/>
      <c r="Q1502" s="94"/>
    </row>
    <row r="1503" spans="13:17" x14ac:dyDescent="0.15">
      <c r="M1503" s="94"/>
      <c r="N1503" s="94"/>
      <c r="O1503" s="94"/>
      <c r="P1503" s="94"/>
      <c r="Q1503" s="94"/>
    </row>
    <row r="1504" spans="13:17" x14ac:dyDescent="0.15">
      <c r="M1504" s="94"/>
      <c r="N1504" s="95"/>
      <c r="O1504" s="94"/>
      <c r="P1504" s="94"/>
      <c r="Q1504" s="94"/>
    </row>
    <row r="1505" spans="13:17" x14ac:dyDescent="0.15">
      <c r="M1505" s="94"/>
      <c r="N1505" s="94"/>
      <c r="O1505" s="94"/>
      <c r="P1505" s="94"/>
      <c r="Q1505" s="94"/>
    </row>
    <row r="1506" spans="13:17" x14ac:dyDescent="0.15">
      <c r="M1506" s="94"/>
      <c r="N1506" s="95"/>
      <c r="O1506" s="94"/>
      <c r="P1506" s="94"/>
      <c r="Q1506" s="94"/>
    </row>
    <row r="1507" spans="13:17" x14ac:dyDescent="0.15">
      <c r="M1507" s="94"/>
      <c r="N1507" s="94"/>
      <c r="O1507" s="94"/>
      <c r="P1507" s="94"/>
      <c r="Q1507" s="94"/>
    </row>
    <row r="1508" spans="13:17" x14ac:dyDescent="0.15">
      <c r="M1508" s="94"/>
      <c r="N1508" s="95"/>
      <c r="O1508" s="94"/>
      <c r="P1508" s="94"/>
      <c r="Q1508" s="94"/>
    </row>
    <row r="1509" spans="13:17" x14ac:dyDescent="0.15">
      <c r="M1509" s="94"/>
      <c r="N1509" s="94"/>
      <c r="O1509" s="94"/>
      <c r="P1509" s="94"/>
      <c r="Q1509" s="94"/>
    </row>
    <row r="1510" spans="13:17" x14ac:dyDescent="0.15">
      <c r="M1510" s="94"/>
      <c r="N1510" s="95"/>
      <c r="O1510" s="94"/>
      <c r="P1510" s="94"/>
      <c r="Q1510" s="94"/>
    </row>
    <row r="1511" spans="13:17" x14ac:dyDescent="0.15">
      <c r="M1511" s="94"/>
      <c r="N1511" s="94"/>
      <c r="O1511" s="94"/>
      <c r="P1511" s="94"/>
      <c r="Q1511" s="94"/>
    </row>
    <row r="1512" spans="13:17" x14ac:dyDescent="0.15">
      <c r="M1512" s="94"/>
      <c r="N1512" s="95"/>
      <c r="O1512" s="94"/>
      <c r="P1512" s="94"/>
      <c r="Q1512" s="94"/>
    </row>
    <row r="1513" spans="13:17" x14ac:dyDescent="0.15">
      <c r="M1513" s="94"/>
      <c r="N1513" s="94"/>
      <c r="O1513" s="94"/>
      <c r="P1513" s="94"/>
      <c r="Q1513" s="94"/>
    </row>
    <row r="1514" spans="13:17" x14ac:dyDescent="0.15">
      <c r="M1514" s="94"/>
      <c r="N1514" s="95"/>
      <c r="O1514" s="94"/>
      <c r="P1514" s="94"/>
      <c r="Q1514" s="94"/>
    </row>
    <row r="1515" spans="13:17" x14ac:dyDescent="0.15">
      <c r="M1515" s="94"/>
      <c r="N1515" s="94"/>
      <c r="O1515" s="94"/>
      <c r="P1515" s="94"/>
      <c r="Q1515" s="94"/>
    </row>
    <row r="1516" spans="13:17" x14ac:dyDescent="0.15">
      <c r="M1516" s="94"/>
      <c r="N1516" s="95"/>
      <c r="O1516" s="94"/>
      <c r="P1516" s="94"/>
      <c r="Q1516" s="94"/>
    </row>
    <row r="1517" spans="13:17" x14ac:dyDescent="0.15">
      <c r="M1517" s="94"/>
      <c r="N1517" s="94"/>
      <c r="O1517" s="94"/>
      <c r="P1517" s="94"/>
      <c r="Q1517" s="94"/>
    </row>
    <row r="1518" spans="13:17" x14ac:dyDescent="0.15">
      <c r="M1518" s="94"/>
      <c r="N1518" s="95"/>
      <c r="O1518" s="94"/>
      <c r="P1518" s="94"/>
      <c r="Q1518" s="94"/>
    </row>
    <row r="1519" spans="13:17" x14ac:dyDescent="0.15">
      <c r="M1519" s="94"/>
      <c r="N1519" s="94"/>
      <c r="O1519" s="94"/>
      <c r="P1519" s="94"/>
      <c r="Q1519" s="94"/>
    </row>
    <row r="1520" spans="13:17" x14ac:dyDescent="0.15">
      <c r="M1520" s="94"/>
      <c r="N1520" s="95"/>
      <c r="O1520" s="94"/>
      <c r="P1520" s="94"/>
      <c r="Q1520" s="94"/>
    </row>
    <row r="1521" spans="13:17" x14ac:dyDescent="0.15">
      <c r="M1521" s="94"/>
      <c r="N1521" s="94"/>
      <c r="O1521" s="94"/>
      <c r="P1521" s="94"/>
      <c r="Q1521" s="94"/>
    </row>
    <row r="1522" spans="13:17" x14ac:dyDescent="0.15">
      <c r="M1522" s="94"/>
      <c r="N1522" s="95"/>
      <c r="O1522" s="94"/>
      <c r="P1522" s="94"/>
      <c r="Q1522" s="94"/>
    </row>
    <row r="1523" spans="13:17" x14ac:dyDescent="0.15">
      <c r="M1523" s="94"/>
      <c r="N1523" s="94"/>
      <c r="O1523" s="94"/>
      <c r="P1523" s="94"/>
      <c r="Q1523" s="94"/>
    </row>
    <row r="1524" spans="13:17" x14ac:dyDescent="0.15">
      <c r="M1524" s="94"/>
      <c r="N1524" s="95"/>
      <c r="O1524" s="94"/>
      <c r="P1524" s="94"/>
      <c r="Q1524" s="94"/>
    </row>
    <row r="1525" spans="13:17" x14ac:dyDescent="0.15">
      <c r="M1525" s="94"/>
      <c r="N1525" s="94"/>
      <c r="O1525" s="94"/>
      <c r="P1525" s="94"/>
      <c r="Q1525" s="94"/>
    </row>
    <row r="1526" spans="13:17" x14ac:dyDescent="0.15">
      <c r="M1526" s="94"/>
      <c r="N1526" s="95"/>
      <c r="O1526" s="94"/>
      <c r="P1526" s="94"/>
      <c r="Q1526" s="94"/>
    </row>
    <row r="1527" spans="13:17" x14ac:dyDescent="0.15">
      <c r="M1527" s="94"/>
      <c r="N1527" s="94"/>
      <c r="O1527" s="94"/>
      <c r="P1527" s="94"/>
      <c r="Q1527" s="94"/>
    </row>
    <row r="1528" spans="13:17" x14ac:dyDescent="0.15">
      <c r="M1528" s="94"/>
      <c r="N1528" s="95"/>
      <c r="O1528" s="94"/>
      <c r="P1528" s="94"/>
      <c r="Q1528" s="94"/>
    </row>
    <row r="1529" spans="13:17" x14ac:dyDescent="0.15">
      <c r="M1529" s="94"/>
      <c r="N1529" s="94"/>
      <c r="O1529" s="94"/>
      <c r="P1529" s="94"/>
      <c r="Q1529" s="94"/>
    </row>
    <row r="1530" spans="13:17" x14ac:dyDescent="0.15">
      <c r="M1530" s="94"/>
      <c r="N1530" s="95"/>
      <c r="O1530" s="94"/>
      <c r="P1530" s="94"/>
      <c r="Q1530" s="94"/>
    </row>
    <row r="1531" spans="13:17" x14ac:dyDescent="0.15">
      <c r="M1531" s="94"/>
      <c r="N1531" s="94"/>
      <c r="O1531" s="94"/>
      <c r="P1531" s="94"/>
      <c r="Q1531" s="94"/>
    </row>
    <row r="1532" spans="13:17" x14ac:dyDescent="0.15">
      <c r="M1532" s="94"/>
      <c r="N1532" s="95"/>
      <c r="O1532" s="94"/>
      <c r="P1532" s="94"/>
      <c r="Q1532" s="94"/>
    </row>
    <row r="1533" spans="13:17" x14ac:dyDescent="0.15">
      <c r="M1533" s="94"/>
      <c r="N1533" s="94"/>
      <c r="O1533" s="94"/>
      <c r="P1533" s="94"/>
      <c r="Q1533" s="94"/>
    </row>
    <row r="1534" spans="13:17" x14ac:dyDescent="0.15">
      <c r="M1534" s="94"/>
      <c r="N1534" s="95"/>
      <c r="O1534" s="94"/>
      <c r="P1534" s="94"/>
      <c r="Q1534" s="94"/>
    </row>
    <row r="1535" spans="13:17" x14ac:dyDescent="0.15">
      <c r="M1535" s="94"/>
      <c r="N1535" s="94"/>
      <c r="O1535" s="94"/>
      <c r="P1535" s="94"/>
      <c r="Q1535" s="94"/>
    </row>
    <row r="1536" spans="13:17" x14ac:dyDescent="0.15">
      <c r="M1536" s="94"/>
      <c r="N1536" s="95"/>
      <c r="O1536" s="94"/>
      <c r="P1536" s="94"/>
      <c r="Q1536" s="94"/>
    </row>
    <row r="1537" spans="13:17" x14ac:dyDescent="0.15">
      <c r="M1537" s="94"/>
      <c r="N1537" s="94"/>
      <c r="O1537" s="94"/>
      <c r="P1537" s="94"/>
      <c r="Q1537" s="94"/>
    </row>
    <row r="1538" spans="13:17" x14ac:dyDescent="0.15">
      <c r="M1538" s="94"/>
      <c r="N1538" s="95"/>
      <c r="O1538" s="94"/>
      <c r="P1538" s="94"/>
      <c r="Q1538" s="94"/>
    </row>
    <row r="1539" spans="13:17" x14ac:dyDescent="0.15">
      <c r="M1539" s="94"/>
      <c r="N1539" s="94"/>
      <c r="O1539" s="94"/>
      <c r="P1539" s="94"/>
      <c r="Q1539" s="94"/>
    </row>
    <row r="1540" spans="13:17" x14ac:dyDescent="0.15">
      <c r="M1540" s="94"/>
      <c r="N1540" s="95"/>
      <c r="O1540" s="94"/>
      <c r="P1540" s="94"/>
      <c r="Q1540" s="94"/>
    </row>
    <row r="1541" spans="13:17" x14ac:dyDescent="0.15">
      <c r="M1541" s="94"/>
      <c r="N1541" s="94"/>
      <c r="O1541" s="94"/>
      <c r="P1541" s="94"/>
      <c r="Q1541" s="94"/>
    </row>
    <row r="1542" spans="13:17" x14ac:dyDescent="0.15">
      <c r="M1542" s="94"/>
      <c r="N1542" s="95"/>
      <c r="O1542" s="94"/>
      <c r="P1542" s="94"/>
      <c r="Q1542" s="94"/>
    </row>
    <row r="1543" spans="13:17" x14ac:dyDescent="0.15">
      <c r="M1543" s="94"/>
      <c r="N1543" s="94"/>
      <c r="O1543" s="94"/>
      <c r="P1543" s="94"/>
      <c r="Q1543" s="94"/>
    </row>
    <row r="1544" spans="13:17" x14ac:dyDescent="0.15">
      <c r="M1544" s="94"/>
      <c r="N1544" s="95"/>
      <c r="O1544" s="94"/>
      <c r="P1544" s="94"/>
      <c r="Q1544" s="94"/>
    </row>
    <row r="1545" spans="13:17" x14ac:dyDescent="0.15">
      <c r="M1545" s="94"/>
      <c r="N1545" s="94"/>
      <c r="O1545" s="94"/>
      <c r="P1545" s="94"/>
      <c r="Q1545" s="94"/>
    </row>
    <row r="1546" spans="13:17" x14ac:dyDescent="0.15">
      <c r="N1546" s="93"/>
      <c r="P1546" s="93"/>
    </row>
    <row r="1547" spans="13:17" x14ac:dyDescent="0.15">
      <c r="N1547" s="93"/>
      <c r="P1547" s="93"/>
    </row>
    <row r="1548" spans="13:17" x14ac:dyDescent="0.15">
      <c r="N1548" s="93"/>
      <c r="P1548" s="93"/>
    </row>
    <row r="1549" spans="13:17" x14ac:dyDescent="0.15">
      <c r="N1549" s="93"/>
      <c r="P1549" s="93"/>
    </row>
    <row r="1550" spans="13:17" x14ac:dyDescent="0.15">
      <c r="N1550" s="93"/>
      <c r="P1550" s="93"/>
    </row>
    <row r="1551" spans="13:17" x14ac:dyDescent="0.15">
      <c r="N1551" s="93"/>
      <c r="P1551" s="93"/>
    </row>
    <row r="1552" spans="13:17" x14ac:dyDescent="0.15">
      <c r="N1552" s="93"/>
      <c r="P1552" s="93"/>
    </row>
    <row r="1553" spans="14:16" x14ac:dyDescent="0.15">
      <c r="N1553" s="93"/>
      <c r="P1553" s="93"/>
    </row>
    <row r="1554" spans="14:16" x14ac:dyDescent="0.15">
      <c r="N1554" s="93"/>
      <c r="P1554" s="93"/>
    </row>
    <row r="1555" spans="14:16" x14ac:dyDescent="0.15">
      <c r="N1555" s="93"/>
      <c r="P1555" s="93"/>
    </row>
    <row r="1556" spans="14:16" x14ac:dyDescent="0.15">
      <c r="N1556" s="93"/>
      <c r="P1556" s="93"/>
    </row>
    <row r="1557" spans="14:16" x14ac:dyDescent="0.15">
      <c r="N1557" s="93"/>
      <c r="P1557" s="93"/>
    </row>
    <row r="1558" spans="14:16" x14ac:dyDescent="0.15">
      <c r="N1558" s="93"/>
      <c r="P1558" s="93"/>
    </row>
    <row r="1559" spans="14:16" x14ac:dyDescent="0.15">
      <c r="N1559" s="93"/>
      <c r="P1559" s="93"/>
    </row>
    <row r="1560" spans="14:16" x14ac:dyDescent="0.15">
      <c r="N1560" s="93"/>
      <c r="P1560" s="93"/>
    </row>
    <row r="1561" spans="14:16" x14ac:dyDescent="0.15">
      <c r="N1561" s="93"/>
      <c r="P1561" s="93"/>
    </row>
    <row r="1562" spans="14:16" x14ac:dyDescent="0.15">
      <c r="N1562" s="93"/>
      <c r="P1562" s="93"/>
    </row>
    <row r="1563" spans="14:16" x14ac:dyDescent="0.15">
      <c r="N1563" s="93"/>
      <c r="P1563" s="93"/>
    </row>
    <row r="1564" spans="14:16" x14ac:dyDescent="0.15">
      <c r="N1564" s="93"/>
      <c r="P1564" s="93"/>
    </row>
    <row r="1565" spans="14:16" x14ac:dyDescent="0.15">
      <c r="N1565" s="93"/>
      <c r="P1565" s="93"/>
    </row>
    <row r="1566" spans="14:16" x14ac:dyDescent="0.15">
      <c r="N1566" s="93"/>
      <c r="P1566" s="93"/>
    </row>
    <row r="1567" spans="14:16" x14ac:dyDescent="0.15">
      <c r="N1567" s="93"/>
      <c r="P1567" s="93"/>
    </row>
    <row r="1568" spans="14:16" x14ac:dyDescent="0.15">
      <c r="N1568" s="93"/>
      <c r="P1568" s="93"/>
    </row>
    <row r="1569" spans="14:16" x14ac:dyDescent="0.15">
      <c r="N1569" s="93"/>
      <c r="P1569" s="93"/>
    </row>
    <row r="1570" spans="14:16" x14ac:dyDescent="0.15">
      <c r="N1570" s="93"/>
      <c r="P1570" s="93"/>
    </row>
    <row r="1571" spans="14:16" x14ac:dyDescent="0.15">
      <c r="N1571" s="93"/>
      <c r="P1571" s="93"/>
    </row>
    <row r="1572" spans="14:16" x14ac:dyDescent="0.15">
      <c r="N1572" s="93"/>
      <c r="P1572" s="93"/>
    </row>
    <row r="1573" spans="14:16" x14ac:dyDescent="0.15">
      <c r="N1573" s="93"/>
      <c r="P1573" s="93"/>
    </row>
    <row r="1574" spans="14:16" x14ac:dyDescent="0.15">
      <c r="N1574" s="93"/>
      <c r="P1574" s="93"/>
    </row>
    <row r="1575" spans="14:16" x14ac:dyDescent="0.15">
      <c r="N1575" s="93"/>
      <c r="P1575" s="93"/>
    </row>
    <row r="1576" spans="14:16" x14ac:dyDescent="0.15">
      <c r="N1576" s="93"/>
      <c r="P1576" s="93"/>
    </row>
    <row r="1577" spans="14:16" x14ac:dyDescent="0.15">
      <c r="N1577" s="93"/>
      <c r="P1577" s="93"/>
    </row>
    <row r="1578" spans="14:16" x14ac:dyDescent="0.15">
      <c r="N1578" s="93"/>
      <c r="P1578" s="93"/>
    </row>
    <row r="1579" spans="14:16" x14ac:dyDescent="0.15">
      <c r="N1579" s="93"/>
      <c r="P1579" s="93"/>
    </row>
    <row r="1580" spans="14:16" x14ac:dyDescent="0.15">
      <c r="N1580" s="93"/>
      <c r="P1580" s="93"/>
    </row>
    <row r="1581" spans="14:16" x14ac:dyDescent="0.15">
      <c r="N1581" s="93"/>
      <c r="P1581" s="93"/>
    </row>
    <row r="1582" spans="14:16" x14ac:dyDescent="0.15">
      <c r="N1582" s="93"/>
      <c r="P1582" s="93"/>
    </row>
    <row r="1583" spans="14:16" x14ac:dyDescent="0.15">
      <c r="N1583" s="93"/>
      <c r="P1583" s="93"/>
    </row>
    <row r="1584" spans="14:16" x14ac:dyDescent="0.15">
      <c r="N1584" s="93"/>
      <c r="P1584" s="93"/>
    </row>
    <row r="1585" spans="14:16" x14ac:dyDescent="0.15">
      <c r="N1585" s="93"/>
      <c r="P1585" s="93"/>
    </row>
    <row r="1586" spans="14:16" x14ac:dyDescent="0.15">
      <c r="N1586" s="93"/>
      <c r="P1586" s="93"/>
    </row>
    <row r="1587" spans="14:16" x14ac:dyDescent="0.15">
      <c r="N1587" s="93"/>
      <c r="P1587" s="93"/>
    </row>
    <row r="1588" spans="14:16" x14ac:dyDescent="0.15">
      <c r="N1588" s="93"/>
      <c r="P1588" s="93"/>
    </row>
    <row r="1589" spans="14:16" x14ac:dyDescent="0.15">
      <c r="N1589" s="93"/>
      <c r="P1589" s="93"/>
    </row>
    <row r="1590" spans="14:16" x14ac:dyDescent="0.15">
      <c r="N1590" s="93"/>
      <c r="P1590" s="93"/>
    </row>
    <row r="1591" spans="14:16" x14ac:dyDescent="0.15">
      <c r="N1591" s="93"/>
      <c r="P1591" s="93"/>
    </row>
    <row r="1592" spans="14:16" x14ac:dyDescent="0.15">
      <c r="N1592" s="93"/>
      <c r="P1592" s="93"/>
    </row>
    <row r="1593" spans="14:16" x14ac:dyDescent="0.15">
      <c r="N1593" s="93"/>
      <c r="P1593" s="93"/>
    </row>
    <row r="1594" spans="14:16" x14ac:dyDescent="0.15">
      <c r="N1594" s="93"/>
      <c r="P1594" s="93"/>
    </row>
    <row r="1595" spans="14:16" x14ac:dyDescent="0.15">
      <c r="N1595" s="93"/>
      <c r="P1595" s="93"/>
    </row>
    <row r="1596" spans="14:16" x14ac:dyDescent="0.15">
      <c r="N1596" s="93"/>
      <c r="P1596" s="93"/>
    </row>
    <row r="1597" spans="14:16" x14ac:dyDescent="0.15">
      <c r="N1597" s="93"/>
      <c r="P1597" s="93"/>
    </row>
    <row r="1598" spans="14:16" x14ac:dyDescent="0.15">
      <c r="N1598" s="93"/>
      <c r="P1598" s="93"/>
    </row>
    <row r="1599" spans="14:16" x14ac:dyDescent="0.15">
      <c r="N1599" s="93"/>
      <c r="P1599" s="93"/>
    </row>
    <row r="1600" spans="14:16" x14ac:dyDescent="0.15">
      <c r="N1600" s="93"/>
      <c r="P1600" s="93"/>
    </row>
    <row r="1601" spans="14:16" x14ac:dyDescent="0.15">
      <c r="N1601" s="93"/>
      <c r="P1601" s="93"/>
    </row>
    <row r="1602" spans="14:16" x14ac:dyDescent="0.15">
      <c r="N1602" s="93"/>
      <c r="P1602" s="93"/>
    </row>
    <row r="1603" spans="14:16" x14ac:dyDescent="0.15">
      <c r="N1603" s="93"/>
      <c r="P1603" s="93"/>
    </row>
    <row r="1604" spans="14:16" x14ac:dyDescent="0.15">
      <c r="N1604" s="93"/>
      <c r="P1604" s="93"/>
    </row>
    <row r="1605" spans="14:16" x14ac:dyDescent="0.15">
      <c r="N1605" s="93"/>
      <c r="P1605" s="93"/>
    </row>
    <row r="1606" spans="14:16" x14ac:dyDescent="0.15">
      <c r="N1606" s="93"/>
      <c r="P1606" s="93"/>
    </row>
    <row r="1607" spans="14:16" x14ac:dyDescent="0.15">
      <c r="N1607" s="93"/>
      <c r="P1607" s="93"/>
    </row>
    <row r="1608" spans="14:16" x14ac:dyDescent="0.15">
      <c r="N1608" s="93"/>
      <c r="P1608" s="93"/>
    </row>
    <row r="1609" spans="14:16" x14ac:dyDescent="0.15">
      <c r="N1609" s="93"/>
      <c r="P1609" s="93"/>
    </row>
    <row r="1610" spans="14:16" x14ac:dyDescent="0.15">
      <c r="N1610" s="93"/>
      <c r="P1610" s="93"/>
    </row>
    <row r="1611" spans="14:16" x14ac:dyDescent="0.15">
      <c r="N1611" s="93"/>
      <c r="P1611" s="93"/>
    </row>
    <row r="1612" spans="14:16" x14ac:dyDescent="0.15">
      <c r="N1612" s="93"/>
      <c r="P1612" s="93"/>
    </row>
    <row r="1613" spans="14:16" x14ac:dyDescent="0.15">
      <c r="N1613" s="93"/>
      <c r="P1613" s="93"/>
    </row>
    <row r="1614" spans="14:16" x14ac:dyDescent="0.15">
      <c r="N1614" s="93"/>
      <c r="P1614" s="93"/>
    </row>
    <row r="1615" spans="14:16" x14ac:dyDescent="0.15">
      <c r="N1615" s="93"/>
      <c r="P1615" s="93"/>
    </row>
    <row r="1616" spans="14:16" x14ac:dyDescent="0.15">
      <c r="N1616" s="93"/>
      <c r="P1616" s="93"/>
    </row>
    <row r="1617" spans="14:16" x14ac:dyDescent="0.15">
      <c r="N1617" s="93"/>
      <c r="P1617" s="93"/>
    </row>
    <row r="1618" spans="14:16" x14ac:dyDescent="0.15">
      <c r="N1618" s="93"/>
      <c r="P1618" s="93"/>
    </row>
    <row r="1619" spans="14:16" x14ac:dyDescent="0.15">
      <c r="N1619" s="93"/>
      <c r="P1619" s="93"/>
    </row>
    <row r="1620" spans="14:16" x14ac:dyDescent="0.15">
      <c r="N1620" s="93"/>
      <c r="P1620" s="93"/>
    </row>
    <row r="1621" spans="14:16" x14ac:dyDescent="0.15">
      <c r="N1621" s="93"/>
      <c r="P1621" s="93"/>
    </row>
    <row r="1622" spans="14:16" x14ac:dyDescent="0.15">
      <c r="N1622" s="93"/>
      <c r="P1622" s="93"/>
    </row>
    <row r="1623" spans="14:16" x14ac:dyDescent="0.15">
      <c r="N1623" s="93"/>
      <c r="P1623" s="93"/>
    </row>
    <row r="1624" spans="14:16" x14ac:dyDescent="0.15">
      <c r="N1624" s="93"/>
      <c r="P1624" s="93"/>
    </row>
    <row r="1625" spans="14:16" x14ac:dyDescent="0.15">
      <c r="N1625" s="93"/>
      <c r="P1625" s="93"/>
    </row>
    <row r="1626" spans="14:16" x14ac:dyDescent="0.15">
      <c r="N1626" s="93"/>
      <c r="P1626" s="93"/>
    </row>
    <row r="1627" spans="14:16" x14ac:dyDescent="0.15">
      <c r="N1627" s="93"/>
      <c r="P1627" s="93"/>
    </row>
    <row r="1628" spans="14:16" x14ac:dyDescent="0.15">
      <c r="N1628" s="93"/>
      <c r="P1628" s="93"/>
    </row>
    <row r="1629" spans="14:16" x14ac:dyDescent="0.15">
      <c r="N1629" s="93"/>
      <c r="P1629" s="93"/>
    </row>
    <row r="1630" spans="14:16" x14ac:dyDescent="0.15">
      <c r="N1630" s="93"/>
      <c r="P1630" s="93"/>
    </row>
    <row r="1631" spans="14:16" x14ac:dyDescent="0.15">
      <c r="N1631" s="93"/>
      <c r="P1631" s="93"/>
    </row>
    <row r="1632" spans="14:16" x14ac:dyDescent="0.15">
      <c r="N1632" s="93"/>
      <c r="P1632" s="93"/>
    </row>
    <row r="1633" spans="14:16" x14ac:dyDescent="0.15">
      <c r="N1633" s="93"/>
      <c r="P1633" s="93"/>
    </row>
    <row r="1634" spans="14:16" x14ac:dyDescent="0.15">
      <c r="N1634" s="93"/>
      <c r="P1634" s="93"/>
    </row>
    <row r="1635" spans="14:16" x14ac:dyDescent="0.15">
      <c r="N1635" s="93"/>
      <c r="P1635" s="93"/>
    </row>
    <row r="1636" spans="14:16" x14ac:dyDescent="0.15">
      <c r="N1636" s="93"/>
      <c r="P1636" s="93"/>
    </row>
    <row r="1637" spans="14:16" x14ac:dyDescent="0.15">
      <c r="N1637" s="93"/>
      <c r="P1637" s="93"/>
    </row>
    <row r="1638" spans="14:16" x14ac:dyDescent="0.15">
      <c r="N1638" s="93"/>
      <c r="P1638" s="93"/>
    </row>
    <row r="1639" spans="14:16" x14ac:dyDescent="0.15">
      <c r="N1639" s="93"/>
      <c r="P1639" s="93"/>
    </row>
    <row r="1640" spans="14:16" x14ac:dyDescent="0.15">
      <c r="N1640" s="93"/>
      <c r="P1640" s="93"/>
    </row>
    <row r="1641" spans="14:16" x14ac:dyDescent="0.15">
      <c r="N1641" s="93"/>
      <c r="P1641" s="93"/>
    </row>
    <row r="1642" spans="14:16" x14ac:dyDescent="0.15">
      <c r="N1642" s="93"/>
      <c r="P1642" s="93"/>
    </row>
    <row r="1643" spans="14:16" x14ac:dyDescent="0.15">
      <c r="N1643" s="93"/>
      <c r="P1643" s="93"/>
    </row>
    <row r="1644" spans="14:16" x14ac:dyDescent="0.15">
      <c r="N1644" s="93"/>
      <c r="P1644" s="93"/>
    </row>
    <row r="1645" spans="14:16" x14ac:dyDescent="0.15">
      <c r="N1645" s="93"/>
      <c r="P1645" s="93"/>
    </row>
    <row r="1646" spans="14:16" x14ac:dyDescent="0.15">
      <c r="N1646" s="93"/>
      <c r="P1646" s="93"/>
    </row>
    <row r="1647" spans="14:16" x14ac:dyDescent="0.15">
      <c r="N1647" s="93"/>
      <c r="P1647" s="93"/>
    </row>
    <row r="1648" spans="14:16" x14ac:dyDescent="0.15">
      <c r="N1648" s="93"/>
      <c r="P1648" s="93"/>
    </row>
    <row r="1649" spans="14:16" x14ac:dyDescent="0.15">
      <c r="N1649" s="93"/>
      <c r="P1649" s="93"/>
    </row>
    <row r="1650" spans="14:16" x14ac:dyDescent="0.15">
      <c r="N1650" s="93"/>
      <c r="P1650" s="93"/>
    </row>
    <row r="1651" spans="14:16" x14ac:dyDescent="0.15">
      <c r="N1651" s="93"/>
      <c r="P1651" s="93"/>
    </row>
    <row r="1652" spans="14:16" x14ac:dyDescent="0.15">
      <c r="N1652" s="93"/>
      <c r="P1652" s="93"/>
    </row>
    <row r="1653" spans="14:16" x14ac:dyDescent="0.15">
      <c r="N1653" s="93"/>
      <c r="P1653" s="93"/>
    </row>
    <row r="1654" spans="14:16" x14ac:dyDescent="0.15">
      <c r="N1654" s="93"/>
      <c r="P1654" s="93"/>
    </row>
    <row r="1655" spans="14:16" x14ac:dyDescent="0.15">
      <c r="N1655" s="93"/>
      <c r="P1655" s="93"/>
    </row>
    <row r="1656" spans="14:16" x14ac:dyDescent="0.15">
      <c r="N1656" s="93"/>
      <c r="P1656" s="93"/>
    </row>
    <row r="1657" spans="14:16" x14ac:dyDescent="0.15">
      <c r="N1657" s="93"/>
      <c r="P1657" s="93"/>
    </row>
    <row r="1658" spans="14:16" x14ac:dyDescent="0.15">
      <c r="N1658" s="93"/>
      <c r="P1658" s="93"/>
    </row>
    <row r="1659" spans="14:16" x14ac:dyDescent="0.15">
      <c r="N1659" s="93"/>
      <c r="P1659" s="93"/>
    </row>
    <row r="1660" spans="14:16" x14ac:dyDescent="0.15">
      <c r="N1660" s="93"/>
      <c r="P1660" s="93"/>
    </row>
    <row r="1661" spans="14:16" x14ac:dyDescent="0.15">
      <c r="N1661" s="93"/>
      <c r="P1661" s="93"/>
    </row>
    <row r="1662" spans="14:16" x14ac:dyDescent="0.15">
      <c r="N1662" s="93"/>
      <c r="P1662" s="93"/>
    </row>
    <row r="1663" spans="14:16" x14ac:dyDescent="0.15">
      <c r="N1663" s="93"/>
      <c r="P1663" s="93"/>
    </row>
    <row r="1664" spans="14:16" x14ac:dyDescent="0.15">
      <c r="N1664" s="93"/>
      <c r="P1664" s="93"/>
    </row>
    <row r="1665" spans="14:16" x14ac:dyDescent="0.15">
      <c r="N1665" s="93"/>
      <c r="P1665" s="93"/>
    </row>
    <row r="1666" spans="14:16" x14ac:dyDescent="0.15">
      <c r="N1666" s="93"/>
      <c r="P1666" s="93"/>
    </row>
    <row r="1667" spans="14:16" x14ac:dyDescent="0.15">
      <c r="N1667" s="93"/>
      <c r="P1667" s="93"/>
    </row>
    <row r="1668" spans="14:16" x14ac:dyDescent="0.15">
      <c r="N1668" s="93"/>
      <c r="P1668" s="93"/>
    </row>
    <row r="1669" spans="14:16" x14ac:dyDescent="0.15">
      <c r="N1669" s="93"/>
      <c r="P1669" s="93"/>
    </row>
    <row r="1670" spans="14:16" x14ac:dyDescent="0.15">
      <c r="N1670" s="93"/>
      <c r="P1670" s="93"/>
    </row>
    <row r="1671" spans="14:16" x14ac:dyDescent="0.15">
      <c r="N1671" s="93"/>
      <c r="P1671" s="93"/>
    </row>
    <row r="1672" spans="14:16" x14ac:dyDescent="0.15">
      <c r="N1672" s="93"/>
      <c r="P1672" s="93"/>
    </row>
    <row r="1673" spans="14:16" x14ac:dyDescent="0.15">
      <c r="N1673" s="93"/>
      <c r="P1673" s="93"/>
    </row>
    <row r="1674" spans="14:16" x14ac:dyDescent="0.15">
      <c r="N1674" s="93"/>
      <c r="P1674" s="93"/>
    </row>
    <row r="1675" spans="14:16" x14ac:dyDescent="0.15">
      <c r="N1675" s="93"/>
      <c r="P1675" s="93"/>
    </row>
    <row r="1676" spans="14:16" x14ac:dyDescent="0.15">
      <c r="N1676" s="93"/>
      <c r="P1676" s="93"/>
    </row>
    <row r="1677" spans="14:16" x14ac:dyDescent="0.15">
      <c r="N1677" s="93"/>
      <c r="P1677" s="93"/>
    </row>
    <row r="1678" spans="14:16" x14ac:dyDescent="0.15">
      <c r="N1678" s="93"/>
      <c r="P1678" s="93"/>
    </row>
    <row r="1679" spans="14:16" x14ac:dyDescent="0.15">
      <c r="N1679" s="93"/>
      <c r="P1679" s="93"/>
    </row>
    <row r="1680" spans="14:16" x14ac:dyDescent="0.15">
      <c r="N1680" s="93"/>
      <c r="P1680" s="93"/>
    </row>
    <row r="1681" spans="14:16" x14ac:dyDescent="0.15">
      <c r="N1681" s="93"/>
      <c r="P1681" s="93"/>
    </row>
    <row r="1682" spans="14:16" x14ac:dyDescent="0.15">
      <c r="N1682" s="93"/>
      <c r="P1682" s="93"/>
    </row>
    <row r="1683" spans="14:16" x14ac:dyDescent="0.15">
      <c r="N1683" s="93"/>
      <c r="P1683" s="93"/>
    </row>
    <row r="1684" spans="14:16" x14ac:dyDescent="0.15">
      <c r="N1684" s="93"/>
      <c r="P1684" s="93"/>
    </row>
    <row r="1685" spans="14:16" x14ac:dyDescent="0.15">
      <c r="N1685" s="93"/>
      <c r="P1685" s="93"/>
    </row>
    <row r="1686" spans="14:16" x14ac:dyDescent="0.15">
      <c r="N1686" s="93"/>
      <c r="P1686" s="93"/>
    </row>
    <row r="1687" spans="14:16" x14ac:dyDescent="0.15">
      <c r="N1687" s="93"/>
      <c r="P1687" s="93"/>
    </row>
    <row r="1688" spans="14:16" x14ac:dyDescent="0.15">
      <c r="N1688" s="93"/>
      <c r="P1688" s="93"/>
    </row>
    <row r="1689" spans="14:16" x14ac:dyDescent="0.15">
      <c r="N1689" s="93"/>
      <c r="P1689" s="93"/>
    </row>
    <row r="1690" spans="14:16" x14ac:dyDescent="0.15">
      <c r="N1690" s="93"/>
      <c r="P1690" s="93"/>
    </row>
    <row r="1691" spans="14:16" x14ac:dyDescent="0.15">
      <c r="N1691" s="93"/>
      <c r="P1691" s="93"/>
    </row>
    <row r="1692" spans="14:16" x14ac:dyDescent="0.15">
      <c r="N1692" s="93"/>
      <c r="P1692" s="93"/>
    </row>
    <row r="1693" spans="14:16" x14ac:dyDescent="0.15">
      <c r="N1693" s="93"/>
      <c r="P1693" s="93"/>
    </row>
    <row r="1694" spans="14:16" x14ac:dyDescent="0.15">
      <c r="N1694" s="93"/>
      <c r="P1694" s="93"/>
    </row>
    <row r="1695" spans="14:16" x14ac:dyDescent="0.15">
      <c r="N1695" s="93"/>
      <c r="P1695" s="93"/>
    </row>
    <row r="1696" spans="14:16" x14ac:dyDescent="0.15">
      <c r="N1696" s="93"/>
      <c r="P1696" s="93"/>
    </row>
    <row r="1697" spans="14:16" x14ac:dyDescent="0.15">
      <c r="N1697" s="93"/>
      <c r="P1697" s="93"/>
    </row>
    <row r="1698" spans="14:16" x14ac:dyDescent="0.15">
      <c r="N1698" s="93"/>
      <c r="P1698" s="93"/>
    </row>
    <row r="1699" spans="14:16" x14ac:dyDescent="0.15">
      <c r="N1699" s="93"/>
      <c r="P1699" s="93"/>
    </row>
    <row r="1700" spans="14:16" x14ac:dyDescent="0.15">
      <c r="N1700" s="93"/>
      <c r="P1700" s="93"/>
    </row>
    <row r="1701" spans="14:16" x14ac:dyDescent="0.15">
      <c r="N1701" s="93"/>
      <c r="P1701" s="93"/>
    </row>
    <row r="1702" spans="14:16" x14ac:dyDescent="0.15">
      <c r="N1702" s="93"/>
      <c r="P1702" s="93"/>
    </row>
    <row r="1703" spans="14:16" x14ac:dyDescent="0.15">
      <c r="N1703" s="93"/>
      <c r="P1703" s="93"/>
    </row>
    <row r="1704" spans="14:16" x14ac:dyDescent="0.15">
      <c r="N1704" s="93"/>
      <c r="P1704" s="93"/>
    </row>
    <row r="1705" spans="14:16" x14ac:dyDescent="0.15">
      <c r="N1705" s="93"/>
      <c r="P1705" s="93"/>
    </row>
    <row r="1706" spans="14:16" x14ac:dyDescent="0.15">
      <c r="N1706" s="93"/>
      <c r="P1706" s="93"/>
    </row>
    <row r="1707" spans="14:16" x14ac:dyDescent="0.15">
      <c r="N1707" s="93"/>
      <c r="P1707" s="93"/>
    </row>
    <row r="1708" spans="14:16" x14ac:dyDescent="0.15">
      <c r="N1708" s="93"/>
      <c r="P1708" s="93"/>
    </row>
    <row r="1709" spans="14:16" x14ac:dyDescent="0.15">
      <c r="N1709" s="93"/>
      <c r="P1709" s="93"/>
    </row>
    <row r="1710" spans="14:16" x14ac:dyDescent="0.15">
      <c r="N1710" s="93"/>
      <c r="P1710" s="93"/>
    </row>
    <row r="1711" spans="14:16" x14ac:dyDescent="0.15">
      <c r="N1711" s="93"/>
      <c r="P1711" s="93"/>
    </row>
    <row r="1712" spans="14:16" x14ac:dyDescent="0.15">
      <c r="N1712" s="93"/>
      <c r="P1712" s="93"/>
    </row>
    <row r="1713" spans="14:16" x14ac:dyDescent="0.15">
      <c r="N1713" s="93"/>
      <c r="P1713" s="93"/>
    </row>
    <row r="1714" spans="14:16" x14ac:dyDescent="0.15">
      <c r="N1714" s="93"/>
      <c r="P1714" s="93"/>
    </row>
    <row r="1715" spans="14:16" x14ac:dyDescent="0.15">
      <c r="N1715" s="93"/>
      <c r="P1715" s="93"/>
    </row>
    <row r="1716" spans="14:16" x14ac:dyDescent="0.15">
      <c r="N1716" s="93"/>
      <c r="P1716" s="93"/>
    </row>
    <row r="1717" spans="14:16" x14ac:dyDescent="0.15">
      <c r="N1717" s="93"/>
      <c r="P1717" s="93"/>
    </row>
    <row r="1718" spans="14:16" x14ac:dyDescent="0.15">
      <c r="N1718" s="93"/>
      <c r="P1718" s="93"/>
    </row>
    <row r="1719" spans="14:16" x14ac:dyDescent="0.15">
      <c r="N1719" s="93"/>
      <c r="P1719" s="93"/>
    </row>
    <row r="1720" spans="14:16" x14ac:dyDescent="0.15">
      <c r="N1720" s="93"/>
      <c r="P1720" s="93"/>
    </row>
    <row r="1721" spans="14:16" x14ac:dyDescent="0.15">
      <c r="N1721" s="93"/>
      <c r="P1721" s="93"/>
    </row>
    <row r="1722" spans="14:16" x14ac:dyDescent="0.15">
      <c r="N1722" s="93"/>
      <c r="P1722" s="93"/>
    </row>
    <row r="1723" spans="14:16" x14ac:dyDescent="0.15">
      <c r="N1723" s="93"/>
      <c r="P1723" s="93"/>
    </row>
    <row r="1724" spans="14:16" x14ac:dyDescent="0.15">
      <c r="N1724" s="93"/>
      <c r="P1724" s="93"/>
    </row>
    <row r="1725" spans="14:16" x14ac:dyDescent="0.15">
      <c r="N1725" s="93"/>
      <c r="P1725" s="93"/>
    </row>
    <row r="1726" spans="14:16" x14ac:dyDescent="0.15">
      <c r="N1726" s="93"/>
      <c r="P1726" s="93"/>
    </row>
    <row r="1727" spans="14:16" x14ac:dyDescent="0.15">
      <c r="N1727" s="93"/>
      <c r="P1727" s="93"/>
    </row>
    <row r="1728" spans="14:16" x14ac:dyDescent="0.15">
      <c r="N1728" s="93"/>
      <c r="P1728" s="93"/>
    </row>
    <row r="1729" spans="14:16" x14ac:dyDescent="0.15">
      <c r="N1729" s="93"/>
      <c r="P1729" s="93"/>
    </row>
    <row r="1730" spans="14:16" x14ac:dyDescent="0.15">
      <c r="N1730" s="93"/>
      <c r="P1730" s="93"/>
    </row>
    <row r="1731" spans="14:16" x14ac:dyDescent="0.15">
      <c r="N1731" s="93"/>
      <c r="P1731" s="93"/>
    </row>
    <row r="1732" spans="14:16" x14ac:dyDescent="0.15">
      <c r="N1732" s="93"/>
      <c r="P1732" s="93"/>
    </row>
    <row r="1733" spans="14:16" x14ac:dyDescent="0.15">
      <c r="N1733" s="93"/>
      <c r="P1733" s="93"/>
    </row>
    <row r="1734" spans="14:16" x14ac:dyDescent="0.15">
      <c r="N1734" s="93"/>
      <c r="P1734" s="93"/>
    </row>
    <row r="1735" spans="14:16" x14ac:dyDescent="0.15">
      <c r="N1735" s="93"/>
      <c r="P1735" s="93"/>
    </row>
    <row r="1736" spans="14:16" x14ac:dyDescent="0.15">
      <c r="N1736" s="93"/>
      <c r="P1736" s="93"/>
    </row>
    <row r="1737" spans="14:16" x14ac:dyDescent="0.15">
      <c r="N1737" s="93"/>
      <c r="P1737" s="93"/>
    </row>
    <row r="1738" spans="14:16" x14ac:dyDescent="0.15">
      <c r="N1738" s="93"/>
      <c r="P1738" s="93"/>
    </row>
    <row r="1739" spans="14:16" x14ac:dyDescent="0.15">
      <c r="N1739" s="93"/>
      <c r="P1739" s="93"/>
    </row>
    <row r="1740" spans="14:16" x14ac:dyDescent="0.15">
      <c r="N1740" s="93"/>
      <c r="P1740" s="93"/>
    </row>
    <row r="1741" spans="14:16" x14ac:dyDescent="0.15">
      <c r="N1741" s="93"/>
      <c r="P1741" s="93"/>
    </row>
    <row r="1742" spans="14:16" x14ac:dyDescent="0.15">
      <c r="N1742" s="93"/>
      <c r="P1742" s="93"/>
    </row>
    <row r="1743" spans="14:16" x14ac:dyDescent="0.15">
      <c r="N1743" s="93"/>
      <c r="P1743" s="93"/>
    </row>
    <row r="1744" spans="14:16" x14ac:dyDescent="0.15">
      <c r="N1744" s="93"/>
      <c r="P1744" s="93"/>
    </row>
    <row r="1745" spans="14:16" x14ac:dyDescent="0.15">
      <c r="N1745" s="93"/>
      <c r="P1745" s="93"/>
    </row>
    <row r="1746" spans="14:16" x14ac:dyDescent="0.15">
      <c r="N1746" s="93"/>
      <c r="P1746" s="93"/>
    </row>
    <row r="1747" spans="14:16" x14ac:dyDescent="0.15">
      <c r="N1747" s="93"/>
      <c r="P1747" s="93"/>
    </row>
    <row r="1748" spans="14:16" x14ac:dyDescent="0.15">
      <c r="N1748" s="93"/>
      <c r="P1748" s="93"/>
    </row>
    <row r="1749" spans="14:16" x14ac:dyDescent="0.15">
      <c r="N1749" s="93"/>
      <c r="P1749" s="93"/>
    </row>
    <row r="1750" spans="14:16" x14ac:dyDescent="0.15">
      <c r="N1750" s="93"/>
      <c r="P1750" s="93"/>
    </row>
    <row r="1751" spans="14:16" x14ac:dyDescent="0.15">
      <c r="N1751" s="93"/>
      <c r="P1751" s="93"/>
    </row>
    <row r="1752" spans="14:16" x14ac:dyDescent="0.15">
      <c r="N1752" s="93"/>
      <c r="P1752" s="93"/>
    </row>
    <row r="1753" spans="14:16" x14ac:dyDescent="0.15">
      <c r="N1753" s="93"/>
      <c r="P1753" s="93"/>
    </row>
    <row r="1754" spans="14:16" x14ac:dyDescent="0.15">
      <c r="N1754" s="93"/>
      <c r="P1754" s="93"/>
    </row>
    <row r="1755" spans="14:16" x14ac:dyDescent="0.15">
      <c r="N1755" s="93"/>
      <c r="P1755" s="93"/>
    </row>
    <row r="1756" spans="14:16" x14ac:dyDescent="0.15">
      <c r="N1756" s="93"/>
      <c r="P1756" s="93"/>
    </row>
    <row r="1757" spans="14:16" x14ac:dyDescent="0.15">
      <c r="N1757" s="93"/>
      <c r="P1757" s="93"/>
    </row>
    <row r="1758" spans="14:16" x14ac:dyDescent="0.15">
      <c r="N1758" s="93"/>
      <c r="P1758" s="93"/>
    </row>
    <row r="1759" spans="14:16" x14ac:dyDescent="0.15">
      <c r="N1759" s="93"/>
      <c r="P1759" s="93"/>
    </row>
    <row r="1760" spans="14:16" x14ac:dyDescent="0.15">
      <c r="N1760" s="93"/>
      <c r="P1760" s="93"/>
    </row>
    <row r="1761" spans="14:16" x14ac:dyDescent="0.15">
      <c r="N1761" s="93"/>
      <c r="P1761" s="93"/>
    </row>
    <row r="1762" spans="14:16" x14ac:dyDescent="0.15">
      <c r="N1762" s="93"/>
      <c r="P1762" s="93"/>
    </row>
    <row r="1763" spans="14:16" x14ac:dyDescent="0.15">
      <c r="N1763" s="93"/>
      <c r="P1763" s="93"/>
    </row>
    <row r="1764" spans="14:16" x14ac:dyDescent="0.15">
      <c r="N1764" s="93"/>
      <c r="P1764" s="93"/>
    </row>
    <row r="1765" spans="14:16" x14ac:dyDescent="0.15">
      <c r="N1765" s="93"/>
      <c r="P1765" s="93"/>
    </row>
    <row r="1766" spans="14:16" x14ac:dyDescent="0.15">
      <c r="N1766" s="93"/>
      <c r="P1766" s="93"/>
    </row>
    <row r="1767" spans="14:16" x14ac:dyDescent="0.15">
      <c r="N1767" s="93"/>
      <c r="P1767" s="93"/>
    </row>
    <row r="1768" spans="14:16" x14ac:dyDescent="0.15">
      <c r="N1768" s="93"/>
      <c r="P1768" s="93"/>
    </row>
    <row r="1769" spans="14:16" x14ac:dyDescent="0.15">
      <c r="N1769" s="93"/>
      <c r="P1769" s="93"/>
    </row>
    <row r="1770" spans="14:16" x14ac:dyDescent="0.15">
      <c r="N1770" s="93"/>
      <c r="P1770" s="93"/>
    </row>
    <row r="1771" spans="14:16" x14ac:dyDescent="0.15">
      <c r="N1771" s="93"/>
      <c r="P1771" s="93"/>
    </row>
    <row r="1772" spans="14:16" x14ac:dyDescent="0.15">
      <c r="N1772" s="93"/>
      <c r="P1772" s="93"/>
    </row>
    <row r="1773" spans="14:16" x14ac:dyDescent="0.15">
      <c r="N1773" s="93"/>
      <c r="P1773" s="93"/>
    </row>
    <row r="1774" spans="14:16" x14ac:dyDescent="0.15">
      <c r="N1774" s="93"/>
      <c r="P1774" s="93"/>
    </row>
    <row r="1775" spans="14:16" x14ac:dyDescent="0.15">
      <c r="N1775" s="93"/>
      <c r="P1775" s="93"/>
    </row>
    <row r="1776" spans="14:16" x14ac:dyDescent="0.15">
      <c r="N1776" s="93"/>
      <c r="P1776" s="93"/>
    </row>
    <row r="1777" spans="14:16" x14ac:dyDescent="0.15">
      <c r="N1777" s="93"/>
      <c r="P1777" s="93"/>
    </row>
    <row r="1778" spans="14:16" x14ac:dyDescent="0.15">
      <c r="N1778" s="93"/>
      <c r="P1778" s="93"/>
    </row>
    <row r="1779" spans="14:16" x14ac:dyDescent="0.15">
      <c r="N1779" s="93"/>
      <c r="P1779" s="93"/>
    </row>
    <row r="1780" spans="14:16" x14ac:dyDescent="0.15">
      <c r="N1780" s="93"/>
      <c r="P1780" s="93"/>
    </row>
    <row r="1781" spans="14:16" x14ac:dyDescent="0.15">
      <c r="N1781" s="93"/>
      <c r="P1781" s="93"/>
    </row>
    <row r="1782" spans="14:16" x14ac:dyDescent="0.15">
      <c r="N1782" s="93"/>
      <c r="P1782" s="93"/>
    </row>
    <row r="1783" spans="14:16" x14ac:dyDescent="0.15">
      <c r="N1783" s="93"/>
      <c r="P1783" s="93"/>
    </row>
    <row r="1784" spans="14:16" x14ac:dyDescent="0.15">
      <c r="N1784" s="93"/>
      <c r="P1784" s="93"/>
    </row>
    <row r="1785" spans="14:16" x14ac:dyDescent="0.15">
      <c r="N1785" s="93"/>
      <c r="P1785" s="93"/>
    </row>
    <row r="1786" spans="14:16" x14ac:dyDescent="0.15">
      <c r="N1786" s="93"/>
      <c r="P1786" s="93"/>
    </row>
    <row r="1787" spans="14:16" x14ac:dyDescent="0.15">
      <c r="N1787" s="93"/>
      <c r="P1787" s="93"/>
    </row>
    <row r="1788" spans="14:16" x14ac:dyDescent="0.15">
      <c r="N1788" s="93"/>
      <c r="P1788" s="93"/>
    </row>
    <row r="1789" spans="14:16" x14ac:dyDescent="0.15">
      <c r="N1789" s="93"/>
      <c r="P1789" s="93"/>
    </row>
    <row r="1790" spans="14:16" x14ac:dyDescent="0.15">
      <c r="N1790" s="93"/>
      <c r="P1790" s="93"/>
    </row>
    <row r="1791" spans="14:16" x14ac:dyDescent="0.15">
      <c r="N1791" s="93"/>
      <c r="P1791" s="93"/>
    </row>
    <row r="1792" spans="14:16" x14ac:dyDescent="0.15">
      <c r="N1792" s="93"/>
      <c r="P1792" s="93"/>
    </row>
    <row r="1793" spans="14:16" x14ac:dyDescent="0.15">
      <c r="N1793" s="93"/>
      <c r="P1793" s="93"/>
    </row>
    <row r="1794" spans="14:16" x14ac:dyDescent="0.15">
      <c r="N1794" s="93"/>
      <c r="P1794" s="93"/>
    </row>
    <row r="1795" spans="14:16" x14ac:dyDescent="0.15">
      <c r="N1795" s="93"/>
      <c r="P1795" s="93"/>
    </row>
    <row r="1796" spans="14:16" x14ac:dyDescent="0.15">
      <c r="N1796" s="93"/>
      <c r="P1796" s="93"/>
    </row>
    <row r="1797" spans="14:16" x14ac:dyDescent="0.15">
      <c r="N1797" s="93"/>
      <c r="P1797" s="93"/>
    </row>
    <row r="1798" spans="14:16" x14ac:dyDescent="0.15">
      <c r="N1798" s="93"/>
      <c r="P1798" s="93"/>
    </row>
    <row r="1799" spans="14:16" x14ac:dyDescent="0.15">
      <c r="N1799" s="93"/>
      <c r="P1799" s="93"/>
    </row>
    <row r="1800" spans="14:16" x14ac:dyDescent="0.15">
      <c r="N1800" s="93"/>
      <c r="P1800" s="93"/>
    </row>
    <row r="1801" spans="14:16" x14ac:dyDescent="0.15">
      <c r="N1801" s="93"/>
      <c r="P1801" s="93"/>
    </row>
    <row r="1802" spans="14:16" x14ac:dyDescent="0.15">
      <c r="N1802" s="93"/>
      <c r="P1802" s="93"/>
    </row>
    <row r="1803" spans="14:16" x14ac:dyDescent="0.15">
      <c r="N1803" s="93"/>
      <c r="P1803" s="93"/>
    </row>
    <row r="1804" spans="14:16" x14ac:dyDescent="0.15">
      <c r="N1804" s="93"/>
      <c r="P1804" s="93"/>
    </row>
    <row r="1805" spans="14:16" x14ac:dyDescent="0.15">
      <c r="N1805" s="93"/>
      <c r="P1805" s="93"/>
    </row>
    <row r="1806" spans="14:16" x14ac:dyDescent="0.15">
      <c r="N1806" s="93"/>
      <c r="P1806" s="93"/>
    </row>
    <row r="1807" spans="14:16" x14ac:dyDescent="0.15">
      <c r="N1807" s="93"/>
      <c r="P1807" s="93"/>
    </row>
    <row r="1808" spans="14:16" x14ac:dyDescent="0.15">
      <c r="N1808" s="93"/>
      <c r="P1808" s="93"/>
    </row>
    <row r="1809" spans="14:16" x14ac:dyDescent="0.15">
      <c r="N1809" s="93"/>
      <c r="P1809" s="93"/>
    </row>
    <row r="1810" spans="14:16" x14ac:dyDescent="0.15">
      <c r="N1810" s="93"/>
      <c r="P1810" s="93"/>
    </row>
    <row r="1811" spans="14:16" x14ac:dyDescent="0.15">
      <c r="N1811" s="93"/>
      <c r="P1811" s="93"/>
    </row>
    <row r="1812" spans="14:16" x14ac:dyDescent="0.15">
      <c r="N1812" s="93"/>
      <c r="P1812" s="93"/>
    </row>
    <row r="1813" spans="14:16" x14ac:dyDescent="0.15">
      <c r="N1813" s="93"/>
      <c r="P1813" s="93"/>
    </row>
    <row r="1814" spans="14:16" x14ac:dyDescent="0.15">
      <c r="N1814" s="93"/>
      <c r="P1814" s="93"/>
    </row>
    <row r="1815" spans="14:16" x14ac:dyDescent="0.15">
      <c r="N1815" s="93"/>
      <c r="P1815" s="93"/>
    </row>
    <row r="1816" spans="14:16" x14ac:dyDescent="0.15">
      <c r="N1816" s="93"/>
      <c r="P1816" s="93"/>
    </row>
    <row r="1817" spans="14:16" x14ac:dyDescent="0.15">
      <c r="N1817" s="93"/>
      <c r="P1817" s="93"/>
    </row>
    <row r="1818" spans="14:16" x14ac:dyDescent="0.15">
      <c r="N1818" s="93"/>
      <c r="P1818" s="93"/>
    </row>
    <row r="1819" spans="14:16" x14ac:dyDescent="0.15">
      <c r="N1819" s="93"/>
      <c r="P1819" s="93"/>
    </row>
    <row r="1820" spans="14:16" x14ac:dyDescent="0.15">
      <c r="N1820" s="93"/>
      <c r="P1820" s="93"/>
    </row>
    <row r="1821" spans="14:16" x14ac:dyDescent="0.15">
      <c r="N1821" s="93"/>
      <c r="P1821" s="93"/>
    </row>
    <row r="1822" spans="14:16" x14ac:dyDescent="0.15">
      <c r="N1822" s="93"/>
      <c r="P1822" s="93"/>
    </row>
    <row r="1823" spans="14:16" x14ac:dyDescent="0.15">
      <c r="N1823" s="93"/>
      <c r="P1823" s="93"/>
    </row>
    <row r="1824" spans="14:16" x14ac:dyDescent="0.15">
      <c r="N1824" s="93"/>
      <c r="P1824" s="93"/>
    </row>
    <row r="1825" spans="14:16" x14ac:dyDescent="0.15">
      <c r="N1825" s="93"/>
      <c r="P1825" s="93"/>
    </row>
    <row r="1826" spans="14:16" x14ac:dyDescent="0.15">
      <c r="N1826" s="93"/>
      <c r="P1826" s="93"/>
    </row>
    <row r="1827" spans="14:16" x14ac:dyDescent="0.15">
      <c r="N1827" s="93"/>
      <c r="P1827" s="93"/>
    </row>
    <row r="1828" spans="14:16" x14ac:dyDescent="0.15">
      <c r="N1828" s="93"/>
      <c r="P1828" s="93"/>
    </row>
    <row r="1829" spans="14:16" x14ac:dyDescent="0.15">
      <c r="N1829" s="93"/>
      <c r="P1829" s="93"/>
    </row>
    <row r="1830" spans="14:16" x14ac:dyDescent="0.15">
      <c r="N1830" s="93"/>
      <c r="P1830" s="93"/>
    </row>
    <row r="1831" spans="14:16" x14ac:dyDescent="0.15">
      <c r="N1831" s="93"/>
      <c r="P1831" s="93"/>
    </row>
    <row r="1832" spans="14:16" x14ac:dyDescent="0.15">
      <c r="N1832" s="93"/>
      <c r="P1832" s="93"/>
    </row>
    <row r="1833" spans="14:16" x14ac:dyDescent="0.15">
      <c r="N1833" s="93"/>
      <c r="P1833" s="93"/>
    </row>
    <row r="1834" spans="14:16" x14ac:dyDescent="0.15">
      <c r="N1834" s="93"/>
      <c r="P1834" s="93"/>
    </row>
    <row r="1835" spans="14:16" x14ac:dyDescent="0.15">
      <c r="N1835" s="93"/>
      <c r="P1835" s="93"/>
    </row>
    <row r="1836" spans="14:16" x14ac:dyDescent="0.15">
      <c r="N1836" s="93"/>
      <c r="P1836" s="93"/>
    </row>
    <row r="1837" spans="14:16" x14ac:dyDescent="0.15">
      <c r="N1837" s="93"/>
      <c r="P1837" s="93"/>
    </row>
    <row r="1838" spans="14:16" x14ac:dyDescent="0.15">
      <c r="N1838" s="93"/>
      <c r="P1838" s="93"/>
    </row>
    <row r="1839" spans="14:16" x14ac:dyDescent="0.15">
      <c r="N1839" s="93"/>
      <c r="P1839" s="93"/>
    </row>
    <row r="1840" spans="14:16" x14ac:dyDescent="0.15">
      <c r="N1840" s="93"/>
      <c r="P1840" s="93"/>
    </row>
    <row r="1841" spans="14:16" x14ac:dyDescent="0.15">
      <c r="N1841" s="93"/>
      <c r="P1841" s="93"/>
    </row>
    <row r="1842" spans="14:16" x14ac:dyDescent="0.15">
      <c r="N1842" s="93"/>
      <c r="P1842" s="93"/>
    </row>
    <row r="1843" spans="14:16" x14ac:dyDescent="0.15">
      <c r="N1843" s="93"/>
      <c r="P1843" s="93"/>
    </row>
    <row r="1844" spans="14:16" x14ac:dyDescent="0.15">
      <c r="N1844" s="93"/>
      <c r="P1844" s="93"/>
    </row>
    <row r="1845" spans="14:16" x14ac:dyDescent="0.15">
      <c r="N1845" s="93"/>
      <c r="P1845" s="93"/>
    </row>
    <row r="1846" spans="14:16" x14ac:dyDescent="0.15">
      <c r="N1846" s="93"/>
      <c r="P1846" s="93"/>
    </row>
    <row r="1847" spans="14:16" x14ac:dyDescent="0.15">
      <c r="N1847" s="93"/>
      <c r="P1847" s="93"/>
    </row>
    <row r="1848" spans="14:16" x14ac:dyDescent="0.15">
      <c r="N1848" s="93"/>
      <c r="P1848" s="93"/>
    </row>
    <row r="1849" spans="14:16" x14ac:dyDescent="0.15">
      <c r="N1849" s="93"/>
      <c r="P1849" s="93"/>
    </row>
    <row r="1850" spans="14:16" x14ac:dyDescent="0.15">
      <c r="N1850" s="93"/>
      <c r="P1850" s="93"/>
    </row>
    <row r="1851" spans="14:16" x14ac:dyDescent="0.15">
      <c r="N1851" s="93"/>
      <c r="P1851" s="93"/>
    </row>
    <row r="1852" spans="14:16" x14ac:dyDescent="0.15">
      <c r="N1852" s="93"/>
      <c r="P1852" s="93"/>
    </row>
    <row r="1853" spans="14:16" x14ac:dyDescent="0.15">
      <c r="N1853" s="93"/>
      <c r="P1853" s="93"/>
    </row>
    <row r="1854" spans="14:16" x14ac:dyDescent="0.15">
      <c r="N1854" s="93"/>
      <c r="P1854" s="93"/>
    </row>
    <row r="1855" spans="14:16" x14ac:dyDescent="0.15">
      <c r="N1855" s="93"/>
      <c r="P1855" s="93"/>
    </row>
    <row r="1856" spans="14:16" x14ac:dyDescent="0.15">
      <c r="N1856" s="93"/>
      <c r="P1856" s="93"/>
    </row>
    <row r="1857" spans="14:16" x14ac:dyDescent="0.15">
      <c r="N1857" s="93"/>
      <c r="P1857" s="93"/>
    </row>
    <row r="1858" spans="14:16" x14ac:dyDescent="0.15">
      <c r="N1858" s="93"/>
      <c r="P1858" s="93"/>
    </row>
    <row r="1859" spans="14:16" x14ac:dyDescent="0.15">
      <c r="N1859" s="93"/>
      <c r="P1859" s="93"/>
    </row>
    <row r="1860" spans="14:16" x14ac:dyDescent="0.15">
      <c r="N1860" s="93"/>
      <c r="P1860" s="93"/>
    </row>
    <row r="1861" spans="14:16" x14ac:dyDescent="0.15">
      <c r="N1861" s="93"/>
      <c r="P1861" s="93"/>
    </row>
    <row r="1862" spans="14:16" x14ac:dyDescent="0.15">
      <c r="N1862" s="93"/>
      <c r="P1862" s="93"/>
    </row>
    <row r="1863" spans="14:16" x14ac:dyDescent="0.15">
      <c r="N1863" s="93"/>
      <c r="P1863" s="93"/>
    </row>
    <row r="1864" spans="14:16" x14ac:dyDescent="0.15">
      <c r="N1864" s="93"/>
      <c r="P1864" s="93"/>
    </row>
    <row r="1865" spans="14:16" x14ac:dyDescent="0.15">
      <c r="N1865" s="93"/>
      <c r="P1865" s="93"/>
    </row>
    <row r="1866" spans="14:16" x14ac:dyDescent="0.15">
      <c r="N1866" s="93"/>
      <c r="P1866" s="93"/>
    </row>
    <row r="1867" spans="14:16" x14ac:dyDescent="0.15">
      <c r="N1867" s="93"/>
      <c r="P1867" s="93"/>
    </row>
    <row r="1868" spans="14:16" x14ac:dyDescent="0.15">
      <c r="N1868" s="93"/>
      <c r="P1868" s="93"/>
    </row>
    <row r="1869" spans="14:16" x14ac:dyDescent="0.15">
      <c r="N1869" s="93"/>
      <c r="P1869" s="93"/>
    </row>
    <row r="1870" spans="14:16" x14ac:dyDescent="0.15">
      <c r="N1870" s="93"/>
      <c r="P1870" s="93"/>
    </row>
    <row r="1871" spans="14:16" x14ac:dyDescent="0.15">
      <c r="N1871" s="93"/>
      <c r="P1871" s="93"/>
    </row>
    <row r="1872" spans="14:16" x14ac:dyDescent="0.15">
      <c r="N1872" s="93"/>
      <c r="P1872" s="93"/>
    </row>
    <row r="1873" spans="14:16" x14ac:dyDescent="0.15">
      <c r="N1873" s="93"/>
      <c r="P1873" s="93"/>
    </row>
    <row r="1874" spans="14:16" x14ac:dyDescent="0.15">
      <c r="N1874" s="93"/>
      <c r="P1874" s="93"/>
    </row>
    <row r="1875" spans="14:16" x14ac:dyDescent="0.15">
      <c r="N1875" s="93"/>
      <c r="P1875" s="93"/>
    </row>
    <row r="1876" spans="14:16" x14ac:dyDescent="0.15">
      <c r="N1876" s="93"/>
      <c r="P1876" s="93"/>
    </row>
    <row r="1877" spans="14:16" x14ac:dyDescent="0.15">
      <c r="N1877" s="93"/>
      <c r="P1877" s="93"/>
    </row>
    <row r="1878" spans="14:16" x14ac:dyDescent="0.15">
      <c r="N1878" s="93"/>
      <c r="P1878" s="93"/>
    </row>
    <row r="1879" spans="14:16" x14ac:dyDescent="0.15">
      <c r="N1879" s="93"/>
      <c r="P1879" s="93"/>
    </row>
    <row r="1880" spans="14:16" x14ac:dyDescent="0.15">
      <c r="N1880" s="93"/>
      <c r="P1880" s="93"/>
    </row>
    <row r="1881" spans="14:16" x14ac:dyDescent="0.15">
      <c r="N1881" s="93"/>
      <c r="P1881" s="93"/>
    </row>
    <row r="1882" spans="14:16" x14ac:dyDescent="0.15">
      <c r="N1882" s="93"/>
      <c r="P1882" s="93"/>
    </row>
    <row r="1883" spans="14:16" x14ac:dyDescent="0.15">
      <c r="N1883" s="93"/>
      <c r="P1883" s="93"/>
    </row>
    <row r="1884" spans="14:16" x14ac:dyDescent="0.15">
      <c r="N1884" s="93"/>
      <c r="P1884" s="93"/>
    </row>
    <row r="1885" spans="14:16" x14ac:dyDescent="0.15">
      <c r="N1885" s="93"/>
      <c r="P1885" s="93"/>
    </row>
    <row r="1886" spans="14:16" x14ac:dyDescent="0.15">
      <c r="N1886" s="93"/>
      <c r="P1886" s="93"/>
    </row>
    <row r="1887" spans="14:16" x14ac:dyDescent="0.15">
      <c r="N1887" s="93"/>
      <c r="P1887" s="93"/>
    </row>
    <row r="1888" spans="14:16" x14ac:dyDescent="0.15">
      <c r="N1888" s="93"/>
      <c r="P1888" s="93"/>
    </row>
    <row r="1889" spans="14:16" x14ac:dyDescent="0.15">
      <c r="N1889" s="93"/>
      <c r="P1889" s="93"/>
    </row>
    <row r="1890" spans="14:16" x14ac:dyDescent="0.15">
      <c r="N1890" s="93"/>
      <c r="P1890" s="93"/>
    </row>
    <row r="1891" spans="14:16" x14ac:dyDescent="0.15">
      <c r="N1891" s="93"/>
      <c r="P1891" s="93"/>
    </row>
    <row r="1892" spans="14:16" x14ac:dyDescent="0.15">
      <c r="N1892" s="93"/>
      <c r="P1892" s="93"/>
    </row>
    <row r="1893" spans="14:16" x14ac:dyDescent="0.15">
      <c r="N1893" s="93"/>
      <c r="P1893" s="93"/>
    </row>
    <row r="1894" spans="14:16" x14ac:dyDescent="0.15">
      <c r="N1894" s="93"/>
      <c r="P1894" s="93"/>
    </row>
    <row r="1895" spans="14:16" x14ac:dyDescent="0.15">
      <c r="N1895" s="93"/>
      <c r="P1895" s="93"/>
    </row>
    <row r="1896" spans="14:16" x14ac:dyDescent="0.15">
      <c r="N1896" s="93"/>
      <c r="P1896" s="93"/>
    </row>
    <row r="1897" spans="14:16" x14ac:dyDescent="0.15">
      <c r="N1897" s="93"/>
      <c r="P1897" s="93"/>
    </row>
    <row r="1898" spans="14:16" x14ac:dyDescent="0.15">
      <c r="N1898" s="93"/>
      <c r="P1898" s="93"/>
    </row>
    <row r="1899" spans="14:16" x14ac:dyDescent="0.15">
      <c r="N1899" s="93"/>
      <c r="P1899" s="93"/>
    </row>
    <row r="1900" spans="14:16" x14ac:dyDescent="0.15">
      <c r="N1900" s="93"/>
      <c r="P1900" s="93"/>
    </row>
    <row r="1901" spans="14:16" x14ac:dyDescent="0.15">
      <c r="N1901" s="93"/>
      <c r="P1901" s="93"/>
    </row>
    <row r="1902" spans="14:16" x14ac:dyDescent="0.15">
      <c r="N1902" s="93"/>
      <c r="P1902" s="93"/>
    </row>
    <row r="1903" spans="14:16" x14ac:dyDescent="0.15">
      <c r="N1903" s="93"/>
      <c r="P1903" s="93"/>
    </row>
    <row r="1904" spans="14:16" x14ac:dyDescent="0.15">
      <c r="N1904" s="93"/>
      <c r="P1904" s="93"/>
    </row>
    <row r="1905" spans="14:16" x14ac:dyDescent="0.15">
      <c r="N1905" s="93"/>
      <c r="P1905" s="93"/>
    </row>
    <row r="1906" spans="14:16" x14ac:dyDescent="0.15">
      <c r="N1906" s="93"/>
      <c r="P1906" s="93"/>
    </row>
    <row r="1907" spans="14:16" x14ac:dyDescent="0.15">
      <c r="N1907" s="93"/>
      <c r="P1907" s="93"/>
    </row>
    <row r="1908" spans="14:16" x14ac:dyDescent="0.15">
      <c r="N1908" s="93"/>
      <c r="P1908" s="93"/>
    </row>
    <row r="1909" spans="14:16" x14ac:dyDescent="0.15">
      <c r="N1909" s="93"/>
      <c r="P1909" s="93"/>
    </row>
    <row r="1910" spans="14:16" x14ac:dyDescent="0.15">
      <c r="N1910" s="93"/>
      <c r="P1910" s="93"/>
    </row>
    <row r="1911" spans="14:16" x14ac:dyDescent="0.15">
      <c r="N1911" s="93"/>
      <c r="P1911" s="93"/>
    </row>
    <row r="1912" spans="14:16" x14ac:dyDescent="0.15">
      <c r="N1912" s="93"/>
      <c r="P1912" s="93"/>
    </row>
    <row r="1913" spans="14:16" x14ac:dyDescent="0.15">
      <c r="N1913" s="93"/>
      <c r="P1913" s="93"/>
    </row>
    <row r="1914" spans="14:16" x14ac:dyDescent="0.15">
      <c r="N1914" s="93"/>
      <c r="P1914" s="93"/>
    </row>
    <row r="1915" spans="14:16" x14ac:dyDescent="0.15">
      <c r="N1915" s="93"/>
      <c r="P1915" s="93"/>
    </row>
    <row r="1916" spans="14:16" x14ac:dyDescent="0.15">
      <c r="N1916" s="93"/>
      <c r="P1916" s="93"/>
    </row>
    <row r="1917" spans="14:16" x14ac:dyDescent="0.15">
      <c r="N1917" s="93"/>
      <c r="P1917" s="93"/>
    </row>
    <row r="1918" spans="14:16" x14ac:dyDescent="0.15">
      <c r="N1918" s="93"/>
      <c r="P1918" s="93"/>
    </row>
    <row r="1919" spans="14:16" x14ac:dyDescent="0.15">
      <c r="N1919" s="93"/>
      <c r="P1919" s="93"/>
    </row>
    <row r="1920" spans="14:16" x14ac:dyDescent="0.15">
      <c r="N1920" s="93"/>
      <c r="P1920" s="93"/>
    </row>
    <row r="1921" spans="14:16" x14ac:dyDescent="0.15">
      <c r="N1921" s="93"/>
      <c r="P1921" s="93"/>
    </row>
    <row r="1922" spans="14:16" x14ac:dyDescent="0.15">
      <c r="N1922" s="93"/>
      <c r="P1922" s="93"/>
    </row>
    <row r="1923" spans="14:16" x14ac:dyDescent="0.15">
      <c r="N1923" s="93"/>
      <c r="P1923" s="93"/>
    </row>
    <row r="1924" spans="14:16" x14ac:dyDescent="0.15">
      <c r="N1924" s="93"/>
      <c r="P1924" s="93"/>
    </row>
    <row r="1925" spans="14:16" x14ac:dyDescent="0.15">
      <c r="N1925" s="93"/>
      <c r="P1925" s="93"/>
    </row>
    <row r="1926" spans="14:16" x14ac:dyDescent="0.15">
      <c r="N1926" s="93"/>
      <c r="P1926" s="93"/>
    </row>
    <row r="1927" spans="14:16" x14ac:dyDescent="0.15">
      <c r="N1927" s="93"/>
      <c r="P1927" s="93"/>
    </row>
    <row r="1928" spans="14:16" x14ac:dyDescent="0.15">
      <c r="N1928" s="93"/>
      <c r="P1928" s="93"/>
    </row>
    <row r="1929" spans="14:16" x14ac:dyDescent="0.15">
      <c r="N1929" s="93"/>
      <c r="P1929" s="93"/>
    </row>
    <row r="1930" spans="14:16" x14ac:dyDescent="0.15">
      <c r="N1930" s="93"/>
      <c r="P1930" s="93"/>
    </row>
    <row r="1931" spans="14:16" x14ac:dyDescent="0.15">
      <c r="N1931" s="93"/>
      <c r="P1931" s="93"/>
    </row>
    <row r="1932" spans="14:16" x14ac:dyDescent="0.15">
      <c r="N1932" s="93"/>
      <c r="P1932" s="93"/>
    </row>
    <row r="1933" spans="14:16" x14ac:dyDescent="0.15">
      <c r="N1933" s="93"/>
      <c r="P1933" s="93"/>
    </row>
    <row r="1934" spans="14:16" x14ac:dyDescent="0.15">
      <c r="N1934" s="93"/>
      <c r="P1934" s="93"/>
    </row>
    <row r="1935" spans="14:16" x14ac:dyDescent="0.15">
      <c r="N1935" s="93"/>
      <c r="P1935" s="93"/>
    </row>
    <row r="1936" spans="14:16" x14ac:dyDescent="0.15">
      <c r="N1936" s="93"/>
      <c r="P1936" s="93"/>
    </row>
    <row r="1937" spans="14:16" x14ac:dyDescent="0.15">
      <c r="N1937" s="93"/>
      <c r="P1937" s="93"/>
    </row>
    <row r="1938" spans="14:16" x14ac:dyDescent="0.15">
      <c r="N1938" s="93"/>
      <c r="P1938" s="93"/>
    </row>
    <row r="1939" spans="14:16" x14ac:dyDescent="0.15">
      <c r="N1939" s="93"/>
      <c r="P1939" s="93"/>
    </row>
    <row r="1940" spans="14:16" x14ac:dyDescent="0.15">
      <c r="N1940" s="93"/>
      <c r="P1940" s="93"/>
    </row>
    <row r="1941" spans="14:16" x14ac:dyDescent="0.15">
      <c r="N1941" s="93"/>
      <c r="P1941" s="93"/>
    </row>
    <row r="1942" spans="14:16" x14ac:dyDescent="0.15">
      <c r="N1942" s="93"/>
      <c r="P1942" s="93"/>
    </row>
    <row r="1943" spans="14:16" x14ac:dyDescent="0.15">
      <c r="N1943" s="93"/>
      <c r="P1943" s="93"/>
    </row>
    <row r="1944" spans="14:16" x14ac:dyDescent="0.15">
      <c r="N1944" s="93"/>
      <c r="P1944" s="93"/>
    </row>
    <row r="1945" spans="14:16" x14ac:dyDescent="0.15">
      <c r="N1945" s="93"/>
      <c r="P1945" s="93"/>
    </row>
    <row r="1946" spans="14:16" x14ac:dyDescent="0.15">
      <c r="N1946" s="93"/>
      <c r="P1946" s="93"/>
    </row>
    <row r="1947" spans="14:16" x14ac:dyDescent="0.15">
      <c r="N1947" s="93"/>
      <c r="P1947" s="93"/>
    </row>
    <row r="1948" spans="14:16" x14ac:dyDescent="0.15">
      <c r="N1948" s="93"/>
      <c r="P1948" s="93"/>
    </row>
    <row r="1949" spans="14:16" x14ac:dyDescent="0.15">
      <c r="N1949" s="93"/>
      <c r="P1949" s="93"/>
    </row>
    <row r="1950" spans="14:16" x14ac:dyDescent="0.15">
      <c r="N1950" s="93"/>
      <c r="P1950" s="93"/>
    </row>
    <row r="1951" spans="14:16" x14ac:dyDescent="0.15">
      <c r="N1951" s="93"/>
      <c r="P1951" s="93"/>
    </row>
    <row r="1952" spans="14:16" x14ac:dyDescent="0.15">
      <c r="N1952" s="93"/>
      <c r="P1952" s="93"/>
    </row>
    <row r="1953" spans="14:16" x14ac:dyDescent="0.15">
      <c r="N1953" s="93"/>
      <c r="P1953" s="93"/>
    </row>
    <row r="1954" spans="14:16" x14ac:dyDescent="0.15">
      <c r="N1954" s="93"/>
      <c r="P1954" s="93"/>
    </row>
    <row r="1955" spans="14:16" x14ac:dyDescent="0.15">
      <c r="N1955" s="93"/>
      <c r="P1955" s="93"/>
    </row>
    <row r="1956" spans="14:16" x14ac:dyDescent="0.15">
      <c r="N1956" s="93"/>
      <c r="P1956" s="93"/>
    </row>
    <row r="1957" spans="14:16" x14ac:dyDescent="0.15">
      <c r="N1957" s="93"/>
      <c r="P1957" s="93"/>
    </row>
    <row r="1958" spans="14:16" x14ac:dyDescent="0.15">
      <c r="N1958" s="93"/>
      <c r="P1958" s="93"/>
    </row>
    <row r="1959" spans="14:16" x14ac:dyDescent="0.15">
      <c r="N1959" s="93"/>
      <c r="P1959" s="93"/>
    </row>
    <row r="1960" spans="14:16" x14ac:dyDescent="0.15">
      <c r="N1960" s="93"/>
      <c r="P1960" s="93"/>
    </row>
    <row r="1961" spans="14:16" x14ac:dyDescent="0.15">
      <c r="N1961" s="93"/>
      <c r="P1961" s="93"/>
    </row>
    <row r="1962" spans="14:16" x14ac:dyDescent="0.15">
      <c r="N1962" s="93"/>
      <c r="P1962" s="93"/>
    </row>
    <row r="1963" spans="14:16" x14ac:dyDescent="0.15">
      <c r="N1963" s="93"/>
      <c r="P1963" s="93"/>
    </row>
    <row r="1964" spans="14:16" x14ac:dyDescent="0.15">
      <c r="N1964" s="93"/>
      <c r="P1964" s="93"/>
    </row>
    <row r="1965" spans="14:16" x14ac:dyDescent="0.15">
      <c r="N1965" s="93"/>
      <c r="P1965" s="93"/>
    </row>
    <row r="1966" spans="14:16" x14ac:dyDescent="0.15">
      <c r="N1966" s="93"/>
      <c r="P1966" s="93"/>
    </row>
    <row r="1967" spans="14:16" x14ac:dyDescent="0.15">
      <c r="N1967" s="93"/>
      <c r="P1967" s="93"/>
    </row>
    <row r="1968" spans="14:16" x14ac:dyDescent="0.15">
      <c r="N1968" s="93"/>
      <c r="P1968" s="93"/>
    </row>
    <row r="1969" spans="14:16" x14ac:dyDescent="0.15">
      <c r="N1969" s="93"/>
      <c r="P1969" s="93"/>
    </row>
    <row r="1970" spans="14:16" x14ac:dyDescent="0.15">
      <c r="N1970" s="93"/>
      <c r="P1970" s="93"/>
    </row>
    <row r="1971" spans="14:16" x14ac:dyDescent="0.15">
      <c r="N1971" s="93"/>
      <c r="P1971" s="93"/>
    </row>
    <row r="1972" spans="14:16" x14ac:dyDescent="0.15">
      <c r="N1972" s="93"/>
      <c r="P1972" s="93"/>
    </row>
    <row r="1973" spans="14:16" x14ac:dyDescent="0.15">
      <c r="N1973" s="93"/>
      <c r="P1973" s="93"/>
    </row>
    <row r="1974" spans="14:16" x14ac:dyDescent="0.15">
      <c r="N1974" s="93"/>
      <c r="P1974" s="93"/>
    </row>
    <row r="1975" spans="14:16" x14ac:dyDescent="0.15">
      <c r="N1975" s="93"/>
      <c r="P1975" s="93"/>
    </row>
    <row r="1976" spans="14:16" x14ac:dyDescent="0.15">
      <c r="N1976" s="93"/>
      <c r="P1976" s="93"/>
    </row>
    <row r="1977" spans="14:16" x14ac:dyDescent="0.15">
      <c r="N1977" s="93"/>
      <c r="P1977" s="93"/>
    </row>
    <row r="1978" spans="14:16" x14ac:dyDescent="0.15">
      <c r="N1978" s="93"/>
      <c r="P1978" s="93"/>
    </row>
    <row r="1979" spans="14:16" x14ac:dyDescent="0.15">
      <c r="N1979" s="93"/>
      <c r="P1979" s="93"/>
    </row>
    <row r="1980" spans="14:16" x14ac:dyDescent="0.15">
      <c r="N1980" s="93"/>
      <c r="P1980" s="93"/>
    </row>
    <row r="1981" spans="14:16" x14ac:dyDescent="0.15">
      <c r="N1981" s="93"/>
      <c r="P1981" s="93"/>
    </row>
    <row r="1982" spans="14:16" x14ac:dyDescent="0.15">
      <c r="N1982" s="93"/>
      <c r="P1982" s="93"/>
    </row>
    <row r="1983" spans="14:16" x14ac:dyDescent="0.15">
      <c r="N1983" s="93"/>
      <c r="P1983" s="93"/>
    </row>
    <row r="1984" spans="14:16" x14ac:dyDescent="0.15">
      <c r="N1984" s="93"/>
      <c r="P1984" s="93"/>
    </row>
    <row r="1985" spans="14:16" x14ac:dyDescent="0.15">
      <c r="N1985" s="93"/>
      <c r="P1985" s="93"/>
    </row>
    <row r="1986" spans="14:16" x14ac:dyDescent="0.15">
      <c r="N1986" s="93"/>
      <c r="P1986" s="93"/>
    </row>
    <row r="1987" spans="14:16" x14ac:dyDescent="0.15">
      <c r="N1987" s="93"/>
      <c r="P1987" s="93"/>
    </row>
    <row r="1988" spans="14:16" x14ac:dyDescent="0.15">
      <c r="N1988" s="93"/>
      <c r="P1988" s="93"/>
    </row>
    <row r="1989" spans="14:16" x14ac:dyDescent="0.15">
      <c r="N1989" s="93"/>
      <c r="P1989" s="93"/>
    </row>
    <row r="1990" spans="14:16" x14ac:dyDescent="0.15">
      <c r="N1990" s="93"/>
      <c r="P1990" s="93"/>
    </row>
    <row r="1991" spans="14:16" x14ac:dyDescent="0.15">
      <c r="N1991" s="93"/>
      <c r="P1991" s="93"/>
    </row>
    <row r="1992" spans="14:16" x14ac:dyDescent="0.15">
      <c r="N1992" s="93"/>
      <c r="P1992" s="93"/>
    </row>
    <row r="1993" spans="14:16" x14ac:dyDescent="0.15">
      <c r="N1993" s="93"/>
      <c r="P1993" s="93"/>
    </row>
    <row r="1994" spans="14:16" x14ac:dyDescent="0.15">
      <c r="N1994" s="93"/>
      <c r="P1994" s="93"/>
    </row>
    <row r="1995" spans="14:16" x14ac:dyDescent="0.15">
      <c r="N1995" s="93"/>
      <c r="P1995" s="93"/>
    </row>
    <row r="1996" spans="14:16" x14ac:dyDescent="0.15">
      <c r="N1996" s="93"/>
      <c r="P1996" s="93"/>
    </row>
    <row r="1997" spans="14:16" x14ac:dyDescent="0.15">
      <c r="N1997" s="93"/>
      <c r="P1997" s="93"/>
    </row>
    <row r="1998" spans="14:16" x14ac:dyDescent="0.15">
      <c r="N1998" s="93"/>
      <c r="P1998" s="93"/>
    </row>
    <row r="1999" spans="14:16" x14ac:dyDescent="0.15">
      <c r="N1999" s="93"/>
      <c r="P1999" s="93"/>
    </row>
    <row r="2000" spans="14:16" x14ac:dyDescent="0.15">
      <c r="N2000" s="93"/>
      <c r="P2000" s="93"/>
    </row>
    <row r="2001" spans="14:16" x14ac:dyDescent="0.15">
      <c r="N2001" s="93"/>
      <c r="P2001" s="93"/>
    </row>
    <row r="2002" spans="14:16" x14ac:dyDescent="0.15">
      <c r="N2002" s="93"/>
      <c r="P2002" s="93"/>
    </row>
    <row r="2003" spans="14:16" x14ac:dyDescent="0.15">
      <c r="N2003" s="93"/>
      <c r="P2003" s="93"/>
    </row>
    <row r="2004" spans="14:16" x14ac:dyDescent="0.15">
      <c r="N2004" s="93"/>
      <c r="P2004" s="93"/>
    </row>
    <row r="2005" spans="14:16" x14ac:dyDescent="0.15">
      <c r="N2005" s="93"/>
      <c r="P2005" s="93"/>
    </row>
    <row r="2006" spans="14:16" x14ac:dyDescent="0.15">
      <c r="N2006" s="93"/>
      <c r="P2006" s="93"/>
    </row>
    <row r="2007" spans="14:16" x14ac:dyDescent="0.15">
      <c r="N2007" s="93"/>
      <c r="P2007" s="93"/>
    </row>
    <row r="2008" spans="14:16" x14ac:dyDescent="0.15">
      <c r="N2008" s="93"/>
      <c r="P2008" s="93"/>
    </row>
    <row r="2009" spans="14:16" x14ac:dyDescent="0.15">
      <c r="N2009" s="93"/>
      <c r="P2009" s="93"/>
    </row>
    <row r="2010" spans="14:16" x14ac:dyDescent="0.15">
      <c r="N2010" s="93"/>
      <c r="P2010" s="93"/>
    </row>
    <row r="2011" spans="14:16" x14ac:dyDescent="0.15">
      <c r="N2011" s="93"/>
      <c r="P2011" s="93"/>
    </row>
    <row r="2012" spans="14:16" x14ac:dyDescent="0.15">
      <c r="N2012" s="93"/>
      <c r="P2012" s="93"/>
    </row>
    <row r="2013" spans="14:16" x14ac:dyDescent="0.15">
      <c r="N2013" s="93"/>
      <c r="P2013" s="93"/>
    </row>
    <row r="2014" spans="14:16" x14ac:dyDescent="0.15">
      <c r="N2014" s="93"/>
      <c r="P2014" s="93"/>
    </row>
    <row r="2015" spans="14:16" x14ac:dyDescent="0.15">
      <c r="N2015" s="93"/>
      <c r="P2015" s="93"/>
    </row>
    <row r="2016" spans="14:16" x14ac:dyDescent="0.15">
      <c r="N2016" s="93"/>
      <c r="P2016" s="93"/>
    </row>
    <row r="2017" spans="14:16" x14ac:dyDescent="0.15">
      <c r="N2017" s="93"/>
      <c r="P2017" s="93"/>
    </row>
    <row r="2018" spans="14:16" x14ac:dyDescent="0.15">
      <c r="N2018" s="93"/>
      <c r="P2018" s="93"/>
    </row>
    <row r="2019" spans="14:16" x14ac:dyDescent="0.15">
      <c r="N2019" s="93"/>
      <c r="P2019" s="93"/>
    </row>
    <row r="2020" spans="14:16" x14ac:dyDescent="0.15">
      <c r="N2020" s="93"/>
      <c r="P2020" s="93"/>
    </row>
    <row r="2021" spans="14:16" x14ac:dyDescent="0.15">
      <c r="N2021" s="93"/>
      <c r="P2021" s="93"/>
    </row>
    <row r="2022" spans="14:16" x14ac:dyDescent="0.15">
      <c r="N2022" s="93"/>
      <c r="P2022" s="93"/>
    </row>
    <row r="2023" spans="14:16" x14ac:dyDescent="0.15">
      <c r="N2023" s="93"/>
      <c r="P2023" s="93"/>
    </row>
    <row r="2024" spans="14:16" x14ac:dyDescent="0.15">
      <c r="N2024" s="93"/>
      <c r="P2024" s="93"/>
    </row>
    <row r="2025" spans="14:16" x14ac:dyDescent="0.15">
      <c r="N2025" s="93"/>
      <c r="P2025" s="93"/>
    </row>
    <row r="2026" spans="14:16" x14ac:dyDescent="0.15">
      <c r="N2026" s="93"/>
      <c r="P2026" s="93"/>
    </row>
    <row r="2027" spans="14:16" x14ac:dyDescent="0.15">
      <c r="N2027" s="93"/>
      <c r="P2027" s="93"/>
    </row>
    <row r="2028" spans="14:16" x14ac:dyDescent="0.15">
      <c r="N2028" s="93"/>
      <c r="P2028" s="93"/>
    </row>
    <row r="2029" spans="14:16" x14ac:dyDescent="0.15">
      <c r="N2029" s="93"/>
      <c r="P2029" s="93"/>
    </row>
    <row r="2030" spans="14:16" x14ac:dyDescent="0.15">
      <c r="N2030" s="93"/>
      <c r="P2030" s="93"/>
    </row>
    <row r="2031" spans="14:16" x14ac:dyDescent="0.15">
      <c r="N2031" s="93"/>
      <c r="P2031" s="93"/>
    </row>
    <row r="2032" spans="14:16" x14ac:dyDescent="0.15">
      <c r="N2032" s="93"/>
      <c r="P2032" s="93"/>
    </row>
    <row r="2033" spans="14:16" x14ac:dyDescent="0.15">
      <c r="N2033" s="93"/>
      <c r="P2033" s="93"/>
    </row>
    <row r="2034" spans="14:16" x14ac:dyDescent="0.15">
      <c r="N2034" s="93"/>
      <c r="P2034" s="93"/>
    </row>
    <row r="2035" spans="14:16" x14ac:dyDescent="0.15">
      <c r="N2035" s="93"/>
      <c r="P2035" s="93"/>
    </row>
    <row r="2036" spans="14:16" x14ac:dyDescent="0.15">
      <c r="N2036" s="93"/>
      <c r="P2036" s="93"/>
    </row>
    <row r="2037" spans="14:16" x14ac:dyDescent="0.15">
      <c r="N2037" s="93"/>
      <c r="P2037" s="93"/>
    </row>
    <row r="2038" spans="14:16" x14ac:dyDescent="0.15">
      <c r="N2038" s="93"/>
      <c r="P2038" s="93"/>
    </row>
    <row r="2039" spans="14:16" x14ac:dyDescent="0.15">
      <c r="N2039" s="93"/>
      <c r="P2039" s="93"/>
    </row>
    <row r="2040" spans="14:16" x14ac:dyDescent="0.15">
      <c r="N2040" s="93"/>
      <c r="P2040" s="93"/>
    </row>
    <row r="2041" spans="14:16" x14ac:dyDescent="0.15">
      <c r="N2041" s="93"/>
      <c r="P2041" s="93"/>
    </row>
    <row r="2042" spans="14:16" x14ac:dyDescent="0.15">
      <c r="N2042" s="93"/>
      <c r="P2042" s="93"/>
    </row>
    <row r="2043" spans="14:16" x14ac:dyDescent="0.15">
      <c r="N2043" s="93"/>
      <c r="P2043" s="93"/>
    </row>
    <row r="2044" spans="14:16" x14ac:dyDescent="0.15">
      <c r="N2044" s="93"/>
      <c r="P2044" s="93"/>
    </row>
    <row r="2045" spans="14:16" x14ac:dyDescent="0.15">
      <c r="N2045" s="93"/>
      <c r="P2045" s="93"/>
    </row>
    <row r="2046" spans="14:16" x14ac:dyDescent="0.15">
      <c r="N2046" s="93"/>
      <c r="P2046" s="93"/>
    </row>
    <row r="2047" spans="14:16" x14ac:dyDescent="0.15">
      <c r="N2047" s="93"/>
      <c r="P2047" s="93"/>
    </row>
    <row r="2048" spans="14:16" x14ac:dyDescent="0.15">
      <c r="N2048" s="93"/>
      <c r="P2048" s="93"/>
    </row>
    <row r="2049" spans="14:16" x14ac:dyDescent="0.15">
      <c r="N2049" s="93"/>
      <c r="P2049" s="93"/>
    </row>
    <row r="2050" spans="14:16" x14ac:dyDescent="0.15">
      <c r="N2050" s="93"/>
      <c r="P2050" s="93"/>
    </row>
    <row r="2051" spans="14:16" x14ac:dyDescent="0.15">
      <c r="N2051" s="93"/>
      <c r="P2051" s="93"/>
    </row>
    <row r="2052" spans="14:16" x14ac:dyDescent="0.15">
      <c r="N2052" s="93"/>
      <c r="P2052" s="93"/>
    </row>
    <row r="2053" spans="14:16" x14ac:dyDescent="0.15">
      <c r="N2053" s="93"/>
      <c r="P2053" s="93"/>
    </row>
    <row r="2054" spans="14:16" x14ac:dyDescent="0.15">
      <c r="N2054" s="93"/>
      <c r="P2054" s="93"/>
    </row>
    <row r="2055" spans="14:16" x14ac:dyDescent="0.15">
      <c r="N2055" s="93"/>
      <c r="P2055" s="93"/>
    </row>
    <row r="2056" spans="14:16" x14ac:dyDescent="0.15">
      <c r="N2056" s="93"/>
      <c r="P2056" s="93"/>
    </row>
    <row r="2057" spans="14:16" x14ac:dyDescent="0.15">
      <c r="N2057" s="93"/>
      <c r="P2057" s="93"/>
    </row>
    <row r="2058" spans="14:16" x14ac:dyDescent="0.15">
      <c r="N2058" s="93"/>
      <c r="P2058" s="93"/>
    </row>
    <row r="2059" spans="14:16" x14ac:dyDescent="0.15">
      <c r="N2059" s="93"/>
      <c r="P2059" s="93"/>
    </row>
    <row r="2060" spans="14:16" x14ac:dyDescent="0.15">
      <c r="N2060" s="93"/>
      <c r="P2060" s="93"/>
    </row>
    <row r="2061" spans="14:16" x14ac:dyDescent="0.15">
      <c r="N2061" s="93"/>
      <c r="P2061" s="93"/>
    </row>
    <row r="2062" spans="14:16" x14ac:dyDescent="0.15">
      <c r="N2062" s="93"/>
      <c r="P2062" s="93"/>
    </row>
    <row r="2063" spans="14:16" x14ac:dyDescent="0.15">
      <c r="N2063" s="93"/>
      <c r="P2063" s="93"/>
    </row>
    <row r="2064" spans="14:16" x14ac:dyDescent="0.15">
      <c r="N2064" s="93"/>
      <c r="P2064" s="93"/>
    </row>
    <row r="2065" spans="14:16" x14ac:dyDescent="0.15">
      <c r="N2065" s="93"/>
      <c r="P2065" s="93"/>
    </row>
    <row r="2066" spans="14:16" x14ac:dyDescent="0.15">
      <c r="N2066" s="93"/>
      <c r="P2066" s="93"/>
    </row>
    <row r="2067" spans="14:16" x14ac:dyDescent="0.15">
      <c r="N2067" s="93"/>
      <c r="P2067" s="93"/>
    </row>
    <row r="2068" spans="14:16" x14ac:dyDescent="0.15">
      <c r="N2068" s="93"/>
      <c r="P2068" s="93"/>
    </row>
    <row r="2069" spans="14:16" x14ac:dyDescent="0.15">
      <c r="N2069" s="93"/>
      <c r="P2069" s="93"/>
    </row>
    <row r="2070" spans="14:16" x14ac:dyDescent="0.15">
      <c r="N2070" s="93"/>
      <c r="P2070" s="93"/>
    </row>
    <row r="2071" spans="14:16" x14ac:dyDescent="0.15">
      <c r="N2071" s="93"/>
      <c r="P2071" s="93"/>
    </row>
    <row r="2072" spans="14:16" x14ac:dyDescent="0.15">
      <c r="N2072" s="93"/>
      <c r="P2072" s="93"/>
    </row>
    <row r="2073" spans="14:16" x14ac:dyDescent="0.15">
      <c r="N2073" s="93"/>
      <c r="P2073" s="93"/>
    </row>
    <row r="2074" spans="14:16" x14ac:dyDescent="0.15">
      <c r="N2074" s="93"/>
      <c r="P2074" s="93"/>
    </row>
    <row r="2075" spans="14:16" x14ac:dyDescent="0.15">
      <c r="N2075" s="93"/>
      <c r="P2075" s="93"/>
    </row>
    <row r="2076" spans="14:16" x14ac:dyDescent="0.15">
      <c r="N2076" s="93"/>
      <c r="P2076" s="93"/>
    </row>
    <row r="2077" spans="14:16" x14ac:dyDescent="0.15">
      <c r="N2077" s="93"/>
      <c r="P2077" s="93"/>
    </row>
    <row r="2078" spans="14:16" x14ac:dyDescent="0.15">
      <c r="N2078" s="93"/>
      <c r="P2078" s="93"/>
    </row>
    <row r="2079" spans="14:16" x14ac:dyDescent="0.15">
      <c r="N2079" s="93"/>
      <c r="P2079" s="93"/>
    </row>
    <row r="2080" spans="14:16" x14ac:dyDescent="0.15">
      <c r="N2080" s="93"/>
      <c r="P2080" s="93"/>
    </row>
    <row r="2081" spans="14:16" x14ac:dyDescent="0.15">
      <c r="N2081" s="93"/>
      <c r="P2081" s="93"/>
    </row>
    <row r="2082" spans="14:16" x14ac:dyDescent="0.15">
      <c r="N2082" s="93"/>
      <c r="P2082" s="93"/>
    </row>
    <row r="2083" spans="14:16" x14ac:dyDescent="0.15">
      <c r="N2083" s="93"/>
      <c r="P2083" s="93"/>
    </row>
    <row r="2084" spans="14:16" x14ac:dyDescent="0.15">
      <c r="N2084" s="93"/>
      <c r="P2084" s="93"/>
    </row>
    <row r="2085" spans="14:16" x14ac:dyDescent="0.15">
      <c r="N2085" s="93"/>
      <c r="P2085" s="93"/>
    </row>
    <row r="2086" spans="14:16" x14ac:dyDescent="0.15">
      <c r="N2086" s="93"/>
      <c r="P2086" s="93"/>
    </row>
    <row r="2087" spans="14:16" x14ac:dyDescent="0.15">
      <c r="N2087" s="93"/>
      <c r="P2087" s="93"/>
    </row>
    <row r="2088" spans="14:16" x14ac:dyDescent="0.15">
      <c r="N2088" s="93"/>
      <c r="P2088" s="93"/>
    </row>
    <row r="2089" spans="14:16" x14ac:dyDescent="0.15">
      <c r="N2089" s="93"/>
      <c r="P2089" s="93"/>
    </row>
    <row r="2090" spans="14:16" x14ac:dyDescent="0.15">
      <c r="N2090" s="93"/>
      <c r="P2090" s="93"/>
    </row>
    <row r="2091" spans="14:16" x14ac:dyDescent="0.15">
      <c r="N2091" s="93"/>
      <c r="P2091" s="93"/>
    </row>
    <row r="2092" spans="14:16" x14ac:dyDescent="0.15">
      <c r="N2092" s="93"/>
      <c r="P2092" s="93"/>
    </row>
    <row r="2093" spans="14:16" x14ac:dyDescent="0.15">
      <c r="N2093" s="93"/>
      <c r="P2093" s="93"/>
    </row>
    <row r="2094" spans="14:16" x14ac:dyDescent="0.15">
      <c r="N2094" s="93"/>
      <c r="P2094" s="93"/>
    </row>
    <row r="2095" spans="14:16" x14ac:dyDescent="0.15">
      <c r="N2095" s="93"/>
      <c r="P2095" s="93"/>
    </row>
    <row r="2096" spans="14:16" x14ac:dyDescent="0.15">
      <c r="N2096" s="93"/>
      <c r="P2096" s="93"/>
    </row>
    <row r="2097" spans="14:16" x14ac:dyDescent="0.15">
      <c r="N2097" s="93"/>
      <c r="P2097" s="93"/>
    </row>
    <row r="2098" spans="14:16" x14ac:dyDescent="0.15">
      <c r="N2098" s="93"/>
      <c r="P2098" s="93"/>
    </row>
    <row r="2099" spans="14:16" x14ac:dyDescent="0.15">
      <c r="N2099" s="93"/>
      <c r="P2099" s="93"/>
    </row>
    <row r="2100" spans="14:16" x14ac:dyDescent="0.15">
      <c r="N2100" s="93"/>
      <c r="P2100" s="93"/>
    </row>
    <row r="2101" spans="14:16" x14ac:dyDescent="0.15">
      <c r="N2101" s="93"/>
      <c r="P2101" s="93"/>
    </row>
    <row r="2102" spans="14:16" x14ac:dyDescent="0.15">
      <c r="N2102" s="93"/>
      <c r="P2102" s="93"/>
    </row>
    <row r="2103" spans="14:16" x14ac:dyDescent="0.15">
      <c r="N2103" s="93"/>
      <c r="P2103" s="93"/>
    </row>
    <row r="2104" spans="14:16" x14ac:dyDescent="0.15">
      <c r="N2104" s="93"/>
      <c r="P2104" s="93"/>
    </row>
    <row r="2105" spans="14:16" x14ac:dyDescent="0.15">
      <c r="N2105" s="93"/>
      <c r="P2105" s="93"/>
    </row>
    <row r="2106" spans="14:16" x14ac:dyDescent="0.15">
      <c r="N2106" s="93"/>
      <c r="P2106" s="93"/>
    </row>
    <row r="2107" spans="14:16" x14ac:dyDescent="0.15">
      <c r="N2107" s="93"/>
      <c r="P2107" s="93"/>
    </row>
    <row r="2108" spans="14:16" x14ac:dyDescent="0.15">
      <c r="N2108" s="93"/>
      <c r="P2108" s="93"/>
    </row>
    <row r="2109" spans="14:16" x14ac:dyDescent="0.15">
      <c r="N2109" s="93"/>
      <c r="P2109" s="93"/>
    </row>
    <row r="2110" spans="14:16" x14ac:dyDescent="0.15">
      <c r="N2110" s="93"/>
      <c r="P2110" s="93"/>
    </row>
    <row r="2111" spans="14:16" x14ac:dyDescent="0.15">
      <c r="N2111" s="93"/>
      <c r="P2111" s="93"/>
    </row>
    <row r="2112" spans="14:16" x14ac:dyDescent="0.15">
      <c r="N2112" s="93"/>
      <c r="P2112" s="93"/>
    </row>
    <row r="2113" spans="14:16" x14ac:dyDescent="0.15">
      <c r="N2113" s="93"/>
      <c r="P2113" s="93"/>
    </row>
    <row r="2114" spans="14:16" x14ac:dyDescent="0.15">
      <c r="N2114" s="93"/>
      <c r="P2114" s="93"/>
    </row>
    <row r="2115" spans="14:16" x14ac:dyDescent="0.15">
      <c r="N2115" s="93"/>
      <c r="P2115" s="93"/>
    </row>
    <row r="2116" spans="14:16" x14ac:dyDescent="0.15">
      <c r="N2116" s="93"/>
      <c r="P2116" s="93"/>
    </row>
    <row r="2117" spans="14:16" x14ac:dyDescent="0.15">
      <c r="N2117" s="93"/>
      <c r="P2117" s="93"/>
    </row>
    <row r="2118" spans="14:16" x14ac:dyDescent="0.15">
      <c r="N2118" s="93"/>
      <c r="P2118" s="93"/>
    </row>
    <row r="2119" spans="14:16" x14ac:dyDescent="0.15">
      <c r="N2119" s="93"/>
      <c r="P2119" s="93"/>
    </row>
    <row r="2120" spans="14:16" x14ac:dyDescent="0.15">
      <c r="N2120" s="93"/>
      <c r="P2120" s="93"/>
    </row>
    <row r="2121" spans="14:16" x14ac:dyDescent="0.15">
      <c r="N2121" s="93"/>
      <c r="P2121" s="93"/>
    </row>
    <row r="2122" spans="14:16" x14ac:dyDescent="0.15">
      <c r="N2122" s="93"/>
      <c r="P2122" s="93"/>
    </row>
    <row r="2123" spans="14:16" x14ac:dyDescent="0.15">
      <c r="N2123" s="93"/>
      <c r="P2123" s="93"/>
    </row>
    <row r="2124" spans="14:16" x14ac:dyDescent="0.15">
      <c r="N2124" s="93"/>
      <c r="P2124" s="93"/>
    </row>
    <row r="2125" spans="14:16" x14ac:dyDescent="0.15">
      <c r="N2125" s="93"/>
      <c r="P2125" s="93"/>
    </row>
    <row r="2126" spans="14:16" x14ac:dyDescent="0.15">
      <c r="N2126" s="93"/>
      <c r="P2126" s="93"/>
    </row>
    <row r="2127" spans="14:16" x14ac:dyDescent="0.15">
      <c r="N2127" s="93"/>
      <c r="P2127" s="93"/>
    </row>
    <row r="2128" spans="14:16" x14ac:dyDescent="0.15">
      <c r="N2128" s="93"/>
      <c r="P2128" s="93"/>
    </row>
    <row r="2129" spans="14:16" x14ac:dyDescent="0.15">
      <c r="N2129" s="93"/>
      <c r="P2129" s="93"/>
    </row>
    <row r="2130" spans="14:16" x14ac:dyDescent="0.15">
      <c r="N2130" s="93"/>
      <c r="P2130" s="93"/>
    </row>
    <row r="2131" spans="14:16" x14ac:dyDescent="0.15">
      <c r="N2131" s="93"/>
      <c r="P2131" s="93"/>
    </row>
    <row r="2132" spans="14:16" x14ac:dyDescent="0.15">
      <c r="N2132" s="93"/>
      <c r="P2132" s="93"/>
    </row>
    <row r="2133" spans="14:16" x14ac:dyDescent="0.15">
      <c r="N2133" s="93"/>
      <c r="P2133" s="93"/>
    </row>
    <row r="2134" spans="14:16" x14ac:dyDescent="0.15">
      <c r="N2134" s="93"/>
      <c r="P2134" s="93"/>
    </row>
    <row r="2135" spans="14:16" x14ac:dyDescent="0.15">
      <c r="N2135" s="93"/>
      <c r="P2135" s="93"/>
    </row>
    <row r="2136" spans="14:16" x14ac:dyDescent="0.15">
      <c r="N2136" s="93"/>
      <c r="P2136" s="93"/>
    </row>
    <row r="2137" spans="14:16" x14ac:dyDescent="0.15">
      <c r="N2137" s="93"/>
      <c r="P2137" s="93"/>
    </row>
    <row r="2138" spans="14:16" x14ac:dyDescent="0.15">
      <c r="N2138" s="93"/>
      <c r="P2138" s="93"/>
    </row>
    <row r="2139" spans="14:16" x14ac:dyDescent="0.15">
      <c r="N2139" s="93"/>
      <c r="P2139" s="93"/>
    </row>
    <row r="2140" spans="14:16" x14ac:dyDescent="0.15">
      <c r="N2140" s="93"/>
      <c r="P2140" s="93"/>
    </row>
    <row r="2141" spans="14:16" x14ac:dyDescent="0.15">
      <c r="N2141" s="93"/>
      <c r="P2141" s="93"/>
    </row>
    <row r="2142" spans="14:16" x14ac:dyDescent="0.15">
      <c r="N2142" s="93"/>
      <c r="P2142" s="93"/>
    </row>
    <row r="2143" spans="14:16" x14ac:dyDescent="0.15">
      <c r="N2143" s="93"/>
      <c r="P2143" s="93"/>
    </row>
    <row r="2144" spans="14:16" x14ac:dyDescent="0.15">
      <c r="N2144" s="93"/>
      <c r="P2144" s="93"/>
    </row>
    <row r="2145" spans="14:16" x14ac:dyDescent="0.15">
      <c r="N2145" s="93"/>
      <c r="P2145" s="93"/>
    </row>
    <row r="2146" spans="14:16" x14ac:dyDescent="0.15">
      <c r="N2146" s="93"/>
      <c r="P2146" s="93"/>
    </row>
    <row r="2147" spans="14:16" x14ac:dyDescent="0.15">
      <c r="N2147" s="93"/>
      <c r="P2147" s="93"/>
    </row>
    <row r="2148" spans="14:16" x14ac:dyDescent="0.15">
      <c r="N2148" s="93"/>
      <c r="P2148" s="93"/>
    </row>
    <row r="2149" spans="14:16" x14ac:dyDescent="0.15">
      <c r="N2149" s="93"/>
      <c r="P2149" s="93"/>
    </row>
    <row r="2150" spans="14:16" x14ac:dyDescent="0.15">
      <c r="N2150" s="93"/>
      <c r="P2150" s="93"/>
    </row>
    <row r="2151" spans="14:16" x14ac:dyDescent="0.15">
      <c r="N2151" s="93"/>
      <c r="P2151" s="93"/>
    </row>
    <row r="2152" spans="14:16" x14ac:dyDescent="0.15">
      <c r="N2152" s="93"/>
      <c r="P2152" s="93"/>
    </row>
    <row r="2153" spans="14:16" x14ac:dyDescent="0.15">
      <c r="N2153" s="93"/>
      <c r="P2153" s="93"/>
    </row>
    <row r="2154" spans="14:16" x14ac:dyDescent="0.15">
      <c r="N2154" s="93"/>
      <c r="P2154" s="93"/>
    </row>
    <row r="2155" spans="14:16" x14ac:dyDescent="0.15">
      <c r="N2155" s="93"/>
      <c r="P2155" s="93"/>
    </row>
    <row r="2156" spans="14:16" x14ac:dyDescent="0.15">
      <c r="N2156" s="93"/>
      <c r="P2156" s="93"/>
    </row>
    <row r="2157" spans="14:16" x14ac:dyDescent="0.15">
      <c r="N2157" s="93"/>
      <c r="P2157" s="93"/>
    </row>
    <row r="2158" spans="14:16" x14ac:dyDescent="0.15">
      <c r="N2158" s="93"/>
      <c r="P2158" s="93"/>
    </row>
    <row r="2159" spans="14:16" x14ac:dyDescent="0.15">
      <c r="N2159" s="93"/>
      <c r="P2159" s="93"/>
    </row>
    <row r="2160" spans="14:16" x14ac:dyDescent="0.15">
      <c r="N2160" s="93"/>
      <c r="P2160" s="93"/>
    </row>
    <row r="2161" spans="14:16" x14ac:dyDescent="0.15">
      <c r="N2161" s="93"/>
      <c r="P2161" s="93"/>
    </row>
    <row r="2162" spans="14:16" x14ac:dyDescent="0.15">
      <c r="N2162" s="93"/>
      <c r="P2162" s="93"/>
    </row>
    <row r="2163" spans="14:16" x14ac:dyDescent="0.15">
      <c r="N2163" s="93"/>
      <c r="P2163" s="93"/>
    </row>
    <row r="2164" spans="14:16" x14ac:dyDescent="0.15">
      <c r="N2164" s="93"/>
      <c r="P2164" s="93"/>
    </row>
    <row r="2165" spans="14:16" x14ac:dyDescent="0.15">
      <c r="N2165" s="93"/>
      <c r="P2165" s="93"/>
    </row>
    <row r="2166" spans="14:16" x14ac:dyDescent="0.15">
      <c r="N2166" s="93"/>
      <c r="P2166" s="93"/>
    </row>
    <row r="2167" spans="14:16" x14ac:dyDescent="0.15">
      <c r="N2167" s="93"/>
      <c r="P2167" s="93"/>
    </row>
    <row r="2168" spans="14:16" x14ac:dyDescent="0.15">
      <c r="N2168" s="93"/>
      <c r="P2168" s="93"/>
    </row>
    <row r="2169" spans="14:16" x14ac:dyDescent="0.15">
      <c r="N2169" s="93"/>
      <c r="P2169" s="93"/>
    </row>
    <row r="2170" spans="14:16" x14ac:dyDescent="0.15">
      <c r="N2170" s="93"/>
      <c r="P2170" s="93"/>
    </row>
    <row r="2171" spans="14:16" x14ac:dyDescent="0.15">
      <c r="N2171" s="93"/>
      <c r="P2171" s="93"/>
    </row>
    <row r="2172" spans="14:16" x14ac:dyDescent="0.15">
      <c r="N2172" s="93"/>
      <c r="P2172" s="93"/>
    </row>
    <row r="2173" spans="14:16" x14ac:dyDescent="0.15">
      <c r="N2173" s="93"/>
      <c r="P2173" s="93"/>
    </row>
    <row r="2174" spans="14:16" x14ac:dyDescent="0.15">
      <c r="N2174" s="93"/>
      <c r="P2174" s="93"/>
    </row>
    <row r="2175" spans="14:16" x14ac:dyDescent="0.15">
      <c r="N2175" s="93"/>
      <c r="P2175" s="93"/>
    </row>
    <row r="2176" spans="14:16" x14ac:dyDescent="0.15">
      <c r="N2176" s="93"/>
      <c r="P2176" s="93"/>
    </row>
    <row r="2177" spans="14:16" x14ac:dyDescent="0.15">
      <c r="N2177" s="93"/>
      <c r="P2177" s="93"/>
    </row>
    <row r="2178" spans="14:16" x14ac:dyDescent="0.15">
      <c r="N2178" s="93"/>
      <c r="P2178" s="93"/>
    </row>
    <row r="2179" spans="14:16" x14ac:dyDescent="0.15">
      <c r="N2179" s="93"/>
      <c r="P2179" s="93"/>
    </row>
    <row r="2180" spans="14:16" x14ac:dyDescent="0.15">
      <c r="N2180" s="93"/>
      <c r="P2180" s="93"/>
    </row>
    <row r="2181" spans="14:16" x14ac:dyDescent="0.15">
      <c r="N2181" s="93"/>
      <c r="P2181" s="93"/>
    </row>
    <row r="2182" spans="14:16" x14ac:dyDescent="0.15">
      <c r="N2182" s="93"/>
      <c r="P2182" s="93"/>
    </row>
    <row r="2183" spans="14:16" x14ac:dyDescent="0.15">
      <c r="N2183" s="93"/>
      <c r="P2183" s="93"/>
    </row>
    <row r="2184" spans="14:16" x14ac:dyDescent="0.15">
      <c r="N2184" s="93"/>
      <c r="P2184" s="93"/>
    </row>
    <row r="2185" spans="14:16" x14ac:dyDescent="0.15">
      <c r="N2185" s="93"/>
      <c r="P2185" s="93"/>
    </row>
    <row r="2186" spans="14:16" x14ac:dyDescent="0.15">
      <c r="N2186" s="93"/>
      <c r="P2186" s="93"/>
    </row>
    <row r="2187" spans="14:16" x14ac:dyDescent="0.15">
      <c r="N2187" s="93"/>
      <c r="P2187" s="93"/>
    </row>
    <row r="2188" spans="14:16" x14ac:dyDescent="0.15">
      <c r="N2188" s="93"/>
      <c r="P2188" s="93"/>
    </row>
    <row r="2189" spans="14:16" x14ac:dyDescent="0.15">
      <c r="N2189" s="93"/>
      <c r="P2189" s="93"/>
    </row>
    <row r="2190" spans="14:16" x14ac:dyDescent="0.15">
      <c r="N2190" s="93"/>
      <c r="P2190" s="93"/>
    </row>
    <row r="2191" spans="14:16" x14ac:dyDescent="0.15">
      <c r="N2191" s="93"/>
      <c r="P2191" s="93"/>
    </row>
    <row r="2192" spans="14:16" x14ac:dyDescent="0.15">
      <c r="N2192" s="93"/>
      <c r="P2192" s="93"/>
    </row>
    <row r="2193" spans="14:16" x14ac:dyDescent="0.15">
      <c r="N2193" s="93"/>
      <c r="P2193" s="93"/>
    </row>
    <row r="2194" spans="14:16" x14ac:dyDescent="0.15">
      <c r="N2194" s="93"/>
      <c r="P2194" s="93"/>
    </row>
    <row r="2195" spans="14:16" x14ac:dyDescent="0.15">
      <c r="N2195" s="93"/>
      <c r="P2195" s="93"/>
    </row>
    <row r="2196" spans="14:16" x14ac:dyDescent="0.15">
      <c r="N2196" s="93"/>
      <c r="P2196" s="93"/>
    </row>
    <row r="2197" spans="14:16" x14ac:dyDescent="0.15">
      <c r="N2197" s="93"/>
      <c r="P2197" s="93"/>
    </row>
    <row r="2198" spans="14:16" x14ac:dyDescent="0.15">
      <c r="N2198" s="93"/>
      <c r="P2198" s="93"/>
    </row>
    <row r="2199" spans="14:16" x14ac:dyDescent="0.15">
      <c r="N2199" s="93"/>
      <c r="P2199" s="93"/>
    </row>
    <row r="2200" spans="14:16" x14ac:dyDescent="0.15">
      <c r="N2200" s="93"/>
      <c r="P2200" s="93"/>
    </row>
    <row r="2201" spans="14:16" x14ac:dyDescent="0.15">
      <c r="N2201" s="93"/>
      <c r="P2201" s="93"/>
    </row>
    <row r="2202" spans="14:16" x14ac:dyDescent="0.15">
      <c r="N2202" s="93"/>
      <c r="P2202" s="93"/>
    </row>
    <row r="2203" spans="14:16" x14ac:dyDescent="0.15">
      <c r="N2203" s="93"/>
      <c r="P2203" s="93"/>
    </row>
    <row r="2204" spans="14:16" x14ac:dyDescent="0.15">
      <c r="N2204" s="93"/>
      <c r="P2204" s="93"/>
    </row>
    <row r="2205" spans="14:16" x14ac:dyDescent="0.15">
      <c r="N2205" s="93"/>
      <c r="P2205" s="93"/>
    </row>
    <row r="2206" spans="14:16" x14ac:dyDescent="0.15">
      <c r="N2206" s="93"/>
      <c r="P2206" s="93"/>
    </row>
    <row r="2207" spans="14:16" x14ac:dyDescent="0.15">
      <c r="N2207" s="93"/>
      <c r="P2207" s="93"/>
    </row>
    <row r="2208" spans="14:16" x14ac:dyDescent="0.15">
      <c r="N2208" s="93"/>
      <c r="P2208" s="93"/>
    </row>
    <row r="2209" spans="14:16" x14ac:dyDescent="0.15">
      <c r="N2209" s="93"/>
      <c r="P2209" s="93"/>
    </row>
    <row r="2210" spans="14:16" x14ac:dyDescent="0.15">
      <c r="N2210" s="93"/>
      <c r="P2210" s="93"/>
    </row>
    <row r="2211" spans="14:16" x14ac:dyDescent="0.15">
      <c r="N2211" s="93"/>
      <c r="P2211" s="93"/>
    </row>
    <row r="2212" spans="14:16" x14ac:dyDescent="0.15">
      <c r="N2212" s="93"/>
      <c r="P2212" s="93"/>
    </row>
    <row r="2213" spans="14:16" x14ac:dyDescent="0.15">
      <c r="N2213" s="93"/>
      <c r="P2213" s="93"/>
    </row>
    <row r="2214" spans="14:16" x14ac:dyDescent="0.15">
      <c r="N2214" s="93"/>
      <c r="P2214" s="93"/>
    </row>
    <row r="2215" spans="14:16" x14ac:dyDescent="0.15">
      <c r="N2215" s="93"/>
      <c r="P2215" s="93"/>
    </row>
    <row r="2216" spans="14:16" x14ac:dyDescent="0.15">
      <c r="N2216" s="93"/>
      <c r="P2216" s="93"/>
    </row>
    <row r="2217" spans="14:16" x14ac:dyDescent="0.15">
      <c r="N2217" s="93"/>
      <c r="P2217" s="93"/>
    </row>
    <row r="2218" spans="14:16" x14ac:dyDescent="0.15">
      <c r="N2218" s="93"/>
      <c r="P2218" s="93"/>
    </row>
    <row r="2219" spans="14:16" x14ac:dyDescent="0.15">
      <c r="N2219" s="93"/>
      <c r="P2219" s="93"/>
    </row>
    <row r="2220" spans="14:16" x14ac:dyDescent="0.15">
      <c r="N2220" s="93"/>
      <c r="P2220" s="93"/>
    </row>
    <row r="2221" spans="14:16" x14ac:dyDescent="0.15">
      <c r="N2221" s="93"/>
      <c r="P2221" s="93"/>
    </row>
    <row r="2222" spans="14:16" x14ac:dyDescent="0.15">
      <c r="N2222" s="93"/>
      <c r="P2222" s="93"/>
    </row>
    <row r="2223" spans="14:16" x14ac:dyDescent="0.15">
      <c r="N2223" s="93"/>
      <c r="P2223" s="93"/>
    </row>
    <row r="2224" spans="14:16" x14ac:dyDescent="0.15">
      <c r="N2224" s="93"/>
      <c r="P2224" s="93"/>
    </row>
    <row r="2225" spans="14:16" x14ac:dyDescent="0.15">
      <c r="N2225" s="93"/>
      <c r="P2225" s="93"/>
    </row>
    <row r="2226" spans="14:16" x14ac:dyDescent="0.15">
      <c r="N2226" s="93"/>
      <c r="P2226" s="93"/>
    </row>
    <row r="2227" spans="14:16" x14ac:dyDescent="0.15">
      <c r="N2227" s="93"/>
      <c r="P2227" s="93"/>
    </row>
    <row r="2228" spans="14:16" x14ac:dyDescent="0.15">
      <c r="N2228" s="93"/>
      <c r="P2228" s="93"/>
    </row>
    <row r="2229" spans="14:16" x14ac:dyDescent="0.15">
      <c r="N2229" s="93"/>
      <c r="P2229" s="93"/>
    </row>
    <row r="2230" spans="14:16" x14ac:dyDescent="0.15">
      <c r="N2230" s="93"/>
      <c r="P2230" s="93"/>
    </row>
    <row r="2231" spans="14:16" x14ac:dyDescent="0.15">
      <c r="N2231" s="93"/>
      <c r="P2231" s="93"/>
    </row>
    <row r="2232" spans="14:16" x14ac:dyDescent="0.15">
      <c r="N2232" s="93"/>
      <c r="P2232" s="93"/>
    </row>
    <row r="2233" spans="14:16" x14ac:dyDescent="0.15">
      <c r="N2233" s="93"/>
      <c r="P2233" s="93"/>
    </row>
    <row r="2234" spans="14:16" x14ac:dyDescent="0.15">
      <c r="N2234" s="93"/>
      <c r="P2234" s="93"/>
    </row>
    <row r="2235" spans="14:16" x14ac:dyDescent="0.15">
      <c r="N2235" s="93"/>
      <c r="P2235" s="93"/>
    </row>
    <row r="2236" spans="14:16" x14ac:dyDescent="0.15">
      <c r="N2236" s="93"/>
      <c r="P2236" s="93"/>
    </row>
    <row r="2237" spans="14:16" x14ac:dyDescent="0.15">
      <c r="N2237" s="93"/>
      <c r="P2237" s="93"/>
    </row>
    <row r="2238" spans="14:16" x14ac:dyDescent="0.15">
      <c r="N2238" s="93"/>
      <c r="P2238" s="93"/>
    </row>
    <row r="2239" spans="14:16" x14ac:dyDescent="0.15">
      <c r="N2239" s="93"/>
      <c r="P2239" s="93"/>
    </row>
    <row r="2240" spans="14:16" x14ac:dyDescent="0.15">
      <c r="N2240" s="93"/>
      <c r="P2240" s="93"/>
    </row>
    <row r="2241" spans="14:16" x14ac:dyDescent="0.15">
      <c r="N2241" s="93"/>
      <c r="P2241" s="93"/>
    </row>
    <row r="2242" spans="14:16" x14ac:dyDescent="0.15">
      <c r="N2242" s="93"/>
      <c r="P2242" s="93"/>
    </row>
    <row r="2243" spans="14:16" x14ac:dyDescent="0.15">
      <c r="N2243" s="93"/>
      <c r="P2243" s="93"/>
    </row>
    <row r="2244" spans="14:16" x14ac:dyDescent="0.15">
      <c r="N2244" s="93"/>
      <c r="P2244" s="93"/>
    </row>
    <row r="2245" spans="14:16" x14ac:dyDescent="0.15">
      <c r="N2245" s="93"/>
      <c r="P2245" s="93"/>
    </row>
    <row r="2246" spans="14:16" x14ac:dyDescent="0.15">
      <c r="N2246" s="93"/>
      <c r="P2246" s="93"/>
    </row>
    <row r="2247" spans="14:16" x14ac:dyDescent="0.15">
      <c r="N2247" s="93"/>
      <c r="P2247" s="93"/>
    </row>
    <row r="2248" spans="14:16" x14ac:dyDescent="0.15">
      <c r="N2248" s="93"/>
      <c r="P2248" s="93"/>
    </row>
    <row r="2249" spans="14:16" x14ac:dyDescent="0.15">
      <c r="N2249" s="93"/>
      <c r="P2249" s="93"/>
    </row>
    <row r="2250" spans="14:16" x14ac:dyDescent="0.15">
      <c r="N2250" s="93"/>
      <c r="P2250" s="93"/>
    </row>
    <row r="2251" spans="14:16" x14ac:dyDescent="0.15">
      <c r="N2251" s="93"/>
      <c r="P2251" s="93"/>
    </row>
    <row r="2252" spans="14:16" x14ac:dyDescent="0.15">
      <c r="N2252" s="93"/>
      <c r="P2252" s="93"/>
    </row>
    <row r="2253" spans="14:16" x14ac:dyDescent="0.15">
      <c r="N2253" s="93"/>
      <c r="P2253" s="93"/>
    </row>
    <row r="2254" spans="14:16" x14ac:dyDescent="0.15">
      <c r="N2254" s="93"/>
      <c r="P2254" s="93"/>
    </row>
    <row r="2255" spans="14:16" x14ac:dyDescent="0.15">
      <c r="N2255" s="93"/>
      <c r="P2255" s="93"/>
    </row>
    <row r="2256" spans="14:16" x14ac:dyDescent="0.15">
      <c r="N2256" s="93"/>
      <c r="P2256" s="93"/>
    </row>
    <row r="2257" spans="14:16" x14ac:dyDescent="0.15">
      <c r="N2257" s="93"/>
      <c r="P2257" s="93"/>
    </row>
    <row r="2258" spans="14:16" x14ac:dyDescent="0.15">
      <c r="N2258" s="93"/>
      <c r="P2258" s="93"/>
    </row>
    <row r="2259" spans="14:16" x14ac:dyDescent="0.15">
      <c r="N2259" s="93"/>
      <c r="P2259" s="93"/>
    </row>
    <row r="2260" spans="14:16" x14ac:dyDescent="0.15">
      <c r="N2260" s="93"/>
      <c r="P2260" s="93"/>
    </row>
    <row r="2261" spans="14:16" x14ac:dyDescent="0.15">
      <c r="N2261" s="93"/>
      <c r="P2261" s="93"/>
    </row>
    <row r="2262" spans="14:16" x14ac:dyDescent="0.15">
      <c r="N2262" s="93"/>
      <c r="P2262" s="93"/>
    </row>
    <row r="2263" spans="14:16" x14ac:dyDescent="0.15">
      <c r="N2263" s="93"/>
      <c r="P2263" s="93"/>
    </row>
    <row r="2264" spans="14:16" x14ac:dyDescent="0.15">
      <c r="N2264" s="93"/>
      <c r="P2264" s="93"/>
    </row>
    <row r="2265" spans="14:16" x14ac:dyDescent="0.15">
      <c r="N2265" s="93"/>
      <c r="P2265" s="93"/>
    </row>
    <row r="2266" spans="14:16" x14ac:dyDescent="0.15">
      <c r="N2266" s="93"/>
      <c r="P2266" s="93"/>
    </row>
    <row r="2267" spans="14:16" x14ac:dyDescent="0.15">
      <c r="N2267" s="93"/>
      <c r="P2267" s="93"/>
    </row>
    <row r="2268" spans="14:16" x14ac:dyDescent="0.15">
      <c r="N2268" s="93"/>
      <c r="P2268" s="93"/>
    </row>
    <row r="2269" spans="14:16" x14ac:dyDescent="0.15">
      <c r="N2269" s="93"/>
      <c r="P2269" s="93"/>
    </row>
    <row r="2270" spans="14:16" x14ac:dyDescent="0.15">
      <c r="N2270" s="93"/>
      <c r="P2270" s="93"/>
    </row>
    <row r="2271" spans="14:16" x14ac:dyDescent="0.15">
      <c r="N2271" s="93"/>
      <c r="P2271" s="93"/>
    </row>
    <row r="2272" spans="14:16" x14ac:dyDescent="0.15">
      <c r="N2272" s="93"/>
      <c r="P2272" s="93"/>
    </row>
    <row r="2273" spans="14:16" x14ac:dyDescent="0.15">
      <c r="N2273" s="93"/>
      <c r="P2273" s="93"/>
    </row>
    <row r="2274" spans="14:16" x14ac:dyDescent="0.15">
      <c r="N2274" s="93"/>
      <c r="P2274" s="93"/>
    </row>
    <row r="2275" spans="14:16" x14ac:dyDescent="0.15">
      <c r="N2275" s="93"/>
      <c r="P2275" s="93"/>
    </row>
    <row r="2276" spans="14:16" x14ac:dyDescent="0.15">
      <c r="N2276" s="93"/>
      <c r="P2276" s="93"/>
    </row>
    <row r="2277" spans="14:16" x14ac:dyDescent="0.15">
      <c r="N2277" s="93"/>
      <c r="P2277" s="93"/>
    </row>
    <row r="2278" spans="14:16" x14ac:dyDescent="0.15">
      <c r="N2278" s="93"/>
      <c r="P2278" s="93"/>
    </row>
    <row r="2279" spans="14:16" x14ac:dyDescent="0.15">
      <c r="N2279" s="93"/>
      <c r="P2279" s="93"/>
    </row>
    <row r="2280" spans="14:16" x14ac:dyDescent="0.15">
      <c r="N2280" s="93"/>
      <c r="P2280" s="93"/>
    </row>
    <row r="2281" spans="14:16" x14ac:dyDescent="0.15">
      <c r="N2281" s="93"/>
      <c r="P2281" s="93"/>
    </row>
    <row r="2282" spans="14:16" x14ac:dyDescent="0.15">
      <c r="N2282" s="93"/>
      <c r="P2282" s="93"/>
    </row>
    <row r="2283" spans="14:16" x14ac:dyDescent="0.15">
      <c r="N2283" s="93"/>
      <c r="P2283" s="93"/>
    </row>
    <row r="2284" spans="14:16" x14ac:dyDescent="0.15">
      <c r="N2284" s="93"/>
      <c r="P2284" s="93"/>
    </row>
    <row r="2285" spans="14:16" x14ac:dyDescent="0.15">
      <c r="N2285" s="93"/>
      <c r="P2285" s="93"/>
    </row>
    <row r="2286" spans="14:16" x14ac:dyDescent="0.15">
      <c r="N2286" s="93"/>
      <c r="P2286" s="93"/>
    </row>
    <row r="2287" spans="14:16" x14ac:dyDescent="0.15">
      <c r="N2287" s="93"/>
      <c r="P2287" s="93"/>
    </row>
    <row r="2288" spans="14:16" x14ac:dyDescent="0.15">
      <c r="N2288" s="93"/>
      <c r="P2288" s="93"/>
    </row>
    <row r="2289" spans="14:16" x14ac:dyDescent="0.15">
      <c r="N2289" s="93"/>
      <c r="P2289" s="93"/>
    </row>
    <row r="2290" spans="14:16" x14ac:dyDescent="0.15">
      <c r="N2290" s="93"/>
      <c r="P2290" s="93"/>
    </row>
    <row r="2291" spans="14:16" x14ac:dyDescent="0.15">
      <c r="N2291" s="93"/>
      <c r="P2291" s="93"/>
    </row>
    <row r="2292" spans="14:16" x14ac:dyDescent="0.15">
      <c r="N2292" s="93"/>
      <c r="P2292" s="93"/>
    </row>
    <row r="2293" spans="14:16" x14ac:dyDescent="0.15">
      <c r="N2293" s="93"/>
      <c r="P2293" s="93"/>
    </row>
    <row r="2294" spans="14:16" x14ac:dyDescent="0.15">
      <c r="N2294" s="93"/>
      <c r="P2294" s="93"/>
    </row>
    <row r="2295" spans="14:16" x14ac:dyDescent="0.15">
      <c r="N2295" s="93"/>
      <c r="P2295" s="93"/>
    </row>
    <row r="2296" spans="14:16" x14ac:dyDescent="0.15">
      <c r="N2296" s="93"/>
      <c r="P2296" s="93"/>
    </row>
    <row r="2297" spans="14:16" x14ac:dyDescent="0.15">
      <c r="N2297" s="93"/>
      <c r="P2297" s="93"/>
    </row>
    <row r="2298" spans="14:16" x14ac:dyDescent="0.15">
      <c r="N2298" s="93"/>
      <c r="P2298" s="93"/>
    </row>
    <row r="2299" spans="14:16" x14ac:dyDescent="0.15">
      <c r="N2299" s="93"/>
      <c r="P2299" s="93"/>
    </row>
    <row r="2300" spans="14:16" x14ac:dyDescent="0.15">
      <c r="N2300" s="93"/>
      <c r="P2300" s="93"/>
    </row>
    <row r="2301" spans="14:16" x14ac:dyDescent="0.15">
      <c r="N2301" s="93"/>
      <c r="P2301" s="93"/>
    </row>
    <row r="2302" spans="14:16" x14ac:dyDescent="0.15">
      <c r="N2302" s="93"/>
      <c r="P2302" s="93"/>
    </row>
    <row r="2303" spans="14:16" x14ac:dyDescent="0.15">
      <c r="N2303" s="93"/>
      <c r="P2303" s="93"/>
    </row>
    <row r="2304" spans="14:16" x14ac:dyDescent="0.15">
      <c r="N2304" s="93"/>
      <c r="P2304" s="93"/>
    </row>
    <row r="2305" spans="14:16" x14ac:dyDescent="0.15">
      <c r="N2305" s="93"/>
      <c r="P2305" s="93"/>
    </row>
    <row r="2306" spans="14:16" x14ac:dyDescent="0.15">
      <c r="N2306" s="93"/>
      <c r="P2306" s="93"/>
    </row>
    <row r="2307" spans="14:16" x14ac:dyDescent="0.15">
      <c r="N2307" s="93"/>
      <c r="P2307" s="93"/>
    </row>
    <row r="2308" spans="14:16" x14ac:dyDescent="0.15">
      <c r="N2308" s="93"/>
      <c r="P2308" s="93"/>
    </row>
    <row r="2309" spans="14:16" x14ac:dyDescent="0.15">
      <c r="N2309" s="93"/>
      <c r="P2309" s="93"/>
    </row>
    <row r="2310" spans="14:16" x14ac:dyDescent="0.15">
      <c r="N2310" s="93"/>
      <c r="P2310" s="93"/>
    </row>
    <row r="2311" spans="14:16" x14ac:dyDescent="0.15">
      <c r="N2311" s="93"/>
      <c r="P2311" s="93"/>
    </row>
    <row r="2312" spans="14:16" x14ac:dyDescent="0.15">
      <c r="N2312" s="93"/>
      <c r="P2312" s="93"/>
    </row>
    <row r="2313" spans="14:16" x14ac:dyDescent="0.15">
      <c r="N2313" s="93"/>
      <c r="P2313" s="93"/>
    </row>
    <row r="2314" spans="14:16" x14ac:dyDescent="0.15">
      <c r="N2314" s="93"/>
      <c r="P2314" s="93"/>
    </row>
    <row r="2315" spans="14:16" x14ac:dyDescent="0.15">
      <c r="N2315" s="93"/>
      <c r="P2315" s="93"/>
    </row>
    <row r="2316" spans="14:16" x14ac:dyDescent="0.15">
      <c r="N2316" s="93"/>
      <c r="P2316" s="93"/>
    </row>
    <row r="2317" spans="14:16" x14ac:dyDescent="0.15">
      <c r="N2317" s="93"/>
      <c r="P2317" s="93"/>
    </row>
    <row r="2318" spans="14:16" x14ac:dyDescent="0.15">
      <c r="N2318" s="93"/>
      <c r="P2318" s="93"/>
    </row>
    <row r="2319" spans="14:16" x14ac:dyDescent="0.15">
      <c r="N2319" s="93"/>
      <c r="P2319" s="93"/>
    </row>
    <row r="2320" spans="14:16" x14ac:dyDescent="0.15">
      <c r="N2320" s="93"/>
      <c r="P2320" s="93"/>
    </row>
    <row r="2321" spans="14:16" x14ac:dyDescent="0.15">
      <c r="N2321" s="93"/>
      <c r="P2321" s="93"/>
    </row>
    <row r="2322" spans="14:16" x14ac:dyDescent="0.15">
      <c r="N2322" s="93"/>
      <c r="P2322" s="93"/>
    </row>
    <row r="2323" spans="14:16" x14ac:dyDescent="0.15">
      <c r="N2323" s="93"/>
      <c r="P2323" s="93"/>
    </row>
    <row r="2324" spans="14:16" x14ac:dyDescent="0.15">
      <c r="N2324" s="93"/>
      <c r="P2324" s="93"/>
    </row>
    <row r="2325" spans="14:16" x14ac:dyDescent="0.15">
      <c r="N2325" s="93"/>
      <c r="P2325" s="93"/>
    </row>
    <row r="2326" spans="14:16" x14ac:dyDescent="0.15">
      <c r="N2326" s="93"/>
      <c r="P2326" s="93"/>
    </row>
    <row r="2327" spans="14:16" x14ac:dyDescent="0.15">
      <c r="N2327" s="93"/>
      <c r="P2327" s="93"/>
    </row>
    <row r="2328" spans="14:16" x14ac:dyDescent="0.15">
      <c r="N2328" s="93"/>
      <c r="P2328" s="93"/>
    </row>
    <row r="2329" spans="14:16" x14ac:dyDescent="0.15">
      <c r="N2329" s="93"/>
      <c r="P2329" s="93"/>
    </row>
    <row r="2330" spans="14:16" x14ac:dyDescent="0.15">
      <c r="N2330" s="93"/>
      <c r="P2330" s="93"/>
    </row>
    <row r="2331" spans="14:16" x14ac:dyDescent="0.15">
      <c r="N2331" s="93"/>
      <c r="P2331" s="93"/>
    </row>
    <row r="2332" spans="14:16" x14ac:dyDescent="0.15">
      <c r="N2332" s="93"/>
      <c r="P2332" s="93"/>
    </row>
    <row r="2333" spans="14:16" x14ac:dyDescent="0.15">
      <c r="N2333" s="93"/>
      <c r="P2333" s="93"/>
    </row>
    <row r="2334" spans="14:16" x14ac:dyDescent="0.15">
      <c r="N2334" s="93"/>
      <c r="P2334" s="93"/>
    </row>
    <row r="2335" spans="14:16" x14ac:dyDescent="0.15">
      <c r="N2335" s="93"/>
      <c r="P2335" s="93"/>
    </row>
    <row r="2336" spans="14:16" x14ac:dyDescent="0.15">
      <c r="N2336" s="93"/>
      <c r="P2336" s="93"/>
    </row>
    <row r="2337" spans="14:16" x14ac:dyDescent="0.15">
      <c r="N2337" s="93"/>
      <c r="P2337" s="93"/>
    </row>
    <row r="2338" spans="14:16" x14ac:dyDescent="0.15">
      <c r="N2338" s="93"/>
      <c r="P2338" s="93"/>
    </row>
    <row r="2339" spans="14:16" x14ac:dyDescent="0.15">
      <c r="N2339" s="93"/>
      <c r="P2339" s="93"/>
    </row>
    <row r="2340" spans="14:16" x14ac:dyDescent="0.15">
      <c r="N2340" s="93"/>
      <c r="P2340" s="93"/>
    </row>
    <row r="2341" spans="14:16" x14ac:dyDescent="0.15">
      <c r="N2341" s="93"/>
      <c r="P2341" s="93"/>
    </row>
    <row r="2342" spans="14:16" x14ac:dyDescent="0.15">
      <c r="N2342" s="93"/>
      <c r="P2342" s="93"/>
    </row>
    <row r="2343" spans="14:16" x14ac:dyDescent="0.15">
      <c r="N2343" s="93"/>
      <c r="P2343" s="93"/>
    </row>
    <row r="2344" spans="14:16" x14ac:dyDescent="0.15">
      <c r="N2344" s="93"/>
      <c r="P2344" s="93"/>
    </row>
    <row r="2345" spans="14:16" x14ac:dyDescent="0.15">
      <c r="N2345" s="93"/>
      <c r="P2345" s="93"/>
    </row>
    <row r="2346" spans="14:16" x14ac:dyDescent="0.15">
      <c r="N2346" s="93"/>
      <c r="P2346" s="93"/>
    </row>
    <row r="2347" spans="14:16" x14ac:dyDescent="0.15">
      <c r="N2347" s="93"/>
      <c r="P2347" s="93"/>
    </row>
    <row r="2348" spans="14:16" x14ac:dyDescent="0.15">
      <c r="N2348" s="93"/>
      <c r="P2348" s="93"/>
    </row>
    <row r="2349" spans="14:16" x14ac:dyDescent="0.15">
      <c r="N2349" s="93"/>
      <c r="P2349" s="93"/>
    </row>
    <row r="2350" spans="14:16" x14ac:dyDescent="0.15">
      <c r="N2350" s="93"/>
      <c r="P2350" s="93"/>
    </row>
    <row r="2351" spans="14:16" x14ac:dyDescent="0.15">
      <c r="N2351" s="93"/>
      <c r="P2351" s="93"/>
    </row>
    <row r="2352" spans="14:16" x14ac:dyDescent="0.15">
      <c r="N2352" s="93"/>
      <c r="P2352" s="93"/>
    </row>
    <row r="2353" spans="14:16" x14ac:dyDescent="0.15">
      <c r="N2353" s="93"/>
      <c r="P2353" s="93"/>
    </row>
    <row r="2354" spans="14:16" x14ac:dyDescent="0.15">
      <c r="N2354" s="93"/>
      <c r="P2354" s="93"/>
    </row>
    <row r="2355" spans="14:16" x14ac:dyDescent="0.15">
      <c r="N2355" s="93"/>
      <c r="P2355" s="93"/>
    </row>
    <row r="2356" spans="14:16" x14ac:dyDescent="0.15">
      <c r="N2356" s="93"/>
      <c r="P2356" s="93"/>
    </row>
    <row r="2357" spans="14:16" x14ac:dyDescent="0.15">
      <c r="N2357" s="93"/>
      <c r="P2357" s="93"/>
    </row>
    <row r="2358" spans="14:16" x14ac:dyDescent="0.15">
      <c r="N2358" s="93"/>
      <c r="P2358" s="93"/>
    </row>
    <row r="2359" spans="14:16" x14ac:dyDescent="0.15">
      <c r="N2359" s="93"/>
      <c r="P2359" s="93"/>
    </row>
    <row r="2360" spans="14:16" x14ac:dyDescent="0.15">
      <c r="N2360" s="93"/>
      <c r="P2360" s="93"/>
    </row>
    <row r="2361" spans="14:16" x14ac:dyDescent="0.15">
      <c r="N2361" s="93"/>
      <c r="P2361" s="93"/>
    </row>
    <row r="2362" spans="14:16" x14ac:dyDescent="0.15">
      <c r="N2362" s="93"/>
      <c r="P2362" s="93"/>
    </row>
    <row r="2363" spans="14:16" x14ac:dyDescent="0.15">
      <c r="N2363" s="93"/>
      <c r="P2363" s="93"/>
    </row>
    <row r="2364" spans="14:16" x14ac:dyDescent="0.15">
      <c r="N2364" s="93"/>
      <c r="P2364" s="93"/>
    </row>
    <row r="2365" spans="14:16" x14ac:dyDescent="0.15">
      <c r="N2365" s="93"/>
      <c r="P2365" s="93"/>
    </row>
    <row r="2366" spans="14:16" x14ac:dyDescent="0.15">
      <c r="N2366" s="93"/>
      <c r="P2366" s="93"/>
    </row>
    <row r="2367" spans="14:16" x14ac:dyDescent="0.15">
      <c r="N2367" s="93"/>
      <c r="P2367" s="93"/>
    </row>
    <row r="2368" spans="14:16" x14ac:dyDescent="0.15">
      <c r="N2368" s="93"/>
      <c r="P2368" s="93"/>
    </row>
    <row r="2369" spans="14:16" x14ac:dyDescent="0.15">
      <c r="N2369" s="93"/>
      <c r="P2369" s="93"/>
    </row>
    <row r="2370" spans="14:16" x14ac:dyDescent="0.15">
      <c r="N2370" s="93"/>
      <c r="P2370" s="93"/>
    </row>
    <row r="2371" spans="14:16" x14ac:dyDescent="0.15">
      <c r="N2371" s="93"/>
      <c r="P2371" s="93"/>
    </row>
    <row r="2372" spans="14:16" x14ac:dyDescent="0.15">
      <c r="N2372" s="93"/>
      <c r="P2372" s="93"/>
    </row>
    <row r="2373" spans="14:16" x14ac:dyDescent="0.15">
      <c r="N2373" s="93"/>
      <c r="P2373" s="93"/>
    </row>
    <row r="2374" spans="14:16" x14ac:dyDescent="0.15">
      <c r="N2374" s="93"/>
      <c r="P2374" s="93"/>
    </row>
    <row r="2375" spans="14:16" x14ac:dyDescent="0.15">
      <c r="N2375" s="93"/>
      <c r="P2375" s="93"/>
    </row>
    <row r="2376" spans="14:16" x14ac:dyDescent="0.15">
      <c r="N2376" s="93"/>
      <c r="P2376" s="93"/>
    </row>
    <row r="2377" spans="14:16" x14ac:dyDescent="0.15">
      <c r="N2377" s="93"/>
      <c r="P2377" s="93"/>
    </row>
    <row r="2378" spans="14:16" x14ac:dyDescent="0.15">
      <c r="N2378" s="93"/>
      <c r="P2378" s="93"/>
    </row>
    <row r="2379" spans="14:16" x14ac:dyDescent="0.15">
      <c r="N2379" s="93"/>
      <c r="P2379" s="93"/>
    </row>
    <row r="2380" spans="14:16" x14ac:dyDescent="0.15">
      <c r="N2380" s="93"/>
      <c r="P2380" s="93"/>
    </row>
    <row r="2381" spans="14:16" x14ac:dyDescent="0.15">
      <c r="N2381" s="93"/>
      <c r="P2381" s="93"/>
    </row>
    <row r="2382" spans="14:16" x14ac:dyDescent="0.15">
      <c r="N2382" s="93"/>
      <c r="P2382" s="93"/>
    </row>
    <row r="2383" spans="14:16" x14ac:dyDescent="0.15">
      <c r="N2383" s="93"/>
      <c r="P2383" s="93"/>
    </row>
    <row r="2384" spans="14:16" x14ac:dyDescent="0.15">
      <c r="N2384" s="93"/>
      <c r="P2384" s="93"/>
    </row>
    <row r="2385" spans="14:16" x14ac:dyDescent="0.15">
      <c r="N2385" s="93"/>
      <c r="P2385" s="93"/>
    </row>
    <row r="2386" spans="14:16" x14ac:dyDescent="0.15">
      <c r="N2386" s="93"/>
      <c r="P2386" s="93"/>
    </row>
    <row r="2387" spans="14:16" x14ac:dyDescent="0.15">
      <c r="N2387" s="93"/>
      <c r="P2387" s="93"/>
    </row>
    <row r="2388" spans="14:16" x14ac:dyDescent="0.15">
      <c r="N2388" s="93"/>
      <c r="P2388" s="93"/>
    </row>
    <row r="2389" spans="14:16" x14ac:dyDescent="0.15">
      <c r="N2389" s="93"/>
      <c r="P2389" s="93"/>
    </row>
    <row r="2390" spans="14:16" x14ac:dyDescent="0.15">
      <c r="N2390" s="93"/>
      <c r="P2390" s="93"/>
    </row>
    <row r="2391" spans="14:16" x14ac:dyDescent="0.15">
      <c r="N2391" s="93"/>
      <c r="P2391" s="93"/>
    </row>
    <row r="2392" spans="14:16" x14ac:dyDescent="0.15">
      <c r="N2392" s="93"/>
      <c r="P2392" s="93"/>
    </row>
    <row r="2393" spans="14:16" x14ac:dyDescent="0.15">
      <c r="N2393" s="93"/>
      <c r="P2393" s="93"/>
    </row>
    <row r="2394" spans="14:16" x14ac:dyDescent="0.15">
      <c r="N2394" s="93"/>
      <c r="P2394" s="93"/>
    </row>
    <row r="2395" spans="14:16" x14ac:dyDescent="0.15">
      <c r="N2395" s="93"/>
      <c r="P2395" s="93"/>
    </row>
    <row r="2396" spans="14:16" x14ac:dyDescent="0.15">
      <c r="N2396" s="93"/>
      <c r="P2396" s="93"/>
    </row>
    <row r="2397" spans="14:16" x14ac:dyDescent="0.15">
      <c r="N2397" s="93"/>
      <c r="P2397" s="93"/>
    </row>
    <row r="2398" spans="14:16" x14ac:dyDescent="0.15">
      <c r="N2398" s="93"/>
      <c r="P2398" s="93"/>
    </row>
    <row r="2399" spans="14:16" x14ac:dyDescent="0.15">
      <c r="N2399" s="93"/>
      <c r="P2399" s="93"/>
    </row>
    <row r="2400" spans="14:16" x14ac:dyDescent="0.15">
      <c r="N2400" s="93"/>
      <c r="P2400" s="93"/>
    </row>
    <row r="2401" spans="14:16" x14ac:dyDescent="0.15">
      <c r="N2401" s="93"/>
      <c r="P2401" s="93"/>
    </row>
    <row r="2402" spans="14:16" x14ac:dyDescent="0.15">
      <c r="N2402" s="93"/>
      <c r="P2402" s="93"/>
    </row>
    <row r="2403" spans="14:16" x14ac:dyDescent="0.15">
      <c r="N2403" s="93"/>
      <c r="P2403" s="93"/>
    </row>
    <row r="2404" spans="14:16" x14ac:dyDescent="0.15">
      <c r="N2404" s="93"/>
      <c r="P2404" s="93"/>
    </row>
    <row r="2405" spans="14:16" x14ac:dyDescent="0.15">
      <c r="N2405" s="93"/>
      <c r="P2405" s="93"/>
    </row>
    <row r="2406" spans="14:16" x14ac:dyDescent="0.15">
      <c r="N2406" s="93"/>
      <c r="P2406" s="93"/>
    </row>
    <row r="2407" spans="14:16" x14ac:dyDescent="0.15">
      <c r="N2407" s="93"/>
      <c r="P2407" s="93"/>
    </row>
    <row r="2408" spans="14:16" x14ac:dyDescent="0.15">
      <c r="N2408" s="93"/>
      <c r="P2408" s="93"/>
    </row>
    <row r="2409" spans="14:16" x14ac:dyDescent="0.15">
      <c r="N2409" s="93"/>
      <c r="P2409" s="93"/>
    </row>
    <row r="2410" spans="14:16" x14ac:dyDescent="0.15">
      <c r="N2410" s="93"/>
      <c r="P2410" s="93"/>
    </row>
    <row r="2411" spans="14:16" x14ac:dyDescent="0.15">
      <c r="N2411" s="93"/>
      <c r="P2411" s="93"/>
    </row>
    <row r="2412" spans="14:16" x14ac:dyDescent="0.15">
      <c r="N2412" s="93"/>
      <c r="P2412" s="93"/>
    </row>
    <row r="2413" spans="14:16" x14ac:dyDescent="0.15">
      <c r="N2413" s="93"/>
      <c r="P2413" s="93"/>
    </row>
    <row r="2414" spans="14:16" x14ac:dyDescent="0.15">
      <c r="N2414" s="93"/>
      <c r="P2414" s="93"/>
    </row>
    <row r="2415" spans="14:16" x14ac:dyDescent="0.15">
      <c r="N2415" s="93"/>
      <c r="P2415" s="93"/>
    </row>
    <row r="2416" spans="14:16" x14ac:dyDescent="0.15">
      <c r="N2416" s="93"/>
      <c r="P2416" s="93"/>
    </row>
    <row r="2417" spans="14:16" x14ac:dyDescent="0.15">
      <c r="N2417" s="93"/>
      <c r="P2417" s="93"/>
    </row>
    <row r="2418" spans="14:16" x14ac:dyDescent="0.15">
      <c r="N2418" s="93"/>
      <c r="P2418" s="93"/>
    </row>
    <row r="2419" spans="14:16" x14ac:dyDescent="0.15">
      <c r="N2419" s="93"/>
      <c r="P2419" s="93"/>
    </row>
    <row r="2420" spans="14:16" x14ac:dyDescent="0.15">
      <c r="N2420" s="93"/>
      <c r="P2420" s="93"/>
    </row>
    <row r="2421" spans="14:16" x14ac:dyDescent="0.15">
      <c r="N2421" s="93"/>
      <c r="P2421" s="93"/>
    </row>
    <row r="2422" spans="14:16" x14ac:dyDescent="0.15">
      <c r="N2422" s="93"/>
      <c r="P2422" s="93"/>
    </row>
    <row r="2423" spans="14:16" x14ac:dyDescent="0.15">
      <c r="N2423" s="93"/>
      <c r="P2423" s="93"/>
    </row>
    <row r="2424" spans="14:16" x14ac:dyDescent="0.15">
      <c r="N2424" s="93"/>
      <c r="P2424" s="93"/>
    </row>
    <row r="2425" spans="14:16" x14ac:dyDescent="0.15">
      <c r="N2425" s="93"/>
      <c r="P2425" s="93"/>
    </row>
    <row r="2426" spans="14:16" x14ac:dyDescent="0.15">
      <c r="N2426" s="93"/>
      <c r="P2426" s="93"/>
    </row>
    <row r="2427" spans="14:16" x14ac:dyDescent="0.15">
      <c r="N2427" s="93"/>
      <c r="P2427" s="93"/>
    </row>
    <row r="2428" spans="14:16" x14ac:dyDescent="0.15">
      <c r="N2428" s="93"/>
      <c r="P2428" s="93"/>
    </row>
    <row r="2429" spans="14:16" x14ac:dyDescent="0.15">
      <c r="N2429" s="93"/>
      <c r="P2429" s="93"/>
    </row>
    <row r="2430" spans="14:16" x14ac:dyDescent="0.15">
      <c r="N2430" s="93"/>
      <c r="P2430" s="93"/>
    </row>
    <row r="2431" spans="14:16" x14ac:dyDescent="0.15">
      <c r="N2431" s="93"/>
      <c r="P2431" s="93"/>
    </row>
    <row r="2432" spans="14:16" x14ac:dyDescent="0.15">
      <c r="N2432" s="93"/>
      <c r="P2432" s="93"/>
    </row>
    <row r="2433" spans="14:16" x14ac:dyDescent="0.15">
      <c r="N2433" s="93"/>
      <c r="P2433" s="93"/>
    </row>
    <row r="2434" spans="14:16" x14ac:dyDescent="0.15">
      <c r="N2434" s="93"/>
      <c r="P2434" s="93"/>
    </row>
    <row r="2435" spans="14:16" x14ac:dyDescent="0.15">
      <c r="N2435" s="93"/>
      <c r="P2435" s="93"/>
    </row>
    <row r="2436" spans="14:16" x14ac:dyDescent="0.15">
      <c r="N2436" s="93"/>
      <c r="P2436" s="93"/>
    </row>
    <row r="2437" spans="14:16" x14ac:dyDescent="0.15">
      <c r="N2437" s="93"/>
      <c r="P2437" s="93"/>
    </row>
    <row r="2438" spans="14:16" x14ac:dyDescent="0.15">
      <c r="N2438" s="93"/>
      <c r="P2438" s="93"/>
    </row>
    <row r="2439" spans="14:16" x14ac:dyDescent="0.15">
      <c r="N2439" s="93"/>
      <c r="P2439" s="93"/>
    </row>
    <row r="2440" spans="14:16" x14ac:dyDescent="0.15">
      <c r="N2440" s="93"/>
      <c r="P2440" s="93"/>
    </row>
    <row r="2441" spans="14:16" x14ac:dyDescent="0.15">
      <c r="N2441" s="93"/>
      <c r="P2441" s="93"/>
    </row>
    <row r="2442" spans="14:16" x14ac:dyDescent="0.15">
      <c r="N2442" s="93"/>
      <c r="P2442" s="93"/>
    </row>
    <row r="2443" spans="14:16" x14ac:dyDescent="0.15">
      <c r="N2443" s="93"/>
      <c r="P2443" s="93"/>
    </row>
    <row r="2444" spans="14:16" x14ac:dyDescent="0.15">
      <c r="N2444" s="93"/>
      <c r="P2444" s="93"/>
    </row>
    <row r="2445" spans="14:16" x14ac:dyDescent="0.15">
      <c r="N2445" s="93"/>
      <c r="P2445" s="93"/>
    </row>
    <row r="2446" spans="14:16" x14ac:dyDescent="0.15">
      <c r="N2446" s="93"/>
      <c r="P2446" s="93"/>
    </row>
    <row r="2447" spans="14:16" x14ac:dyDescent="0.15">
      <c r="N2447" s="93"/>
      <c r="P2447" s="93"/>
    </row>
    <row r="2448" spans="14:16" x14ac:dyDescent="0.15">
      <c r="N2448" s="93"/>
      <c r="P2448" s="93"/>
    </row>
    <row r="2449" spans="14:16" x14ac:dyDescent="0.15">
      <c r="N2449" s="93"/>
      <c r="P2449" s="93"/>
    </row>
    <row r="2450" spans="14:16" x14ac:dyDescent="0.15">
      <c r="N2450" s="93"/>
      <c r="P2450" s="93"/>
    </row>
    <row r="2451" spans="14:16" x14ac:dyDescent="0.15">
      <c r="N2451" s="93"/>
      <c r="P2451" s="93"/>
    </row>
    <row r="2452" spans="14:16" x14ac:dyDescent="0.15">
      <c r="N2452" s="93"/>
      <c r="P2452" s="93"/>
    </row>
    <row r="2453" spans="14:16" x14ac:dyDescent="0.15">
      <c r="N2453" s="93"/>
      <c r="P2453" s="93"/>
    </row>
    <row r="2454" spans="14:16" x14ac:dyDescent="0.15">
      <c r="N2454" s="93"/>
      <c r="P2454" s="93"/>
    </row>
    <row r="2455" spans="14:16" x14ac:dyDescent="0.15">
      <c r="N2455" s="93"/>
      <c r="P2455" s="93"/>
    </row>
    <row r="2456" spans="14:16" x14ac:dyDescent="0.15">
      <c r="N2456" s="93"/>
      <c r="P2456" s="93"/>
    </row>
    <row r="2457" spans="14:16" x14ac:dyDescent="0.15">
      <c r="N2457" s="93"/>
      <c r="P2457" s="93"/>
    </row>
    <row r="2458" spans="14:16" x14ac:dyDescent="0.15">
      <c r="N2458" s="93"/>
      <c r="P2458" s="93"/>
    </row>
    <row r="2459" spans="14:16" x14ac:dyDescent="0.15">
      <c r="N2459" s="93"/>
      <c r="P2459" s="93"/>
    </row>
    <row r="2460" spans="14:16" x14ac:dyDescent="0.15">
      <c r="N2460" s="93"/>
      <c r="P2460" s="93"/>
    </row>
    <row r="2461" spans="14:16" x14ac:dyDescent="0.15">
      <c r="N2461" s="93"/>
      <c r="P2461" s="93"/>
    </row>
    <row r="2462" spans="14:16" x14ac:dyDescent="0.15">
      <c r="N2462" s="93"/>
      <c r="P2462" s="93"/>
    </row>
    <row r="2463" spans="14:16" x14ac:dyDescent="0.15">
      <c r="N2463" s="93"/>
      <c r="P2463" s="93"/>
    </row>
    <row r="2464" spans="14:16" x14ac:dyDescent="0.15">
      <c r="N2464" s="93"/>
      <c r="P2464" s="93"/>
    </row>
    <row r="2465" spans="14:16" x14ac:dyDescent="0.15">
      <c r="N2465" s="93"/>
      <c r="P2465" s="93"/>
    </row>
    <row r="2466" spans="14:16" x14ac:dyDescent="0.15">
      <c r="N2466" s="93"/>
      <c r="P2466" s="93"/>
    </row>
    <row r="2467" spans="14:16" x14ac:dyDescent="0.15">
      <c r="N2467" s="93"/>
      <c r="P2467" s="93"/>
    </row>
    <row r="2468" spans="14:16" x14ac:dyDescent="0.15">
      <c r="N2468" s="93"/>
      <c r="P2468" s="93"/>
    </row>
    <row r="2469" spans="14:16" x14ac:dyDescent="0.15">
      <c r="N2469" s="93"/>
      <c r="P2469" s="93"/>
    </row>
    <row r="2470" spans="14:16" x14ac:dyDescent="0.15">
      <c r="N2470" s="93"/>
      <c r="P2470" s="93"/>
    </row>
    <row r="2471" spans="14:16" x14ac:dyDescent="0.15">
      <c r="N2471" s="93"/>
      <c r="P2471" s="93"/>
    </row>
    <row r="2472" spans="14:16" x14ac:dyDescent="0.15">
      <c r="N2472" s="93"/>
      <c r="P2472" s="93"/>
    </row>
    <row r="2473" spans="14:16" x14ac:dyDescent="0.15">
      <c r="N2473" s="93"/>
      <c r="P2473" s="93"/>
    </row>
    <row r="2474" spans="14:16" x14ac:dyDescent="0.15">
      <c r="N2474" s="93"/>
      <c r="P2474" s="93"/>
    </row>
    <row r="2475" spans="14:16" x14ac:dyDescent="0.15">
      <c r="N2475" s="93"/>
      <c r="P2475" s="93"/>
    </row>
    <row r="2476" spans="14:16" x14ac:dyDescent="0.15">
      <c r="N2476" s="93"/>
      <c r="P2476" s="93"/>
    </row>
    <row r="2477" spans="14:16" x14ac:dyDescent="0.15">
      <c r="N2477" s="93"/>
      <c r="P2477" s="93"/>
    </row>
    <row r="2478" spans="14:16" x14ac:dyDescent="0.15">
      <c r="N2478" s="93"/>
      <c r="P2478" s="93"/>
    </row>
    <row r="2479" spans="14:16" x14ac:dyDescent="0.15">
      <c r="N2479" s="93"/>
      <c r="P2479" s="93"/>
    </row>
    <row r="2480" spans="14:16" x14ac:dyDescent="0.15">
      <c r="N2480" s="93"/>
      <c r="P2480" s="93"/>
    </row>
    <row r="2481" spans="14:16" x14ac:dyDescent="0.15">
      <c r="N2481" s="93"/>
      <c r="P2481" s="93"/>
    </row>
    <row r="2482" spans="14:16" x14ac:dyDescent="0.15">
      <c r="N2482" s="93"/>
      <c r="P2482" s="93"/>
    </row>
    <row r="2483" spans="14:16" x14ac:dyDescent="0.15">
      <c r="N2483" s="93"/>
      <c r="P2483" s="93"/>
    </row>
    <row r="2484" spans="14:16" x14ac:dyDescent="0.15">
      <c r="N2484" s="93"/>
      <c r="P2484" s="93"/>
    </row>
    <row r="2485" spans="14:16" x14ac:dyDescent="0.15">
      <c r="N2485" s="93"/>
      <c r="P2485" s="93"/>
    </row>
    <row r="2486" spans="14:16" x14ac:dyDescent="0.15">
      <c r="N2486" s="93"/>
      <c r="P2486" s="93"/>
    </row>
    <row r="2487" spans="14:16" x14ac:dyDescent="0.15">
      <c r="N2487" s="93"/>
      <c r="P2487" s="93"/>
    </row>
    <row r="2488" spans="14:16" x14ac:dyDescent="0.15">
      <c r="N2488" s="93"/>
      <c r="P2488" s="93"/>
    </row>
    <row r="2489" spans="14:16" x14ac:dyDescent="0.15">
      <c r="N2489" s="93"/>
      <c r="P2489" s="93"/>
    </row>
    <row r="2490" spans="14:16" x14ac:dyDescent="0.15">
      <c r="N2490" s="93"/>
      <c r="P2490" s="93"/>
    </row>
    <row r="2491" spans="14:16" x14ac:dyDescent="0.15">
      <c r="N2491" s="93"/>
      <c r="P2491" s="93"/>
    </row>
    <row r="2492" spans="14:16" x14ac:dyDescent="0.15">
      <c r="N2492" s="93"/>
      <c r="P2492" s="93"/>
    </row>
    <row r="2493" spans="14:16" x14ac:dyDescent="0.15">
      <c r="N2493" s="93"/>
      <c r="P2493" s="93"/>
    </row>
    <row r="2494" spans="14:16" x14ac:dyDescent="0.15">
      <c r="N2494" s="93"/>
      <c r="P2494" s="93"/>
    </row>
    <row r="2495" spans="14:16" x14ac:dyDescent="0.15">
      <c r="N2495" s="93"/>
      <c r="P2495" s="93"/>
    </row>
    <row r="2496" spans="14:16" x14ac:dyDescent="0.15">
      <c r="N2496" s="93"/>
      <c r="P2496" s="93"/>
    </row>
    <row r="2497" spans="14:16" x14ac:dyDescent="0.15">
      <c r="N2497" s="93"/>
      <c r="P2497" s="93"/>
    </row>
    <row r="2498" spans="14:16" x14ac:dyDescent="0.15">
      <c r="N2498" s="93"/>
      <c r="P2498" s="93"/>
    </row>
    <row r="2499" spans="14:16" x14ac:dyDescent="0.15">
      <c r="N2499" s="93"/>
      <c r="P2499" s="93"/>
    </row>
    <row r="2500" spans="14:16" x14ac:dyDescent="0.15">
      <c r="N2500" s="93"/>
      <c r="P2500" s="93"/>
    </row>
    <row r="2501" spans="14:16" x14ac:dyDescent="0.15">
      <c r="N2501" s="93"/>
      <c r="P2501" s="93"/>
    </row>
    <row r="2502" spans="14:16" x14ac:dyDescent="0.15">
      <c r="N2502" s="93"/>
      <c r="P2502" s="93"/>
    </row>
    <row r="2503" spans="14:16" x14ac:dyDescent="0.15">
      <c r="N2503" s="93"/>
      <c r="P2503" s="93"/>
    </row>
    <row r="2504" spans="14:16" x14ac:dyDescent="0.15">
      <c r="N2504" s="93"/>
      <c r="P2504" s="93"/>
    </row>
    <row r="2505" spans="14:16" x14ac:dyDescent="0.15">
      <c r="N2505" s="93"/>
      <c r="P2505" s="93"/>
    </row>
    <row r="2506" spans="14:16" x14ac:dyDescent="0.15">
      <c r="N2506" s="93"/>
      <c r="P2506" s="93"/>
    </row>
    <row r="2507" spans="14:16" x14ac:dyDescent="0.15">
      <c r="N2507" s="93"/>
      <c r="P2507" s="93"/>
    </row>
    <row r="2508" spans="14:16" x14ac:dyDescent="0.15">
      <c r="N2508" s="93"/>
      <c r="P2508" s="93"/>
    </row>
    <row r="2509" spans="14:16" x14ac:dyDescent="0.15">
      <c r="N2509" s="93"/>
      <c r="P2509" s="93"/>
    </row>
    <row r="2510" spans="14:16" x14ac:dyDescent="0.15">
      <c r="N2510" s="93"/>
      <c r="P2510" s="93"/>
    </row>
    <row r="2511" spans="14:16" x14ac:dyDescent="0.15">
      <c r="N2511" s="93"/>
      <c r="P2511" s="93"/>
    </row>
    <row r="2512" spans="14:16" x14ac:dyDescent="0.15">
      <c r="N2512" s="93"/>
      <c r="P2512" s="93"/>
    </row>
    <row r="2513" spans="14:16" x14ac:dyDescent="0.15">
      <c r="N2513" s="93"/>
      <c r="P2513" s="93"/>
    </row>
    <row r="2514" spans="14:16" x14ac:dyDescent="0.15">
      <c r="N2514" s="93"/>
      <c r="P2514" s="93"/>
    </row>
    <row r="2515" spans="14:16" x14ac:dyDescent="0.15">
      <c r="N2515" s="93"/>
      <c r="P2515" s="93"/>
    </row>
    <row r="2516" spans="14:16" x14ac:dyDescent="0.15">
      <c r="N2516" s="93"/>
      <c r="P2516" s="93"/>
    </row>
    <row r="2517" spans="14:16" x14ac:dyDescent="0.15">
      <c r="N2517" s="93"/>
      <c r="P2517" s="93"/>
    </row>
    <row r="2518" spans="14:16" x14ac:dyDescent="0.15">
      <c r="N2518" s="93"/>
      <c r="P2518" s="93"/>
    </row>
    <row r="2519" spans="14:16" x14ac:dyDescent="0.15">
      <c r="N2519" s="93"/>
      <c r="P2519" s="93"/>
    </row>
    <row r="2520" spans="14:16" x14ac:dyDescent="0.15">
      <c r="N2520" s="93"/>
      <c r="P2520" s="93"/>
    </row>
    <row r="2521" spans="14:16" x14ac:dyDescent="0.15">
      <c r="N2521" s="93"/>
      <c r="P2521" s="93"/>
    </row>
    <row r="2522" spans="14:16" x14ac:dyDescent="0.15">
      <c r="N2522" s="93"/>
      <c r="P2522" s="93"/>
    </row>
    <row r="2523" spans="14:16" x14ac:dyDescent="0.15">
      <c r="N2523" s="93"/>
      <c r="P2523" s="93"/>
    </row>
    <row r="2524" spans="14:16" x14ac:dyDescent="0.15">
      <c r="N2524" s="93"/>
      <c r="P2524" s="93"/>
    </row>
    <row r="2525" spans="14:16" x14ac:dyDescent="0.15">
      <c r="N2525" s="93"/>
      <c r="P2525" s="93"/>
    </row>
    <row r="2526" spans="14:16" x14ac:dyDescent="0.15">
      <c r="N2526" s="93"/>
      <c r="P2526" s="93"/>
    </row>
    <row r="2527" spans="14:16" x14ac:dyDescent="0.15">
      <c r="N2527" s="93"/>
      <c r="P2527" s="93"/>
    </row>
    <row r="2528" spans="14:16" x14ac:dyDescent="0.15">
      <c r="N2528" s="93"/>
      <c r="P2528" s="93"/>
    </row>
    <row r="2529" spans="14:16" x14ac:dyDescent="0.15">
      <c r="N2529" s="93"/>
      <c r="P2529" s="93"/>
    </row>
    <row r="2530" spans="14:16" x14ac:dyDescent="0.15">
      <c r="N2530" s="93"/>
      <c r="P2530" s="93"/>
    </row>
    <row r="2531" spans="14:16" x14ac:dyDescent="0.15">
      <c r="N2531" s="93"/>
      <c r="P2531" s="93"/>
    </row>
    <row r="2532" spans="14:16" x14ac:dyDescent="0.15">
      <c r="N2532" s="93"/>
      <c r="P2532" s="93"/>
    </row>
    <row r="2533" spans="14:16" x14ac:dyDescent="0.15">
      <c r="N2533" s="93"/>
      <c r="P2533" s="93"/>
    </row>
    <row r="2534" spans="14:16" x14ac:dyDescent="0.15">
      <c r="N2534" s="93"/>
      <c r="P2534" s="93"/>
    </row>
    <row r="2535" spans="14:16" x14ac:dyDescent="0.15">
      <c r="N2535" s="93"/>
      <c r="P2535" s="93"/>
    </row>
    <row r="2536" spans="14:16" x14ac:dyDescent="0.15">
      <c r="N2536" s="93"/>
      <c r="P2536" s="93"/>
    </row>
    <row r="2537" spans="14:16" x14ac:dyDescent="0.15">
      <c r="N2537" s="93"/>
      <c r="P2537" s="93"/>
    </row>
    <row r="2538" spans="14:16" x14ac:dyDescent="0.15">
      <c r="N2538" s="93"/>
      <c r="P2538" s="93"/>
    </row>
    <row r="2539" spans="14:16" x14ac:dyDescent="0.15">
      <c r="N2539" s="93"/>
      <c r="P2539" s="93"/>
    </row>
    <row r="2540" spans="14:16" x14ac:dyDescent="0.15">
      <c r="N2540" s="93"/>
      <c r="P2540" s="93"/>
    </row>
    <row r="2541" spans="14:16" x14ac:dyDescent="0.15">
      <c r="N2541" s="93"/>
      <c r="P2541" s="93"/>
    </row>
    <row r="2542" spans="14:16" x14ac:dyDescent="0.15">
      <c r="N2542" s="93"/>
      <c r="P2542" s="93"/>
    </row>
    <row r="2543" spans="14:16" x14ac:dyDescent="0.15">
      <c r="N2543" s="93"/>
      <c r="P2543" s="93"/>
    </row>
    <row r="2544" spans="14:16" x14ac:dyDescent="0.15">
      <c r="N2544" s="93"/>
      <c r="P2544" s="93"/>
    </row>
    <row r="2545" spans="14:16" x14ac:dyDescent="0.15">
      <c r="N2545" s="93"/>
      <c r="P2545" s="93"/>
    </row>
    <row r="2546" spans="14:16" x14ac:dyDescent="0.15">
      <c r="N2546" s="93"/>
      <c r="P2546" s="93"/>
    </row>
    <row r="2547" spans="14:16" x14ac:dyDescent="0.15">
      <c r="N2547" s="93"/>
      <c r="P2547" s="93"/>
    </row>
    <row r="2548" spans="14:16" x14ac:dyDescent="0.15">
      <c r="N2548" s="93"/>
      <c r="P2548" s="93"/>
    </row>
    <row r="2549" spans="14:16" x14ac:dyDescent="0.15">
      <c r="N2549" s="93"/>
      <c r="P2549" s="93"/>
    </row>
    <row r="2550" spans="14:16" x14ac:dyDescent="0.15">
      <c r="N2550" s="93"/>
      <c r="P2550" s="93"/>
    </row>
    <row r="2551" spans="14:16" x14ac:dyDescent="0.15">
      <c r="N2551" s="93"/>
      <c r="P2551" s="93"/>
    </row>
    <row r="2552" spans="14:16" x14ac:dyDescent="0.15">
      <c r="N2552" s="93"/>
      <c r="P2552" s="93"/>
    </row>
    <row r="2553" spans="14:16" x14ac:dyDescent="0.15">
      <c r="N2553" s="93"/>
      <c r="P2553" s="93"/>
    </row>
    <row r="2554" spans="14:16" x14ac:dyDescent="0.15">
      <c r="N2554" s="93"/>
      <c r="P2554" s="93"/>
    </row>
    <row r="2555" spans="14:16" x14ac:dyDescent="0.15">
      <c r="N2555" s="93"/>
      <c r="P2555" s="93"/>
    </row>
    <row r="2556" spans="14:16" x14ac:dyDescent="0.15">
      <c r="N2556" s="93"/>
      <c r="P2556" s="93"/>
    </row>
    <row r="2557" spans="14:16" x14ac:dyDescent="0.15">
      <c r="N2557" s="93"/>
      <c r="P2557" s="93"/>
    </row>
    <row r="2558" spans="14:16" x14ac:dyDescent="0.15">
      <c r="N2558" s="93"/>
      <c r="P2558" s="93"/>
    </row>
    <row r="2559" spans="14:16" x14ac:dyDescent="0.15">
      <c r="N2559" s="93"/>
      <c r="P2559" s="93"/>
    </row>
    <row r="2560" spans="14:16" x14ac:dyDescent="0.15">
      <c r="N2560" s="93"/>
      <c r="P2560" s="93"/>
    </row>
    <row r="2561" spans="14:16" x14ac:dyDescent="0.15">
      <c r="N2561" s="93"/>
      <c r="P2561" s="93"/>
    </row>
    <row r="2562" spans="14:16" x14ac:dyDescent="0.15">
      <c r="N2562" s="93"/>
      <c r="P2562" s="93"/>
    </row>
    <row r="2563" spans="14:16" x14ac:dyDescent="0.15">
      <c r="N2563" s="93"/>
      <c r="P2563" s="93"/>
    </row>
    <row r="2564" spans="14:16" x14ac:dyDescent="0.15">
      <c r="N2564" s="93"/>
      <c r="P2564" s="93"/>
    </row>
    <row r="2565" spans="14:16" x14ac:dyDescent="0.15">
      <c r="N2565" s="93"/>
      <c r="P2565" s="93"/>
    </row>
    <row r="2566" spans="14:16" x14ac:dyDescent="0.15">
      <c r="N2566" s="93"/>
      <c r="P2566" s="93"/>
    </row>
    <row r="2567" spans="14:16" x14ac:dyDescent="0.15">
      <c r="N2567" s="93"/>
      <c r="P2567" s="93"/>
    </row>
    <row r="2568" spans="14:16" x14ac:dyDescent="0.15">
      <c r="N2568" s="93"/>
      <c r="P2568" s="93"/>
    </row>
    <row r="2569" spans="14:16" x14ac:dyDescent="0.15">
      <c r="N2569" s="93"/>
      <c r="P2569" s="93"/>
    </row>
    <row r="2570" spans="14:16" x14ac:dyDescent="0.15">
      <c r="N2570" s="93"/>
      <c r="P2570" s="93"/>
    </row>
    <row r="2571" spans="14:16" x14ac:dyDescent="0.15">
      <c r="N2571" s="93"/>
      <c r="P2571" s="93"/>
    </row>
    <row r="2572" spans="14:16" x14ac:dyDescent="0.15">
      <c r="N2572" s="93"/>
      <c r="P2572" s="93"/>
    </row>
    <row r="2573" spans="14:16" x14ac:dyDescent="0.15">
      <c r="N2573" s="93"/>
      <c r="P2573" s="93"/>
    </row>
    <row r="2574" spans="14:16" x14ac:dyDescent="0.15">
      <c r="N2574" s="93"/>
      <c r="P2574" s="93"/>
    </row>
    <row r="2575" spans="14:16" x14ac:dyDescent="0.15">
      <c r="N2575" s="93"/>
      <c r="P2575" s="93"/>
    </row>
    <row r="2576" spans="14:16" x14ac:dyDescent="0.15">
      <c r="N2576" s="93"/>
      <c r="P2576" s="93"/>
    </row>
    <row r="2577" spans="14:16" x14ac:dyDescent="0.15">
      <c r="N2577" s="93"/>
      <c r="P2577" s="93"/>
    </row>
    <row r="2578" spans="14:16" x14ac:dyDescent="0.15">
      <c r="N2578" s="93"/>
      <c r="P2578" s="93"/>
    </row>
    <row r="2579" spans="14:16" x14ac:dyDescent="0.15">
      <c r="N2579" s="93"/>
      <c r="P2579" s="93"/>
    </row>
    <row r="2580" spans="14:16" x14ac:dyDescent="0.15">
      <c r="N2580" s="93"/>
      <c r="P2580" s="93"/>
    </row>
    <row r="2581" spans="14:16" x14ac:dyDescent="0.15">
      <c r="N2581" s="93"/>
      <c r="P2581" s="93"/>
    </row>
    <row r="2582" spans="14:16" x14ac:dyDescent="0.15">
      <c r="N2582" s="93"/>
      <c r="P2582" s="93"/>
    </row>
    <row r="2583" spans="14:16" x14ac:dyDescent="0.15">
      <c r="N2583" s="93"/>
      <c r="P2583" s="93"/>
    </row>
    <row r="2584" spans="14:16" x14ac:dyDescent="0.15">
      <c r="N2584" s="93"/>
      <c r="P2584" s="93"/>
    </row>
    <row r="2585" spans="14:16" x14ac:dyDescent="0.15">
      <c r="N2585" s="93"/>
      <c r="P2585" s="93"/>
    </row>
    <row r="2586" spans="14:16" x14ac:dyDescent="0.15">
      <c r="N2586" s="93"/>
      <c r="P2586" s="93"/>
    </row>
    <row r="2587" spans="14:16" x14ac:dyDescent="0.15">
      <c r="N2587" s="93"/>
      <c r="P2587" s="93"/>
    </row>
    <row r="2588" spans="14:16" x14ac:dyDescent="0.15">
      <c r="N2588" s="93"/>
      <c r="P2588" s="93"/>
    </row>
    <row r="2589" spans="14:16" x14ac:dyDescent="0.15">
      <c r="N2589" s="93"/>
      <c r="P2589" s="93"/>
    </row>
    <row r="2590" spans="14:16" x14ac:dyDescent="0.15">
      <c r="N2590" s="93"/>
      <c r="P2590" s="93"/>
    </row>
    <row r="2591" spans="14:16" x14ac:dyDescent="0.15">
      <c r="N2591" s="93"/>
      <c r="P2591" s="93"/>
    </row>
    <row r="2592" spans="14:16" x14ac:dyDescent="0.15">
      <c r="N2592" s="93"/>
      <c r="P2592" s="93"/>
    </row>
    <row r="2593" spans="14:16" x14ac:dyDescent="0.15">
      <c r="N2593" s="93"/>
      <c r="P2593" s="93"/>
    </row>
    <row r="2594" spans="14:16" x14ac:dyDescent="0.15">
      <c r="N2594" s="93"/>
      <c r="P2594" s="93"/>
    </row>
    <row r="2595" spans="14:16" x14ac:dyDescent="0.15">
      <c r="N2595" s="93"/>
      <c r="P2595" s="93"/>
    </row>
    <row r="2596" spans="14:16" x14ac:dyDescent="0.15">
      <c r="N2596" s="93"/>
      <c r="P2596" s="93"/>
    </row>
    <row r="2597" spans="14:16" x14ac:dyDescent="0.15">
      <c r="N2597" s="93"/>
      <c r="P2597" s="93"/>
    </row>
    <row r="2598" spans="14:16" x14ac:dyDescent="0.15">
      <c r="N2598" s="93"/>
      <c r="P2598" s="93"/>
    </row>
    <row r="2599" spans="14:16" x14ac:dyDescent="0.15">
      <c r="N2599" s="93"/>
      <c r="P2599" s="93"/>
    </row>
    <row r="2600" spans="14:16" x14ac:dyDescent="0.15">
      <c r="N2600" s="93"/>
      <c r="P2600" s="93"/>
    </row>
    <row r="2601" spans="14:16" x14ac:dyDescent="0.15">
      <c r="N2601" s="93"/>
      <c r="P2601" s="93"/>
    </row>
    <row r="2602" spans="14:16" x14ac:dyDescent="0.15">
      <c r="N2602" s="93"/>
      <c r="P2602" s="93"/>
    </row>
    <row r="2603" spans="14:16" x14ac:dyDescent="0.15">
      <c r="N2603" s="93"/>
      <c r="P2603" s="93"/>
    </row>
    <row r="2604" spans="14:16" x14ac:dyDescent="0.15">
      <c r="N2604" s="93"/>
      <c r="P2604" s="93"/>
    </row>
    <row r="2605" spans="14:16" x14ac:dyDescent="0.15">
      <c r="N2605" s="93"/>
      <c r="P2605" s="93"/>
    </row>
    <row r="2606" spans="14:16" x14ac:dyDescent="0.15">
      <c r="N2606" s="93"/>
      <c r="P2606" s="93"/>
    </row>
    <row r="2607" spans="14:16" x14ac:dyDescent="0.15">
      <c r="N2607" s="93"/>
      <c r="P2607" s="93"/>
    </row>
    <row r="2608" spans="14:16" x14ac:dyDescent="0.15">
      <c r="N2608" s="93"/>
      <c r="P2608" s="93"/>
    </row>
    <row r="2609" spans="14:16" x14ac:dyDescent="0.15">
      <c r="N2609" s="93"/>
      <c r="P2609" s="93"/>
    </row>
    <row r="2610" spans="14:16" x14ac:dyDescent="0.15">
      <c r="N2610" s="93"/>
      <c r="P2610" s="93"/>
    </row>
    <row r="2611" spans="14:16" x14ac:dyDescent="0.15">
      <c r="N2611" s="93"/>
      <c r="P2611" s="93"/>
    </row>
    <row r="2612" spans="14:16" x14ac:dyDescent="0.15">
      <c r="N2612" s="93"/>
      <c r="P2612" s="93"/>
    </row>
    <row r="2613" spans="14:16" x14ac:dyDescent="0.15">
      <c r="N2613" s="93"/>
      <c r="P2613" s="93"/>
    </row>
    <row r="2614" spans="14:16" x14ac:dyDescent="0.15">
      <c r="N2614" s="93"/>
      <c r="P2614" s="93"/>
    </row>
    <row r="2615" spans="14:16" x14ac:dyDescent="0.15">
      <c r="N2615" s="93"/>
      <c r="P2615" s="93"/>
    </row>
    <row r="2616" spans="14:16" x14ac:dyDescent="0.15">
      <c r="N2616" s="93"/>
      <c r="P2616" s="93"/>
    </row>
    <row r="2617" spans="14:16" x14ac:dyDescent="0.15">
      <c r="N2617" s="93"/>
      <c r="P2617" s="93"/>
    </row>
    <row r="2618" spans="14:16" x14ac:dyDescent="0.15">
      <c r="N2618" s="93"/>
      <c r="P2618" s="93"/>
    </row>
    <row r="2619" spans="14:16" x14ac:dyDescent="0.15">
      <c r="N2619" s="93"/>
      <c r="P2619" s="93"/>
    </row>
    <row r="2620" spans="14:16" x14ac:dyDescent="0.15">
      <c r="N2620" s="93"/>
      <c r="P2620" s="93"/>
    </row>
    <row r="2621" spans="14:16" x14ac:dyDescent="0.15">
      <c r="N2621" s="93"/>
      <c r="P2621" s="93"/>
    </row>
    <row r="2622" spans="14:16" x14ac:dyDescent="0.15">
      <c r="N2622" s="93"/>
      <c r="P2622" s="93"/>
    </row>
    <row r="2623" spans="14:16" x14ac:dyDescent="0.15">
      <c r="N2623" s="93"/>
      <c r="P2623" s="93"/>
    </row>
    <row r="2624" spans="14:16" x14ac:dyDescent="0.15">
      <c r="N2624" s="93"/>
      <c r="P2624" s="93"/>
    </row>
    <row r="2625" spans="14:16" x14ac:dyDescent="0.15">
      <c r="N2625" s="93"/>
      <c r="P2625" s="93"/>
    </row>
    <row r="2626" spans="14:16" x14ac:dyDescent="0.15">
      <c r="N2626" s="93"/>
      <c r="P2626" s="93"/>
    </row>
    <row r="2627" spans="14:16" x14ac:dyDescent="0.15">
      <c r="N2627" s="93"/>
      <c r="P2627" s="93"/>
    </row>
    <row r="2628" spans="14:16" x14ac:dyDescent="0.15">
      <c r="N2628" s="93"/>
      <c r="P2628" s="93"/>
    </row>
    <row r="2629" spans="14:16" x14ac:dyDescent="0.15">
      <c r="N2629" s="93"/>
      <c r="P2629" s="93"/>
    </row>
    <row r="2630" spans="14:16" x14ac:dyDescent="0.15">
      <c r="N2630" s="93"/>
      <c r="P2630" s="93"/>
    </row>
    <row r="2631" spans="14:16" x14ac:dyDescent="0.15">
      <c r="N2631" s="93"/>
      <c r="P2631" s="93"/>
    </row>
    <row r="2632" spans="14:16" x14ac:dyDescent="0.15">
      <c r="N2632" s="93"/>
      <c r="P2632" s="93"/>
    </row>
    <row r="2633" spans="14:16" x14ac:dyDescent="0.15">
      <c r="N2633" s="93"/>
      <c r="P2633" s="93"/>
    </row>
    <row r="2634" spans="14:16" x14ac:dyDescent="0.15">
      <c r="N2634" s="93"/>
      <c r="P2634" s="93"/>
    </row>
    <row r="2635" spans="14:16" x14ac:dyDescent="0.15">
      <c r="N2635" s="93"/>
      <c r="P2635" s="93"/>
    </row>
    <row r="2636" spans="14:16" x14ac:dyDescent="0.15">
      <c r="N2636" s="93"/>
      <c r="P2636" s="93"/>
    </row>
    <row r="2637" spans="14:16" x14ac:dyDescent="0.15">
      <c r="N2637" s="93"/>
      <c r="P2637" s="93"/>
    </row>
    <row r="2638" spans="14:16" x14ac:dyDescent="0.15">
      <c r="N2638" s="93"/>
      <c r="P2638" s="93"/>
    </row>
    <row r="2639" spans="14:16" x14ac:dyDescent="0.15">
      <c r="N2639" s="93"/>
      <c r="P2639" s="93"/>
    </row>
    <row r="2640" spans="14:16" x14ac:dyDescent="0.15">
      <c r="N2640" s="93"/>
      <c r="P2640" s="93"/>
    </row>
    <row r="2641" spans="14:16" x14ac:dyDescent="0.15">
      <c r="N2641" s="93"/>
      <c r="P2641" s="93"/>
    </row>
    <row r="2642" spans="14:16" x14ac:dyDescent="0.15">
      <c r="N2642" s="93"/>
      <c r="P2642" s="93"/>
    </row>
    <row r="2643" spans="14:16" x14ac:dyDescent="0.15">
      <c r="N2643" s="93"/>
      <c r="P2643" s="93"/>
    </row>
    <row r="2644" spans="14:16" x14ac:dyDescent="0.15">
      <c r="N2644" s="93"/>
      <c r="P2644" s="93"/>
    </row>
    <row r="2645" spans="14:16" x14ac:dyDescent="0.15">
      <c r="N2645" s="93"/>
      <c r="P2645" s="93"/>
    </row>
    <row r="2646" spans="14:16" x14ac:dyDescent="0.15">
      <c r="N2646" s="93"/>
      <c r="P2646" s="93"/>
    </row>
    <row r="2647" spans="14:16" x14ac:dyDescent="0.15">
      <c r="N2647" s="93"/>
      <c r="P2647" s="93"/>
    </row>
    <row r="2648" spans="14:16" x14ac:dyDescent="0.15">
      <c r="N2648" s="93"/>
      <c r="P2648" s="93"/>
    </row>
    <row r="2649" spans="14:16" x14ac:dyDescent="0.15">
      <c r="N2649" s="93"/>
      <c r="P2649" s="93"/>
    </row>
    <row r="2650" spans="14:16" x14ac:dyDescent="0.15">
      <c r="N2650" s="93"/>
      <c r="P2650" s="93"/>
    </row>
    <row r="2651" spans="14:16" x14ac:dyDescent="0.15">
      <c r="N2651" s="93"/>
      <c r="P2651" s="93"/>
    </row>
    <row r="2652" spans="14:16" x14ac:dyDescent="0.15">
      <c r="N2652" s="93"/>
      <c r="P2652" s="93"/>
    </row>
    <row r="2653" spans="14:16" x14ac:dyDescent="0.15">
      <c r="N2653" s="93"/>
      <c r="P2653" s="93"/>
    </row>
    <row r="2654" spans="14:16" x14ac:dyDescent="0.15">
      <c r="N2654" s="93"/>
      <c r="P2654" s="93"/>
    </row>
    <row r="2655" spans="14:16" x14ac:dyDescent="0.15">
      <c r="N2655" s="93"/>
      <c r="P2655" s="93"/>
    </row>
    <row r="2656" spans="14:16" x14ac:dyDescent="0.15">
      <c r="N2656" s="93"/>
      <c r="P2656" s="93"/>
    </row>
    <row r="2657" spans="14:16" x14ac:dyDescent="0.15">
      <c r="N2657" s="93"/>
      <c r="P2657" s="93"/>
    </row>
    <row r="2658" spans="14:16" x14ac:dyDescent="0.15">
      <c r="N2658" s="93"/>
      <c r="P2658" s="93"/>
    </row>
    <row r="2659" spans="14:16" x14ac:dyDescent="0.15">
      <c r="N2659" s="93"/>
      <c r="P2659" s="93"/>
    </row>
    <row r="2660" spans="14:16" x14ac:dyDescent="0.15">
      <c r="N2660" s="93"/>
      <c r="P2660" s="93"/>
    </row>
    <row r="2661" spans="14:16" x14ac:dyDescent="0.15">
      <c r="N2661" s="93"/>
      <c r="P2661" s="93"/>
    </row>
    <row r="2662" spans="14:16" x14ac:dyDescent="0.15">
      <c r="N2662" s="93"/>
      <c r="P2662" s="93"/>
    </row>
    <row r="2663" spans="14:16" x14ac:dyDescent="0.15">
      <c r="N2663" s="93"/>
      <c r="P2663" s="93"/>
    </row>
    <row r="2664" spans="14:16" x14ac:dyDescent="0.15">
      <c r="N2664" s="93"/>
      <c r="P2664" s="93"/>
    </row>
    <row r="2665" spans="14:16" x14ac:dyDescent="0.15">
      <c r="N2665" s="93"/>
      <c r="P2665" s="93"/>
    </row>
    <row r="2666" spans="14:16" x14ac:dyDescent="0.15">
      <c r="N2666" s="93"/>
      <c r="P2666" s="93"/>
    </row>
    <row r="2667" spans="14:16" x14ac:dyDescent="0.15">
      <c r="N2667" s="93"/>
      <c r="P2667" s="93"/>
    </row>
    <row r="2668" spans="14:16" x14ac:dyDescent="0.15">
      <c r="N2668" s="93"/>
      <c r="P2668" s="93"/>
    </row>
    <row r="2669" spans="14:16" x14ac:dyDescent="0.15">
      <c r="N2669" s="93"/>
      <c r="P2669" s="93"/>
    </row>
    <row r="2670" spans="14:16" x14ac:dyDescent="0.15">
      <c r="N2670" s="93"/>
      <c r="P2670" s="93"/>
    </row>
    <row r="2671" spans="14:16" x14ac:dyDescent="0.15">
      <c r="N2671" s="93"/>
      <c r="P2671" s="93"/>
    </row>
    <row r="2672" spans="14:16" x14ac:dyDescent="0.15">
      <c r="N2672" s="93"/>
      <c r="P2672" s="93"/>
    </row>
    <row r="2673" spans="14:16" x14ac:dyDescent="0.15">
      <c r="N2673" s="93"/>
      <c r="P2673" s="93"/>
    </row>
    <row r="2674" spans="14:16" x14ac:dyDescent="0.15">
      <c r="N2674" s="93"/>
      <c r="P2674" s="93"/>
    </row>
    <row r="2675" spans="14:16" x14ac:dyDescent="0.15">
      <c r="N2675" s="93"/>
      <c r="P2675" s="93"/>
    </row>
    <row r="2676" spans="14:16" x14ac:dyDescent="0.15">
      <c r="N2676" s="93"/>
      <c r="P2676" s="93"/>
    </row>
    <row r="2677" spans="14:16" x14ac:dyDescent="0.15">
      <c r="N2677" s="93"/>
      <c r="P2677" s="93"/>
    </row>
    <row r="2678" spans="14:16" x14ac:dyDescent="0.15">
      <c r="N2678" s="93"/>
      <c r="P2678" s="93"/>
    </row>
    <row r="2679" spans="14:16" x14ac:dyDescent="0.15">
      <c r="N2679" s="93"/>
      <c r="P2679" s="93"/>
    </row>
    <row r="2680" spans="14:16" x14ac:dyDescent="0.15">
      <c r="N2680" s="93"/>
      <c r="P2680" s="93"/>
    </row>
    <row r="2681" spans="14:16" x14ac:dyDescent="0.15">
      <c r="N2681" s="93"/>
      <c r="P2681" s="93"/>
    </row>
    <row r="2682" spans="14:16" x14ac:dyDescent="0.15">
      <c r="N2682" s="93"/>
      <c r="P2682" s="93"/>
    </row>
    <row r="2683" spans="14:16" x14ac:dyDescent="0.15">
      <c r="N2683" s="93"/>
      <c r="P2683" s="93"/>
    </row>
    <row r="2684" spans="14:16" x14ac:dyDescent="0.15">
      <c r="N2684" s="93"/>
      <c r="P2684" s="93"/>
    </row>
    <row r="2685" spans="14:16" x14ac:dyDescent="0.15">
      <c r="N2685" s="93"/>
      <c r="P2685" s="93"/>
    </row>
    <row r="2686" spans="14:16" x14ac:dyDescent="0.15">
      <c r="N2686" s="93"/>
      <c r="P2686" s="93"/>
    </row>
    <row r="2687" spans="14:16" x14ac:dyDescent="0.15">
      <c r="N2687" s="93"/>
      <c r="P2687" s="93"/>
    </row>
    <row r="2688" spans="14:16" x14ac:dyDescent="0.15">
      <c r="N2688" s="93"/>
      <c r="P2688" s="93"/>
    </row>
    <row r="2689" spans="14:16" x14ac:dyDescent="0.15">
      <c r="N2689" s="93"/>
      <c r="P2689" s="93"/>
    </row>
    <row r="2690" spans="14:16" x14ac:dyDescent="0.15">
      <c r="N2690" s="93"/>
      <c r="P2690" s="93"/>
    </row>
    <row r="2691" spans="14:16" x14ac:dyDescent="0.15">
      <c r="N2691" s="93"/>
      <c r="P2691" s="93"/>
    </row>
    <row r="2692" spans="14:16" x14ac:dyDescent="0.15">
      <c r="N2692" s="93"/>
      <c r="P2692" s="93"/>
    </row>
    <row r="2693" spans="14:16" x14ac:dyDescent="0.15">
      <c r="N2693" s="93"/>
      <c r="P2693" s="93"/>
    </row>
    <row r="2694" spans="14:16" x14ac:dyDescent="0.15">
      <c r="N2694" s="93"/>
      <c r="P2694" s="93"/>
    </row>
    <row r="2695" spans="14:16" x14ac:dyDescent="0.15">
      <c r="N2695" s="93"/>
      <c r="P2695" s="93"/>
    </row>
    <row r="2696" spans="14:16" x14ac:dyDescent="0.15">
      <c r="N2696" s="93"/>
      <c r="P2696" s="93"/>
    </row>
    <row r="2697" spans="14:16" x14ac:dyDescent="0.15">
      <c r="N2697" s="93"/>
      <c r="P2697" s="93"/>
    </row>
    <row r="2698" spans="14:16" x14ac:dyDescent="0.15">
      <c r="N2698" s="93"/>
      <c r="P2698" s="93"/>
    </row>
    <row r="2699" spans="14:16" x14ac:dyDescent="0.15">
      <c r="N2699" s="93"/>
      <c r="P2699" s="93"/>
    </row>
    <row r="2700" spans="14:16" x14ac:dyDescent="0.15">
      <c r="N2700" s="93"/>
      <c r="P2700" s="93"/>
    </row>
    <row r="2701" spans="14:16" x14ac:dyDescent="0.15">
      <c r="N2701" s="93"/>
      <c r="P2701" s="93"/>
    </row>
    <row r="2702" spans="14:16" x14ac:dyDescent="0.15">
      <c r="N2702" s="93"/>
      <c r="P2702" s="93"/>
    </row>
    <row r="2703" spans="14:16" x14ac:dyDescent="0.15">
      <c r="N2703" s="93"/>
      <c r="P2703" s="93"/>
    </row>
    <row r="2704" spans="14:16" x14ac:dyDescent="0.15">
      <c r="N2704" s="93"/>
      <c r="P2704" s="93"/>
    </row>
    <row r="2705" spans="14:16" x14ac:dyDescent="0.15">
      <c r="N2705" s="93"/>
      <c r="P2705" s="93"/>
    </row>
    <row r="2706" spans="14:16" x14ac:dyDescent="0.15">
      <c r="N2706" s="93"/>
      <c r="P2706" s="93"/>
    </row>
    <row r="2707" spans="14:16" x14ac:dyDescent="0.15">
      <c r="N2707" s="93"/>
      <c r="P2707" s="93"/>
    </row>
    <row r="2708" spans="14:16" x14ac:dyDescent="0.15">
      <c r="N2708" s="93"/>
      <c r="P2708" s="93"/>
    </row>
    <row r="2709" spans="14:16" x14ac:dyDescent="0.15">
      <c r="N2709" s="93"/>
      <c r="P2709" s="93"/>
    </row>
    <row r="2710" spans="14:16" x14ac:dyDescent="0.15">
      <c r="N2710" s="93"/>
      <c r="P2710" s="93"/>
    </row>
    <row r="2711" spans="14:16" x14ac:dyDescent="0.15">
      <c r="N2711" s="93"/>
      <c r="P2711" s="93"/>
    </row>
    <row r="2712" spans="14:16" x14ac:dyDescent="0.15">
      <c r="N2712" s="93"/>
      <c r="P2712" s="93"/>
    </row>
    <row r="2713" spans="14:16" x14ac:dyDescent="0.15">
      <c r="N2713" s="93"/>
      <c r="P2713" s="93"/>
    </row>
    <row r="2714" spans="14:16" x14ac:dyDescent="0.15">
      <c r="N2714" s="93"/>
      <c r="P2714" s="93"/>
    </row>
    <row r="2715" spans="14:16" x14ac:dyDescent="0.15">
      <c r="N2715" s="93"/>
      <c r="P2715" s="93"/>
    </row>
    <row r="2716" spans="14:16" x14ac:dyDescent="0.15">
      <c r="N2716" s="93"/>
      <c r="P2716" s="93"/>
    </row>
    <row r="2717" spans="14:16" x14ac:dyDescent="0.15">
      <c r="N2717" s="93"/>
      <c r="P2717" s="93"/>
    </row>
    <row r="2718" spans="14:16" x14ac:dyDescent="0.15">
      <c r="N2718" s="93"/>
      <c r="P2718" s="93"/>
    </row>
    <row r="2719" spans="14:16" x14ac:dyDescent="0.15">
      <c r="N2719" s="93"/>
      <c r="P2719" s="93"/>
    </row>
    <row r="2720" spans="14:16" x14ac:dyDescent="0.15">
      <c r="N2720" s="93"/>
      <c r="P2720" s="93"/>
    </row>
    <row r="2721" spans="14:16" x14ac:dyDescent="0.15">
      <c r="N2721" s="93"/>
      <c r="P2721" s="93"/>
    </row>
    <row r="2722" spans="14:16" x14ac:dyDescent="0.15">
      <c r="N2722" s="93"/>
      <c r="P2722" s="93"/>
    </row>
    <row r="2723" spans="14:16" x14ac:dyDescent="0.15">
      <c r="N2723" s="93"/>
      <c r="P2723" s="93"/>
    </row>
    <row r="2724" spans="14:16" x14ac:dyDescent="0.15">
      <c r="N2724" s="93"/>
      <c r="P2724" s="93"/>
    </row>
    <row r="2725" spans="14:16" x14ac:dyDescent="0.15">
      <c r="N2725" s="93"/>
      <c r="P2725" s="93"/>
    </row>
    <row r="2726" spans="14:16" x14ac:dyDescent="0.15">
      <c r="N2726" s="93"/>
      <c r="P2726" s="93"/>
    </row>
    <row r="2727" spans="14:16" x14ac:dyDescent="0.15">
      <c r="N2727" s="93"/>
      <c r="P2727" s="93"/>
    </row>
    <row r="2728" spans="14:16" x14ac:dyDescent="0.15">
      <c r="N2728" s="93"/>
      <c r="P2728" s="93"/>
    </row>
    <row r="2729" spans="14:16" x14ac:dyDescent="0.15">
      <c r="N2729" s="93"/>
      <c r="P2729" s="93"/>
    </row>
    <row r="2730" spans="14:16" x14ac:dyDescent="0.15">
      <c r="N2730" s="93"/>
      <c r="P2730" s="93"/>
    </row>
    <row r="2731" spans="14:16" x14ac:dyDescent="0.15">
      <c r="N2731" s="93"/>
      <c r="P2731" s="93"/>
    </row>
    <row r="2732" spans="14:16" x14ac:dyDescent="0.15">
      <c r="N2732" s="93"/>
      <c r="P2732" s="93"/>
    </row>
    <row r="2733" spans="14:16" x14ac:dyDescent="0.15">
      <c r="N2733" s="93"/>
      <c r="P2733" s="93"/>
    </row>
    <row r="2734" spans="14:16" x14ac:dyDescent="0.15">
      <c r="N2734" s="93"/>
      <c r="P2734" s="93"/>
    </row>
    <row r="2735" spans="14:16" x14ac:dyDescent="0.15">
      <c r="N2735" s="93"/>
      <c r="P2735" s="93"/>
    </row>
    <row r="2736" spans="14:16" x14ac:dyDescent="0.15">
      <c r="N2736" s="93"/>
      <c r="P2736" s="93"/>
    </row>
    <row r="2737" spans="14:16" x14ac:dyDescent="0.15">
      <c r="N2737" s="93"/>
      <c r="P2737" s="93"/>
    </row>
    <row r="2738" spans="14:16" x14ac:dyDescent="0.15">
      <c r="N2738" s="93"/>
      <c r="P2738" s="93"/>
    </row>
    <row r="2739" spans="14:16" x14ac:dyDescent="0.15">
      <c r="N2739" s="93"/>
      <c r="P2739" s="93"/>
    </row>
    <row r="2740" spans="14:16" x14ac:dyDescent="0.15">
      <c r="N2740" s="93"/>
      <c r="P2740" s="93"/>
    </row>
    <row r="2741" spans="14:16" x14ac:dyDescent="0.15">
      <c r="N2741" s="93"/>
      <c r="P2741" s="93"/>
    </row>
    <row r="2742" spans="14:16" x14ac:dyDescent="0.15">
      <c r="N2742" s="93"/>
      <c r="P2742" s="93"/>
    </row>
    <row r="2743" spans="14:16" x14ac:dyDescent="0.15">
      <c r="N2743" s="93"/>
      <c r="P2743" s="93"/>
    </row>
    <row r="2744" spans="14:16" x14ac:dyDescent="0.15">
      <c r="N2744" s="93"/>
      <c r="P2744" s="93"/>
    </row>
    <row r="2745" spans="14:16" x14ac:dyDescent="0.15">
      <c r="N2745" s="93"/>
      <c r="P2745" s="93"/>
    </row>
    <row r="2746" spans="14:16" x14ac:dyDescent="0.15">
      <c r="N2746" s="93"/>
      <c r="P2746" s="93"/>
    </row>
    <row r="2747" spans="14:16" x14ac:dyDescent="0.15">
      <c r="N2747" s="93"/>
      <c r="P2747" s="93"/>
    </row>
    <row r="2748" spans="14:16" x14ac:dyDescent="0.15">
      <c r="N2748" s="93"/>
      <c r="P2748" s="93"/>
    </row>
    <row r="2749" spans="14:16" x14ac:dyDescent="0.15">
      <c r="N2749" s="93"/>
      <c r="P2749" s="93"/>
    </row>
    <row r="2750" spans="14:16" x14ac:dyDescent="0.15">
      <c r="N2750" s="93"/>
      <c r="P2750" s="93"/>
    </row>
    <row r="2751" spans="14:16" x14ac:dyDescent="0.15">
      <c r="N2751" s="93"/>
      <c r="P2751" s="93"/>
    </row>
    <row r="2752" spans="14:16" x14ac:dyDescent="0.15">
      <c r="N2752" s="93"/>
      <c r="P2752" s="93"/>
    </row>
    <row r="2753" spans="14:16" x14ac:dyDescent="0.15">
      <c r="N2753" s="93"/>
      <c r="P2753" s="93"/>
    </row>
    <row r="2754" spans="14:16" x14ac:dyDescent="0.15">
      <c r="N2754" s="93"/>
      <c r="P2754" s="93"/>
    </row>
    <row r="2755" spans="14:16" x14ac:dyDescent="0.15">
      <c r="N2755" s="93"/>
      <c r="P2755" s="93"/>
    </row>
    <row r="2756" spans="14:16" x14ac:dyDescent="0.15">
      <c r="N2756" s="93"/>
      <c r="P2756" s="93"/>
    </row>
    <row r="2757" spans="14:16" x14ac:dyDescent="0.15">
      <c r="N2757" s="93"/>
      <c r="P2757" s="93"/>
    </row>
    <row r="2758" spans="14:16" x14ac:dyDescent="0.15">
      <c r="N2758" s="93"/>
      <c r="P2758" s="93"/>
    </row>
    <row r="2759" spans="14:16" x14ac:dyDescent="0.15">
      <c r="N2759" s="93"/>
      <c r="P2759" s="93"/>
    </row>
    <row r="2760" spans="14:16" x14ac:dyDescent="0.15">
      <c r="N2760" s="93"/>
      <c r="P2760" s="93"/>
    </row>
    <row r="2761" spans="14:16" x14ac:dyDescent="0.15">
      <c r="N2761" s="93"/>
      <c r="P2761" s="93"/>
    </row>
    <row r="2762" spans="14:16" x14ac:dyDescent="0.15">
      <c r="N2762" s="93"/>
      <c r="P2762" s="93"/>
    </row>
    <row r="2763" spans="14:16" x14ac:dyDescent="0.15">
      <c r="N2763" s="93"/>
      <c r="P2763" s="93"/>
    </row>
    <row r="2764" spans="14:16" x14ac:dyDescent="0.15">
      <c r="N2764" s="93"/>
      <c r="P2764" s="93"/>
    </row>
    <row r="2765" spans="14:16" x14ac:dyDescent="0.15">
      <c r="N2765" s="93"/>
      <c r="P2765" s="93"/>
    </row>
    <row r="2766" spans="14:16" x14ac:dyDescent="0.15">
      <c r="N2766" s="93"/>
      <c r="P2766" s="93"/>
    </row>
    <row r="2767" spans="14:16" x14ac:dyDescent="0.15">
      <c r="N2767" s="93"/>
      <c r="P2767" s="93"/>
    </row>
    <row r="2768" spans="14:16" x14ac:dyDescent="0.15">
      <c r="N2768" s="93"/>
      <c r="P2768" s="93"/>
    </row>
    <row r="2769" spans="14:16" x14ac:dyDescent="0.15">
      <c r="N2769" s="93"/>
      <c r="P2769" s="93"/>
    </row>
    <row r="2770" spans="14:16" x14ac:dyDescent="0.15">
      <c r="N2770" s="93"/>
      <c r="P2770" s="93"/>
    </row>
    <row r="2771" spans="14:16" x14ac:dyDescent="0.15">
      <c r="N2771" s="93"/>
      <c r="P2771" s="93"/>
    </row>
    <row r="2772" spans="14:16" x14ac:dyDescent="0.15">
      <c r="N2772" s="93"/>
      <c r="P2772" s="93"/>
    </row>
    <row r="2773" spans="14:16" x14ac:dyDescent="0.15">
      <c r="N2773" s="93"/>
      <c r="P2773" s="93"/>
    </row>
    <row r="2774" spans="14:16" x14ac:dyDescent="0.15">
      <c r="N2774" s="93"/>
      <c r="P2774" s="93"/>
    </row>
    <row r="2775" spans="14:16" x14ac:dyDescent="0.15">
      <c r="N2775" s="93"/>
      <c r="P2775" s="93"/>
    </row>
    <row r="2776" spans="14:16" x14ac:dyDescent="0.15">
      <c r="N2776" s="93"/>
      <c r="P2776" s="93"/>
    </row>
    <row r="2777" spans="14:16" x14ac:dyDescent="0.15">
      <c r="N2777" s="93"/>
      <c r="P2777" s="93"/>
    </row>
    <row r="2778" spans="14:16" x14ac:dyDescent="0.15">
      <c r="N2778" s="93"/>
      <c r="P2778" s="93"/>
    </row>
    <row r="2779" spans="14:16" x14ac:dyDescent="0.15">
      <c r="N2779" s="93"/>
      <c r="P2779" s="93"/>
    </row>
    <row r="2780" spans="14:16" x14ac:dyDescent="0.15">
      <c r="N2780" s="93"/>
      <c r="P2780" s="93"/>
    </row>
    <row r="2781" spans="14:16" x14ac:dyDescent="0.15">
      <c r="N2781" s="93"/>
      <c r="P2781" s="93"/>
    </row>
    <row r="2782" spans="14:16" x14ac:dyDescent="0.15">
      <c r="N2782" s="93"/>
      <c r="P2782" s="93"/>
    </row>
    <row r="2783" spans="14:16" x14ac:dyDescent="0.15">
      <c r="N2783" s="93"/>
      <c r="P2783" s="93"/>
    </row>
    <row r="2784" spans="14:16" x14ac:dyDescent="0.15">
      <c r="N2784" s="93"/>
      <c r="P2784" s="93"/>
    </row>
    <row r="2785" spans="14:16" x14ac:dyDescent="0.15">
      <c r="N2785" s="93"/>
      <c r="P2785" s="93"/>
    </row>
    <row r="2786" spans="14:16" x14ac:dyDescent="0.15">
      <c r="N2786" s="93"/>
      <c r="P2786" s="93"/>
    </row>
    <row r="2787" spans="14:16" x14ac:dyDescent="0.15">
      <c r="N2787" s="93"/>
      <c r="P2787" s="93"/>
    </row>
    <row r="2788" spans="14:16" x14ac:dyDescent="0.15">
      <c r="N2788" s="93"/>
      <c r="P2788" s="93"/>
    </row>
    <row r="2789" spans="14:16" x14ac:dyDescent="0.15">
      <c r="N2789" s="93"/>
      <c r="P2789" s="93"/>
    </row>
    <row r="2790" spans="14:16" x14ac:dyDescent="0.15">
      <c r="N2790" s="93"/>
      <c r="P2790" s="93"/>
    </row>
    <row r="2791" spans="14:16" x14ac:dyDescent="0.15">
      <c r="N2791" s="93"/>
      <c r="P2791" s="93"/>
    </row>
    <row r="2792" spans="14:16" x14ac:dyDescent="0.15">
      <c r="N2792" s="93"/>
      <c r="P2792" s="93"/>
    </row>
    <row r="2793" spans="14:16" x14ac:dyDescent="0.15">
      <c r="N2793" s="93"/>
      <c r="P2793" s="93"/>
    </row>
    <row r="2794" spans="14:16" x14ac:dyDescent="0.15">
      <c r="N2794" s="93"/>
      <c r="P2794" s="93"/>
    </row>
    <row r="2795" spans="14:16" x14ac:dyDescent="0.15">
      <c r="N2795" s="93"/>
      <c r="P2795" s="93"/>
    </row>
    <row r="2796" spans="14:16" x14ac:dyDescent="0.15">
      <c r="N2796" s="93"/>
      <c r="P2796" s="93"/>
    </row>
    <row r="2797" spans="14:16" x14ac:dyDescent="0.15">
      <c r="N2797" s="93"/>
      <c r="P2797" s="93"/>
    </row>
    <row r="2798" spans="14:16" x14ac:dyDescent="0.15">
      <c r="N2798" s="93"/>
      <c r="P2798" s="93"/>
    </row>
    <row r="2799" spans="14:16" x14ac:dyDescent="0.15">
      <c r="N2799" s="93"/>
      <c r="P2799" s="93"/>
    </row>
    <row r="2800" spans="14:16" x14ac:dyDescent="0.15">
      <c r="N2800" s="93"/>
      <c r="P2800" s="93"/>
    </row>
    <row r="2801" spans="14:16" x14ac:dyDescent="0.15">
      <c r="N2801" s="93"/>
      <c r="P2801" s="93"/>
    </row>
    <row r="2802" spans="14:16" x14ac:dyDescent="0.15">
      <c r="N2802" s="93"/>
      <c r="P2802" s="93"/>
    </row>
    <row r="2803" spans="14:16" x14ac:dyDescent="0.15">
      <c r="N2803" s="93"/>
      <c r="P2803" s="93"/>
    </row>
    <row r="2804" spans="14:16" x14ac:dyDescent="0.15">
      <c r="N2804" s="93"/>
      <c r="P2804" s="93"/>
    </row>
    <row r="2805" spans="14:16" x14ac:dyDescent="0.15">
      <c r="N2805" s="93"/>
      <c r="P2805" s="93"/>
    </row>
    <row r="2806" spans="14:16" x14ac:dyDescent="0.15">
      <c r="N2806" s="93"/>
      <c r="P2806" s="93"/>
    </row>
    <row r="2807" spans="14:16" x14ac:dyDescent="0.15">
      <c r="N2807" s="93"/>
      <c r="P2807" s="93"/>
    </row>
    <row r="2808" spans="14:16" x14ac:dyDescent="0.15">
      <c r="N2808" s="93"/>
      <c r="P2808" s="93"/>
    </row>
    <row r="2809" spans="14:16" x14ac:dyDescent="0.15">
      <c r="N2809" s="93"/>
      <c r="P2809" s="93"/>
    </row>
    <row r="2810" spans="14:16" x14ac:dyDescent="0.15">
      <c r="N2810" s="93"/>
      <c r="P2810" s="93"/>
    </row>
    <row r="2811" spans="14:16" x14ac:dyDescent="0.15">
      <c r="N2811" s="93"/>
      <c r="P2811" s="93"/>
    </row>
    <row r="2812" spans="14:16" x14ac:dyDescent="0.15">
      <c r="N2812" s="93"/>
      <c r="P2812" s="93"/>
    </row>
    <row r="2813" spans="14:16" x14ac:dyDescent="0.15">
      <c r="N2813" s="93"/>
      <c r="P2813" s="93"/>
    </row>
    <row r="2814" spans="14:16" x14ac:dyDescent="0.15">
      <c r="N2814" s="93"/>
      <c r="P2814" s="93"/>
    </row>
    <row r="2815" spans="14:16" x14ac:dyDescent="0.15">
      <c r="N2815" s="93"/>
      <c r="P2815" s="93"/>
    </row>
    <row r="2816" spans="14:16" x14ac:dyDescent="0.15">
      <c r="N2816" s="93"/>
      <c r="P2816" s="93"/>
    </row>
    <row r="2817" spans="14:16" x14ac:dyDescent="0.15">
      <c r="N2817" s="93"/>
      <c r="P2817" s="93"/>
    </row>
    <row r="2818" spans="14:16" x14ac:dyDescent="0.15">
      <c r="N2818" s="93"/>
      <c r="P2818" s="93"/>
    </row>
    <row r="2819" spans="14:16" x14ac:dyDescent="0.15">
      <c r="N2819" s="93"/>
      <c r="P2819" s="93"/>
    </row>
    <row r="2820" spans="14:16" x14ac:dyDescent="0.15">
      <c r="N2820" s="93"/>
      <c r="P2820" s="93"/>
    </row>
    <row r="2821" spans="14:16" x14ac:dyDescent="0.15">
      <c r="N2821" s="93"/>
      <c r="P2821" s="93"/>
    </row>
    <row r="2822" spans="14:16" x14ac:dyDescent="0.15">
      <c r="N2822" s="93"/>
      <c r="P2822" s="93"/>
    </row>
    <row r="2823" spans="14:16" x14ac:dyDescent="0.15">
      <c r="N2823" s="93"/>
      <c r="P2823" s="93"/>
    </row>
    <row r="2824" spans="14:16" x14ac:dyDescent="0.15">
      <c r="N2824" s="93"/>
      <c r="P2824" s="93"/>
    </row>
    <row r="2825" spans="14:16" x14ac:dyDescent="0.15">
      <c r="N2825" s="93"/>
      <c r="P2825" s="93"/>
    </row>
    <row r="2826" spans="14:16" x14ac:dyDescent="0.15">
      <c r="N2826" s="93"/>
      <c r="P2826" s="93"/>
    </row>
    <row r="2827" spans="14:16" x14ac:dyDescent="0.15">
      <c r="N2827" s="93"/>
      <c r="P2827" s="93"/>
    </row>
    <row r="2828" spans="14:16" x14ac:dyDescent="0.15">
      <c r="N2828" s="93"/>
      <c r="P2828" s="93"/>
    </row>
    <row r="2829" spans="14:16" x14ac:dyDescent="0.15">
      <c r="N2829" s="93"/>
      <c r="P2829" s="93"/>
    </row>
    <row r="2830" spans="14:16" x14ac:dyDescent="0.15">
      <c r="N2830" s="93"/>
      <c r="P2830" s="93"/>
    </row>
    <row r="2831" spans="14:16" x14ac:dyDescent="0.15">
      <c r="N2831" s="93"/>
      <c r="P2831" s="93"/>
    </row>
    <row r="2832" spans="14:16" x14ac:dyDescent="0.15">
      <c r="N2832" s="93"/>
      <c r="P2832" s="93"/>
    </row>
    <row r="2833" spans="14:16" x14ac:dyDescent="0.15">
      <c r="N2833" s="93"/>
      <c r="P2833" s="93"/>
    </row>
    <row r="2834" spans="14:16" x14ac:dyDescent="0.15">
      <c r="N2834" s="93"/>
      <c r="P2834" s="93"/>
    </row>
    <row r="2835" spans="14:16" x14ac:dyDescent="0.15">
      <c r="N2835" s="93"/>
      <c r="P2835" s="93"/>
    </row>
    <row r="2836" spans="14:16" x14ac:dyDescent="0.15">
      <c r="N2836" s="93"/>
      <c r="P2836" s="93"/>
    </row>
    <row r="2837" spans="14:16" x14ac:dyDescent="0.15">
      <c r="N2837" s="93"/>
      <c r="P2837" s="93"/>
    </row>
    <row r="2838" spans="14:16" x14ac:dyDescent="0.15">
      <c r="N2838" s="93"/>
      <c r="P2838" s="93"/>
    </row>
    <row r="2839" spans="14:16" x14ac:dyDescent="0.15">
      <c r="N2839" s="93"/>
      <c r="P2839" s="93"/>
    </row>
    <row r="2840" spans="14:16" x14ac:dyDescent="0.15">
      <c r="N2840" s="93"/>
      <c r="P2840" s="93"/>
    </row>
    <row r="2841" spans="14:16" x14ac:dyDescent="0.15">
      <c r="N2841" s="93"/>
      <c r="P2841" s="93"/>
    </row>
    <row r="2842" spans="14:16" x14ac:dyDescent="0.15">
      <c r="N2842" s="93"/>
      <c r="P2842" s="93"/>
    </row>
    <row r="2843" spans="14:16" x14ac:dyDescent="0.15">
      <c r="N2843" s="93"/>
      <c r="P2843" s="93"/>
    </row>
    <row r="2844" spans="14:16" x14ac:dyDescent="0.15">
      <c r="N2844" s="93"/>
      <c r="P2844" s="93"/>
    </row>
    <row r="2845" spans="14:16" x14ac:dyDescent="0.15">
      <c r="N2845" s="93"/>
      <c r="P2845" s="93"/>
    </row>
    <row r="2846" spans="14:16" x14ac:dyDescent="0.15">
      <c r="N2846" s="93"/>
      <c r="P2846" s="93"/>
    </row>
    <row r="2847" spans="14:16" x14ac:dyDescent="0.15">
      <c r="N2847" s="93"/>
      <c r="P2847" s="93"/>
    </row>
    <row r="2848" spans="14:16" x14ac:dyDescent="0.15">
      <c r="N2848" s="93"/>
      <c r="P2848" s="93"/>
    </row>
    <row r="2849" spans="14:16" x14ac:dyDescent="0.15">
      <c r="N2849" s="93"/>
      <c r="P2849" s="93"/>
    </row>
    <row r="2850" spans="14:16" x14ac:dyDescent="0.15">
      <c r="N2850" s="93"/>
      <c r="P2850" s="93"/>
    </row>
    <row r="2851" spans="14:16" x14ac:dyDescent="0.15">
      <c r="N2851" s="93"/>
      <c r="P2851" s="93"/>
    </row>
    <row r="2852" spans="14:16" x14ac:dyDescent="0.15">
      <c r="N2852" s="93"/>
      <c r="P2852" s="93"/>
    </row>
    <row r="2853" spans="14:16" x14ac:dyDescent="0.15">
      <c r="N2853" s="93"/>
      <c r="P2853" s="93"/>
    </row>
    <row r="2854" spans="14:16" x14ac:dyDescent="0.15">
      <c r="N2854" s="93"/>
      <c r="P2854" s="93"/>
    </row>
    <row r="2855" spans="14:16" x14ac:dyDescent="0.15">
      <c r="N2855" s="93"/>
      <c r="P2855" s="93"/>
    </row>
    <row r="2856" spans="14:16" x14ac:dyDescent="0.15">
      <c r="N2856" s="93"/>
      <c r="P2856" s="93"/>
    </row>
    <row r="2857" spans="14:16" x14ac:dyDescent="0.15">
      <c r="N2857" s="93"/>
      <c r="P2857" s="93"/>
    </row>
    <row r="2858" spans="14:16" x14ac:dyDescent="0.15">
      <c r="N2858" s="93"/>
      <c r="P2858" s="93"/>
    </row>
    <row r="2859" spans="14:16" x14ac:dyDescent="0.15">
      <c r="N2859" s="93"/>
      <c r="P2859" s="93"/>
    </row>
    <row r="2860" spans="14:16" x14ac:dyDescent="0.15">
      <c r="N2860" s="93"/>
      <c r="P2860" s="93"/>
    </row>
    <row r="2861" spans="14:16" x14ac:dyDescent="0.15">
      <c r="N2861" s="93"/>
      <c r="P2861" s="93"/>
    </row>
    <row r="2862" spans="14:16" x14ac:dyDescent="0.15">
      <c r="N2862" s="93"/>
      <c r="P2862" s="93"/>
    </row>
    <row r="2863" spans="14:16" x14ac:dyDescent="0.15">
      <c r="N2863" s="93"/>
      <c r="P2863" s="93"/>
    </row>
    <row r="2864" spans="14:16" x14ac:dyDescent="0.15">
      <c r="N2864" s="93"/>
      <c r="P2864" s="93"/>
    </row>
    <row r="2865" spans="14:16" x14ac:dyDescent="0.15">
      <c r="N2865" s="93"/>
      <c r="P2865" s="93"/>
    </row>
    <row r="2866" spans="14:16" x14ac:dyDescent="0.15">
      <c r="N2866" s="93"/>
      <c r="P2866" s="93"/>
    </row>
    <row r="2867" spans="14:16" x14ac:dyDescent="0.15">
      <c r="N2867" s="93"/>
      <c r="P2867" s="93"/>
    </row>
    <row r="2868" spans="14:16" x14ac:dyDescent="0.15">
      <c r="N2868" s="93"/>
      <c r="P2868" s="93"/>
    </row>
    <row r="2869" spans="14:16" x14ac:dyDescent="0.15">
      <c r="N2869" s="93"/>
      <c r="P2869" s="93"/>
    </row>
    <row r="2870" spans="14:16" x14ac:dyDescent="0.15">
      <c r="N2870" s="93"/>
      <c r="P2870" s="93"/>
    </row>
    <row r="2871" spans="14:16" x14ac:dyDescent="0.15">
      <c r="N2871" s="93"/>
      <c r="P2871" s="93"/>
    </row>
    <row r="2872" spans="14:16" x14ac:dyDescent="0.15">
      <c r="N2872" s="93"/>
      <c r="P2872" s="93"/>
    </row>
    <row r="2873" spans="14:16" x14ac:dyDescent="0.15">
      <c r="N2873" s="93"/>
      <c r="P2873" s="93"/>
    </row>
    <row r="2874" spans="14:16" x14ac:dyDescent="0.15">
      <c r="N2874" s="93"/>
      <c r="P2874" s="93"/>
    </row>
    <row r="2875" spans="14:16" x14ac:dyDescent="0.15">
      <c r="N2875" s="93"/>
      <c r="P2875" s="93"/>
    </row>
    <row r="2876" spans="14:16" x14ac:dyDescent="0.15">
      <c r="N2876" s="93"/>
      <c r="P2876" s="93"/>
    </row>
    <row r="2877" spans="14:16" x14ac:dyDescent="0.15">
      <c r="N2877" s="93"/>
      <c r="P2877" s="93"/>
    </row>
    <row r="2878" spans="14:16" x14ac:dyDescent="0.15">
      <c r="N2878" s="93"/>
      <c r="P2878" s="93"/>
    </row>
    <row r="2879" spans="14:16" x14ac:dyDescent="0.15">
      <c r="N2879" s="93"/>
      <c r="P2879" s="93"/>
    </row>
    <row r="2880" spans="14:16" x14ac:dyDescent="0.15">
      <c r="N2880" s="93"/>
      <c r="P2880" s="93"/>
    </row>
    <row r="2881" spans="14:16" x14ac:dyDescent="0.15">
      <c r="N2881" s="93"/>
      <c r="P2881" s="93"/>
    </row>
    <row r="2882" spans="14:16" x14ac:dyDescent="0.15">
      <c r="N2882" s="93"/>
      <c r="P2882" s="93"/>
    </row>
    <row r="2883" spans="14:16" x14ac:dyDescent="0.15">
      <c r="N2883" s="93"/>
      <c r="P2883" s="93"/>
    </row>
    <row r="2884" spans="14:16" x14ac:dyDescent="0.15">
      <c r="N2884" s="93"/>
      <c r="P2884" s="93"/>
    </row>
    <row r="2885" spans="14:16" x14ac:dyDescent="0.15">
      <c r="N2885" s="93"/>
      <c r="P2885" s="93"/>
    </row>
    <row r="2886" spans="14:16" x14ac:dyDescent="0.15">
      <c r="N2886" s="93"/>
      <c r="P2886" s="93"/>
    </row>
    <row r="2887" spans="14:16" x14ac:dyDescent="0.15">
      <c r="N2887" s="93"/>
      <c r="P2887" s="93"/>
    </row>
    <row r="2888" spans="14:16" x14ac:dyDescent="0.15">
      <c r="N2888" s="93"/>
      <c r="P2888" s="93"/>
    </row>
    <row r="2889" spans="14:16" x14ac:dyDescent="0.15">
      <c r="N2889" s="93"/>
      <c r="P2889" s="93"/>
    </row>
    <row r="2890" spans="14:16" x14ac:dyDescent="0.15">
      <c r="N2890" s="93"/>
      <c r="P2890" s="93"/>
    </row>
    <row r="2891" spans="14:16" x14ac:dyDescent="0.15">
      <c r="N2891" s="93"/>
      <c r="P2891" s="93"/>
    </row>
    <row r="2892" spans="14:16" x14ac:dyDescent="0.15">
      <c r="N2892" s="93"/>
      <c r="P2892" s="93"/>
    </row>
    <row r="2893" spans="14:16" x14ac:dyDescent="0.15">
      <c r="N2893" s="93"/>
      <c r="P2893" s="93"/>
    </row>
    <row r="2894" spans="14:16" x14ac:dyDescent="0.15">
      <c r="N2894" s="93"/>
      <c r="P2894" s="93"/>
    </row>
    <row r="2895" spans="14:16" x14ac:dyDescent="0.15">
      <c r="N2895" s="93"/>
      <c r="P2895" s="93"/>
    </row>
    <row r="2896" spans="14:16" x14ac:dyDescent="0.15">
      <c r="N2896" s="93"/>
      <c r="P2896" s="93"/>
    </row>
    <row r="2897" spans="14:16" x14ac:dyDescent="0.15">
      <c r="N2897" s="93"/>
      <c r="P2897" s="93"/>
    </row>
    <row r="2898" spans="14:16" x14ac:dyDescent="0.15">
      <c r="N2898" s="93"/>
      <c r="P2898" s="93"/>
    </row>
    <row r="2899" spans="14:16" x14ac:dyDescent="0.15">
      <c r="N2899" s="93"/>
      <c r="P2899" s="93"/>
    </row>
    <row r="2900" spans="14:16" x14ac:dyDescent="0.15">
      <c r="N2900" s="93"/>
      <c r="P2900" s="93"/>
    </row>
    <row r="2901" spans="14:16" x14ac:dyDescent="0.15">
      <c r="N2901" s="93"/>
      <c r="P2901" s="93"/>
    </row>
    <row r="2902" spans="14:16" x14ac:dyDescent="0.15">
      <c r="N2902" s="93"/>
      <c r="P2902" s="93"/>
    </row>
    <row r="2903" spans="14:16" x14ac:dyDescent="0.15">
      <c r="N2903" s="93"/>
      <c r="P2903" s="93"/>
    </row>
    <row r="2904" spans="14:16" x14ac:dyDescent="0.15">
      <c r="N2904" s="93"/>
      <c r="P2904" s="93"/>
    </row>
    <row r="2905" spans="14:16" x14ac:dyDescent="0.15">
      <c r="N2905" s="93"/>
      <c r="P2905" s="93"/>
    </row>
    <row r="2906" spans="14:16" x14ac:dyDescent="0.15">
      <c r="N2906" s="93"/>
      <c r="P2906" s="93"/>
    </row>
    <row r="2907" spans="14:16" x14ac:dyDescent="0.15">
      <c r="N2907" s="93"/>
      <c r="P2907" s="93"/>
    </row>
    <row r="2908" spans="14:16" x14ac:dyDescent="0.15">
      <c r="N2908" s="93"/>
      <c r="P2908" s="93"/>
    </row>
    <row r="2909" spans="14:16" x14ac:dyDescent="0.15">
      <c r="N2909" s="93"/>
      <c r="P2909" s="93"/>
    </row>
    <row r="2910" spans="14:16" x14ac:dyDescent="0.15">
      <c r="N2910" s="93"/>
      <c r="P2910" s="93"/>
    </row>
    <row r="2911" spans="14:16" x14ac:dyDescent="0.15">
      <c r="N2911" s="93"/>
      <c r="P2911" s="93"/>
    </row>
    <row r="2912" spans="14:16" x14ac:dyDescent="0.15">
      <c r="N2912" s="93"/>
      <c r="P2912" s="93"/>
    </row>
    <row r="2913" spans="14:16" x14ac:dyDescent="0.15">
      <c r="N2913" s="93"/>
      <c r="P2913" s="93"/>
    </row>
    <row r="2914" spans="14:16" x14ac:dyDescent="0.15">
      <c r="N2914" s="93"/>
      <c r="P2914" s="93"/>
    </row>
    <row r="2915" spans="14:16" x14ac:dyDescent="0.15">
      <c r="N2915" s="93"/>
      <c r="P2915" s="93"/>
    </row>
    <row r="2916" spans="14:16" x14ac:dyDescent="0.15">
      <c r="N2916" s="93"/>
      <c r="P2916" s="93"/>
    </row>
    <row r="2917" spans="14:16" x14ac:dyDescent="0.15">
      <c r="N2917" s="93"/>
      <c r="P2917" s="93"/>
    </row>
    <row r="2918" spans="14:16" x14ac:dyDescent="0.15">
      <c r="N2918" s="93"/>
      <c r="P2918" s="93"/>
    </row>
    <row r="2919" spans="14:16" x14ac:dyDescent="0.15">
      <c r="N2919" s="93"/>
      <c r="P2919" s="93"/>
    </row>
    <row r="2920" spans="14:16" x14ac:dyDescent="0.15">
      <c r="N2920" s="93"/>
      <c r="P2920" s="93"/>
    </row>
    <row r="2921" spans="14:16" x14ac:dyDescent="0.15">
      <c r="N2921" s="93"/>
      <c r="P2921" s="93"/>
    </row>
    <row r="2922" spans="14:16" x14ac:dyDescent="0.15">
      <c r="N2922" s="93"/>
      <c r="P2922" s="93"/>
    </row>
    <row r="2923" spans="14:16" x14ac:dyDescent="0.15">
      <c r="N2923" s="93"/>
      <c r="P2923" s="93"/>
    </row>
    <row r="2924" spans="14:16" x14ac:dyDescent="0.15">
      <c r="N2924" s="93"/>
      <c r="P2924" s="93"/>
    </row>
    <row r="2925" spans="14:16" x14ac:dyDescent="0.15">
      <c r="N2925" s="93"/>
      <c r="P2925" s="93"/>
    </row>
    <row r="2926" spans="14:16" x14ac:dyDescent="0.15">
      <c r="N2926" s="93"/>
      <c r="P2926" s="93"/>
    </row>
    <row r="2927" spans="14:16" x14ac:dyDescent="0.15">
      <c r="N2927" s="93"/>
      <c r="P2927" s="93"/>
    </row>
    <row r="2928" spans="14:16" x14ac:dyDescent="0.15">
      <c r="N2928" s="93"/>
      <c r="P2928" s="93"/>
    </row>
    <row r="2929" spans="14:16" x14ac:dyDescent="0.15">
      <c r="N2929" s="93"/>
      <c r="P2929" s="93"/>
    </row>
    <row r="2930" spans="14:16" x14ac:dyDescent="0.15">
      <c r="N2930" s="93"/>
      <c r="P2930" s="93"/>
    </row>
    <row r="2931" spans="14:16" x14ac:dyDescent="0.15">
      <c r="N2931" s="93"/>
      <c r="P2931" s="93"/>
    </row>
    <row r="2932" spans="14:16" x14ac:dyDescent="0.15">
      <c r="N2932" s="93"/>
      <c r="P2932" s="93"/>
    </row>
    <row r="2933" spans="14:16" x14ac:dyDescent="0.15">
      <c r="N2933" s="93"/>
      <c r="P2933" s="93"/>
    </row>
    <row r="2934" spans="14:16" x14ac:dyDescent="0.15">
      <c r="N2934" s="93"/>
      <c r="P2934" s="93"/>
    </row>
    <row r="2935" spans="14:16" x14ac:dyDescent="0.15">
      <c r="N2935" s="93"/>
      <c r="P2935" s="93"/>
    </row>
    <row r="2936" spans="14:16" x14ac:dyDescent="0.15">
      <c r="N2936" s="93"/>
      <c r="P2936" s="93"/>
    </row>
    <row r="2937" spans="14:16" x14ac:dyDescent="0.15">
      <c r="N2937" s="93"/>
      <c r="P2937" s="93"/>
    </row>
    <row r="2938" spans="14:16" x14ac:dyDescent="0.15">
      <c r="N2938" s="93"/>
      <c r="P2938" s="93"/>
    </row>
    <row r="2939" spans="14:16" x14ac:dyDescent="0.15">
      <c r="N2939" s="93"/>
      <c r="P2939" s="93"/>
    </row>
    <row r="2940" spans="14:16" x14ac:dyDescent="0.15">
      <c r="N2940" s="93"/>
      <c r="P2940" s="93"/>
    </row>
    <row r="2941" spans="14:16" x14ac:dyDescent="0.15">
      <c r="N2941" s="93"/>
      <c r="P2941" s="93"/>
    </row>
    <row r="2942" spans="14:16" x14ac:dyDescent="0.15">
      <c r="N2942" s="93"/>
      <c r="P2942" s="93"/>
    </row>
    <row r="2943" spans="14:16" x14ac:dyDescent="0.15">
      <c r="N2943" s="93"/>
      <c r="P2943" s="93"/>
    </row>
    <row r="2944" spans="14:16" x14ac:dyDescent="0.15">
      <c r="N2944" s="93"/>
      <c r="P2944" s="93"/>
    </row>
    <row r="2945" spans="14:16" x14ac:dyDescent="0.15">
      <c r="N2945" s="93"/>
      <c r="P2945" s="93"/>
    </row>
    <row r="2946" spans="14:16" x14ac:dyDescent="0.15">
      <c r="N2946" s="93"/>
      <c r="P2946" s="93"/>
    </row>
    <row r="2947" spans="14:16" x14ac:dyDescent="0.15">
      <c r="N2947" s="93"/>
      <c r="P2947" s="93"/>
    </row>
    <row r="2948" spans="14:16" x14ac:dyDescent="0.15">
      <c r="N2948" s="93"/>
      <c r="P2948" s="93"/>
    </row>
    <row r="2949" spans="14:16" x14ac:dyDescent="0.15">
      <c r="N2949" s="93"/>
      <c r="P2949" s="93"/>
    </row>
    <row r="2950" spans="14:16" x14ac:dyDescent="0.15">
      <c r="N2950" s="93"/>
      <c r="P2950" s="93"/>
    </row>
    <row r="2951" spans="14:16" x14ac:dyDescent="0.15">
      <c r="N2951" s="93"/>
      <c r="P2951" s="93"/>
    </row>
    <row r="2952" spans="14:16" x14ac:dyDescent="0.15">
      <c r="N2952" s="93"/>
      <c r="P2952" s="93"/>
    </row>
    <row r="2953" spans="14:16" x14ac:dyDescent="0.15">
      <c r="N2953" s="93"/>
      <c r="P2953" s="93"/>
    </row>
    <row r="2954" spans="14:16" x14ac:dyDescent="0.15">
      <c r="N2954" s="93"/>
      <c r="P2954" s="93"/>
    </row>
    <row r="2955" spans="14:16" x14ac:dyDescent="0.15">
      <c r="N2955" s="93"/>
      <c r="P2955" s="93"/>
    </row>
    <row r="2956" spans="14:16" x14ac:dyDescent="0.15">
      <c r="N2956" s="93"/>
      <c r="P2956" s="93"/>
    </row>
    <row r="2957" spans="14:16" x14ac:dyDescent="0.15">
      <c r="N2957" s="93"/>
      <c r="P2957" s="93"/>
    </row>
    <row r="2958" spans="14:16" x14ac:dyDescent="0.15">
      <c r="N2958" s="93"/>
      <c r="P2958" s="93"/>
    </row>
    <row r="2959" spans="14:16" x14ac:dyDescent="0.15">
      <c r="N2959" s="93"/>
      <c r="P2959" s="93"/>
    </row>
    <row r="2960" spans="14:16" x14ac:dyDescent="0.15">
      <c r="N2960" s="93"/>
      <c r="P2960" s="93"/>
    </row>
    <row r="2961" spans="14:16" x14ac:dyDescent="0.15">
      <c r="N2961" s="93"/>
      <c r="P2961" s="93"/>
    </row>
    <row r="2962" spans="14:16" x14ac:dyDescent="0.15">
      <c r="N2962" s="93"/>
      <c r="P2962" s="93"/>
    </row>
    <row r="2963" spans="14:16" x14ac:dyDescent="0.15">
      <c r="N2963" s="93"/>
      <c r="P2963" s="93"/>
    </row>
    <row r="2964" spans="14:16" x14ac:dyDescent="0.15">
      <c r="N2964" s="93"/>
      <c r="P2964" s="93"/>
    </row>
    <row r="2965" spans="14:16" x14ac:dyDescent="0.15">
      <c r="N2965" s="93"/>
      <c r="P2965" s="93"/>
    </row>
    <row r="2966" spans="14:16" x14ac:dyDescent="0.15">
      <c r="N2966" s="93"/>
      <c r="P2966" s="93"/>
    </row>
    <row r="2967" spans="14:16" x14ac:dyDescent="0.15">
      <c r="N2967" s="93"/>
      <c r="P2967" s="93"/>
    </row>
    <row r="2968" spans="14:16" x14ac:dyDescent="0.15">
      <c r="N2968" s="93"/>
      <c r="P2968" s="93"/>
    </row>
    <row r="2969" spans="14:16" x14ac:dyDescent="0.15">
      <c r="N2969" s="93"/>
      <c r="P2969" s="93"/>
    </row>
    <row r="2970" spans="14:16" x14ac:dyDescent="0.15">
      <c r="N2970" s="93"/>
      <c r="P2970" s="93"/>
    </row>
    <row r="2971" spans="14:16" x14ac:dyDescent="0.15">
      <c r="N2971" s="93"/>
      <c r="P2971" s="93"/>
    </row>
    <row r="2972" spans="14:16" x14ac:dyDescent="0.15">
      <c r="N2972" s="93"/>
      <c r="P2972" s="93"/>
    </row>
    <row r="2973" spans="14:16" x14ac:dyDescent="0.15">
      <c r="N2973" s="93"/>
      <c r="P2973" s="93"/>
    </row>
    <row r="2974" spans="14:16" x14ac:dyDescent="0.15">
      <c r="N2974" s="93"/>
      <c r="P2974" s="93"/>
    </row>
    <row r="2975" spans="14:16" x14ac:dyDescent="0.15">
      <c r="N2975" s="93"/>
      <c r="P2975" s="93"/>
    </row>
    <row r="2976" spans="14:16" x14ac:dyDescent="0.15">
      <c r="N2976" s="93"/>
      <c r="P2976" s="93"/>
    </row>
    <row r="2977" spans="14:16" x14ac:dyDescent="0.15">
      <c r="N2977" s="93"/>
      <c r="P2977" s="93"/>
    </row>
    <row r="2978" spans="14:16" x14ac:dyDescent="0.15">
      <c r="N2978" s="93"/>
      <c r="P2978" s="93"/>
    </row>
    <row r="2979" spans="14:16" x14ac:dyDescent="0.15">
      <c r="N2979" s="93"/>
      <c r="P2979" s="93"/>
    </row>
    <row r="2980" spans="14:16" x14ac:dyDescent="0.15">
      <c r="N2980" s="93"/>
      <c r="P2980" s="93"/>
    </row>
    <row r="2981" spans="14:16" x14ac:dyDescent="0.15">
      <c r="N2981" s="93"/>
      <c r="P2981" s="93"/>
    </row>
    <row r="2982" spans="14:16" x14ac:dyDescent="0.15">
      <c r="N2982" s="93"/>
      <c r="P2982" s="93"/>
    </row>
    <row r="2983" spans="14:16" x14ac:dyDescent="0.15">
      <c r="N2983" s="93"/>
      <c r="P2983" s="93"/>
    </row>
    <row r="2984" spans="14:16" x14ac:dyDescent="0.15">
      <c r="N2984" s="93"/>
      <c r="P2984" s="93"/>
    </row>
    <row r="2985" spans="14:16" x14ac:dyDescent="0.15">
      <c r="N2985" s="93"/>
      <c r="P2985" s="93"/>
    </row>
    <row r="2986" spans="14:16" x14ac:dyDescent="0.15">
      <c r="N2986" s="93"/>
      <c r="P2986" s="93"/>
    </row>
    <row r="2987" spans="14:16" x14ac:dyDescent="0.15">
      <c r="N2987" s="93"/>
      <c r="P2987" s="93"/>
    </row>
    <row r="2988" spans="14:16" x14ac:dyDescent="0.15">
      <c r="N2988" s="93"/>
      <c r="P2988" s="93"/>
    </row>
    <row r="2989" spans="14:16" x14ac:dyDescent="0.15">
      <c r="N2989" s="93"/>
      <c r="P2989" s="93"/>
    </row>
    <row r="2990" spans="14:16" x14ac:dyDescent="0.15">
      <c r="N2990" s="93"/>
      <c r="P2990" s="93"/>
    </row>
    <row r="2991" spans="14:16" x14ac:dyDescent="0.15">
      <c r="N2991" s="93"/>
      <c r="P2991" s="93"/>
    </row>
    <row r="2992" spans="14:16" x14ac:dyDescent="0.15">
      <c r="N2992" s="93"/>
      <c r="P2992" s="93"/>
    </row>
    <row r="2993" spans="14:16" x14ac:dyDescent="0.15">
      <c r="N2993" s="93"/>
      <c r="P2993" s="93"/>
    </row>
    <row r="2994" spans="14:16" x14ac:dyDescent="0.15">
      <c r="N2994" s="93"/>
      <c r="P2994" s="93"/>
    </row>
    <row r="2995" spans="14:16" x14ac:dyDescent="0.15">
      <c r="N2995" s="93"/>
      <c r="P2995" s="93"/>
    </row>
    <row r="2996" spans="14:16" x14ac:dyDescent="0.15">
      <c r="N2996" s="93"/>
      <c r="P2996" s="93"/>
    </row>
    <row r="2997" spans="14:16" x14ac:dyDescent="0.15">
      <c r="N2997" s="93"/>
      <c r="P2997" s="93"/>
    </row>
    <row r="2998" spans="14:16" x14ac:dyDescent="0.15">
      <c r="N2998" s="93"/>
      <c r="P2998" s="93"/>
    </row>
    <row r="2999" spans="14:16" x14ac:dyDescent="0.15">
      <c r="N2999" s="93"/>
      <c r="P2999" s="93"/>
    </row>
    <row r="3000" spans="14:16" x14ac:dyDescent="0.15">
      <c r="N3000" s="93"/>
      <c r="P3000" s="93"/>
    </row>
    <row r="3001" spans="14:16" x14ac:dyDescent="0.15">
      <c r="N3001" s="93"/>
      <c r="P3001" s="93"/>
    </row>
    <row r="3002" spans="14:16" x14ac:dyDescent="0.15">
      <c r="N3002" s="93"/>
      <c r="P3002" s="93"/>
    </row>
    <row r="3003" spans="14:16" x14ac:dyDescent="0.15">
      <c r="N3003" s="93"/>
      <c r="P3003" s="93"/>
    </row>
    <row r="3004" spans="14:16" x14ac:dyDescent="0.15">
      <c r="N3004" s="93"/>
      <c r="P3004" s="93"/>
    </row>
    <row r="3005" spans="14:16" x14ac:dyDescent="0.15">
      <c r="N3005" s="93"/>
      <c r="P3005" s="93"/>
    </row>
    <row r="3006" spans="14:16" x14ac:dyDescent="0.15">
      <c r="N3006" s="93"/>
      <c r="P3006" s="93"/>
    </row>
    <row r="3007" spans="14:16" x14ac:dyDescent="0.15">
      <c r="N3007" s="93"/>
      <c r="P3007" s="93"/>
    </row>
    <row r="3008" spans="14:16" x14ac:dyDescent="0.15">
      <c r="N3008" s="93"/>
      <c r="P3008" s="93"/>
    </row>
    <row r="3009" spans="14:16" x14ac:dyDescent="0.15">
      <c r="N3009" s="93"/>
      <c r="P3009" s="93"/>
    </row>
    <row r="3010" spans="14:16" x14ac:dyDescent="0.15">
      <c r="N3010" s="93"/>
      <c r="P3010" s="93"/>
    </row>
    <row r="3011" spans="14:16" x14ac:dyDescent="0.15">
      <c r="N3011" s="93"/>
      <c r="P3011" s="93"/>
    </row>
    <row r="3012" spans="14:16" x14ac:dyDescent="0.15">
      <c r="N3012" s="93"/>
      <c r="P3012" s="93"/>
    </row>
    <row r="3013" spans="14:16" x14ac:dyDescent="0.15">
      <c r="N3013" s="93"/>
      <c r="P3013" s="93"/>
    </row>
    <row r="3014" spans="14:16" x14ac:dyDescent="0.15">
      <c r="N3014" s="93"/>
      <c r="P3014" s="93"/>
    </row>
    <row r="3015" spans="14:16" x14ac:dyDescent="0.15">
      <c r="N3015" s="93"/>
      <c r="P3015" s="93"/>
    </row>
    <row r="3016" spans="14:16" x14ac:dyDescent="0.15">
      <c r="N3016" s="93"/>
      <c r="P3016" s="93"/>
    </row>
    <row r="3017" spans="14:16" x14ac:dyDescent="0.15">
      <c r="N3017" s="93"/>
      <c r="P3017" s="93"/>
    </row>
    <row r="3018" spans="14:16" x14ac:dyDescent="0.15">
      <c r="N3018" s="93"/>
      <c r="P3018" s="93"/>
    </row>
    <row r="3019" spans="14:16" x14ac:dyDescent="0.15">
      <c r="N3019" s="93"/>
      <c r="P3019" s="93"/>
    </row>
    <row r="3020" spans="14:16" x14ac:dyDescent="0.15">
      <c r="N3020" s="93"/>
      <c r="P3020" s="93"/>
    </row>
    <row r="3021" spans="14:16" x14ac:dyDescent="0.15">
      <c r="N3021" s="93"/>
      <c r="P3021" s="93"/>
    </row>
    <row r="3022" spans="14:16" x14ac:dyDescent="0.15">
      <c r="N3022" s="93"/>
      <c r="P3022" s="93"/>
    </row>
    <row r="3023" spans="14:16" x14ac:dyDescent="0.15">
      <c r="N3023" s="93"/>
      <c r="P3023" s="93"/>
    </row>
    <row r="3024" spans="14:16" x14ac:dyDescent="0.15">
      <c r="N3024" s="93"/>
      <c r="P3024" s="93"/>
    </row>
    <row r="3025" spans="14:16" x14ac:dyDescent="0.15">
      <c r="N3025" s="93"/>
      <c r="P3025" s="93"/>
    </row>
    <row r="3026" spans="14:16" x14ac:dyDescent="0.15">
      <c r="N3026" s="93"/>
      <c r="P3026" s="93"/>
    </row>
    <row r="3027" spans="14:16" x14ac:dyDescent="0.15">
      <c r="N3027" s="93"/>
      <c r="P3027" s="93"/>
    </row>
    <row r="3028" spans="14:16" x14ac:dyDescent="0.15">
      <c r="N3028" s="93"/>
      <c r="P3028" s="93"/>
    </row>
    <row r="3029" spans="14:16" x14ac:dyDescent="0.15">
      <c r="N3029" s="93"/>
      <c r="P3029" s="93"/>
    </row>
    <row r="3030" spans="14:16" x14ac:dyDescent="0.15">
      <c r="N3030" s="93"/>
      <c r="P3030" s="93"/>
    </row>
    <row r="3031" spans="14:16" x14ac:dyDescent="0.15">
      <c r="N3031" s="93"/>
      <c r="P3031" s="93"/>
    </row>
    <row r="3032" spans="14:16" x14ac:dyDescent="0.15">
      <c r="N3032" s="93"/>
      <c r="P3032" s="93"/>
    </row>
    <row r="3033" spans="14:16" x14ac:dyDescent="0.15">
      <c r="N3033" s="93"/>
      <c r="P3033" s="93"/>
    </row>
    <row r="3034" spans="14:16" x14ac:dyDescent="0.15">
      <c r="N3034" s="93"/>
      <c r="P3034" s="93"/>
    </row>
    <row r="3035" spans="14:16" x14ac:dyDescent="0.15">
      <c r="N3035" s="93"/>
      <c r="P3035" s="93"/>
    </row>
    <row r="3036" spans="14:16" x14ac:dyDescent="0.15">
      <c r="N3036" s="93"/>
      <c r="P3036" s="93"/>
    </row>
    <row r="3037" spans="14:16" x14ac:dyDescent="0.15">
      <c r="N3037" s="93"/>
      <c r="P3037" s="93"/>
    </row>
    <row r="3038" spans="14:16" x14ac:dyDescent="0.15">
      <c r="N3038" s="93"/>
      <c r="P3038" s="93"/>
    </row>
    <row r="3039" spans="14:16" x14ac:dyDescent="0.15">
      <c r="N3039" s="93"/>
      <c r="P3039" s="93"/>
    </row>
    <row r="3040" spans="14:16" x14ac:dyDescent="0.15">
      <c r="N3040" s="93"/>
      <c r="P3040" s="93"/>
    </row>
    <row r="3041" spans="14:16" x14ac:dyDescent="0.15">
      <c r="N3041" s="93"/>
      <c r="P3041" s="93"/>
    </row>
    <row r="3042" spans="14:16" x14ac:dyDescent="0.15">
      <c r="N3042" s="93"/>
      <c r="P3042" s="93"/>
    </row>
    <row r="3043" spans="14:16" x14ac:dyDescent="0.15">
      <c r="N3043" s="93"/>
      <c r="P3043" s="93"/>
    </row>
    <row r="3044" spans="14:16" x14ac:dyDescent="0.15">
      <c r="N3044" s="93"/>
      <c r="P3044" s="93"/>
    </row>
    <row r="3045" spans="14:16" x14ac:dyDescent="0.15">
      <c r="N3045" s="93"/>
      <c r="P3045" s="93"/>
    </row>
    <row r="3046" spans="14:16" x14ac:dyDescent="0.15">
      <c r="N3046" s="93"/>
      <c r="P3046" s="93"/>
    </row>
    <row r="3047" spans="14:16" x14ac:dyDescent="0.15">
      <c r="N3047" s="93"/>
      <c r="P3047" s="93"/>
    </row>
    <row r="3048" spans="14:16" x14ac:dyDescent="0.15">
      <c r="N3048" s="93"/>
      <c r="P3048" s="93"/>
    </row>
    <row r="3049" spans="14:16" x14ac:dyDescent="0.15">
      <c r="N3049" s="93"/>
      <c r="P3049" s="93"/>
    </row>
    <row r="3050" spans="14:16" x14ac:dyDescent="0.15">
      <c r="N3050" s="93"/>
      <c r="P3050" s="93"/>
    </row>
    <row r="3051" spans="14:16" x14ac:dyDescent="0.15">
      <c r="N3051" s="93"/>
      <c r="P3051" s="93"/>
    </row>
    <row r="3052" spans="14:16" x14ac:dyDescent="0.15">
      <c r="N3052" s="93"/>
      <c r="P3052" s="93"/>
    </row>
    <row r="3053" spans="14:16" x14ac:dyDescent="0.15">
      <c r="N3053" s="93"/>
      <c r="P3053" s="93"/>
    </row>
    <row r="3054" spans="14:16" x14ac:dyDescent="0.15">
      <c r="N3054" s="93"/>
      <c r="P3054" s="93"/>
    </row>
    <row r="3055" spans="14:16" x14ac:dyDescent="0.15">
      <c r="N3055" s="93"/>
      <c r="P3055" s="93"/>
    </row>
    <row r="3056" spans="14:16" x14ac:dyDescent="0.15">
      <c r="N3056" s="93"/>
      <c r="P3056" s="93"/>
    </row>
    <row r="3057" spans="14:16" x14ac:dyDescent="0.15">
      <c r="N3057" s="93"/>
      <c r="P3057" s="93"/>
    </row>
    <row r="3058" spans="14:16" x14ac:dyDescent="0.15">
      <c r="N3058" s="93"/>
      <c r="P3058" s="93"/>
    </row>
    <row r="3059" spans="14:16" x14ac:dyDescent="0.15">
      <c r="N3059" s="93"/>
      <c r="P3059" s="93"/>
    </row>
    <row r="3060" spans="14:16" x14ac:dyDescent="0.15">
      <c r="N3060" s="93"/>
      <c r="P3060" s="93"/>
    </row>
    <row r="3061" spans="14:16" x14ac:dyDescent="0.15">
      <c r="N3061" s="93"/>
      <c r="P3061" s="93"/>
    </row>
    <row r="3062" spans="14:16" x14ac:dyDescent="0.15">
      <c r="N3062" s="93"/>
      <c r="P3062" s="93"/>
    </row>
    <row r="3063" spans="14:16" x14ac:dyDescent="0.15">
      <c r="N3063" s="93"/>
      <c r="P3063" s="93"/>
    </row>
    <row r="3064" spans="14:16" x14ac:dyDescent="0.15">
      <c r="N3064" s="93"/>
      <c r="P3064" s="93"/>
    </row>
    <row r="3065" spans="14:16" x14ac:dyDescent="0.15">
      <c r="N3065" s="93"/>
      <c r="P3065" s="93"/>
    </row>
    <row r="3066" spans="14:16" x14ac:dyDescent="0.15">
      <c r="N3066" s="93"/>
      <c r="P3066" s="93"/>
    </row>
    <row r="3067" spans="14:16" x14ac:dyDescent="0.15">
      <c r="N3067" s="93"/>
      <c r="P3067" s="93"/>
    </row>
    <row r="3068" spans="14:16" x14ac:dyDescent="0.15">
      <c r="N3068" s="93"/>
      <c r="P3068" s="93"/>
    </row>
    <row r="3069" spans="14:16" x14ac:dyDescent="0.15">
      <c r="N3069" s="93"/>
      <c r="P3069" s="93"/>
    </row>
    <row r="3070" spans="14:16" x14ac:dyDescent="0.15">
      <c r="N3070" s="93"/>
      <c r="P3070" s="93"/>
    </row>
    <row r="3071" spans="14:16" x14ac:dyDescent="0.15">
      <c r="N3071" s="93"/>
      <c r="P3071" s="93"/>
    </row>
    <row r="3072" spans="14:16" x14ac:dyDescent="0.15">
      <c r="N3072" s="93"/>
      <c r="P3072" s="93"/>
    </row>
    <row r="3073" spans="14:16" x14ac:dyDescent="0.15">
      <c r="N3073" s="93"/>
      <c r="P3073" s="93"/>
    </row>
    <row r="3074" spans="14:16" x14ac:dyDescent="0.15">
      <c r="N3074" s="93"/>
      <c r="P3074" s="93"/>
    </row>
    <row r="3075" spans="14:16" x14ac:dyDescent="0.15">
      <c r="N3075" s="93"/>
      <c r="P3075" s="93"/>
    </row>
    <row r="3076" spans="14:16" x14ac:dyDescent="0.15">
      <c r="N3076" s="93"/>
      <c r="P3076" s="93"/>
    </row>
    <row r="3077" spans="14:16" x14ac:dyDescent="0.15">
      <c r="N3077" s="93"/>
      <c r="P3077" s="93"/>
    </row>
    <row r="3078" spans="14:16" x14ac:dyDescent="0.15">
      <c r="N3078" s="93"/>
      <c r="P3078" s="93"/>
    </row>
    <row r="3079" spans="14:16" x14ac:dyDescent="0.15">
      <c r="N3079" s="93"/>
      <c r="P3079" s="93"/>
    </row>
    <row r="3080" spans="14:16" x14ac:dyDescent="0.15">
      <c r="N3080" s="93"/>
      <c r="P3080" s="93"/>
    </row>
    <row r="3081" spans="14:16" x14ac:dyDescent="0.15">
      <c r="N3081" s="93"/>
      <c r="P3081" s="93"/>
    </row>
    <row r="3082" spans="14:16" x14ac:dyDescent="0.15">
      <c r="N3082" s="93"/>
      <c r="P3082" s="93"/>
    </row>
    <row r="3083" spans="14:16" x14ac:dyDescent="0.15">
      <c r="N3083" s="93"/>
      <c r="P3083" s="93"/>
    </row>
    <row r="3084" spans="14:16" x14ac:dyDescent="0.15">
      <c r="N3084" s="93"/>
      <c r="P3084" s="93"/>
    </row>
    <row r="3085" spans="14:16" x14ac:dyDescent="0.15">
      <c r="N3085" s="93"/>
      <c r="P3085" s="93"/>
    </row>
    <row r="3086" spans="14:16" x14ac:dyDescent="0.15">
      <c r="N3086" s="93"/>
      <c r="P3086" s="93"/>
    </row>
    <row r="3087" spans="14:16" x14ac:dyDescent="0.15">
      <c r="N3087" s="93"/>
      <c r="P3087" s="93"/>
    </row>
    <row r="3088" spans="14:16" x14ac:dyDescent="0.15">
      <c r="N3088" s="93"/>
      <c r="P3088" s="93"/>
    </row>
    <row r="3089" spans="14:16" x14ac:dyDescent="0.15">
      <c r="N3089" s="93"/>
      <c r="P3089" s="93"/>
    </row>
    <row r="3090" spans="14:16" x14ac:dyDescent="0.15">
      <c r="N3090" s="93"/>
      <c r="P3090" s="93"/>
    </row>
    <row r="3091" spans="14:16" x14ac:dyDescent="0.15">
      <c r="N3091" s="93"/>
      <c r="P3091" s="93"/>
    </row>
    <row r="3092" spans="14:16" x14ac:dyDescent="0.15">
      <c r="N3092" s="93"/>
      <c r="P3092" s="93"/>
    </row>
    <row r="3093" spans="14:16" x14ac:dyDescent="0.15">
      <c r="N3093" s="93"/>
      <c r="P3093" s="93"/>
    </row>
    <row r="3094" spans="14:16" x14ac:dyDescent="0.15">
      <c r="N3094" s="93"/>
      <c r="P3094" s="93"/>
    </row>
    <row r="3095" spans="14:16" x14ac:dyDescent="0.15">
      <c r="N3095" s="93"/>
      <c r="P3095" s="93"/>
    </row>
    <row r="3096" spans="14:16" x14ac:dyDescent="0.15">
      <c r="N3096" s="93"/>
      <c r="P3096" s="93"/>
    </row>
    <row r="3097" spans="14:16" x14ac:dyDescent="0.15">
      <c r="N3097" s="93"/>
      <c r="P3097" s="93"/>
    </row>
    <row r="3098" spans="14:16" x14ac:dyDescent="0.15">
      <c r="N3098" s="93"/>
      <c r="P3098" s="93"/>
    </row>
    <row r="3099" spans="14:16" x14ac:dyDescent="0.15">
      <c r="N3099" s="93"/>
      <c r="P3099" s="93"/>
    </row>
    <row r="3100" spans="14:16" x14ac:dyDescent="0.15">
      <c r="N3100" s="93"/>
      <c r="P3100" s="93"/>
    </row>
    <row r="3101" spans="14:16" x14ac:dyDescent="0.15">
      <c r="N3101" s="93"/>
      <c r="P3101" s="93"/>
    </row>
    <row r="3102" spans="14:16" x14ac:dyDescent="0.15">
      <c r="N3102" s="93"/>
      <c r="P3102" s="93"/>
    </row>
    <row r="3103" spans="14:16" x14ac:dyDescent="0.15">
      <c r="N3103" s="93"/>
      <c r="P3103" s="93"/>
    </row>
    <row r="3104" spans="14:16" x14ac:dyDescent="0.15">
      <c r="N3104" s="93"/>
      <c r="P3104" s="93"/>
    </row>
    <row r="3105" spans="14:16" x14ac:dyDescent="0.15">
      <c r="N3105" s="93"/>
      <c r="P3105" s="93"/>
    </row>
    <row r="3106" spans="14:16" x14ac:dyDescent="0.15">
      <c r="N3106" s="93"/>
      <c r="P3106" s="93"/>
    </row>
    <row r="3107" spans="14:16" x14ac:dyDescent="0.15">
      <c r="N3107" s="93"/>
      <c r="P3107" s="93"/>
    </row>
    <row r="3108" spans="14:16" x14ac:dyDescent="0.15">
      <c r="N3108" s="93"/>
      <c r="P3108" s="93"/>
    </row>
    <row r="3109" spans="14:16" x14ac:dyDescent="0.15">
      <c r="N3109" s="93"/>
      <c r="P3109" s="93"/>
    </row>
    <row r="3110" spans="14:16" x14ac:dyDescent="0.15">
      <c r="N3110" s="93"/>
      <c r="P3110" s="93"/>
    </row>
    <row r="3111" spans="14:16" x14ac:dyDescent="0.15">
      <c r="N3111" s="93"/>
      <c r="P3111" s="93"/>
    </row>
    <row r="3112" spans="14:16" x14ac:dyDescent="0.15">
      <c r="N3112" s="93"/>
      <c r="P3112" s="93"/>
    </row>
    <row r="3113" spans="14:16" x14ac:dyDescent="0.15">
      <c r="N3113" s="93"/>
      <c r="P3113" s="93"/>
    </row>
    <row r="3114" spans="14:16" x14ac:dyDescent="0.15">
      <c r="N3114" s="93"/>
      <c r="P3114" s="93"/>
    </row>
    <row r="3115" spans="14:16" x14ac:dyDescent="0.15">
      <c r="N3115" s="93"/>
      <c r="P3115" s="93"/>
    </row>
    <row r="3116" spans="14:16" x14ac:dyDescent="0.15">
      <c r="N3116" s="93"/>
      <c r="P3116" s="93"/>
    </row>
    <row r="3117" spans="14:16" x14ac:dyDescent="0.15">
      <c r="N3117" s="93"/>
      <c r="P3117" s="93"/>
    </row>
    <row r="3118" spans="14:16" x14ac:dyDescent="0.15">
      <c r="N3118" s="93"/>
      <c r="P3118" s="93"/>
    </row>
    <row r="3119" spans="14:16" x14ac:dyDescent="0.15">
      <c r="N3119" s="93"/>
      <c r="P3119" s="93"/>
    </row>
    <row r="3120" spans="14:16" x14ac:dyDescent="0.15">
      <c r="N3120" s="93"/>
      <c r="P3120" s="93"/>
    </row>
    <row r="3121" spans="14:16" x14ac:dyDescent="0.15">
      <c r="N3121" s="93"/>
      <c r="P3121" s="93"/>
    </row>
    <row r="3122" spans="14:16" x14ac:dyDescent="0.15">
      <c r="N3122" s="93"/>
      <c r="P3122" s="93"/>
    </row>
    <row r="3123" spans="14:16" x14ac:dyDescent="0.15">
      <c r="N3123" s="93"/>
      <c r="P3123" s="93"/>
    </row>
    <row r="3124" spans="14:16" x14ac:dyDescent="0.15">
      <c r="N3124" s="93"/>
      <c r="P3124" s="93"/>
    </row>
    <row r="3125" spans="14:16" x14ac:dyDescent="0.15">
      <c r="N3125" s="93"/>
      <c r="P3125" s="93"/>
    </row>
    <row r="3126" spans="14:16" x14ac:dyDescent="0.15">
      <c r="N3126" s="93"/>
      <c r="P3126" s="93"/>
    </row>
    <row r="3127" spans="14:16" x14ac:dyDescent="0.15">
      <c r="N3127" s="93"/>
      <c r="P3127" s="93"/>
    </row>
    <row r="3128" spans="14:16" x14ac:dyDescent="0.15">
      <c r="N3128" s="93"/>
      <c r="P3128" s="93"/>
    </row>
    <row r="3129" spans="14:16" x14ac:dyDescent="0.15">
      <c r="N3129" s="93"/>
      <c r="P3129" s="93"/>
    </row>
    <row r="3130" spans="14:16" x14ac:dyDescent="0.15">
      <c r="N3130" s="93"/>
      <c r="P3130" s="93"/>
    </row>
    <row r="3131" spans="14:16" x14ac:dyDescent="0.15">
      <c r="N3131" s="93"/>
      <c r="P3131" s="93"/>
    </row>
    <row r="3132" spans="14:16" x14ac:dyDescent="0.15">
      <c r="N3132" s="93"/>
      <c r="P3132" s="93"/>
    </row>
    <row r="3133" spans="14:16" x14ac:dyDescent="0.15">
      <c r="N3133" s="93"/>
      <c r="P3133" s="93"/>
    </row>
    <row r="3134" spans="14:16" x14ac:dyDescent="0.15">
      <c r="N3134" s="93"/>
      <c r="P3134" s="93"/>
    </row>
    <row r="3135" spans="14:16" x14ac:dyDescent="0.15">
      <c r="N3135" s="93"/>
      <c r="P3135" s="93"/>
    </row>
    <row r="3136" spans="14:16" x14ac:dyDescent="0.15">
      <c r="N3136" s="93"/>
      <c r="P3136" s="93"/>
    </row>
    <row r="3137" spans="14:16" x14ac:dyDescent="0.15">
      <c r="N3137" s="93"/>
      <c r="P3137" s="93"/>
    </row>
    <row r="3138" spans="14:16" x14ac:dyDescent="0.15">
      <c r="N3138" s="93"/>
      <c r="P3138" s="93"/>
    </row>
    <row r="3139" spans="14:16" x14ac:dyDescent="0.15">
      <c r="N3139" s="93"/>
      <c r="P3139" s="93"/>
    </row>
    <row r="3140" spans="14:16" x14ac:dyDescent="0.15">
      <c r="N3140" s="93"/>
      <c r="P3140" s="93"/>
    </row>
    <row r="3141" spans="14:16" x14ac:dyDescent="0.15">
      <c r="N3141" s="93"/>
      <c r="P3141" s="93"/>
    </row>
    <row r="3142" spans="14:16" x14ac:dyDescent="0.15">
      <c r="N3142" s="93"/>
      <c r="P3142" s="93"/>
    </row>
    <row r="3143" spans="14:16" x14ac:dyDescent="0.15">
      <c r="N3143" s="93"/>
      <c r="P3143" s="93"/>
    </row>
    <row r="3144" spans="14:16" x14ac:dyDescent="0.15">
      <c r="N3144" s="93"/>
      <c r="P3144" s="93"/>
    </row>
    <row r="3145" spans="14:16" x14ac:dyDescent="0.15">
      <c r="N3145" s="93"/>
      <c r="P3145" s="93"/>
    </row>
    <row r="3146" spans="14:16" x14ac:dyDescent="0.15">
      <c r="N3146" s="93"/>
      <c r="P3146" s="93"/>
    </row>
    <row r="3147" spans="14:16" x14ac:dyDescent="0.15">
      <c r="N3147" s="93"/>
      <c r="P3147" s="93"/>
    </row>
    <row r="3148" spans="14:16" x14ac:dyDescent="0.15">
      <c r="N3148" s="93"/>
      <c r="P3148" s="93"/>
    </row>
    <row r="3149" spans="14:16" x14ac:dyDescent="0.15">
      <c r="N3149" s="93"/>
      <c r="P3149" s="93"/>
    </row>
    <row r="3150" spans="14:16" x14ac:dyDescent="0.15">
      <c r="N3150" s="93"/>
      <c r="P3150" s="93"/>
    </row>
    <row r="3151" spans="14:16" x14ac:dyDescent="0.15">
      <c r="N3151" s="93"/>
      <c r="P3151" s="93"/>
    </row>
    <row r="3152" spans="14:16" x14ac:dyDescent="0.15">
      <c r="N3152" s="93"/>
      <c r="P3152" s="93"/>
    </row>
    <row r="3153" spans="14:16" x14ac:dyDescent="0.15">
      <c r="N3153" s="93"/>
      <c r="P3153" s="93"/>
    </row>
    <row r="3154" spans="14:16" x14ac:dyDescent="0.15">
      <c r="N3154" s="93"/>
      <c r="P3154" s="93"/>
    </row>
    <row r="3155" spans="14:16" x14ac:dyDescent="0.15">
      <c r="N3155" s="93"/>
      <c r="P3155" s="93"/>
    </row>
    <row r="3156" spans="14:16" x14ac:dyDescent="0.15">
      <c r="N3156" s="93"/>
      <c r="P3156" s="93"/>
    </row>
    <row r="3157" spans="14:16" x14ac:dyDescent="0.15">
      <c r="N3157" s="93"/>
      <c r="P3157" s="93"/>
    </row>
    <row r="3158" spans="14:16" x14ac:dyDescent="0.15">
      <c r="N3158" s="93"/>
      <c r="P3158" s="93"/>
    </row>
    <row r="3159" spans="14:16" x14ac:dyDescent="0.15">
      <c r="N3159" s="93"/>
      <c r="P3159" s="93"/>
    </row>
    <row r="3160" spans="14:16" x14ac:dyDescent="0.15">
      <c r="N3160" s="93"/>
      <c r="P3160" s="93"/>
    </row>
    <row r="3161" spans="14:16" x14ac:dyDescent="0.15">
      <c r="N3161" s="93"/>
      <c r="P3161" s="93"/>
    </row>
    <row r="3162" spans="14:16" x14ac:dyDescent="0.15">
      <c r="N3162" s="93"/>
      <c r="P3162" s="93"/>
    </row>
    <row r="3163" spans="14:16" x14ac:dyDescent="0.15">
      <c r="N3163" s="93"/>
      <c r="P3163" s="93"/>
    </row>
    <row r="3164" spans="14:16" x14ac:dyDescent="0.15">
      <c r="N3164" s="93"/>
      <c r="P3164" s="93"/>
    </row>
    <row r="3165" spans="14:16" x14ac:dyDescent="0.15">
      <c r="N3165" s="93"/>
      <c r="P3165" s="93"/>
    </row>
    <row r="3166" spans="14:16" x14ac:dyDescent="0.15">
      <c r="N3166" s="93"/>
      <c r="P3166" s="93"/>
    </row>
    <row r="3167" spans="14:16" x14ac:dyDescent="0.15">
      <c r="N3167" s="93"/>
      <c r="P3167" s="93"/>
    </row>
    <row r="3168" spans="14:16" x14ac:dyDescent="0.15">
      <c r="N3168" s="93"/>
      <c r="P3168" s="93"/>
    </row>
    <row r="3169" spans="14:16" x14ac:dyDescent="0.15">
      <c r="N3169" s="93"/>
      <c r="P3169" s="93"/>
    </row>
    <row r="3170" spans="14:16" x14ac:dyDescent="0.15">
      <c r="N3170" s="93"/>
      <c r="P3170" s="93"/>
    </row>
    <row r="3171" spans="14:16" x14ac:dyDescent="0.15">
      <c r="N3171" s="93"/>
      <c r="P3171" s="93"/>
    </row>
    <row r="3172" spans="14:16" x14ac:dyDescent="0.15">
      <c r="N3172" s="93"/>
      <c r="P3172" s="93"/>
    </row>
    <row r="3173" spans="14:16" x14ac:dyDescent="0.15">
      <c r="N3173" s="93"/>
      <c r="P3173" s="93"/>
    </row>
    <row r="3174" spans="14:16" x14ac:dyDescent="0.15">
      <c r="N3174" s="93"/>
      <c r="P3174" s="93"/>
    </row>
    <row r="3175" spans="14:16" x14ac:dyDescent="0.15">
      <c r="N3175" s="93"/>
      <c r="P3175" s="93"/>
    </row>
    <row r="3176" spans="14:16" x14ac:dyDescent="0.15">
      <c r="N3176" s="93"/>
      <c r="P3176" s="93"/>
    </row>
    <row r="3177" spans="14:16" x14ac:dyDescent="0.15">
      <c r="N3177" s="93"/>
      <c r="P3177" s="93"/>
    </row>
    <row r="3178" spans="14:16" x14ac:dyDescent="0.15">
      <c r="N3178" s="93"/>
      <c r="P3178" s="93"/>
    </row>
    <row r="3179" spans="14:16" x14ac:dyDescent="0.15">
      <c r="N3179" s="93"/>
      <c r="P3179" s="93"/>
    </row>
    <row r="3180" spans="14:16" x14ac:dyDescent="0.15">
      <c r="N3180" s="93"/>
      <c r="P3180" s="93"/>
    </row>
    <row r="3181" spans="14:16" x14ac:dyDescent="0.15">
      <c r="N3181" s="93"/>
      <c r="P3181" s="93"/>
    </row>
    <row r="3182" spans="14:16" x14ac:dyDescent="0.15">
      <c r="N3182" s="93"/>
      <c r="P3182" s="93"/>
    </row>
    <row r="3183" spans="14:16" x14ac:dyDescent="0.15">
      <c r="N3183" s="93"/>
      <c r="P3183" s="93"/>
    </row>
    <row r="3184" spans="14:16" x14ac:dyDescent="0.15">
      <c r="N3184" s="93"/>
      <c r="P3184" s="93"/>
    </row>
    <row r="3185" spans="14:16" x14ac:dyDescent="0.15">
      <c r="N3185" s="93"/>
      <c r="P3185" s="93"/>
    </row>
    <row r="3186" spans="14:16" x14ac:dyDescent="0.15">
      <c r="N3186" s="93"/>
      <c r="P3186" s="93"/>
    </row>
    <row r="3187" spans="14:16" x14ac:dyDescent="0.15">
      <c r="N3187" s="93"/>
      <c r="P3187" s="93"/>
    </row>
    <row r="3188" spans="14:16" x14ac:dyDescent="0.15">
      <c r="N3188" s="93"/>
      <c r="P3188" s="93"/>
    </row>
    <row r="3189" spans="14:16" x14ac:dyDescent="0.15">
      <c r="N3189" s="93"/>
      <c r="P3189" s="93"/>
    </row>
    <row r="3190" spans="14:16" x14ac:dyDescent="0.15">
      <c r="N3190" s="93"/>
      <c r="P3190" s="93"/>
    </row>
    <row r="3191" spans="14:16" x14ac:dyDescent="0.15">
      <c r="N3191" s="93"/>
      <c r="P3191" s="93"/>
    </row>
    <row r="3192" spans="14:16" x14ac:dyDescent="0.15">
      <c r="N3192" s="93"/>
      <c r="P3192" s="93"/>
    </row>
    <row r="3193" spans="14:16" x14ac:dyDescent="0.15">
      <c r="N3193" s="93"/>
      <c r="P3193" s="93"/>
    </row>
    <row r="3194" spans="14:16" x14ac:dyDescent="0.15">
      <c r="N3194" s="93"/>
      <c r="P3194" s="93"/>
    </row>
    <row r="3195" spans="14:16" x14ac:dyDescent="0.15">
      <c r="N3195" s="93"/>
      <c r="P3195" s="93"/>
    </row>
    <row r="3196" spans="14:16" x14ac:dyDescent="0.15">
      <c r="N3196" s="93"/>
      <c r="P3196" s="93"/>
    </row>
    <row r="3197" spans="14:16" x14ac:dyDescent="0.15">
      <c r="N3197" s="93"/>
      <c r="P3197" s="93"/>
    </row>
    <row r="3198" spans="14:16" x14ac:dyDescent="0.15">
      <c r="N3198" s="93"/>
      <c r="P3198" s="93"/>
    </row>
    <row r="3199" spans="14:16" x14ac:dyDescent="0.15">
      <c r="N3199" s="93"/>
      <c r="P3199" s="93"/>
    </row>
    <row r="3200" spans="14:16" x14ac:dyDescent="0.15">
      <c r="N3200" s="93"/>
      <c r="P3200" s="93"/>
    </row>
    <row r="3201" spans="14:16" x14ac:dyDescent="0.15">
      <c r="N3201" s="93"/>
      <c r="P3201" s="93"/>
    </row>
    <row r="3202" spans="14:16" x14ac:dyDescent="0.15">
      <c r="N3202" s="93"/>
      <c r="P3202" s="93"/>
    </row>
    <row r="3203" spans="14:16" x14ac:dyDescent="0.15">
      <c r="N3203" s="93"/>
      <c r="P3203" s="93"/>
    </row>
    <row r="3204" spans="14:16" x14ac:dyDescent="0.15">
      <c r="N3204" s="93"/>
      <c r="P3204" s="93"/>
    </row>
    <row r="3205" spans="14:16" x14ac:dyDescent="0.15">
      <c r="N3205" s="93"/>
      <c r="P3205" s="93"/>
    </row>
    <row r="3206" spans="14:16" x14ac:dyDescent="0.15">
      <c r="N3206" s="93"/>
      <c r="P3206" s="93"/>
    </row>
    <row r="3207" spans="14:16" x14ac:dyDescent="0.15">
      <c r="N3207" s="93"/>
      <c r="P3207" s="93"/>
    </row>
    <row r="3208" spans="14:16" x14ac:dyDescent="0.15">
      <c r="N3208" s="93"/>
      <c r="P3208" s="93"/>
    </row>
    <row r="3209" spans="14:16" x14ac:dyDescent="0.15">
      <c r="N3209" s="93"/>
      <c r="P3209" s="93"/>
    </row>
    <row r="3210" spans="14:16" x14ac:dyDescent="0.15">
      <c r="N3210" s="93"/>
      <c r="P3210" s="93"/>
    </row>
    <row r="3211" spans="14:16" x14ac:dyDescent="0.15">
      <c r="N3211" s="93"/>
      <c r="P3211" s="93"/>
    </row>
    <row r="3212" spans="14:16" x14ac:dyDescent="0.15">
      <c r="N3212" s="93"/>
      <c r="P3212" s="93"/>
    </row>
    <row r="3213" spans="14:16" x14ac:dyDescent="0.15">
      <c r="N3213" s="93"/>
      <c r="P3213" s="93"/>
    </row>
    <row r="3214" spans="14:16" x14ac:dyDescent="0.15">
      <c r="N3214" s="93"/>
      <c r="P3214" s="93"/>
    </row>
    <row r="3215" spans="14:16" x14ac:dyDescent="0.15">
      <c r="N3215" s="93"/>
      <c r="P3215" s="93"/>
    </row>
    <row r="3216" spans="14:16" x14ac:dyDescent="0.15">
      <c r="N3216" s="93"/>
      <c r="P3216" s="93"/>
    </row>
    <row r="3217" spans="14:16" x14ac:dyDescent="0.15">
      <c r="N3217" s="93"/>
      <c r="P3217" s="93"/>
    </row>
    <row r="3218" spans="14:16" x14ac:dyDescent="0.15">
      <c r="N3218" s="93"/>
      <c r="P3218" s="93"/>
    </row>
    <row r="3219" spans="14:16" x14ac:dyDescent="0.15">
      <c r="N3219" s="93"/>
      <c r="P3219" s="93"/>
    </row>
    <row r="3220" spans="14:16" x14ac:dyDescent="0.15">
      <c r="N3220" s="93"/>
      <c r="P3220" s="93"/>
    </row>
    <row r="3221" spans="14:16" x14ac:dyDescent="0.15">
      <c r="N3221" s="93"/>
      <c r="P3221" s="93"/>
    </row>
    <row r="3222" spans="14:16" x14ac:dyDescent="0.15">
      <c r="N3222" s="93"/>
      <c r="P3222" s="93"/>
    </row>
    <row r="3223" spans="14:16" x14ac:dyDescent="0.15">
      <c r="N3223" s="93"/>
      <c r="P3223" s="93"/>
    </row>
    <row r="3224" spans="14:16" x14ac:dyDescent="0.15">
      <c r="N3224" s="93"/>
      <c r="P3224" s="93"/>
    </row>
    <row r="3225" spans="14:16" x14ac:dyDescent="0.15">
      <c r="N3225" s="93"/>
      <c r="P3225" s="93"/>
    </row>
    <row r="3226" spans="14:16" x14ac:dyDescent="0.15">
      <c r="N3226" s="93"/>
      <c r="P3226" s="93"/>
    </row>
    <row r="3227" spans="14:16" x14ac:dyDescent="0.15">
      <c r="N3227" s="93"/>
      <c r="P3227" s="93"/>
    </row>
    <row r="3228" spans="14:16" x14ac:dyDescent="0.15">
      <c r="N3228" s="93"/>
      <c r="P3228" s="93"/>
    </row>
    <row r="3229" spans="14:16" x14ac:dyDescent="0.15">
      <c r="N3229" s="93"/>
      <c r="P3229" s="93"/>
    </row>
    <row r="3230" spans="14:16" x14ac:dyDescent="0.15">
      <c r="N3230" s="93"/>
      <c r="P3230" s="93"/>
    </row>
    <row r="3231" spans="14:16" x14ac:dyDescent="0.15">
      <c r="N3231" s="93"/>
      <c r="P3231" s="93"/>
    </row>
    <row r="3232" spans="14:16" x14ac:dyDescent="0.15">
      <c r="N3232" s="93"/>
      <c r="P3232" s="93"/>
    </row>
    <row r="3233" spans="14:16" x14ac:dyDescent="0.15">
      <c r="N3233" s="93"/>
      <c r="P3233" s="93"/>
    </row>
    <row r="3234" spans="14:16" x14ac:dyDescent="0.15">
      <c r="N3234" s="93"/>
      <c r="P3234" s="93"/>
    </row>
    <row r="3235" spans="14:16" x14ac:dyDescent="0.15">
      <c r="N3235" s="93"/>
      <c r="P3235" s="93"/>
    </row>
    <row r="3236" spans="14:16" x14ac:dyDescent="0.15">
      <c r="N3236" s="93"/>
      <c r="P3236" s="93"/>
    </row>
    <row r="3237" spans="14:16" x14ac:dyDescent="0.15">
      <c r="N3237" s="93"/>
      <c r="P3237" s="93"/>
    </row>
    <row r="3238" spans="14:16" x14ac:dyDescent="0.15">
      <c r="N3238" s="93"/>
      <c r="P3238" s="93"/>
    </row>
    <row r="3239" spans="14:16" x14ac:dyDescent="0.15">
      <c r="N3239" s="93"/>
      <c r="P3239" s="93"/>
    </row>
    <row r="3240" spans="14:16" x14ac:dyDescent="0.15">
      <c r="N3240" s="93"/>
      <c r="P3240" s="93"/>
    </row>
    <row r="3241" spans="14:16" x14ac:dyDescent="0.15">
      <c r="N3241" s="93"/>
      <c r="P3241" s="93"/>
    </row>
    <row r="3242" spans="14:16" x14ac:dyDescent="0.15">
      <c r="N3242" s="93"/>
      <c r="P3242" s="93"/>
    </row>
    <row r="3243" spans="14:16" x14ac:dyDescent="0.15">
      <c r="N3243" s="93"/>
      <c r="P3243" s="93"/>
    </row>
    <row r="3244" spans="14:16" x14ac:dyDescent="0.15">
      <c r="N3244" s="93"/>
      <c r="P3244" s="93"/>
    </row>
    <row r="3245" spans="14:16" x14ac:dyDescent="0.15">
      <c r="N3245" s="93"/>
      <c r="P3245" s="93"/>
    </row>
    <row r="3246" spans="14:16" x14ac:dyDescent="0.15">
      <c r="N3246" s="93"/>
      <c r="P3246" s="93"/>
    </row>
    <row r="3247" spans="14:16" x14ac:dyDescent="0.15">
      <c r="N3247" s="93"/>
      <c r="P3247" s="93"/>
    </row>
    <row r="3248" spans="14:16" x14ac:dyDescent="0.15">
      <c r="N3248" s="93"/>
      <c r="P3248" s="93"/>
    </row>
    <row r="3249" spans="14:16" x14ac:dyDescent="0.15">
      <c r="N3249" s="93"/>
      <c r="P3249" s="93"/>
    </row>
    <row r="3250" spans="14:16" x14ac:dyDescent="0.15">
      <c r="N3250" s="93"/>
      <c r="P3250" s="93"/>
    </row>
    <row r="3251" spans="14:16" x14ac:dyDescent="0.15">
      <c r="N3251" s="93"/>
      <c r="P3251" s="93"/>
    </row>
    <row r="3252" spans="14:16" x14ac:dyDescent="0.15">
      <c r="N3252" s="93"/>
      <c r="P3252" s="93"/>
    </row>
    <row r="3253" spans="14:16" x14ac:dyDescent="0.15">
      <c r="N3253" s="93"/>
      <c r="P3253" s="93"/>
    </row>
    <row r="3254" spans="14:16" x14ac:dyDescent="0.15">
      <c r="N3254" s="93"/>
      <c r="P3254" s="93"/>
    </row>
    <row r="3255" spans="14:16" x14ac:dyDescent="0.15">
      <c r="N3255" s="93"/>
      <c r="P3255" s="93"/>
    </row>
    <row r="3256" spans="14:16" x14ac:dyDescent="0.15">
      <c r="N3256" s="93"/>
      <c r="P3256" s="93"/>
    </row>
    <row r="3257" spans="14:16" x14ac:dyDescent="0.15">
      <c r="N3257" s="93"/>
      <c r="P3257" s="93"/>
    </row>
    <row r="3258" spans="14:16" x14ac:dyDescent="0.15">
      <c r="N3258" s="93"/>
      <c r="P3258" s="93"/>
    </row>
    <row r="3259" spans="14:16" x14ac:dyDescent="0.15">
      <c r="N3259" s="93"/>
      <c r="P3259" s="93"/>
    </row>
    <row r="3260" spans="14:16" x14ac:dyDescent="0.15">
      <c r="N3260" s="93"/>
      <c r="P3260" s="93"/>
    </row>
    <row r="3261" spans="14:16" x14ac:dyDescent="0.15">
      <c r="N3261" s="93"/>
      <c r="P3261" s="93"/>
    </row>
    <row r="3262" spans="14:16" x14ac:dyDescent="0.15">
      <c r="N3262" s="93"/>
      <c r="P3262" s="93"/>
    </row>
    <row r="3263" spans="14:16" x14ac:dyDescent="0.15">
      <c r="N3263" s="93"/>
      <c r="P3263" s="93"/>
    </row>
    <row r="3264" spans="14:16" x14ac:dyDescent="0.15">
      <c r="N3264" s="93"/>
      <c r="P3264" s="93"/>
    </row>
    <row r="3265" spans="14:16" x14ac:dyDescent="0.15">
      <c r="N3265" s="93"/>
      <c r="P3265" s="93"/>
    </row>
    <row r="3266" spans="14:16" x14ac:dyDescent="0.15">
      <c r="N3266" s="93"/>
      <c r="P3266" s="93"/>
    </row>
    <row r="3267" spans="14:16" x14ac:dyDescent="0.15">
      <c r="N3267" s="93"/>
      <c r="P3267" s="93"/>
    </row>
    <row r="3268" spans="14:16" x14ac:dyDescent="0.15">
      <c r="N3268" s="93"/>
      <c r="P3268" s="93"/>
    </row>
    <row r="3269" spans="14:16" x14ac:dyDescent="0.15">
      <c r="N3269" s="93"/>
      <c r="P3269" s="93"/>
    </row>
    <row r="3270" spans="14:16" x14ac:dyDescent="0.15">
      <c r="N3270" s="93"/>
      <c r="P3270" s="93"/>
    </row>
    <row r="3271" spans="14:16" x14ac:dyDescent="0.15">
      <c r="N3271" s="93"/>
      <c r="P3271" s="93"/>
    </row>
    <row r="3272" spans="14:16" x14ac:dyDescent="0.15">
      <c r="N3272" s="93"/>
      <c r="P3272" s="93"/>
    </row>
    <row r="3273" spans="14:16" x14ac:dyDescent="0.15">
      <c r="N3273" s="93"/>
      <c r="P3273" s="93"/>
    </row>
    <row r="3274" spans="14:16" x14ac:dyDescent="0.15">
      <c r="N3274" s="93"/>
      <c r="P3274" s="93"/>
    </row>
    <row r="3275" spans="14:16" x14ac:dyDescent="0.15">
      <c r="N3275" s="93"/>
      <c r="P3275" s="93"/>
    </row>
    <row r="3276" spans="14:16" x14ac:dyDescent="0.15">
      <c r="N3276" s="93"/>
      <c r="P3276" s="93"/>
    </row>
    <row r="3277" spans="14:16" x14ac:dyDescent="0.15">
      <c r="N3277" s="93"/>
      <c r="P3277" s="93"/>
    </row>
    <row r="3278" spans="14:16" x14ac:dyDescent="0.15">
      <c r="N3278" s="93"/>
      <c r="P3278" s="93"/>
    </row>
    <row r="3279" spans="14:16" x14ac:dyDescent="0.15">
      <c r="N3279" s="93"/>
      <c r="P3279" s="93"/>
    </row>
    <row r="3280" spans="14:16" x14ac:dyDescent="0.15">
      <c r="N3280" s="93"/>
      <c r="P3280" s="93"/>
    </row>
    <row r="3281" spans="14:16" x14ac:dyDescent="0.15">
      <c r="N3281" s="93"/>
      <c r="P3281" s="93"/>
    </row>
    <row r="3282" spans="14:16" x14ac:dyDescent="0.15">
      <c r="N3282" s="93"/>
      <c r="P3282" s="93"/>
    </row>
    <row r="3283" spans="14:16" x14ac:dyDescent="0.15">
      <c r="N3283" s="93"/>
      <c r="P3283" s="93"/>
    </row>
    <row r="3284" spans="14:16" x14ac:dyDescent="0.15">
      <c r="N3284" s="93"/>
      <c r="P3284" s="93"/>
    </row>
    <row r="3285" spans="14:16" x14ac:dyDescent="0.15">
      <c r="N3285" s="93"/>
      <c r="P3285" s="93"/>
    </row>
    <row r="3286" spans="14:16" x14ac:dyDescent="0.15">
      <c r="N3286" s="93"/>
      <c r="P3286" s="93"/>
    </row>
    <row r="3287" spans="14:16" x14ac:dyDescent="0.15">
      <c r="N3287" s="93"/>
      <c r="P3287" s="93"/>
    </row>
    <row r="3288" spans="14:16" x14ac:dyDescent="0.15">
      <c r="N3288" s="93"/>
      <c r="P3288" s="93"/>
    </row>
    <row r="3289" spans="14:16" x14ac:dyDescent="0.15">
      <c r="N3289" s="93"/>
      <c r="P3289" s="93"/>
    </row>
    <row r="3290" spans="14:16" x14ac:dyDescent="0.15">
      <c r="N3290" s="93"/>
      <c r="P3290" s="93"/>
    </row>
    <row r="3291" spans="14:16" x14ac:dyDescent="0.15">
      <c r="N3291" s="93"/>
      <c r="P3291" s="93"/>
    </row>
    <row r="3292" spans="14:16" x14ac:dyDescent="0.15">
      <c r="N3292" s="93"/>
      <c r="P3292" s="93"/>
    </row>
    <row r="3293" spans="14:16" x14ac:dyDescent="0.15">
      <c r="N3293" s="93"/>
      <c r="P3293" s="93"/>
    </row>
    <row r="3294" spans="14:16" x14ac:dyDescent="0.15">
      <c r="N3294" s="93"/>
      <c r="P3294" s="93"/>
    </row>
    <row r="3295" spans="14:16" x14ac:dyDescent="0.15">
      <c r="N3295" s="93"/>
      <c r="P3295" s="93"/>
    </row>
    <row r="3296" spans="14:16" x14ac:dyDescent="0.15">
      <c r="N3296" s="93"/>
      <c r="P3296" s="93"/>
    </row>
    <row r="3297" spans="14:16" x14ac:dyDescent="0.15">
      <c r="N3297" s="93"/>
      <c r="P3297" s="93"/>
    </row>
    <row r="3298" spans="14:16" x14ac:dyDescent="0.15">
      <c r="N3298" s="93"/>
      <c r="P3298" s="93"/>
    </row>
    <row r="3299" spans="14:16" x14ac:dyDescent="0.15">
      <c r="N3299" s="93"/>
      <c r="P3299" s="93"/>
    </row>
    <row r="3300" spans="14:16" x14ac:dyDescent="0.15">
      <c r="N3300" s="93"/>
      <c r="P3300" s="93"/>
    </row>
    <row r="3301" spans="14:16" x14ac:dyDescent="0.15">
      <c r="N3301" s="93"/>
      <c r="P3301" s="93"/>
    </row>
    <row r="3302" spans="14:16" x14ac:dyDescent="0.15">
      <c r="N3302" s="93"/>
      <c r="P3302" s="93"/>
    </row>
    <row r="3303" spans="14:16" x14ac:dyDescent="0.15">
      <c r="N3303" s="93"/>
      <c r="P3303" s="93"/>
    </row>
    <row r="3304" spans="14:16" x14ac:dyDescent="0.15">
      <c r="N3304" s="93"/>
      <c r="P3304" s="93"/>
    </row>
    <row r="3305" spans="14:16" x14ac:dyDescent="0.15">
      <c r="N3305" s="93"/>
      <c r="P3305" s="93"/>
    </row>
    <row r="3306" spans="14:16" x14ac:dyDescent="0.15">
      <c r="N3306" s="93"/>
      <c r="P3306" s="93"/>
    </row>
    <row r="3307" spans="14:16" x14ac:dyDescent="0.15">
      <c r="N3307" s="93"/>
      <c r="P3307" s="93"/>
    </row>
    <row r="3308" spans="14:16" x14ac:dyDescent="0.15">
      <c r="N3308" s="93"/>
      <c r="P3308" s="93"/>
    </row>
    <row r="3309" spans="14:16" x14ac:dyDescent="0.15">
      <c r="N3309" s="93"/>
      <c r="P3309" s="93"/>
    </row>
    <row r="3310" spans="14:16" x14ac:dyDescent="0.15">
      <c r="N3310" s="93"/>
      <c r="P3310" s="93"/>
    </row>
    <row r="3311" spans="14:16" x14ac:dyDescent="0.15">
      <c r="N3311" s="93"/>
      <c r="P3311" s="93"/>
    </row>
    <row r="3312" spans="14:16" x14ac:dyDescent="0.15">
      <c r="N3312" s="93"/>
      <c r="P3312" s="93"/>
    </row>
    <row r="3313" spans="14:16" x14ac:dyDescent="0.15">
      <c r="N3313" s="93"/>
      <c r="P3313" s="93"/>
    </row>
    <row r="3314" spans="14:16" x14ac:dyDescent="0.15">
      <c r="N3314" s="93"/>
      <c r="P3314" s="93"/>
    </row>
    <row r="3315" spans="14:16" x14ac:dyDescent="0.15">
      <c r="N3315" s="93"/>
      <c r="P3315" s="93"/>
    </row>
    <row r="3316" spans="14:16" x14ac:dyDescent="0.15">
      <c r="N3316" s="93"/>
      <c r="P3316" s="93"/>
    </row>
    <row r="3317" spans="14:16" x14ac:dyDescent="0.15">
      <c r="N3317" s="93"/>
      <c r="P3317" s="93"/>
    </row>
    <row r="3318" spans="14:16" x14ac:dyDescent="0.15">
      <c r="N3318" s="93"/>
      <c r="P3318" s="93"/>
    </row>
    <row r="3319" spans="14:16" x14ac:dyDescent="0.15">
      <c r="N3319" s="93"/>
      <c r="P3319" s="93"/>
    </row>
    <row r="3320" spans="14:16" x14ac:dyDescent="0.15">
      <c r="N3320" s="93"/>
      <c r="P3320" s="93"/>
    </row>
    <row r="3321" spans="14:16" x14ac:dyDescent="0.15">
      <c r="N3321" s="93"/>
      <c r="P3321" s="93"/>
    </row>
    <row r="3322" spans="14:16" x14ac:dyDescent="0.15">
      <c r="N3322" s="93"/>
      <c r="P3322" s="93"/>
    </row>
    <row r="3323" spans="14:16" x14ac:dyDescent="0.15">
      <c r="N3323" s="93"/>
      <c r="P3323" s="93"/>
    </row>
    <row r="3324" spans="14:16" x14ac:dyDescent="0.15">
      <c r="N3324" s="93"/>
      <c r="P3324" s="93"/>
    </row>
    <row r="3325" spans="14:16" x14ac:dyDescent="0.15">
      <c r="N3325" s="93"/>
      <c r="P3325" s="93"/>
    </row>
    <row r="3326" spans="14:16" x14ac:dyDescent="0.15">
      <c r="N3326" s="93"/>
      <c r="P3326" s="93"/>
    </row>
    <row r="3327" spans="14:16" x14ac:dyDescent="0.15">
      <c r="N3327" s="93"/>
      <c r="P3327" s="93"/>
    </row>
    <row r="3328" spans="14:16" x14ac:dyDescent="0.15">
      <c r="N3328" s="93"/>
      <c r="P3328" s="93"/>
    </row>
    <row r="3329" spans="14:16" x14ac:dyDescent="0.15">
      <c r="N3329" s="93"/>
      <c r="P3329" s="93"/>
    </row>
    <row r="3330" spans="14:16" x14ac:dyDescent="0.15">
      <c r="N3330" s="93"/>
      <c r="P3330" s="93"/>
    </row>
    <row r="3331" spans="14:16" x14ac:dyDescent="0.15">
      <c r="N3331" s="93"/>
      <c r="P3331" s="93"/>
    </row>
    <row r="3332" spans="14:16" x14ac:dyDescent="0.15">
      <c r="N3332" s="93"/>
      <c r="P3332" s="93"/>
    </row>
    <row r="3333" spans="14:16" x14ac:dyDescent="0.15">
      <c r="N3333" s="93"/>
      <c r="P3333" s="93"/>
    </row>
    <row r="3334" spans="14:16" x14ac:dyDescent="0.15">
      <c r="N3334" s="93"/>
      <c r="P3334" s="93"/>
    </row>
    <row r="3335" spans="14:16" x14ac:dyDescent="0.15">
      <c r="N3335" s="93"/>
      <c r="P3335" s="93"/>
    </row>
    <row r="3336" spans="14:16" x14ac:dyDescent="0.15">
      <c r="N3336" s="93"/>
      <c r="P3336" s="93"/>
    </row>
    <row r="3337" spans="14:16" x14ac:dyDescent="0.15">
      <c r="N3337" s="93"/>
      <c r="P3337" s="93"/>
    </row>
    <row r="3338" spans="14:16" x14ac:dyDescent="0.15">
      <c r="N3338" s="93"/>
      <c r="P3338" s="93"/>
    </row>
    <row r="3339" spans="14:16" x14ac:dyDescent="0.15">
      <c r="N3339" s="93"/>
      <c r="P3339" s="93"/>
    </row>
    <row r="3340" spans="14:16" x14ac:dyDescent="0.15">
      <c r="N3340" s="93"/>
      <c r="P3340" s="93"/>
    </row>
    <row r="3341" spans="14:16" x14ac:dyDescent="0.15">
      <c r="N3341" s="93"/>
      <c r="P3341" s="93"/>
    </row>
    <row r="3342" spans="14:16" x14ac:dyDescent="0.15">
      <c r="N3342" s="93"/>
      <c r="P3342" s="93"/>
    </row>
    <row r="3343" spans="14:16" x14ac:dyDescent="0.15">
      <c r="N3343" s="93"/>
      <c r="P3343" s="93"/>
    </row>
    <row r="3344" spans="14:16" x14ac:dyDescent="0.15">
      <c r="N3344" s="93"/>
      <c r="P3344" s="93"/>
    </row>
    <row r="3345" spans="14:16" x14ac:dyDescent="0.15">
      <c r="N3345" s="93"/>
      <c r="P3345" s="93"/>
    </row>
    <row r="3346" spans="14:16" x14ac:dyDescent="0.15">
      <c r="N3346" s="93"/>
      <c r="P3346" s="93"/>
    </row>
    <row r="3347" spans="14:16" x14ac:dyDescent="0.15">
      <c r="N3347" s="93"/>
      <c r="P3347" s="93"/>
    </row>
    <row r="3348" spans="14:16" x14ac:dyDescent="0.15">
      <c r="N3348" s="93"/>
      <c r="P3348" s="93"/>
    </row>
    <row r="3349" spans="14:16" x14ac:dyDescent="0.15">
      <c r="N3349" s="93"/>
      <c r="P3349" s="93"/>
    </row>
    <row r="3350" spans="14:16" x14ac:dyDescent="0.15">
      <c r="N3350" s="93"/>
      <c r="P3350" s="93"/>
    </row>
    <row r="3351" spans="14:16" x14ac:dyDescent="0.15">
      <c r="N3351" s="93"/>
      <c r="P3351" s="93"/>
    </row>
    <row r="3352" spans="14:16" x14ac:dyDescent="0.15">
      <c r="N3352" s="93"/>
      <c r="P3352" s="93"/>
    </row>
    <row r="3353" spans="14:16" x14ac:dyDescent="0.15">
      <c r="N3353" s="93"/>
      <c r="P3353" s="93"/>
    </row>
    <row r="3354" spans="14:16" x14ac:dyDescent="0.15">
      <c r="N3354" s="93"/>
      <c r="P3354" s="93"/>
    </row>
    <row r="3355" spans="14:16" x14ac:dyDescent="0.15">
      <c r="N3355" s="93"/>
      <c r="P3355" s="93"/>
    </row>
    <row r="3356" spans="14:16" x14ac:dyDescent="0.15">
      <c r="N3356" s="93"/>
      <c r="P3356" s="93"/>
    </row>
    <row r="3357" spans="14:16" x14ac:dyDescent="0.15">
      <c r="N3357" s="93"/>
      <c r="P3357" s="93"/>
    </row>
    <row r="3358" spans="14:16" x14ac:dyDescent="0.15">
      <c r="N3358" s="93"/>
      <c r="P3358" s="93"/>
    </row>
    <row r="3359" spans="14:16" x14ac:dyDescent="0.15">
      <c r="N3359" s="93"/>
      <c r="P3359" s="93"/>
    </row>
    <row r="3360" spans="14:16" x14ac:dyDescent="0.15">
      <c r="N3360" s="93"/>
      <c r="P3360" s="93"/>
    </row>
    <row r="3361" spans="14:16" x14ac:dyDescent="0.15">
      <c r="N3361" s="93"/>
      <c r="P3361" s="93"/>
    </row>
    <row r="3362" spans="14:16" x14ac:dyDescent="0.15">
      <c r="N3362" s="93"/>
      <c r="P3362" s="93"/>
    </row>
    <row r="3363" spans="14:16" x14ac:dyDescent="0.15">
      <c r="N3363" s="93"/>
      <c r="P3363" s="93"/>
    </row>
    <row r="3364" spans="14:16" x14ac:dyDescent="0.15">
      <c r="N3364" s="93"/>
      <c r="P3364" s="93"/>
    </row>
    <row r="3365" spans="14:16" x14ac:dyDescent="0.15">
      <c r="N3365" s="93"/>
      <c r="P3365" s="93"/>
    </row>
    <row r="3366" spans="14:16" x14ac:dyDescent="0.15">
      <c r="N3366" s="93"/>
      <c r="P3366" s="93"/>
    </row>
    <row r="3367" spans="14:16" x14ac:dyDescent="0.15">
      <c r="N3367" s="93"/>
      <c r="P3367" s="93"/>
    </row>
    <row r="3368" spans="14:16" x14ac:dyDescent="0.15">
      <c r="N3368" s="93"/>
      <c r="P3368" s="93"/>
    </row>
    <row r="3369" spans="14:16" x14ac:dyDescent="0.15">
      <c r="N3369" s="93"/>
      <c r="P3369" s="93"/>
    </row>
    <row r="3370" spans="14:16" x14ac:dyDescent="0.15">
      <c r="N3370" s="93"/>
      <c r="P3370" s="93"/>
    </row>
    <row r="3371" spans="14:16" x14ac:dyDescent="0.15">
      <c r="N3371" s="93"/>
      <c r="P3371" s="93"/>
    </row>
    <row r="3372" spans="14:16" x14ac:dyDescent="0.15">
      <c r="N3372" s="93"/>
      <c r="P3372" s="93"/>
    </row>
    <row r="3373" spans="14:16" x14ac:dyDescent="0.15">
      <c r="N3373" s="93"/>
      <c r="P3373" s="93"/>
    </row>
    <row r="3374" spans="14:16" x14ac:dyDescent="0.15">
      <c r="N3374" s="93"/>
      <c r="P3374" s="93"/>
    </row>
    <row r="3375" spans="14:16" x14ac:dyDescent="0.15">
      <c r="N3375" s="93"/>
      <c r="P3375" s="93"/>
    </row>
    <row r="3376" spans="14:16" x14ac:dyDescent="0.15">
      <c r="N3376" s="93"/>
      <c r="P3376" s="93"/>
    </row>
    <row r="3377" spans="14:16" x14ac:dyDescent="0.15">
      <c r="N3377" s="93"/>
      <c r="P3377" s="93"/>
    </row>
    <row r="3378" spans="14:16" x14ac:dyDescent="0.15">
      <c r="N3378" s="93"/>
      <c r="P3378" s="93"/>
    </row>
    <row r="3379" spans="14:16" x14ac:dyDescent="0.15">
      <c r="N3379" s="93"/>
      <c r="P3379" s="93"/>
    </row>
    <row r="3380" spans="14:16" x14ac:dyDescent="0.15">
      <c r="N3380" s="93"/>
      <c r="P3380" s="93"/>
    </row>
    <row r="3381" spans="14:16" x14ac:dyDescent="0.15">
      <c r="N3381" s="93"/>
      <c r="P3381" s="93"/>
    </row>
    <row r="3382" spans="14:16" x14ac:dyDescent="0.15">
      <c r="N3382" s="93"/>
      <c r="P3382" s="93"/>
    </row>
    <row r="3383" spans="14:16" x14ac:dyDescent="0.15">
      <c r="N3383" s="93"/>
      <c r="P3383" s="93"/>
    </row>
    <row r="3384" spans="14:16" x14ac:dyDescent="0.15">
      <c r="N3384" s="93"/>
      <c r="P3384" s="93"/>
    </row>
    <row r="3385" spans="14:16" x14ac:dyDescent="0.15">
      <c r="N3385" s="93"/>
      <c r="P3385" s="93"/>
    </row>
    <row r="3386" spans="14:16" x14ac:dyDescent="0.15">
      <c r="N3386" s="93"/>
      <c r="P3386" s="93"/>
    </row>
    <row r="3387" spans="14:16" x14ac:dyDescent="0.15">
      <c r="N3387" s="93"/>
      <c r="P3387" s="93"/>
    </row>
    <row r="3388" spans="14:16" x14ac:dyDescent="0.15">
      <c r="N3388" s="93"/>
      <c r="P3388" s="93"/>
    </row>
    <row r="3389" spans="14:16" x14ac:dyDescent="0.15">
      <c r="N3389" s="93"/>
      <c r="P3389" s="93"/>
    </row>
    <row r="3390" spans="14:16" x14ac:dyDescent="0.15">
      <c r="N3390" s="93"/>
      <c r="P3390" s="93"/>
    </row>
    <row r="3391" spans="14:16" x14ac:dyDescent="0.15">
      <c r="N3391" s="93"/>
      <c r="P3391" s="93"/>
    </row>
    <row r="3392" spans="14:16" x14ac:dyDescent="0.15">
      <c r="N3392" s="93"/>
      <c r="P3392" s="93"/>
    </row>
    <row r="3393" spans="14:16" x14ac:dyDescent="0.15">
      <c r="N3393" s="93"/>
      <c r="P3393" s="93"/>
    </row>
    <row r="3394" spans="14:16" x14ac:dyDescent="0.15">
      <c r="N3394" s="93"/>
      <c r="P3394" s="93"/>
    </row>
    <row r="3395" spans="14:16" x14ac:dyDescent="0.15">
      <c r="N3395" s="93"/>
      <c r="P3395" s="93"/>
    </row>
    <row r="3396" spans="14:16" x14ac:dyDescent="0.15">
      <c r="N3396" s="93"/>
      <c r="P3396" s="93"/>
    </row>
    <row r="3397" spans="14:16" x14ac:dyDescent="0.15">
      <c r="N3397" s="93"/>
      <c r="P3397" s="93"/>
    </row>
    <row r="3398" spans="14:16" x14ac:dyDescent="0.15">
      <c r="N3398" s="93"/>
      <c r="P3398" s="93"/>
    </row>
    <row r="3399" spans="14:16" x14ac:dyDescent="0.15">
      <c r="N3399" s="93"/>
      <c r="P3399" s="93"/>
    </row>
    <row r="3400" spans="14:16" x14ac:dyDescent="0.15">
      <c r="N3400" s="93"/>
      <c r="P3400" s="93"/>
    </row>
    <row r="3401" spans="14:16" x14ac:dyDescent="0.15">
      <c r="N3401" s="93"/>
      <c r="P3401" s="93"/>
    </row>
    <row r="3402" spans="14:16" x14ac:dyDescent="0.15">
      <c r="N3402" s="93"/>
      <c r="P3402" s="93"/>
    </row>
    <row r="3403" spans="14:16" x14ac:dyDescent="0.15">
      <c r="N3403" s="93"/>
      <c r="P3403" s="93"/>
    </row>
    <row r="3404" spans="14:16" x14ac:dyDescent="0.15">
      <c r="N3404" s="93"/>
      <c r="P3404" s="93"/>
    </row>
    <row r="3405" spans="14:16" x14ac:dyDescent="0.15">
      <c r="N3405" s="93"/>
      <c r="P3405" s="93"/>
    </row>
    <row r="3406" spans="14:16" x14ac:dyDescent="0.15">
      <c r="N3406" s="93"/>
      <c r="P3406" s="93"/>
    </row>
    <row r="3407" spans="14:16" x14ac:dyDescent="0.15">
      <c r="N3407" s="93"/>
      <c r="P3407" s="93"/>
    </row>
    <row r="3408" spans="14:16" x14ac:dyDescent="0.15">
      <c r="N3408" s="93"/>
      <c r="P3408" s="93"/>
    </row>
    <row r="3409" spans="14:16" x14ac:dyDescent="0.15">
      <c r="N3409" s="93"/>
      <c r="P3409" s="93"/>
    </row>
    <row r="3410" spans="14:16" x14ac:dyDescent="0.15">
      <c r="N3410" s="93"/>
      <c r="P3410" s="93"/>
    </row>
    <row r="3411" spans="14:16" x14ac:dyDescent="0.15">
      <c r="N3411" s="93"/>
      <c r="P3411" s="93"/>
    </row>
    <row r="3412" spans="14:16" x14ac:dyDescent="0.15">
      <c r="N3412" s="93"/>
      <c r="P3412" s="93"/>
    </row>
    <row r="3413" spans="14:16" x14ac:dyDescent="0.15">
      <c r="N3413" s="93"/>
      <c r="P3413" s="93"/>
    </row>
    <row r="3414" spans="14:16" x14ac:dyDescent="0.15">
      <c r="N3414" s="93"/>
      <c r="P3414" s="93"/>
    </row>
    <row r="3415" spans="14:16" x14ac:dyDescent="0.15">
      <c r="N3415" s="93"/>
      <c r="P3415" s="93"/>
    </row>
    <row r="3416" spans="14:16" x14ac:dyDescent="0.15">
      <c r="N3416" s="93"/>
      <c r="P3416" s="93"/>
    </row>
    <row r="3417" spans="14:16" x14ac:dyDescent="0.15">
      <c r="N3417" s="93"/>
      <c r="P3417" s="93"/>
    </row>
    <row r="3418" spans="14:16" x14ac:dyDescent="0.15">
      <c r="N3418" s="93"/>
      <c r="P3418" s="93"/>
    </row>
    <row r="3419" spans="14:16" x14ac:dyDescent="0.15">
      <c r="N3419" s="93"/>
      <c r="P3419" s="93"/>
    </row>
    <row r="3420" spans="14:16" x14ac:dyDescent="0.15">
      <c r="N3420" s="93"/>
      <c r="P3420" s="93"/>
    </row>
    <row r="3421" spans="14:16" x14ac:dyDescent="0.15">
      <c r="N3421" s="93"/>
      <c r="P3421" s="93"/>
    </row>
    <row r="3422" spans="14:16" x14ac:dyDescent="0.15">
      <c r="N3422" s="93"/>
      <c r="P3422" s="93"/>
    </row>
    <row r="3423" spans="14:16" x14ac:dyDescent="0.15">
      <c r="N3423" s="93"/>
      <c r="P3423" s="93"/>
    </row>
    <row r="3424" spans="14:16" x14ac:dyDescent="0.15">
      <c r="N3424" s="93"/>
      <c r="P3424" s="93"/>
    </row>
    <row r="3425" spans="14:16" x14ac:dyDescent="0.15">
      <c r="N3425" s="93"/>
      <c r="P3425" s="93"/>
    </row>
    <row r="3426" spans="14:16" x14ac:dyDescent="0.15">
      <c r="N3426" s="93"/>
      <c r="P3426" s="93"/>
    </row>
    <row r="3427" spans="14:16" x14ac:dyDescent="0.15">
      <c r="N3427" s="93"/>
      <c r="P3427" s="93"/>
    </row>
    <row r="3428" spans="14:16" x14ac:dyDescent="0.15">
      <c r="N3428" s="93"/>
      <c r="P3428" s="93"/>
    </row>
    <row r="3429" spans="14:16" x14ac:dyDescent="0.15">
      <c r="N3429" s="93"/>
      <c r="P3429" s="93"/>
    </row>
    <row r="3430" spans="14:16" x14ac:dyDescent="0.15">
      <c r="N3430" s="93"/>
      <c r="P3430" s="93"/>
    </row>
    <row r="3431" spans="14:16" x14ac:dyDescent="0.15">
      <c r="N3431" s="93"/>
      <c r="P3431" s="93"/>
    </row>
    <row r="3432" spans="14:16" x14ac:dyDescent="0.15">
      <c r="N3432" s="93"/>
      <c r="P3432" s="93"/>
    </row>
    <row r="3433" spans="14:16" x14ac:dyDescent="0.15">
      <c r="N3433" s="93"/>
      <c r="P3433" s="93"/>
    </row>
    <row r="3434" spans="14:16" x14ac:dyDescent="0.15">
      <c r="N3434" s="93"/>
      <c r="P3434" s="93"/>
    </row>
    <row r="3435" spans="14:16" x14ac:dyDescent="0.15">
      <c r="N3435" s="93"/>
      <c r="P3435" s="93"/>
    </row>
    <row r="3436" spans="14:16" x14ac:dyDescent="0.15">
      <c r="N3436" s="93"/>
      <c r="P3436" s="93"/>
    </row>
    <row r="3437" spans="14:16" x14ac:dyDescent="0.15">
      <c r="N3437" s="93"/>
      <c r="P3437" s="93"/>
    </row>
    <row r="3438" spans="14:16" x14ac:dyDescent="0.15">
      <c r="N3438" s="93"/>
      <c r="P3438" s="93"/>
    </row>
    <row r="3439" spans="14:16" x14ac:dyDescent="0.15">
      <c r="N3439" s="93"/>
      <c r="P3439" s="93"/>
    </row>
    <row r="3440" spans="14:16" x14ac:dyDescent="0.15">
      <c r="N3440" s="93"/>
      <c r="P3440" s="93"/>
    </row>
    <row r="3441" spans="14:16" x14ac:dyDescent="0.15">
      <c r="N3441" s="93"/>
      <c r="P3441" s="93"/>
    </row>
    <row r="3442" spans="14:16" x14ac:dyDescent="0.15">
      <c r="N3442" s="93"/>
      <c r="P3442" s="93"/>
    </row>
    <row r="3443" spans="14:16" x14ac:dyDescent="0.15">
      <c r="N3443" s="93"/>
      <c r="P3443" s="93"/>
    </row>
    <row r="3444" spans="14:16" x14ac:dyDescent="0.15">
      <c r="N3444" s="93"/>
      <c r="P3444" s="93"/>
    </row>
    <row r="3445" spans="14:16" x14ac:dyDescent="0.15">
      <c r="N3445" s="93"/>
      <c r="P3445" s="93"/>
    </row>
    <row r="3446" spans="14:16" x14ac:dyDescent="0.15">
      <c r="N3446" s="93"/>
      <c r="P3446" s="93"/>
    </row>
    <row r="3447" spans="14:16" x14ac:dyDescent="0.15">
      <c r="N3447" s="93"/>
      <c r="P3447" s="93"/>
    </row>
    <row r="3448" spans="14:16" x14ac:dyDescent="0.15">
      <c r="N3448" s="93"/>
      <c r="P3448" s="93"/>
    </row>
    <row r="3449" spans="14:16" x14ac:dyDescent="0.15">
      <c r="N3449" s="93"/>
      <c r="P3449" s="93"/>
    </row>
    <row r="3450" spans="14:16" x14ac:dyDescent="0.15">
      <c r="N3450" s="93"/>
      <c r="P3450" s="93"/>
    </row>
    <row r="3451" spans="14:16" x14ac:dyDescent="0.15">
      <c r="N3451" s="93"/>
      <c r="P3451" s="93"/>
    </row>
    <row r="3452" spans="14:16" x14ac:dyDescent="0.15">
      <c r="N3452" s="93"/>
      <c r="P3452" s="93"/>
    </row>
    <row r="3453" spans="14:16" x14ac:dyDescent="0.15">
      <c r="N3453" s="93"/>
      <c r="P3453" s="93"/>
    </row>
    <row r="3454" spans="14:16" x14ac:dyDescent="0.15">
      <c r="N3454" s="93"/>
      <c r="P3454" s="93"/>
    </row>
    <row r="3455" spans="14:16" x14ac:dyDescent="0.15">
      <c r="N3455" s="93"/>
      <c r="P3455" s="93"/>
    </row>
    <row r="3456" spans="14:16" x14ac:dyDescent="0.15">
      <c r="N3456" s="93"/>
      <c r="P3456" s="93"/>
    </row>
    <row r="3457" spans="14:16" x14ac:dyDescent="0.15">
      <c r="N3457" s="93"/>
      <c r="P3457" s="93"/>
    </row>
    <row r="3458" spans="14:16" x14ac:dyDescent="0.15">
      <c r="N3458" s="93"/>
      <c r="P3458" s="93"/>
    </row>
    <row r="3459" spans="14:16" x14ac:dyDescent="0.15">
      <c r="N3459" s="93"/>
      <c r="P3459" s="93"/>
    </row>
    <row r="3460" spans="14:16" x14ac:dyDescent="0.15">
      <c r="N3460" s="93"/>
      <c r="P3460" s="93"/>
    </row>
    <row r="3461" spans="14:16" x14ac:dyDescent="0.15">
      <c r="N3461" s="93"/>
      <c r="P3461" s="93"/>
    </row>
    <row r="3462" spans="14:16" x14ac:dyDescent="0.15">
      <c r="N3462" s="93"/>
      <c r="P3462" s="93"/>
    </row>
    <row r="3463" spans="14:16" x14ac:dyDescent="0.15">
      <c r="N3463" s="93"/>
      <c r="P3463" s="93"/>
    </row>
    <row r="3464" spans="14:16" x14ac:dyDescent="0.15">
      <c r="N3464" s="93"/>
      <c r="P3464" s="93"/>
    </row>
    <row r="3465" spans="14:16" x14ac:dyDescent="0.15">
      <c r="N3465" s="93"/>
      <c r="P3465" s="93"/>
    </row>
    <row r="3466" spans="14:16" x14ac:dyDescent="0.15">
      <c r="N3466" s="93"/>
      <c r="P3466" s="93"/>
    </row>
    <row r="3467" spans="14:16" x14ac:dyDescent="0.15">
      <c r="N3467" s="93"/>
      <c r="P3467" s="93"/>
    </row>
    <row r="3468" spans="14:16" x14ac:dyDescent="0.15">
      <c r="N3468" s="93"/>
      <c r="P3468" s="93"/>
    </row>
    <row r="3469" spans="14:16" x14ac:dyDescent="0.15">
      <c r="N3469" s="93"/>
      <c r="P3469" s="93"/>
    </row>
    <row r="3470" spans="14:16" x14ac:dyDescent="0.15">
      <c r="N3470" s="93"/>
      <c r="P3470" s="93"/>
    </row>
    <row r="3471" spans="14:16" x14ac:dyDescent="0.15">
      <c r="N3471" s="93"/>
      <c r="P3471" s="93"/>
    </row>
    <row r="3472" spans="14:16" x14ac:dyDescent="0.15">
      <c r="N3472" s="93"/>
      <c r="P3472" s="93"/>
    </row>
    <row r="3473" spans="14:16" x14ac:dyDescent="0.15">
      <c r="N3473" s="93"/>
      <c r="P3473" s="93"/>
    </row>
    <row r="3474" spans="14:16" x14ac:dyDescent="0.15">
      <c r="N3474" s="93"/>
      <c r="P3474" s="93"/>
    </row>
    <row r="3475" spans="14:16" x14ac:dyDescent="0.15">
      <c r="N3475" s="93"/>
      <c r="P3475" s="93"/>
    </row>
    <row r="3476" spans="14:16" x14ac:dyDescent="0.15">
      <c r="N3476" s="93"/>
      <c r="P3476" s="93"/>
    </row>
    <row r="3477" spans="14:16" x14ac:dyDescent="0.15">
      <c r="N3477" s="93"/>
      <c r="P3477" s="93"/>
    </row>
    <row r="3478" spans="14:16" x14ac:dyDescent="0.15">
      <c r="N3478" s="93"/>
      <c r="P3478" s="93"/>
    </row>
    <row r="3479" spans="14:16" x14ac:dyDescent="0.15">
      <c r="N3479" s="93"/>
      <c r="P3479" s="93"/>
    </row>
    <row r="3480" spans="14:16" x14ac:dyDescent="0.15">
      <c r="N3480" s="93"/>
      <c r="P3480" s="93"/>
    </row>
    <row r="3481" spans="14:16" x14ac:dyDescent="0.15">
      <c r="N3481" s="93"/>
      <c r="P3481" s="93"/>
    </row>
    <row r="3482" spans="14:16" x14ac:dyDescent="0.15">
      <c r="N3482" s="93"/>
      <c r="P3482" s="93"/>
    </row>
    <row r="3483" spans="14:16" x14ac:dyDescent="0.15">
      <c r="N3483" s="93"/>
      <c r="P3483" s="93"/>
    </row>
    <row r="3484" spans="14:16" x14ac:dyDescent="0.15">
      <c r="N3484" s="93"/>
      <c r="P3484" s="93"/>
    </row>
    <row r="3485" spans="14:16" x14ac:dyDescent="0.15">
      <c r="N3485" s="93"/>
      <c r="P3485" s="93"/>
    </row>
    <row r="3486" spans="14:16" x14ac:dyDescent="0.15">
      <c r="N3486" s="93"/>
      <c r="P3486" s="93"/>
    </row>
    <row r="3487" spans="14:16" x14ac:dyDescent="0.15">
      <c r="N3487" s="93"/>
      <c r="P3487" s="93"/>
    </row>
    <row r="3488" spans="14:16" x14ac:dyDescent="0.15">
      <c r="N3488" s="93"/>
      <c r="P3488" s="93"/>
    </row>
    <row r="3489" spans="14:16" x14ac:dyDescent="0.15">
      <c r="N3489" s="93"/>
      <c r="P3489" s="93"/>
    </row>
    <row r="3490" spans="14:16" x14ac:dyDescent="0.15">
      <c r="N3490" s="93"/>
      <c r="P3490" s="93"/>
    </row>
    <row r="3491" spans="14:16" x14ac:dyDescent="0.15">
      <c r="N3491" s="93"/>
      <c r="P3491" s="93"/>
    </row>
    <row r="3492" spans="14:16" x14ac:dyDescent="0.15">
      <c r="N3492" s="93"/>
      <c r="P3492" s="93"/>
    </row>
    <row r="3493" spans="14:16" x14ac:dyDescent="0.15">
      <c r="N3493" s="93"/>
      <c r="P3493" s="93"/>
    </row>
    <row r="3494" spans="14:16" x14ac:dyDescent="0.15">
      <c r="N3494" s="93"/>
      <c r="P3494" s="93"/>
    </row>
    <row r="3495" spans="14:16" x14ac:dyDescent="0.15">
      <c r="N3495" s="93"/>
      <c r="P3495" s="93"/>
    </row>
    <row r="3496" spans="14:16" x14ac:dyDescent="0.15">
      <c r="N3496" s="93"/>
      <c r="P3496" s="93"/>
    </row>
    <row r="3497" spans="14:16" x14ac:dyDescent="0.15">
      <c r="N3497" s="93"/>
      <c r="P3497" s="93"/>
    </row>
    <row r="3498" spans="14:16" x14ac:dyDescent="0.15">
      <c r="N3498" s="93"/>
      <c r="P3498" s="93"/>
    </row>
    <row r="3499" spans="14:16" x14ac:dyDescent="0.15">
      <c r="N3499" s="93"/>
      <c r="P3499" s="93"/>
    </row>
    <row r="3500" spans="14:16" x14ac:dyDescent="0.15">
      <c r="N3500" s="93"/>
      <c r="P3500" s="93"/>
    </row>
    <row r="3501" spans="14:16" x14ac:dyDescent="0.15">
      <c r="N3501" s="93"/>
      <c r="P3501" s="93"/>
    </row>
    <row r="3502" spans="14:16" x14ac:dyDescent="0.15">
      <c r="N3502" s="93"/>
      <c r="P3502" s="93"/>
    </row>
    <row r="3503" spans="14:16" x14ac:dyDescent="0.15">
      <c r="N3503" s="93"/>
      <c r="P3503" s="93"/>
    </row>
    <row r="3504" spans="14:16" x14ac:dyDescent="0.15">
      <c r="N3504" s="93"/>
      <c r="P3504" s="93"/>
    </row>
    <row r="3505" spans="14:16" x14ac:dyDescent="0.15">
      <c r="N3505" s="93"/>
      <c r="P3505" s="93"/>
    </row>
    <row r="3506" spans="14:16" x14ac:dyDescent="0.15">
      <c r="N3506" s="93"/>
      <c r="P3506" s="93"/>
    </row>
    <row r="3507" spans="14:16" x14ac:dyDescent="0.15">
      <c r="N3507" s="93"/>
      <c r="P3507" s="93"/>
    </row>
    <row r="3508" spans="14:16" x14ac:dyDescent="0.15">
      <c r="N3508" s="93"/>
      <c r="P3508" s="93"/>
    </row>
    <row r="3509" spans="14:16" x14ac:dyDescent="0.15">
      <c r="N3509" s="93"/>
      <c r="P3509" s="93"/>
    </row>
    <row r="3510" spans="14:16" x14ac:dyDescent="0.15">
      <c r="N3510" s="93"/>
      <c r="P3510" s="93"/>
    </row>
    <row r="3511" spans="14:16" x14ac:dyDescent="0.15">
      <c r="N3511" s="93"/>
      <c r="P3511" s="93"/>
    </row>
    <row r="3512" spans="14:16" x14ac:dyDescent="0.15">
      <c r="N3512" s="93"/>
      <c r="P3512" s="93"/>
    </row>
    <row r="3513" spans="14:16" x14ac:dyDescent="0.15">
      <c r="N3513" s="93"/>
      <c r="P3513" s="93"/>
    </row>
    <row r="3514" spans="14:16" x14ac:dyDescent="0.15">
      <c r="N3514" s="93"/>
      <c r="P3514" s="93"/>
    </row>
    <row r="3515" spans="14:16" x14ac:dyDescent="0.15">
      <c r="N3515" s="93"/>
      <c r="P3515" s="93"/>
    </row>
    <row r="3516" spans="14:16" x14ac:dyDescent="0.15">
      <c r="N3516" s="93"/>
      <c r="P3516" s="93"/>
    </row>
    <row r="3517" spans="14:16" x14ac:dyDescent="0.15">
      <c r="N3517" s="93"/>
      <c r="P3517" s="93"/>
    </row>
    <row r="3518" spans="14:16" x14ac:dyDescent="0.15">
      <c r="N3518" s="93"/>
      <c r="P3518" s="93"/>
    </row>
    <row r="3519" spans="14:16" x14ac:dyDescent="0.15">
      <c r="N3519" s="93"/>
      <c r="P3519" s="93"/>
    </row>
    <row r="3520" spans="14:16" x14ac:dyDescent="0.15">
      <c r="N3520" s="93"/>
      <c r="P3520" s="93"/>
    </row>
    <row r="3521" spans="14:16" x14ac:dyDescent="0.15">
      <c r="N3521" s="93"/>
      <c r="P3521" s="93"/>
    </row>
    <row r="3522" spans="14:16" x14ac:dyDescent="0.15">
      <c r="N3522" s="93"/>
      <c r="P3522" s="93"/>
    </row>
    <row r="3523" spans="14:16" x14ac:dyDescent="0.15">
      <c r="N3523" s="93"/>
      <c r="P3523" s="93"/>
    </row>
    <row r="3524" spans="14:16" x14ac:dyDescent="0.15">
      <c r="N3524" s="93"/>
      <c r="P3524" s="93"/>
    </row>
    <row r="3525" spans="14:16" x14ac:dyDescent="0.15">
      <c r="N3525" s="93"/>
      <c r="P3525" s="93"/>
    </row>
    <row r="3526" spans="14:16" x14ac:dyDescent="0.15">
      <c r="N3526" s="93"/>
      <c r="P3526" s="93"/>
    </row>
    <row r="3527" spans="14:16" x14ac:dyDescent="0.15">
      <c r="N3527" s="93"/>
      <c r="P3527" s="93"/>
    </row>
    <row r="3528" spans="14:16" x14ac:dyDescent="0.15">
      <c r="N3528" s="93"/>
      <c r="P3528" s="93"/>
    </row>
    <row r="3529" spans="14:16" x14ac:dyDescent="0.15">
      <c r="N3529" s="93"/>
      <c r="P3529" s="93"/>
    </row>
    <row r="3530" spans="14:16" x14ac:dyDescent="0.15">
      <c r="N3530" s="93"/>
      <c r="P3530" s="93"/>
    </row>
    <row r="3531" spans="14:16" x14ac:dyDescent="0.15">
      <c r="N3531" s="93"/>
      <c r="P3531" s="93"/>
    </row>
    <row r="3532" spans="14:16" x14ac:dyDescent="0.15">
      <c r="N3532" s="93"/>
      <c r="P3532" s="93"/>
    </row>
    <row r="3533" spans="14:16" x14ac:dyDescent="0.15">
      <c r="N3533" s="93"/>
      <c r="P3533" s="93"/>
    </row>
    <row r="3534" spans="14:16" x14ac:dyDescent="0.15">
      <c r="N3534" s="93"/>
      <c r="P3534" s="93"/>
    </row>
    <row r="3535" spans="14:16" x14ac:dyDescent="0.15">
      <c r="N3535" s="93"/>
      <c r="P3535" s="93"/>
    </row>
    <row r="3536" spans="14:16" x14ac:dyDescent="0.15">
      <c r="N3536" s="93"/>
      <c r="P3536" s="93"/>
    </row>
    <row r="3537" spans="14:16" x14ac:dyDescent="0.15">
      <c r="N3537" s="93"/>
      <c r="P3537" s="93"/>
    </row>
    <row r="3538" spans="14:16" x14ac:dyDescent="0.15">
      <c r="N3538" s="93"/>
      <c r="P3538" s="93"/>
    </row>
    <row r="3539" spans="14:16" x14ac:dyDescent="0.15">
      <c r="N3539" s="93"/>
      <c r="P3539" s="93"/>
    </row>
    <row r="3540" spans="14:16" x14ac:dyDescent="0.15">
      <c r="N3540" s="93"/>
      <c r="P3540" s="93"/>
    </row>
    <row r="3541" spans="14:16" x14ac:dyDescent="0.15">
      <c r="N3541" s="93"/>
      <c r="P3541" s="93"/>
    </row>
    <row r="3542" spans="14:16" x14ac:dyDescent="0.15">
      <c r="N3542" s="93"/>
      <c r="P3542" s="93"/>
    </row>
    <row r="3543" spans="14:16" x14ac:dyDescent="0.15">
      <c r="N3543" s="93"/>
      <c r="P3543" s="93"/>
    </row>
    <row r="3544" spans="14:16" x14ac:dyDescent="0.15">
      <c r="N3544" s="93"/>
      <c r="P3544" s="93"/>
    </row>
    <row r="3545" spans="14:16" x14ac:dyDescent="0.15">
      <c r="N3545" s="93"/>
      <c r="P3545" s="93"/>
    </row>
    <row r="3546" spans="14:16" x14ac:dyDescent="0.15">
      <c r="N3546" s="93"/>
      <c r="P3546" s="93"/>
    </row>
    <row r="3547" spans="14:16" x14ac:dyDescent="0.15">
      <c r="N3547" s="93"/>
      <c r="P3547" s="93"/>
    </row>
    <row r="3548" spans="14:16" x14ac:dyDescent="0.15">
      <c r="N3548" s="93"/>
      <c r="P3548" s="93"/>
    </row>
    <row r="3549" spans="14:16" x14ac:dyDescent="0.15">
      <c r="N3549" s="93"/>
      <c r="P3549" s="93"/>
    </row>
    <row r="3550" spans="14:16" x14ac:dyDescent="0.15">
      <c r="N3550" s="93"/>
      <c r="P3550" s="93"/>
    </row>
    <row r="3551" spans="14:16" x14ac:dyDescent="0.15">
      <c r="N3551" s="93"/>
      <c r="P3551" s="93"/>
    </row>
    <row r="3552" spans="14:16" x14ac:dyDescent="0.15">
      <c r="N3552" s="93"/>
      <c r="P3552" s="93"/>
    </row>
    <row r="3553" spans="14:16" x14ac:dyDescent="0.15">
      <c r="N3553" s="93"/>
      <c r="P3553" s="93"/>
    </row>
    <row r="3554" spans="14:16" x14ac:dyDescent="0.15">
      <c r="N3554" s="93"/>
      <c r="P3554" s="93"/>
    </row>
    <row r="3555" spans="14:16" x14ac:dyDescent="0.15">
      <c r="N3555" s="93"/>
      <c r="P3555" s="93"/>
    </row>
    <row r="3556" spans="14:16" x14ac:dyDescent="0.15">
      <c r="N3556" s="93"/>
      <c r="P3556" s="93"/>
    </row>
    <row r="3557" spans="14:16" x14ac:dyDescent="0.15">
      <c r="N3557" s="93"/>
      <c r="P3557" s="93"/>
    </row>
    <row r="3558" spans="14:16" x14ac:dyDescent="0.15">
      <c r="N3558" s="93"/>
      <c r="P3558" s="93"/>
    </row>
    <row r="3559" spans="14:16" x14ac:dyDescent="0.15">
      <c r="N3559" s="93"/>
      <c r="P3559" s="93"/>
    </row>
    <row r="3560" spans="14:16" x14ac:dyDescent="0.15">
      <c r="N3560" s="93"/>
      <c r="P3560" s="93"/>
    </row>
    <row r="3561" spans="14:16" x14ac:dyDescent="0.15">
      <c r="N3561" s="93"/>
      <c r="P3561" s="93"/>
    </row>
    <row r="3562" spans="14:16" x14ac:dyDescent="0.15">
      <c r="N3562" s="93"/>
      <c r="P3562" s="93"/>
    </row>
    <row r="3563" spans="14:16" x14ac:dyDescent="0.15">
      <c r="N3563" s="93"/>
      <c r="P3563" s="93"/>
    </row>
    <row r="3564" spans="14:16" x14ac:dyDescent="0.15">
      <c r="N3564" s="93"/>
      <c r="P3564" s="93"/>
    </row>
    <row r="3565" spans="14:16" x14ac:dyDescent="0.15">
      <c r="N3565" s="93"/>
      <c r="P3565" s="93"/>
    </row>
    <row r="3566" spans="14:16" x14ac:dyDescent="0.15">
      <c r="N3566" s="93"/>
      <c r="P3566" s="93"/>
    </row>
    <row r="3567" spans="14:16" x14ac:dyDescent="0.15">
      <c r="N3567" s="93"/>
      <c r="P3567" s="93"/>
    </row>
    <row r="3568" spans="14:16" x14ac:dyDescent="0.15">
      <c r="N3568" s="93"/>
      <c r="P3568" s="93"/>
    </row>
    <row r="3569" spans="14:16" x14ac:dyDescent="0.15">
      <c r="N3569" s="93"/>
      <c r="P3569" s="93"/>
    </row>
    <row r="3570" spans="14:16" x14ac:dyDescent="0.15">
      <c r="N3570" s="93"/>
      <c r="P3570" s="93"/>
    </row>
    <row r="3571" spans="14:16" x14ac:dyDescent="0.15">
      <c r="N3571" s="93"/>
      <c r="P3571" s="93"/>
    </row>
    <row r="3572" spans="14:16" x14ac:dyDescent="0.15">
      <c r="N3572" s="93"/>
      <c r="P3572" s="93"/>
    </row>
    <row r="3573" spans="14:16" x14ac:dyDescent="0.15">
      <c r="N3573" s="93"/>
      <c r="P3573" s="93"/>
    </row>
    <row r="3574" spans="14:16" x14ac:dyDescent="0.15">
      <c r="N3574" s="93"/>
      <c r="P3574" s="93"/>
    </row>
    <row r="3575" spans="14:16" x14ac:dyDescent="0.15">
      <c r="N3575" s="93"/>
      <c r="P3575" s="93"/>
    </row>
    <row r="3576" spans="14:16" x14ac:dyDescent="0.15">
      <c r="N3576" s="93"/>
      <c r="P3576" s="93"/>
    </row>
    <row r="3577" spans="14:16" x14ac:dyDescent="0.15">
      <c r="N3577" s="93"/>
      <c r="P3577" s="93"/>
    </row>
    <row r="3578" spans="14:16" x14ac:dyDescent="0.15">
      <c r="N3578" s="93"/>
      <c r="P3578" s="93"/>
    </row>
    <row r="3579" spans="14:16" x14ac:dyDescent="0.15">
      <c r="N3579" s="93"/>
      <c r="P3579" s="93"/>
    </row>
    <row r="3580" spans="14:16" x14ac:dyDescent="0.15">
      <c r="N3580" s="93"/>
      <c r="P3580" s="93"/>
    </row>
    <row r="3581" spans="14:16" x14ac:dyDescent="0.15">
      <c r="N3581" s="93"/>
      <c r="P3581" s="93"/>
    </row>
    <row r="3582" spans="14:16" x14ac:dyDescent="0.15">
      <c r="N3582" s="93"/>
      <c r="P3582" s="93"/>
    </row>
    <row r="3583" spans="14:16" x14ac:dyDescent="0.15">
      <c r="N3583" s="93"/>
      <c r="P3583" s="93"/>
    </row>
    <row r="3584" spans="14:16" x14ac:dyDescent="0.15">
      <c r="N3584" s="93"/>
      <c r="P3584" s="93"/>
    </row>
    <row r="3585" spans="14:16" x14ac:dyDescent="0.15">
      <c r="N3585" s="93"/>
      <c r="P3585" s="93"/>
    </row>
    <row r="3586" spans="14:16" x14ac:dyDescent="0.15">
      <c r="N3586" s="93"/>
      <c r="P3586" s="93"/>
    </row>
    <row r="3587" spans="14:16" x14ac:dyDescent="0.15">
      <c r="N3587" s="93"/>
      <c r="P3587" s="93"/>
    </row>
    <row r="3588" spans="14:16" x14ac:dyDescent="0.15">
      <c r="N3588" s="93"/>
      <c r="P3588" s="93"/>
    </row>
    <row r="3589" spans="14:16" x14ac:dyDescent="0.15">
      <c r="N3589" s="93"/>
      <c r="P3589" s="93"/>
    </row>
    <row r="3590" spans="14:16" x14ac:dyDescent="0.15">
      <c r="N3590" s="93"/>
      <c r="P3590" s="93"/>
    </row>
    <row r="3591" spans="14:16" x14ac:dyDescent="0.15">
      <c r="N3591" s="93"/>
      <c r="P3591" s="93"/>
    </row>
    <row r="3592" spans="14:16" x14ac:dyDescent="0.15">
      <c r="N3592" s="93"/>
      <c r="P3592" s="93"/>
    </row>
    <row r="3593" spans="14:16" x14ac:dyDescent="0.15">
      <c r="N3593" s="93"/>
      <c r="P3593" s="93"/>
    </row>
    <row r="3594" spans="14:16" x14ac:dyDescent="0.15">
      <c r="N3594" s="93"/>
      <c r="P3594" s="93"/>
    </row>
    <row r="3595" spans="14:16" x14ac:dyDescent="0.15">
      <c r="N3595" s="93"/>
      <c r="P3595" s="93"/>
    </row>
    <row r="3596" spans="14:16" x14ac:dyDescent="0.15">
      <c r="N3596" s="93"/>
      <c r="P3596" s="93"/>
    </row>
    <row r="3597" spans="14:16" x14ac:dyDescent="0.15">
      <c r="N3597" s="93"/>
      <c r="P3597" s="93"/>
    </row>
    <row r="3598" spans="14:16" x14ac:dyDescent="0.15">
      <c r="N3598" s="93"/>
      <c r="P3598" s="93"/>
    </row>
    <row r="3599" spans="14:16" x14ac:dyDescent="0.15">
      <c r="N3599" s="93"/>
      <c r="P3599" s="93"/>
    </row>
    <row r="3600" spans="14:16" x14ac:dyDescent="0.15">
      <c r="N3600" s="93"/>
      <c r="P3600" s="93"/>
    </row>
    <row r="3601" spans="14:16" x14ac:dyDescent="0.15">
      <c r="N3601" s="93"/>
      <c r="P3601" s="93"/>
    </row>
    <row r="3602" spans="14:16" x14ac:dyDescent="0.15">
      <c r="N3602" s="93"/>
      <c r="P3602" s="93"/>
    </row>
    <row r="3603" spans="14:16" x14ac:dyDescent="0.15">
      <c r="N3603" s="93"/>
      <c r="P3603" s="93"/>
    </row>
    <row r="3604" spans="14:16" x14ac:dyDescent="0.15">
      <c r="N3604" s="93"/>
      <c r="P3604" s="93"/>
    </row>
    <row r="3605" spans="14:16" x14ac:dyDescent="0.15">
      <c r="N3605" s="93"/>
      <c r="P3605" s="93"/>
    </row>
    <row r="3606" spans="14:16" x14ac:dyDescent="0.15">
      <c r="N3606" s="93"/>
      <c r="P3606" s="93"/>
    </row>
    <row r="3607" spans="14:16" x14ac:dyDescent="0.15">
      <c r="N3607" s="93"/>
      <c r="P3607" s="93"/>
    </row>
    <row r="3608" spans="14:16" x14ac:dyDescent="0.15">
      <c r="N3608" s="93"/>
      <c r="P3608" s="93"/>
    </row>
    <row r="3609" spans="14:16" x14ac:dyDescent="0.15">
      <c r="N3609" s="93"/>
      <c r="P3609" s="93"/>
    </row>
    <row r="3610" spans="14:16" x14ac:dyDescent="0.15">
      <c r="N3610" s="93"/>
      <c r="P3610" s="93"/>
    </row>
    <row r="3611" spans="14:16" x14ac:dyDescent="0.15">
      <c r="N3611" s="93"/>
      <c r="P3611" s="93"/>
    </row>
    <row r="3612" spans="14:16" x14ac:dyDescent="0.15">
      <c r="N3612" s="93"/>
      <c r="P3612" s="93"/>
    </row>
    <row r="3613" spans="14:16" x14ac:dyDescent="0.15">
      <c r="N3613" s="93"/>
      <c r="P3613" s="93"/>
    </row>
    <row r="3614" spans="14:16" x14ac:dyDescent="0.15">
      <c r="N3614" s="93"/>
      <c r="P3614" s="93"/>
    </row>
    <row r="3615" spans="14:16" x14ac:dyDescent="0.15">
      <c r="N3615" s="93"/>
      <c r="P3615" s="93"/>
    </row>
    <row r="3616" spans="14:16" x14ac:dyDescent="0.15">
      <c r="N3616" s="93"/>
      <c r="P3616" s="93"/>
    </row>
    <row r="3617" spans="14:16" x14ac:dyDescent="0.15">
      <c r="N3617" s="93"/>
      <c r="P3617" s="93"/>
    </row>
    <row r="3618" spans="14:16" x14ac:dyDescent="0.15">
      <c r="N3618" s="93"/>
      <c r="P3618" s="93"/>
    </row>
    <row r="3619" spans="14:16" x14ac:dyDescent="0.15">
      <c r="N3619" s="93"/>
      <c r="P3619" s="93"/>
    </row>
    <row r="3620" spans="14:16" x14ac:dyDescent="0.15">
      <c r="N3620" s="93"/>
      <c r="P3620" s="93"/>
    </row>
    <row r="3621" spans="14:16" x14ac:dyDescent="0.15">
      <c r="N3621" s="93"/>
      <c r="P3621" s="93"/>
    </row>
    <row r="3622" spans="14:16" x14ac:dyDescent="0.15">
      <c r="N3622" s="93"/>
      <c r="P3622" s="93"/>
    </row>
    <row r="3623" spans="14:16" x14ac:dyDescent="0.15">
      <c r="N3623" s="93"/>
      <c r="P3623" s="93"/>
    </row>
    <row r="3624" spans="14:16" x14ac:dyDescent="0.15">
      <c r="N3624" s="93"/>
      <c r="P3624" s="93"/>
    </row>
    <row r="3625" spans="14:16" x14ac:dyDescent="0.15">
      <c r="N3625" s="93"/>
      <c r="P3625" s="93"/>
    </row>
    <row r="3626" spans="14:16" x14ac:dyDescent="0.15">
      <c r="N3626" s="93"/>
      <c r="P3626" s="93"/>
    </row>
    <row r="3627" spans="14:16" x14ac:dyDescent="0.15">
      <c r="N3627" s="93"/>
      <c r="P3627" s="93"/>
    </row>
    <row r="3628" spans="14:16" x14ac:dyDescent="0.15">
      <c r="N3628" s="93"/>
      <c r="P3628" s="93"/>
    </row>
    <row r="3629" spans="14:16" x14ac:dyDescent="0.15">
      <c r="N3629" s="93"/>
      <c r="P3629" s="93"/>
    </row>
    <row r="3630" spans="14:16" x14ac:dyDescent="0.15">
      <c r="N3630" s="93"/>
      <c r="P3630" s="93"/>
    </row>
    <row r="3631" spans="14:16" x14ac:dyDescent="0.15">
      <c r="N3631" s="93"/>
      <c r="P3631" s="93"/>
    </row>
    <row r="3632" spans="14:16" x14ac:dyDescent="0.15">
      <c r="N3632" s="93"/>
      <c r="P3632" s="93"/>
    </row>
    <row r="3633" spans="14:16" x14ac:dyDescent="0.15">
      <c r="N3633" s="93"/>
      <c r="P3633" s="93"/>
    </row>
    <row r="3634" spans="14:16" x14ac:dyDescent="0.15">
      <c r="N3634" s="93"/>
      <c r="P3634" s="93"/>
    </row>
    <row r="3635" spans="14:16" x14ac:dyDescent="0.15">
      <c r="N3635" s="93"/>
      <c r="P3635" s="93"/>
    </row>
    <row r="3636" spans="14:16" x14ac:dyDescent="0.15">
      <c r="N3636" s="93"/>
      <c r="P3636" s="93"/>
    </row>
    <row r="3637" spans="14:16" x14ac:dyDescent="0.15">
      <c r="N3637" s="93"/>
      <c r="P3637" s="93"/>
    </row>
    <row r="3638" spans="14:16" x14ac:dyDescent="0.15">
      <c r="N3638" s="93"/>
      <c r="P3638" s="93"/>
    </row>
    <row r="3639" spans="14:16" x14ac:dyDescent="0.15">
      <c r="N3639" s="93"/>
      <c r="P3639" s="93"/>
    </row>
    <row r="3640" spans="14:16" x14ac:dyDescent="0.15">
      <c r="N3640" s="93"/>
      <c r="P3640" s="93"/>
    </row>
    <row r="3641" spans="14:16" x14ac:dyDescent="0.15">
      <c r="N3641" s="93"/>
      <c r="P3641" s="93"/>
    </row>
    <row r="3642" spans="14:16" x14ac:dyDescent="0.15">
      <c r="N3642" s="93"/>
      <c r="P3642" s="93"/>
    </row>
    <row r="3643" spans="14:16" x14ac:dyDescent="0.15">
      <c r="N3643" s="93"/>
      <c r="P3643" s="93"/>
    </row>
    <row r="3644" spans="14:16" x14ac:dyDescent="0.15">
      <c r="N3644" s="93"/>
      <c r="P3644" s="93"/>
    </row>
    <row r="3645" spans="14:16" x14ac:dyDescent="0.15">
      <c r="N3645" s="93"/>
      <c r="P3645" s="93"/>
    </row>
    <row r="3646" spans="14:16" x14ac:dyDescent="0.15">
      <c r="N3646" s="93"/>
      <c r="P3646" s="93"/>
    </row>
    <row r="3647" spans="14:16" x14ac:dyDescent="0.15">
      <c r="N3647" s="93"/>
      <c r="P3647" s="93"/>
    </row>
    <row r="3648" spans="14:16" x14ac:dyDescent="0.15">
      <c r="N3648" s="93"/>
      <c r="P3648" s="93"/>
    </row>
    <row r="3649" spans="14:16" x14ac:dyDescent="0.15">
      <c r="N3649" s="93"/>
      <c r="P3649" s="93"/>
    </row>
    <row r="3650" spans="14:16" x14ac:dyDescent="0.15">
      <c r="N3650" s="93"/>
      <c r="P3650" s="93"/>
    </row>
    <row r="3651" spans="14:16" x14ac:dyDescent="0.15">
      <c r="N3651" s="93"/>
      <c r="P3651" s="93"/>
    </row>
    <row r="3652" spans="14:16" x14ac:dyDescent="0.15">
      <c r="N3652" s="93"/>
      <c r="P3652" s="93"/>
    </row>
    <row r="3653" spans="14:16" x14ac:dyDescent="0.15">
      <c r="N3653" s="93"/>
      <c r="P3653" s="93"/>
    </row>
    <row r="3654" spans="14:16" x14ac:dyDescent="0.15">
      <c r="N3654" s="93"/>
      <c r="P3654" s="93"/>
    </row>
    <row r="3655" spans="14:16" x14ac:dyDescent="0.15">
      <c r="N3655" s="93"/>
      <c r="P3655" s="93"/>
    </row>
    <row r="3656" spans="14:16" x14ac:dyDescent="0.15">
      <c r="N3656" s="93"/>
      <c r="P3656" s="93"/>
    </row>
    <row r="3657" spans="14:16" x14ac:dyDescent="0.15">
      <c r="N3657" s="93"/>
      <c r="P3657" s="93"/>
    </row>
    <row r="3658" spans="14:16" x14ac:dyDescent="0.15">
      <c r="N3658" s="93"/>
      <c r="P3658" s="93"/>
    </row>
    <row r="3659" spans="14:16" x14ac:dyDescent="0.15">
      <c r="N3659" s="93"/>
      <c r="P3659" s="93"/>
    </row>
    <row r="3660" spans="14:16" x14ac:dyDescent="0.15">
      <c r="N3660" s="93"/>
      <c r="P3660" s="93"/>
    </row>
    <row r="3661" spans="14:16" x14ac:dyDescent="0.15">
      <c r="N3661" s="93"/>
      <c r="P3661" s="93"/>
    </row>
    <row r="3662" spans="14:16" x14ac:dyDescent="0.15">
      <c r="N3662" s="93"/>
      <c r="P3662" s="93"/>
    </row>
    <row r="3663" spans="14:16" x14ac:dyDescent="0.15">
      <c r="N3663" s="93"/>
      <c r="P3663" s="93"/>
    </row>
    <row r="3664" spans="14:16" x14ac:dyDescent="0.15">
      <c r="N3664" s="93"/>
      <c r="P3664" s="93"/>
    </row>
    <row r="3665" spans="14:16" x14ac:dyDescent="0.15">
      <c r="N3665" s="93"/>
      <c r="P3665" s="93"/>
    </row>
    <row r="3666" spans="14:16" x14ac:dyDescent="0.15">
      <c r="N3666" s="93"/>
      <c r="P3666" s="93"/>
    </row>
    <row r="3667" spans="14:16" x14ac:dyDescent="0.15">
      <c r="N3667" s="93"/>
      <c r="P3667" s="93"/>
    </row>
    <row r="3668" spans="14:16" x14ac:dyDescent="0.15">
      <c r="N3668" s="93"/>
      <c r="P3668" s="93"/>
    </row>
    <row r="3669" spans="14:16" x14ac:dyDescent="0.15">
      <c r="N3669" s="93"/>
      <c r="P3669" s="93"/>
    </row>
    <row r="3670" spans="14:16" x14ac:dyDescent="0.15">
      <c r="N3670" s="93"/>
      <c r="P3670" s="93"/>
    </row>
    <row r="3671" spans="14:16" x14ac:dyDescent="0.15">
      <c r="N3671" s="93"/>
      <c r="P3671" s="93"/>
    </row>
    <row r="3672" spans="14:16" x14ac:dyDescent="0.15">
      <c r="N3672" s="93"/>
      <c r="P3672" s="93"/>
    </row>
    <row r="3673" spans="14:16" x14ac:dyDescent="0.15">
      <c r="N3673" s="93"/>
      <c r="P3673" s="93"/>
    </row>
    <row r="3674" spans="14:16" x14ac:dyDescent="0.15">
      <c r="N3674" s="93"/>
      <c r="P3674" s="93"/>
    </row>
    <row r="3675" spans="14:16" x14ac:dyDescent="0.15">
      <c r="N3675" s="93"/>
      <c r="P3675" s="93"/>
    </row>
    <row r="3676" spans="14:16" x14ac:dyDescent="0.15">
      <c r="N3676" s="93"/>
      <c r="P3676" s="93"/>
    </row>
    <row r="3677" spans="14:16" x14ac:dyDescent="0.15">
      <c r="N3677" s="93"/>
      <c r="P3677" s="93"/>
    </row>
    <row r="3678" spans="14:16" x14ac:dyDescent="0.15">
      <c r="N3678" s="93"/>
      <c r="P3678" s="93"/>
    </row>
    <row r="3679" spans="14:16" x14ac:dyDescent="0.15">
      <c r="N3679" s="93"/>
      <c r="P3679" s="93"/>
    </row>
    <row r="3680" spans="14:16" x14ac:dyDescent="0.15">
      <c r="N3680" s="93"/>
      <c r="P3680" s="93"/>
    </row>
    <row r="3681" spans="14:16" x14ac:dyDescent="0.15">
      <c r="N3681" s="93"/>
      <c r="P3681" s="93"/>
    </row>
    <row r="3682" spans="14:16" x14ac:dyDescent="0.15">
      <c r="N3682" s="93"/>
      <c r="P3682" s="93"/>
    </row>
    <row r="3683" spans="14:16" x14ac:dyDescent="0.15">
      <c r="N3683" s="93"/>
      <c r="P3683" s="93"/>
    </row>
    <row r="3684" spans="14:16" x14ac:dyDescent="0.15">
      <c r="N3684" s="93"/>
      <c r="P3684" s="93"/>
    </row>
    <row r="3685" spans="14:16" x14ac:dyDescent="0.15">
      <c r="N3685" s="93"/>
      <c r="P3685" s="93"/>
    </row>
    <row r="3686" spans="14:16" x14ac:dyDescent="0.15">
      <c r="N3686" s="93"/>
      <c r="P3686" s="93"/>
    </row>
    <row r="3687" spans="14:16" x14ac:dyDescent="0.15">
      <c r="N3687" s="93"/>
      <c r="P3687" s="93"/>
    </row>
    <row r="3688" spans="14:16" x14ac:dyDescent="0.15">
      <c r="N3688" s="93"/>
      <c r="P3688" s="93"/>
    </row>
    <row r="3689" spans="14:16" x14ac:dyDescent="0.15">
      <c r="N3689" s="93"/>
      <c r="P3689" s="93"/>
    </row>
    <row r="3690" spans="14:16" x14ac:dyDescent="0.15">
      <c r="N3690" s="93"/>
      <c r="P3690" s="93"/>
    </row>
    <row r="3691" spans="14:16" x14ac:dyDescent="0.15">
      <c r="N3691" s="93"/>
      <c r="P3691" s="93"/>
    </row>
    <row r="3692" spans="14:16" x14ac:dyDescent="0.15">
      <c r="N3692" s="93"/>
      <c r="P3692" s="93"/>
    </row>
    <row r="3693" spans="14:16" x14ac:dyDescent="0.15">
      <c r="N3693" s="93"/>
      <c r="P3693" s="93"/>
    </row>
    <row r="3694" spans="14:16" x14ac:dyDescent="0.15">
      <c r="N3694" s="93"/>
      <c r="P3694" s="93"/>
    </row>
    <row r="3695" spans="14:16" x14ac:dyDescent="0.15">
      <c r="N3695" s="93"/>
      <c r="P3695" s="93"/>
    </row>
    <row r="3696" spans="14:16" x14ac:dyDescent="0.15">
      <c r="N3696" s="93"/>
      <c r="P3696" s="93"/>
    </row>
    <row r="3697" spans="14:16" x14ac:dyDescent="0.15">
      <c r="N3697" s="93"/>
      <c r="P3697" s="93"/>
    </row>
    <row r="3698" spans="14:16" x14ac:dyDescent="0.15">
      <c r="N3698" s="93"/>
      <c r="P3698" s="93"/>
    </row>
    <row r="3699" spans="14:16" x14ac:dyDescent="0.15">
      <c r="N3699" s="93"/>
      <c r="P3699" s="93"/>
    </row>
    <row r="3700" spans="14:16" x14ac:dyDescent="0.15">
      <c r="N3700" s="93"/>
      <c r="P3700" s="93"/>
    </row>
    <row r="3701" spans="14:16" x14ac:dyDescent="0.15">
      <c r="N3701" s="93"/>
      <c r="P3701" s="93"/>
    </row>
    <row r="3702" spans="14:16" x14ac:dyDescent="0.15">
      <c r="N3702" s="93"/>
      <c r="P3702" s="93"/>
    </row>
    <row r="3703" spans="14:16" x14ac:dyDescent="0.15">
      <c r="N3703" s="93"/>
      <c r="P3703" s="93"/>
    </row>
    <row r="3704" spans="14:16" x14ac:dyDescent="0.15">
      <c r="N3704" s="93"/>
      <c r="P3704" s="93"/>
    </row>
    <row r="3705" spans="14:16" x14ac:dyDescent="0.15">
      <c r="N3705" s="93"/>
      <c r="P3705" s="93"/>
    </row>
    <row r="3706" spans="14:16" x14ac:dyDescent="0.15">
      <c r="N3706" s="93"/>
      <c r="P3706" s="93"/>
    </row>
    <row r="3707" spans="14:16" x14ac:dyDescent="0.15">
      <c r="N3707" s="93"/>
      <c r="P3707" s="93"/>
    </row>
    <row r="3708" spans="14:16" x14ac:dyDescent="0.15">
      <c r="N3708" s="93"/>
      <c r="P3708" s="93"/>
    </row>
    <row r="3709" spans="14:16" x14ac:dyDescent="0.15">
      <c r="N3709" s="93"/>
      <c r="P3709" s="93"/>
    </row>
    <row r="3710" spans="14:16" x14ac:dyDescent="0.15">
      <c r="N3710" s="93"/>
      <c r="P3710" s="93"/>
    </row>
    <row r="3711" spans="14:16" x14ac:dyDescent="0.15">
      <c r="N3711" s="93"/>
      <c r="P3711" s="93"/>
    </row>
    <row r="3712" spans="14:16" x14ac:dyDescent="0.15">
      <c r="N3712" s="93"/>
      <c r="P3712" s="93"/>
    </row>
    <row r="3713" spans="14:16" x14ac:dyDescent="0.15">
      <c r="N3713" s="93"/>
      <c r="P3713" s="93"/>
    </row>
    <row r="3714" spans="14:16" x14ac:dyDescent="0.15">
      <c r="N3714" s="93"/>
      <c r="P3714" s="93"/>
    </row>
    <row r="3715" spans="14:16" x14ac:dyDescent="0.15">
      <c r="N3715" s="93"/>
      <c r="P3715" s="93"/>
    </row>
    <row r="3716" spans="14:16" x14ac:dyDescent="0.15">
      <c r="N3716" s="93"/>
      <c r="P3716" s="93"/>
    </row>
    <row r="3717" spans="14:16" x14ac:dyDescent="0.15">
      <c r="N3717" s="93"/>
      <c r="P3717" s="93"/>
    </row>
    <row r="3718" spans="14:16" x14ac:dyDescent="0.15">
      <c r="N3718" s="93"/>
      <c r="P3718" s="93"/>
    </row>
    <row r="3719" spans="14:16" x14ac:dyDescent="0.15">
      <c r="N3719" s="93"/>
      <c r="P3719" s="93"/>
    </row>
    <row r="3720" spans="14:16" x14ac:dyDescent="0.15">
      <c r="N3720" s="93"/>
      <c r="P3720" s="93"/>
    </row>
    <row r="3721" spans="14:16" x14ac:dyDescent="0.15">
      <c r="N3721" s="93"/>
      <c r="P3721" s="93"/>
    </row>
    <row r="3722" spans="14:16" x14ac:dyDescent="0.15">
      <c r="N3722" s="93"/>
      <c r="P3722" s="93"/>
    </row>
    <row r="3723" spans="14:16" x14ac:dyDescent="0.15">
      <c r="N3723" s="93"/>
      <c r="P3723" s="93"/>
    </row>
    <row r="3724" spans="14:16" x14ac:dyDescent="0.15">
      <c r="N3724" s="93"/>
      <c r="P3724" s="93"/>
    </row>
    <row r="3725" spans="14:16" x14ac:dyDescent="0.15">
      <c r="N3725" s="93"/>
      <c r="P3725" s="93"/>
    </row>
    <row r="3726" spans="14:16" x14ac:dyDescent="0.15">
      <c r="N3726" s="93"/>
      <c r="P3726" s="93"/>
    </row>
    <row r="3727" spans="14:16" x14ac:dyDescent="0.15">
      <c r="N3727" s="93"/>
      <c r="P3727" s="93"/>
    </row>
    <row r="3728" spans="14:16" x14ac:dyDescent="0.15">
      <c r="N3728" s="93"/>
      <c r="P3728" s="93"/>
    </row>
    <row r="3729" spans="14:16" x14ac:dyDescent="0.15">
      <c r="N3729" s="93"/>
      <c r="P3729" s="93"/>
    </row>
    <row r="3730" spans="14:16" x14ac:dyDescent="0.15">
      <c r="N3730" s="93"/>
      <c r="P3730" s="93"/>
    </row>
    <row r="3731" spans="14:16" x14ac:dyDescent="0.15">
      <c r="N3731" s="93"/>
      <c r="P3731" s="93"/>
    </row>
    <row r="3732" spans="14:16" x14ac:dyDescent="0.15">
      <c r="N3732" s="93"/>
      <c r="P3732" s="93"/>
    </row>
    <row r="3733" spans="14:16" x14ac:dyDescent="0.15">
      <c r="N3733" s="93"/>
      <c r="P3733" s="93"/>
    </row>
    <row r="3734" spans="14:16" x14ac:dyDescent="0.15">
      <c r="N3734" s="93"/>
      <c r="P3734" s="93"/>
    </row>
    <row r="3735" spans="14:16" x14ac:dyDescent="0.15">
      <c r="N3735" s="93"/>
      <c r="P3735" s="93"/>
    </row>
    <row r="3736" spans="14:16" x14ac:dyDescent="0.15">
      <c r="N3736" s="93"/>
      <c r="P3736" s="93"/>
    </row>
    <row r="3737" spans="14:16" x14ac:dyDescent="0.15">
      <c r="N3737" s="93"/>
      <c r="P3737" s="93"/>
    </row>
    <row r="3738" spans="14:16" x14ac:dyDescent="0.15">
      <c r="N3738" s="93"/>
      <c r="P3738" s="93"/>
    </row>
    <row r="3739" spans="14:16" x14ac:dyDescent="0.15">
      <c r="N3739" s="93"/>
      <c r="P3739" s="93"/>
    </row>
    <row r="3740" spans="14:16" x14ac:dyDescent="0.15">
      <c r="N3740" s="93"/>
      <c r="P3740" s="93"/>
    </row>
    <row r="3741" spans="14:16" x14ac:dyDescent="0.15">
      <c r="N3741" s="93"/>
      <c r="P3741" s="93"/>
    </row>
    <row r="3742" spans="14:16" x14ac:dyDescent="0.15">
      <c r="N3742" s="93"/>
      <c r="P3742" s="93"/>
    </row>
    <row r="3743" spans="14:16" x14ac:dyDescent="0.15">
      <c r="N3743" s="93"/>
      <c r="P3743" s="93"/>
    </row>
    <row r="3744" spans="14:16" x14ac:dyDescent="0.15">
      <c r="N3744" s="93"/>
      <c r="P3744" s="93"/>
    </row>
    <row r="3745" spans="14:16" x14ac:dyDescent="0.15">
      <c r="N3745" s="93"/>
      <c r="P3745" s="93"/>
    </row>
    <row r="3746" spans="14:16" x14ac:dyDescent="0.15">
      <c r="N3746" s="93"/>
      <c r="P3746" s="93"/>
    </row>
    <row r="3747" spans="14:16" x14ac:dyDescent="0.15">
      <c r="N3747" s="93"/>
      <c r="P3747" s="93"/>
    </row>
    <row r="3748" spans="14:16" x14ac:dyDescent="0.15">
      <c r="N3748" s="93"/>
      <c r="P3748" s="93"/>
    </row>
    <row r="3749" spans="14:16" x14ac:dyDescent="0.15">
      <c r="N3749" s="93"/>
      <c r="P3749" s="93"/>
    </row>
    <row r="3750" spans="14:16" x14ac:dyDescent="0.15">
      <c r="N3750" s="93"/>
      <c r="P3750" s="93"/>
    </row>
    <row r="3751" spans="14:16" x14ac:dyDescent="0.15">
      <c r="N3751" s="93"/>
      <c r="P3751" s="93"/>
    </row>
    <row r="3752" spans="14:16" x14ac:dyDescent="0.15">
      <c r="N3752" s="93"/>
      <c r="P3752" s="93"/>
    </row>
    <row r="3753" spans="14:16" x14ac:dyDescent="0.15">
      <c r="N3753" s="93"/>
      <c r="P3753" s="93"/>
    </row>
    <row r="3754" spans="14:16" x14ac:dyDescent="0.15">
      <c r="N3754" s="93"/>
      <c r="P3754" s="93"/>
    </row>
    <row r="3755" spans="14:16" x14ac:dyDescent="0.15">
      <c r="N3755" s="93"/>
      <c r="P3755" s="93"/>
    </row>
    <row r="3756" spans="14:16" x14ac:dyDescent="0.15">
      <c r="N3756" s="93"/>
      <c r="P3756" s="93"/>
    </row>
    <row r="3757" spans="14:16" x14ac:dyDescent="0.15">
      <c r="N3757" s="93"/>
      <c r="P3757" s="93"/>
    </row>
    <row r="3758" spans="14:16" x14ac:dyDescent="0.15">
      <c r="N3758" s="93"/>
      <c r="P3758" s="93"/>
    </row>
    <row r="3759" spans="14:16" x14ac:dyDescent="0.15">
      <c r="N3759" s="93"/>
      <c r="P3759" s="93"/>
    </row>
    <row r="3760" spans="14:16" x14ac:dyDescent="0.15">
      <c r="N3760" s="93"/>
      <c r="P3760" s="93"/>
    </row>
    <row r="3761" spans="14:16" x14ac:dyDescent="0.15">
      <c r="N3761" s="93"/>
      <c r="P3761" s="93"/>
    </row>
    <row r="3762" spans="14:16" x14ac:dyDescent="0.15">
      <c r="N3762" s="93"/>
      <c r="P3762" s="93"/>
    </row>
    <row r="3763" spans="14:16" x14ac:dyDescent="0.15">
      <c r="N3763" s="93"/>
      <c r="P3763" s="93"/>
    </row>
    <row r="3764" spans="14:16" x14ac:dyDescent="0.15">
      <c r="N3764" s="93"/>
      <c r="P3764" s="93"/>
    </row>
    <row r="3765" spans="14:16" x14ac:dyDescent="0.15">
      <c r="N3765" s="93"/>
      <c r="P3765" s="93"/>
    </row>
    <row r="3766" spans="14:16" x14ac:dyDescent="0.15">
      <c r="N3766" s="93"/>
      <c r="P3766" s="93"/>
    </row>
    <row r="3767" spans="14:16" x14ac:dyDescent="0.15">
      <c r="N3767" s="93"/>
      <c r="P3767" s="93"/>
    </row>
    <row r="3768" spans="14:16" x14ac:dyDescent="0.15">
      <c r="N3768" s="93"/>
      <c r="P3768" s="93"/>
    </row>
    <row r="3769" spans="14:16" x14ac:dyDescent="0.15">
      <c r="N3769" s="93"/>
      <c r="P3769" s="93"/>
    </row>
    <row r="3770" spans="14:16" x14ac:dyDescent="0.15">
      <c r="N3770" s="93"/>
      <c r="P3770" s="93"/>
    </row>
    <row r="3771" spans="14:16" x14ac:dyDescent="0.15">
      <c r="N3771" s="93"/>
      <c r="P3771" s="93"/>
    </row>
    <row r="3772" spans="14:16" x14ac:dyDescent="0.15">
      <c r="N3772" s="93"/>
      <c r="P3772" s="93"/>
    </row>
    <row r="3773" spans="14:16" x14ac:dyDescent="0.15">
      <c r="N3773" s="93"/>
      <c r="P3773" s="93"/>
    </row>
    <row r="3774" spans="14:16" x14ac:dyDescent="0.15">
      <c r="N3774" s="93"/>
      <c r="P3774" s="93"/>
    </row>
    <row r="3775" spans="14:16" x14ac:dyDescent="0.15">
      <c r="N3775" s="93"/>
      <c r="P3775" s="93"/>
    </row>
    <row r="3776" spans="14:16" x14ac:dyDescent="0.15">
      <c r="N3776" s="93"/>
      <c r="P3776" s="93"/>
    </row>
    <row r="3777" spans="14:16" x14ac:dyDescent="0.15">
      <c r="N3777" s="93"/>
      <c r="P3777" s="93"/>
    </row>
    <row r="3778" spans="14:16" x14ac:dyDescent="0.15">
      <c r="N3778" s="93"/>
      <c r="P3778" s="93"/>
    </row>
    <row r="3779" spans="14:16" x14ac:dyDescent="0.15">
      <c r="N3779" s="93"/>
      <c r="P3779" s="93"/>
    </row>
    <row r="3780" spans="14:16" x14ac:dyDescent="0.15">
      <c r="N3780" s="93"/>
      <c r="P3780" s="93"/>
    </row>
    <row r="3781" spans="14:16" x14ac:dyDescent="0.15">
      <c r="N3781" s="93"/>
      <c r="P3781" s="93"/>
    </row>
    <row r="3782" spans="14:16" x14ac:dyDescent="0.15">
      <c r="N3782" s="93"/>
      <c r="P3782" s="93"/>
    </row>
    <row r="3783" spans="14:16" x14ac:dyDescent="0.15">
      <c r="N3783" s="93"/>
      <c r="P3783" s="93"/>
    </row>
    <row r="3784" spans="14:16" x14ac:dyDescent="0.15">
      <c r="N3784" s="93"/>
      <c r="P3784" s="93"/>
    </row>
    <row r="3785" spans="14:16" x14ac:dyDescent="0.15">
      <c r="N3785" s="93"/>
      <c r="P3785" s="93"/>
    </row>
    <row r="3786" spans="14:16" x14ac:dyDescent="0.15">
      <c r="N3786" s="93"/>
      <c r="P3786" s="93"/>
    </row>
    <row r="3787" spans="14:16" x14ac:dyDescent="0.15">
      <c r="N3787" s="93"/>
      <c r="P3787" s="93"/>
    </row>
    <row r="3788" spans="14:16" x14ac:dyDescent="0.15">
      <c r="N3788" s="93"/>
      <c r="P3788" s="93"/>
    </row>
    <row r="3789" spans="14:16" x14ac:dyDescent="0.15">
      <c r="N3789" s="93"/>
      <c r="P3789" s="93"/>
    </row>
    <row r="3790" spans="14:16" x14ac:dyDescent="0.15">
      <c r="N3790" s="93"/>
      <c r="P3790" s="93"/>
    </row>
    <row r="3791" spans="14:16" x14ac:dyDescent="0.15">
      <c r="N3791" s="93"/>
      <c r="P3791" s="93"/>
    </row>
    <row r="3792" spans="14:16" x14ac:dyDescent="0.15">
      <c r="N3792" s="93"/>
      <c r="P3792" s="93"/>
    </row>
    <row r="3793" spans="14:16" x14ac:dyDescent="0.15">
      <c r="N3793" s="93"/>
      <c r="P3793" s="93"/>
    </row>
    <row r="3794" spans="14:16" x14ac:dyDescent="0.15">
      <c r="N3794" s="93"/>
      <c r="P3794" s="93"/>
    </row>
    <row r="3795" spans="14:16" x14ac:dyDescent="0.15">
      <c r="N3795" s="93"/>
      <c r="P3795" s="93"/>
    </row>
    <row r="3796" spans="14:16" x14ac:dyDescent="0.15">
      <c r="N3796" s="93"/>
      <c r="P3796" s="93"/>
    </row>
    <row r="3797" spans="14:16" x14ac:dyDescent="0.15">
      <c r="N3797" s="93"/>
      <c r="P3797" s="93"/>
    </row>
    <row r="3798" spans="14:16" x14ac:dyDescent="0.15">
      <c r="N3798" s="93"/>
      <c r="P3798" s="93"/>
    </row>
    <row r="3799" spans="14:16" x14ac:dyDescent="0.15">
      <c r="N3799" s="93"/>
      <c r="P3799" s="93"/>
    </row>
    <row r="3800" spans="14:16" x14ac:dyDescent="0.15">
      <c r="N3800" s="93"/>
      <c r="P3800" s="93"/>
    </row>
    <row r="3801" spans="14:16" x14ac:dyDescent="0.15">
      <c r="N3801" s="93"/>
      <c r="P3801" s="93"/>
    </row>
    <row r="3802" spans="14:16" x14ac:dyDescent="0.15">
      <c r="N3802" s="93"/>
      <c r="P3802" s="93"/>
    </row>
    <row r="3803" spans="14:16" x14ac:dyDescent="0.15">
      <c r="N3803" s="93"/>
      <c r="P3803" s="93"/>
    </row>
    <row r="3804" spans="14:16" x14ac:dyDescent="0.15">
      <c r="N3804" s="93"/>
      <c r="P3804" s="93"/>
    </row>
    <row r="3805" spans="14:16" x14ac:dyDescent="0.15">
      <c r="N3805" s="93"/>
      <c r="P3805" s="93"/>
    </row>
    <row r="3806" spans="14:16" x14ac:dyDescent="0.15">
      <c r="N3806" s="93"/>
      <c r="P3806" s="93"/>
    </row>
    <row r="3807" spans="14:16" x14ac:dyDescent="0.15">
      <c r="N3807" s="93"/>
      <c r="P3807" s="93"/>
    </row>
    <row r="3808" spans="14:16" x14ac:dyDescent="0.15">
      <c r="N3808" s="93"/>
      <c r="P3808" s="93"/>
    </row>
    <row r="3809" spans="14:16" x14ac:dyDescent="0.15">
      <c r="N3809" s="93"/>
      <c r="P3809" s="93"/>
    </row>
    <row r="3810" spans="14:16" x14ac:dyDescent="0.15">
      <c r="N3810" s="93"/>
      <c r="P3810" s="93"/>
    </row>
    <row r="3811" spans="14:16" x14ac:dyDescent="0.15">
      <c r="N3811" s="93"/>
      <c r="P3811" s="93"/>
    </row>
    <row r="3812" spans="14:16" x14ac:dyDescent="0.15">
      <c r="N3812" s="93"/>
      <c r="P3812" s="93"/>
    </row>
    <row r="3813" spans="14:16" x14ac:dyDescent="0.15">
      <c r="N3813" s="93"/>
      <c r="P3813" s="93"/>
    </row>
    <row r="3814" spans="14:16" x14ac:dyDescent="0.15">
      <c r="N3814" s="93"/>
      <c r="P3814" s="93"/>
    </row>
    <row r="3815" spans="14:16" x14ac:dyDescent="0.15">
      <c r="N3815" s="93"/>
      <c r="P3815" s="93"/>
    </row>
    <row r="3816" spans="14:16" x14ac:dyDescent="0.15">
      <c r="N3816" s="93"/>
      <c r="P3816" s="93"/>
    </row>
    <row r="3817" spans="14:16" x14ac:dyDescent="0.15">
      <c r="N3817" s="93"/>
      <c r="P3817" s="93"/>
    </row>
    <row r="3818" spans="14:16" x14ac:dyDescent="0.15">
      <c r="N3818" s="93"/>
      <c r="P3818" s="93"/>
    </row>
    <row r="3819" spans="14:16" x14ac:dyDescent="0.15">
      <c r="N3819" s="93"/>
      <c r="P3819" s="93"/>
    </row>
    <row r="3820" spans="14:16" x14ac:dyDescent="0.15">
      <c r="N3820" s="93"/>
      <c r="P3820" s="93"/>
    </row>
    <row r="3821" spans="14:16" x14ac:dyDescent="0.15">
      <c r="N3821" s="93"/>
      <c r="P3821" s="93"/>
    </row>
    <row r="3822" spans="14:16" x14ac:dyDescent="0.15">
      <c r="N3822" s="93"/>
      <c r="P3822" s="93"/>
    </row>
    <row r="3823" spans="14:16" x14ac:dyDescent="0.15">
      <c r="N3823" s="93"/>
      <c r="P3823" s="93"/>
    </row>
    <row r="3824" spans="14:16" x14ac:dyDescent="0.15">
      <c r="N3824" s="93"/>
      <c r="P3824" s="93"/>
    </row>
    <row r="3825" spans="14:16" x14ac:dyDescent="0.15">
      <c r="N3825" s="93"/>
      <c r="P3825" s="93"/>
    </row>
    <row r="3826" spans="14:16" x14ac:dyDescent="0.15">
      <c r="N3826" s="93"/>
      <c r="P3826" s="93"/>
    </row>
    <row r="3827" spans="14:16" x14ac:dyDescent="0.15">
      <c r="N3827" s="93"/>
      <c r="P3827" s="93"/>
    </row>
    <row r="3828" spans="14:16" x14ac:dyDescent="0.15">
      <c r="N3828" s="93"/>
      <c r="P3828" s="93"/>
    </row>
    <row r="3829" spans="14:16" x14ac:dyDescent="0.15">
      <c r="N3829" s="93"/>
      <c r="P3829" s="93"/>
    </row>
    <row r="3830" spans="14:16" x14ac:dyDescent="0.15">
      <c r="N3830" s="93"/>
      <c r="P3830" s="93"/>
    </row>
    <row r="3831" spans="14:16" x14ac:dyDescent="0.15">
      <c r="N3831" s="93"/>
      <c r="P3831" s="93"/>
    </row>
    <row r="3832" spans="14:16" x14ac:dyDescent="0.15">
      <c r="N3832" s="93"/>
      <c r="P3832" s="93"/>
    </row>
    <row r="3833" spans="14:16" x14ac:dyDescent="0.15">
      <c r="N3833" s="93"/>
      <c r="P3833" s="93"/>
    </row>
    <row r="3834" spans="14:16" x14ac:dyDescent="0.15">
      <c r="N3834" s="93"/>
      <c r="P3834" s="93"/>
    </row>
    <row r="3835" spans="14:16" x14ac:dyDescent="0.15">
      <c r="N3835" s="93"/>
      <c r="P3835" s="93"/>
    </row>
    <row r="3836" spans="14:16" x14ac:dyDescent="0.15">
      <c r="N3836" s="93"/>
      <c r="P3836" s="93"/>
    </row>
    <row r="3837" spans="14:16" x14ac:dyDescent="0.15">
      <c r="N3837" s="93"/>
      <c r="P3837" s="93"/>
    </row>
    <row r="3838" spans="14:16" x14ac:dyDescent="0.15">
      <c r="N3838" s="93"/>
      <c r="P3838" s="93"/>
    </row>
    <row r="3839" spans="14:16" x14ac:dyDescent="0.15">
      <c r="N3839" s="93"/>
      <c r="P3839" s="93"/>
    </row>
    <row r="3840" spans="14:16" x14ac:dyDescent="0.15">
      <c r="N3840" s="93"/>
      <c r="P3840" s="93"/>
    </row>
    <row r="3841" spans="14:16" x14ac:dyDescent="0.15">
      <c r="N3841" s="93"/>
      <c r="P3841" s="93"/>
    </row>
    <row r="3842" spans="14:16" x14ac:dyDescent="0.15">
      <c r="N3842" s="93"/>
      <c r="P3842" s="93"/>
    </row>
    <row r="3843" spans="14:16" x14ac:dyDescent="0.15">
      <c r="N3843" s="93"/>
      <c r="P3843" s="93"/>
    </row>
    <row r="3844" spans="14:16" x14ac:dyDescent="0.15">
      <c r="N3844" s="93"/>
      <c r="P3844" s="93"/>
    </row>
    <row r="3845" spans="14:16" x14ac:dyDescent="0.15">
      <c r="N3845" s="93"/>
      <c r="P3845" s="93"/>
    </row>
    <row r="3846" spans="14:16" x14ac:dyDescent="0.15">
      <c r="N3846" s="93"/>
      <c r="P3846" s="93"/>
    </row>
    <row r="3847" spans="14:16" x14ac:dyDescent="0.15">
      <c r="N3847" s="93"/>
      <c r="P3847" s="93"/>
    </row>
    <row r="3848" spans="14:16" x14ac:dyDescent="0.15">
      <c r="N3848" s="93"/>
      <c r="P3848" s="93"/>
    </row>
    <row r="3849" spans="14:16" x14ac:dyDescent="0.15">
      <c r="N3849" s="93"/>
      <c r="P3849" s="93"/>
    </row>
    <row r="3850" spans="14:16" x14ac:dyDescent="0.15">
      <c r="N3850" s="93"/>
      <c r="P3850" s="93"/>
    </row>
    <row r="3851" spans="14:16" x14ac:dyDescent="0.15">
      <c r="N3851" s="93"/>
      <c r="P3851" s="93"/>
    </row>
    <row r="3852" spans="14:16" x14ac:dyDescent="0.15">
      <c r="N3852" s="93"/>
      <c r="P3852" s="93"/>
    </row>
    <row r="3853" spans="14:16" x14ac:dyDescent="0.15">
      <c r="N3853" s="93"/>
      <c r="P3853" s="93"/>
    </row>
    <row r="3854" spans="14:16" x14ac:dyDescent="0.15">
      <c r="N3854" s="93"/>
      <c r="P3854" s="93"/>
    </row>
    <row r="3855" spans="14:16" x14ac:dyDescent="0.15">
      <c r="N3855" s="93"/>
      <c r="P3855" s="93"/>
    </row>
    <row r="3856" spans="14:16" x14ac:dyDescent="0.15">
      <c r="N3856" s="93"/>
      <c r="P3856" s="93"/>
    </row>
    <row r="3857" spans="14:16" x14ac:dyDescent="0.15">
      <c r="N3857" s="93"/>
      <c r="P3857" s="93"/>
    </row>
    <row r="3858" spans="14:16" x14ac:dyDescent="0.15">
      <c r="N3858" s="93"/>
      <c r="P3858" s="93"/>
    </row>
    <row r="3859" spans="14:16" x14ac:dyDescent="0.15">
      <c r="N3859" s="93"/>
      <c r="P3859" s="93"/>
    </row>
    <row r="3860" spans="14:16" x14ac:dyDescent="0.15">
      <c r="N3860" s="93"/>
      <c r="P3860" s="93"/>
    </row>
    <row r="3861" spans="14:16" x14ac:dyDescent="0.15">
      <c r="N3861" s="93"/>
      <c r="P3861" s="93"/>
    </row>
    <row r="3862" spans="14:16" x14ac:dyDescent="0.15">
      <c r="N3862" s="93"/>
      <c r="P3862" s="93"/>
    </row>
    <row r="3863" spans="14:16" x14ac:dyDescent="0.15">
      <c r="N3863" s="93"/>
      <c r="P3863" s="93"/>
    </row>
    <row r="3864" spans="14:16" x14ac:dyDescent="0.15">
      <c r="N3864" s="93"/>
      <c r="P3864" s="93"/>
    </row>
    <row r="3865" spans="14:16" x14ac:dyDescent="0.15">
      <c r="N3865" s="93"/>
      <c r="P3865" s="93"/>
    </row>
    <row r="3866" spans="14:16" x14ac:dyDescent="0.15">
      <c r="N3866" s="93"/>
      <c r="P3866" s="93"/>
    </row>
    <row r="3867" spans="14:16" x14ac:dyDescent="0.15">
      <c r="N3867" s="93"/>
      <c r="P3867" s="93"/>
    </row>
    <row r="3868" spans="14:16" x14ac:dyDescent="0.15">
      <c r="N3868" s="93"/>
      <c r="P3868" s="93"/>
    </row>
    <row r="3869" spans="14:16" x14ac:dyDescent="0.15">
      <c r="N3869" s="93"/>
      <c r="P3869" s="93"/>
    </row>
    <row r="3870" spans="14:16" x14ac:dyDescent="0.15">
      <c r="N3870" s="93"/>
      <c r="P3870" s="93"/>
    </row>
    <row r="3871" spans="14:16" x14ac:dyDescent="0.15">
      <c r="N3871" s="93"/>
      <c r="P3871" s="93"/>
    </row>
    <row r="3872" spans="14:16" x14ac:dyDescent="0.15">
      <c r="N3872" s="93"/>
      <c r="P3872" s="93"/>
    </row>
    <row r="3873" spans="14:16" x14ac:dyDescent="0.15">
      <c r="N3873" s="93"/>
      <c r="P3873" s="93"/>
    </row>
    <row r="3874" spans="14:16" x14ac:dyDescent="0.15">
      <c r="N3874" s="93"/>
      <c r="P3874" s="93"/>
    </row>
    <row r="3875" spans="14:16" x14ac:dyDescent="0.15">
      <c r="N3875" s="93"/>
      <c r="P3875" s="93"/>
    </row>
    <row r="3876" spans="14:16" x14ac:dyDescent="0.15">
      <c r="N3876" s="93"/>
      <c r="P3876" s="93"/>
    </row>
    <row r="3877" spans="14:16" x14ac:dyDescent="0.15">
      <c r="N3877" s="93"/>
      <c r="P3877" s="93"/>
    </row>
    <row r="3878" spans="14:16" x14ac:dyDescent="0.15">
      <c r="N3878" s="93"/>
      <c r="P3878" s="93"/>
    </row>
    <row r="3879" spans="14:16" x14ac:dyDescent="0.15">
      <c r="N3879" s="93"/>
      <c r="P3879" s="93"/>
    </row>
    <row r="3880" spans="14:16" x14ac:dyDescent="0.15">
      <c r="N3880" s="93"/>
      <c r="P3880" s="93"/>
    </row>
    <row r="3881" spans="14:16" x14ac:dyDescent="0.15">
      <c r="N3881" s="93"/>
      <c r="P3881" s="93"/>
    </row>
    <row r="3882" spans="14:16" x14ac:dyDescent="0.15">
      <c r="N3882" s="93"/>
      <c r="P3882" s="93"/>
    </row>
    <row r="3883" spans="14:16" x14ac:dyDescent="0.15">
      <c r="N3883" s="93"/>
      <c r="P3883" s="93"/>
    </row>
    <row r="3884" spans="14:16" x14ac:dyDescent="0.15">
      <c r="N3884" s="93"/>
      <c r="P3884" s="93"/>
    </row>
    <row r="3885" spans="14:16" x14ac:dyDescent="0.15">
      <c r="N3885" s="93"/>
      <c r="P3885" s="93"/>
    </row>
    <row r="3886" spans="14:16" x14ac:dyDescent="0.15">
      <c r="N3886" s="93"/>
      <c r="P3886" s="93"/>
    </row>
    <row r="3887" spans="14:16" x14ac:dyDescent="0.15">
      <c r="N3887" s="93"/>
      <c r="P3887" s="93"/>
    </row>
    <row r="3888" spans="14:16" x14ac:dyDescent="0.15">
      <c r="N3888" s="93"/>
      <c r="P3888" s="93"/>
    </row>
    <row r="3889" spans="14:16" x14ac:dyDescent="0.15">
      <c r="N3889" s="93"/>
      <c r="P3889" s="93"/>
    </row>
    <row r="3890" spans="14:16" x14ac:dyDescent="0.15">
      <c r="N3890" s="93"/>
      <c r="P3890" s="93"/>
    </row>
    <row r="3891" spans="14:16" x14ac:dyDescent="0.15">
      <c r="N3891" s="93"/>
      <c r="P3891" s="93"/>
    </row>
    <row r="3892" spans="14:16" x14ac:dyDescent="0.15">
      <c r="N3892" s="93"/>
      <c r="P3892" s="93"/>
    </row>
    <row r="3893" spans="14:16" x14ac:dyDescent="0.15">
      <c r="N3893" s="93"/>
      <c r="P3893" s="93"/>
    </row>
    <row r="3894" spans="14:16" x14ac:dyDescent="0.15">
      <c r="N3894" s="93"/>
      <c r="P3894" s="93"/>
    </row>
    <row r="3895" spans="14:16" x14ac:dyDescent="0.15">
      <c r="N3895" s="93"/>
      <c r="P3895" s="93"/>
    </row>
    <row r="3896" spans="14:16" x14ac:dyDescent="0.15">
      <c r="N3896" s="93"/>
      <c r="P3896" s="93"/>
    </row>
    <row r="3897" spans="14:16" x14ac:dyDescent="0.15">
      <c r="N3897" s="93"/>
      <c r="P3897" s="93"/>
    </row>
    <row r="3898" spans="14:16" x14ac:dyDescent="0.15">
      <c r="N3898" s="93"/>
      <c r="P3898" s="93"/>
    </row>
    <row r="3899" spans="14:16" x14ac:dyDescent="0.15">
      <c r="N3899" s="93"/>
      <c r="P3899" s="93"/>
    </row>
    <row r="3900" spans="14:16" x14ac:dyDescent="0.15">
      <c r="N3900" s="93"/>
      <c r="P3900" s="93"/>
    </row>
    <row r="3901" spans="14:16" x14ac:dyDescent="0.15">
      <c r="N3901" s="93"/>
      <c r="P3901" s="93"/>
    </row>
    <row r="3902" spans="14:16" x14ac:dyDescent="0.15">
      <c r="N3902" s="93"/>
      <c r="P3902" s="93"/>
    </row>
    <row r="3903" spans="14:16" x14ac:dyDescent="0.15">
      <c r="N3903" s="93"/>
      <c r="P3903" s="93"/>
    </row>
    <row r="3904" spans="14:16" x14ac:dyDescent="0.15">
      <c r="N3904" s="93"/>
      <c r="P3904" s="93"/>
    </row>
    <row r="3905" spans="14:16" x14ac:dyDescent="0.15">
      <c r="N3905" s="93"/>
      <c r="P3905" s="93"/>
    </row>
    <row r="3906" spans="14:16" x14ac:dyDescent="0.15">
      <c r="N3906" s="93"/>
      <c r="P3906" s="93"/>
    </row>
    <row r="3907" spans="14:16" x14ac:dyDescent="0.15">
      <c r="N3907" s="93"/>
      <c r="P3907" s="93"/>
    </row>
    <row r="3908" spans="14:16" x14ac:dyDescent="0.15">
      <c r="N3908" s="93"/>
      <c r="P3908" s="93"/>
    </row>
    <row r="3909" spans="14:16" x14ac:dyDescent="0.15">
      <c r="N3909" s="93"/>
      <c r="P3909" s="93"/>
    </row>
    <row r="3910" spans="14:16" x14ac:dyDescent="0.15">
      <c r="N3910" s="93"/>
      <c r="P3910" s="93"/>
    </row>
    <row r="3911" spans="14:16" x14ac:dyDescent="0.15">
      <c r="N3911" s="93"/>
      <c r="P3911" s="93"/>
    </row>
    <row r="3912" spans="14:16" x14ac:dyDescent="0.15">
      <c r="N3912" s="93"/>
      <c r="P3912" s="93"/>
    </row>
    <row r="3913" spans="14:16" x14ac:dyDescent="0.15">
      <c r="N3913" s="93"/>
      <c r="P3913" s="93"/>
    </row>
    <row r="3914" spans="14:16" x14ac:dyDescent="0.15">
      <c r="N3914" s="93"/>
      <c r="P3914" s="93"/>
    </row>
    <row r="3915" spans="14:16" x14ac:dyDescent="0.15">
      <c r="N3915" s="93"/>
      <c r="P3915" s="93"/>
    </row>
    <row r="3916" spans="14:16" x14ac:dyDescent="0.15">
      <c r="N3916" s="93"/>
      <c r="P3916" s="93"/>
    </row>
    <row r="3917" spans="14:16" x14ac:dyDescent="0.15">
      <c r="N3917" s="93"/>
      <c r="P3917" s="93"/>
    </row>
    <row r="3918" spans="14:16" x14ac:dyDescent="0.15">
      <c r="N3918" s="93"/>
      <c r="P3918" s="93"/>
    </row>
    <row r="3919" spans="14:16" x14ac:dyDescent="0.15">
      <c r="N3919" s="93"/>
      <c r="P3919" s="93"/>
    </row>
    <row r="3920" spans="14:16" x14ac:dyDescent="0.15">
      <c r="N3920" s="93"/>
      <c r="P3920" s="93"/>
    </row>
    <row r="3921" spans="14:16" x14ac:dyDescent="0.15">
      <c r="N3921" s="93"/>
      <c r="P3921" s="93"/>
    </row>
    <row r="3922" spans="14:16" x14ac:dyDescent="0.15">
      <c r="N3922" s="93"/>
      <c r="P3922" s="93"/>
    </row>
    <row r="3923" spans="14:16" x14ac:dyDescent="0.15">
      <c r="N3923" s="93"/>
      <c r="P3923" s="93"/>
    </row>
    <row r="3924" spans="14:16" x14ac:dyDescent="0.15">
      <c r="N3924" s="93"/>
      <c r="P3924" s="93"/>
    </row>
    <row r="3925" spans="14:16" x14ac:dyDescent="0.15">
      <c r="N3925" s="93"/>
      <c r="P3925" s="93"/>
    </row>
    <row r="3926" spans="14:16" x14ac:dyDescent="0.15">
      <c r="N3926" s="93"/>
      <c r="P3926" s="93"/>
    </row>
    <row r="3927" spans="14:16" x14ac:dyDescent="0.15">
      <c r="N3927" s="93"/>
      <c r="P3927" s="93"/>
    </row>
    <row r="3928" spans="14:16" x14ac:dyDescent="0.15">
      <c r="N3928" s="93"/>
      <c r="P3928" s="93"/>
    </row>
    <row r="3929" spans="14:16" x14ac:dyDescent="0.15">
      <c r="N3929" s="93"/>
      <c r="P3929" s="93"/>
    </row>
    <row r="3930" spans="14:16" x14ac:dyDescent="0.15">
      <c r="N3930" s="93"/>
      <c r="P3930" s="93"/>
    </row>
    <row r="3931" spans="14:16" x14ac:dyDescent="0.15">
      <c r="N3931" s="93"/>
      <c r="P3931" s="93"/>
    </row>
    <row r="3932" spans="14:16" x14ac:dyDescent="0.15">
      <c r="N3932" s="93"/>
      <c r="P3932" s="93"/>
    </row>
    <row r="3933" spans="14:16" x14ac:dyDescent="0.15">
      <c r="N3933" s="93"/>
      <c r="P3933" s="93"/>
    </row>
    <row r="3934" spans="14:16" x14ac:dyDescent="0.15">
      <c r="N3934" s="93"/>
      <c r="P3934" s="93"/>
    </row>
    <row r="3935" spans="14:16" x14ac:dyDescent="0.15">
      <c r="N3935" s="93"/>
      <c r="P3935" s="93"/>
    </row>
    <row r="3936" spans="14:16" x14ac:dyDescent="0.15">
      <c r="N3936" s="93"/>
      <c r="P3936" s="93"/>
    </row>
    <row r="3937" spans="14:16" x14ac:dyDescent="0.15">
      <c r="N3937" s="93"/>
      <c r="P3937" s="93"/>
    </row>
    <row r="3938" spans="14:16" x14ac:dyDescent="0.15">
      <c r="N3938" s="93"/>
      <c r="P3938" s="93"/>
    </row>
    <row r="3939" spans="14:16" x14ac:dyDescent="0.15">
      <c r="N3939" s="93"/>
      <c r="P3939" s="93"/>
    </row>
    <row r="3940" spans="14:16" x14ac:dyDescent="0.15">
      <c r="N3940" s="93"/>
      <c r="P3940" s="93"/>
    </row>
    <row r="3941" spans="14:16" x14ac:dyDescent="0.15">
      <c r="N3941" s="93"/>
      <c r="P3941" s="93"/>
    </row>
    <row r="3942" spans="14:16" x14ac:dyDescent="0.15">
      <c r="N3942" s="93"/>
      <c r="P3942" s="93"/>
    </row>
    <row r="3943" spans="14:16" x14ac:dyDescent="0.15">
      <c r="N3943" s="93"/>
      <c r="P3943" s="93"/>
    </row>
    <row r="3944" spans="14:16" x14ac:dyDescent="0.15">
      <c r="N3944" s="93"/>
      <c r="P3944" s="93"/>
    </row>
    <row r="3945" spans="14:16" x14ac:dyDescent="0.15">
      <c r="N3945" s="93"/>
      <c r="P3945" s="93"/>
    </row>
    <row r="3946" spans="14:16" x14ac:dyDescent="0.15">
      <c r="N3946" s="93"/>
      <c r="P3946" s="93"/>
    </row>
    <row r="3947" spans="14:16" x14ac:dyDescent="0.15">
      <c r="N3947" s="93"/>
      <c r="P3947" s="93"/>
    </row>
    <row r="3948" spans="14:16" x14ac:dyDescent="0.15">
      <c r="N3948" s="93"/>
      <c r="P3948" s="93"/>
    </row>
    <row r="3949" spans="14:16" x14ac:dyDescent="0.15">
      <c r="N3949" s="93"/>
      <c r="P3949" s="93"/>
    </row>
    <row r="3950" spans="14:16" x14ac:dyDescent="0.15">
      <c r="N3950" s="93"/>
      <c r="P3950" s="93"/>
    </row>
    <row r="3951" spans="14:16" x14ac:dyDescent="0.15">
      <c r="N3951" s="93"/>
      <c r="P3951" s="93"/>
    </row>
    <row r="3952" spans="14:16" x14ac:dyDescent="0.15">
      <c r="N3952" s="93"/>
      <c r="P3952" s="93"/>
    </row>
    <row r="3953" spans="14:16" x14ac:dyDescent="0.15">
      <c r="N3953" s="93"/>
      <c r="P3953" s="93"/>
    </row>
    <row r="3954" spans="14:16" x14ac:dyDescent="0.15">
      <c r="N3954" s="93"/>
      <c r="P3954" s="93"/>
    </row>
    <row r="3955" spans="14:16" x14ac:dyDescent="0.15">
      <c r="N3955" s="93"/>
      <c r="P3955" s="93"/>
    </row>
    <row r="3956" spans="14:16" x14ac:dyDescent="0.15">
      <c r="N3956" s="93"/>
      <c r="P3956" s="93"/>
    </row>
    <row r="3957" spans="14:16" x14ac:dyDescent="0.15">
      <c r="N3957" s="93"/>
      <c r="P3957" s="93"/>
    </row>
    <row r="3958" spans="14:16" x14ac:dyDescent="0.15">
      <c r="N3958" s="93"/>
      <c r="P3958" s="93"/>
    </row>
    <row r="3959" spans="14:16" x14ac:dyDescent="0.15">
      <c r="N3959" s="93"/>
      <c r="P3959" s="93"/>
    </row>
    <row r="3960" spans="14:16" x14ac:dyDescent="0.15">
      <c r="N3960" s="93"/>
      <c r="P3960" s="93"/>
    </row>
    <row r="3961" spans="14:16" x14ac:dyDescent="0.15">
      <c r="N3961" s="93"/>
      <c r="P3961" s="93"/>
    </row>
    <row r="3962" spans="14:16" x14ac:dyDescent="0.15">
      <c r="N3962" s="93"/>
      <c r="P3962" s="93"/>
    </row>
    <row r="3963" spans="14:16" x14ac:dyDescent="0.15">
      <c r="N3963" s="93"/>
      <c r="P3963" s="93"/>
    </row>
    <row r="3964" spans="14:16" x14ac:dyDescent="0.15">
      <c r="N3964" s="93"/>
      <c r="P3964" s="93"/>
    </row>
    <row r="3965" spans="14:16" x14ac:dyDescent="0.15">
      <c r="N3965" s="93"/>
      <c r="P3965" s="93"/>
    </row>
    <row r="3966" spans="14:16" x14ac:dyDescent="0.15">
      <c r="N3966" s="93"/>
      <c r="P3966" s="93"/>
    </row>
    <row r="3967" spans="14:16" x14ac:dyDescent="0.15">
      <c r="N3967" s="93"/>
      <c r="P3967" s="93"/>
    </row>
    <row r="3968" spans="14:16" x14ac:dyDescent="0.15">
      <c r="N3968" s="93"/>
      <c r="P3968" s="93"/>
    </row>
    <row r="3969" spans="14:16" x14ac:dyDescent="0.15">
      <c r="N3969" s="93"/>
      <c r="P3969" s="93"/>
    </row>
    <row r="3970" spans="14:16" x14ac:dyDescent="0.15">
      <c r="N3970" s="93"/>
      <c r="P3970" s="93"/>
    </row>
    <row r="3971" spans="14:16" x14ac:dyDescent="0.15">
      <c r="N3971" s="93"/>
      <c r="P3971" s="93"/>
    </row>
    <row r="3972" spans="14:16" x14ac:dyDescent="0.15">
      <c r="N3972" s="93"/>
      <c r="P3972" s="93"/>
    </row>
    <row r="3973" spans="14:16" x14ac:dyDescent="0.15">
      <c r="N3973" s="93"/>
      <c r="P3973" s="93"/>
    </row>
    <row r="3974" spans="14:16" x14ac:dyDescent="0.15">
      <c r="N3974" s="93"/>
      <c r="P3974" s="93"/>
    </row>
    <row r="3975" spans="14:16" x14ac:dyDescent="0.15">
      <c r="N3975" s="93"/>
      <c r="P3975" s="93"/>
    </row>
    <row r="3976" spans="14:16" x14ac:dyDescent="0.15">
      <c r="N3976" s="93"/>
      <c r="P3976" s="93"/>
    </row>
    <row r="3977" spans="14:16" x14ac:dyDescent="0.15">
      <c r="N3977" s="93"/>
      <c r="P3977" s="93"/>
    </row>
    <row r="3978" spans="14:16" x14ac:dyDescent="0.15">
      <c r="N3978" s="93"/>
      <c r="P3978" s="93"/>
    </row>
    <row r="3979" spans="14:16" x14ac:dyDescent="0.15">
      <c r="N3979" s="93"/>
      <c r="P3979" s="93"/>
    </row>
    <row r="3980" spans="14:16" x14ac:dyDescent="0.15">
      <c r="N3980" s="93"/>
      <c r="P3980" s="93"/>
    </row>
    <row r="3981" spans="14:16" x14ac:dyDescent="0.15">
      <c r="N3981" s="93"/>
      <c r="P3981" s="93"/>
    </row>
    <row r="3982" spans="14:16" x14ac:dyDescent="0.15">
      <c r="N3982" s="93"/>
      <c r="P3982" s="93"/>
    </row>
    <row r="3983" spans="14:16" x14ac:dyDescent="0.15">
      <c r="N3983" s="93"/>
      <c r="P3983" s="93"/>
    </row>
    <row r="3984" spans="14:16" x14ac:dyDescent="0.15">
      <c r="N3984" s="93"/>
      <c r="P3984" s="93"/>
    </row>
    <row r="3985" spans="14:16" x14ac:dyDescent="0.15">
      <c r="N3985" s="93"/>
      <c r="P3985" s="93"/>
    </row>
    <row r="3986" spans="14:16" x14ac:dyDescent="0.15">
      <c r="N3986" s="93"/>
      <c r="P3986" s="93"/>
    </row>
    <row r="3987" spans="14:16" x14ac:dyDescent="0.15">
      <c r="N3987" s="93"/>
      <c r="P3987" s="93"/>
    </row>
    <row r="3988" spans="14:16" x14ac:dyDescent="0.15">
      <c r="N3988" s="93"/>
      <c r="P3988" s="93"/>
    </row>
    <row r="3989" spans="14:16" x14ac:dyDescent="0.15">
      <c r="N3989" s="93"/>
      <c r="P3989" s="93"/>
    </row>
    <row r="3990" spans="14:16" x14ac:dyDescent="0.15">
      <c r="N3990" s="93"/>
      <c r="P3990" s="93"/>
    </row>
    <row r="3991" spans="14:16" x14ac:dyDescent="0.15">
      <c r="N3991" s="93"/>
      <c r="P3991" s="93"/>
    </row>
    <row r="3992" spans="14:16" x14ac:dyDescent="0.15">
      <c r="N3992" s="93"/>
      <c r="P3992" s="93"/>
    </row>
    <row r="3993" spans="14:16" x14ac:dyDescent="0.15">
      <c r="N3993" s="93"/>
      <c r="P3993" s="93"/>
    </row>
    <row r="3994" spans="14:16" x14ac:dyDescent="0.15">
      <c r="N3994" s="93"/>
      <c r="P3994" s="93"/>
    </row>
    <row r="3995" spans="14:16" x14ac:dyDescent="0.15">
      <c r="N3995" s="93"/>
      <c r="P3995" s="93"/>
    </row>
    <row r="3996" spans="14:16" x14ac:dyDescent="0.15">
      <c r="N3996" s="93"/>
      <c r="P3996" s="93"/>
    </row>
    <row r="3997" spans="14:16" x14ac:dyDescent="0.15">
      <c r="N3997" s="93"/>
      <c r="P3997" s="93"/>
    </row>
    <row r="3998" spans="14:16" x14ac:dyDescent="0.15">
      <c r="N3998" s="93"/>
      <c r="P3998" s="93"/>
    </row>
    <row r="3999" spans="14:16" x14ac:dyDescent="0.15">
      <c r="N3999" s="93"/>
      <c r="P3999" s="93"/>
    </row>
    <row r="4000" spans="14:16" x14ac:dyDescent="0.15">
      <c r="N4000" s="93"/>
      <c r="P4000" s="93"/>
    </row>
    <row r="4001" spans="14:16" x14ac:dyDescent="0.15">
      <c r="N4001" s="93"/>
      <c r="P4001" s="93"/>
    </row>
    <row r="4002" spans="14:16" x14ac:dyDescent="0.15">
      <c r="N4002" s="93"/>
      <c r="P4002" s="93"/>
    </row>
    <row r="4003" spans="14:16" x14ac:dyDescent="0.15">
      <c r="N4003" s="93"/>
      <c r="P4003" s="93"/>
    </row>
    <row r="4004" spans="14:16" x14ac:dyDescent="0.15">
      <c r="N4004" s="93"/>
      <c r="P4004" s="93"/>
    </row>
    <row r="4005" spans="14:16" x14ac:dyDescent="0.15">
      <c r="N4005" s="93"/>
      <c r="P4005" s="93"/>
    </row>
    <row r="4006" spans="14:16" x14ac:dyDescent="0.15">
      <c r="N4006" s="93"/>
      <c r="P4006" s="93"/>
    </row>
    <row r="4007" spans="14:16" x14ac:dyDescent="0.15">
      <c r="N4007" s="93"/>
      <c r="P4007" s="93"/>
    </row>
    <row r="4008" spans="14:16" x14ac:dyDescent="0.15">
      <c r="N4008" s="93"/>
      <c r="P4008" s="93"/>
    </row>
    <row r="4009" spans="14:16" x14ac:dyDescent="0.15">
      <c r="N4009" s="93"/>
      <c r="P4009" s="93"/>
    </row>
    <row r="4010" spans="14:16" x14ac:dyDescent="0.15">
      <c r="N4010" s="93"/>
      <c r="P4010" s="93"/>
    </row>
    <row r="4011" spans="14:16" x14ac:dyDescent="0.15">
      <c r="N4011" s="93"/>
      <c r="P4011" s="93"/>
    </row>
    <row r="4012" spans="14:16" x14ac:dyDescent="0.15">
      <c r="N4012" s="93"/>
      <c r="P4012" s="93"/>
    </row>
    <row r="4013" spans="14:16" x14ac:dyDescent="0.15">
      <c r="N4013" s="93"/>
      <c r="P4013" s="93"/>
    </row>
    <row r="4014" spans="14:16" x14ac:dyDescent="0.15">
      <c r="N4014" s="93"/>
      <c r="P4014" s="93"/>
    </row>
    <row r="4015" spans="14:16" x14ac:dyDescent="0.15">
      <c r="N4015" s="93"/>
      <c r="P4015" s="93"/>
    </row>
    <row r="4016" spans="14:16" x14ac:dyDescent="0.15">
      <c r="N4016" s="93"/>
      <c r="P4016" s="93"/>
    </row>
    <row r="4017" spans="14:16" x14ac:dyDescent="0.15">
      <c r="N4017" s="93"/>
      <c r="P4017" s="93"/>
    </row>
    <row r="4018" spans="14:16" x14ac:dyDescent="0.15">
      <c r="N4018" s="93"/>
      <c r="P4018" s="93"/>
    </row>
    <row r="4019" spans="14:16" x14ac:dyDescent="0.15">
      <c r="N4019" s="93"/>
      <c r="P4019" s="93"/>
    </row>
    <row r="4020" spans="14:16" x14ac:dyDescent="0.15">
      <c r="N4020" s="93"/>
      <c r="P4020" s="93"/>
    </row>
    <row r="4021" spans="14:16" x14ac:dyDescent="0.15">
      <c r="N4021" s="93"/>
      <c r="P4021" s="93"/>
    </row>
    <row r="4022" spans="14:16" x14ac:dyDescent="0.15">
      <c r="N4022" s="93"/>
      <c r="P4022" s="93"/>
    </row>
    <row r="4023" spans="14:16" x14ac:dyDescent="0.15">
      <c r="N4023" s="93"/>
      <c r="P4023" s="93"/>
    </row>
    <row r="4024" spans="14:16" x14ac:dyDescent="0.15">
      <c r="N4024" s="93"/>
      <c r="P4024" s="93"/>
    </row>
    <row r="4025" spans="14:16" x14ac:dyDescent="0.15">
      <c r="N4025" s="93"/>
      <c r="P4025" s="93"/>
    </row>
    <row r="4026" spans="14:16" x14ac:dyDescent="0.15">
      <c r="N4026" s="93"/>
      <c r="P4026" s="93"/>
    </row>
    <row r="4027" spans="14:16" x14ac:dyDescent="0.15">
      <c r="N4027" s="93"/>
      <c r="P4027" s="93"/>
    </row>
    <row r="4028" spans="14:16" x14ac:dyDescent="0.15">
      <c r="N4028" s="93"/>
      <c r="P4028" s="93"/>
    </row>
    <row r="4029" spans="14:16" x14ac:dyDescent="0.15">
      <c r="N4029" s="93"/>
      <c r="P4029" s="93"/>
    </row>
    <row r="4030" spans="14:16" x14ac:dyDescent="0.15">
      <c r="N4030" s="93"/>
      <c r="P4030" s="93"/>
    </row>
    <row r="4031" spans="14:16" x14ac:dyDescent="0.15">
      <c r="N4031" s="93"/>
      <c r="P4031" s="93"/>
    </row>
    <row r="4032" spans="14:16" x14ac:dyDescent="0.15">
      <c r="N4032" s="93"/>
      <c r="P4032" s="93"/>
    </row>
    <row r="4033" spans="14:16" x14ac:dyDescent="0.15">
      <c r="N4033" s="93"/>
      <c r="P4033" s="93"/>
    </row>
    <row r="4034" spans="14:16" x14ac:dyDescent="0.15">
      <c r="N4034" s="93"/>
      <c r="P4034" s="93"/>
    </row>
    <row r="4035" spans="14:16" x14ac:dyDescent="0.15">
      <c r="N4035" s="93"/>
      <c r="P4035" s="93"/>
    </row>
    <row r="4036" spans="14:16" x14ac:dyDescent="0.15">
      <c r="N4036" s="93"/>
      <c r="P4036" s="93"/>
    </row>
    <row r="4037" spans="14:16" x14ac:dyDescent="0.15">
      <c r="N4037" s="93"/>
      <c r="P4037" s="93"/>
    </row>
    <row r="4038" spans="14:16" x14ac:dyDescent="0.15">
      <c r="N4038" s="93"/>
      <c r="P4038" s="93"/>
    </row>
    <row r="4039" spans="14:16" x14ac:dyDescent="0.15">
      <c r="N4039" s="93"/>
      <c r="P4039" s="93"/>
    </row>
    <row r="4040" spans="14:16" x14ac:dyDescent="0.15">
      <c r="N4040" s="93"/>
      <c r="P4040" s="93"/>
    </row>
    <row r="4041" spans="14:16" x14ac:dyDescent="0.15">
      <c r="N4041" s="93"/>
      <c r="P4041" s="93"/>
    </row>
    <row r="4042" spans="14:16" x14ac:dyDescent="0.15">
      <c r="N4042" s="93"/>
      <c r="P4042" s="93"/>
    </row>
    <row r="4043" spans="14:16" x14ac:dyDescent="0.15">
      <c r="N4043" s="93"/>
      <c r="P4043" s="93"/>
    </row>
    <row r="4044" spans="14:16" x14ac:dyDescent="0.15">
      <c r="N4044" s="93"/>
      <c r="P4044" s="93"/>
    </row>
    <row r="4045" spans="14:16" x14ac:dyDescent="0.15">
      <c r="N4045" s="93"/>
      <c r="P4045" s="93"/>
    </row>
    <row r="4046" spans="14:16" x14ac:dyDescent="0.15">
      <c r="N4046" s="93"/>
      <c r="P4046" s="93"/>
    </row>
    <row r="4047" spans="14:16" x14ac:dyDescent="0.15">
      <c r="N4047" s="93"/>
      <c r="P4047" s="93"/>
    </row>
    <row r="4048" spans="14:16" x14ac:dyDescent="0.15">
      <c r="N4048" s="93"/>
      <c r="P4048" s="93"/>
    </row>
    <row r="4049" spans="14:16" x14ac:dyDescent="0.15">
      <c r="N4049" s="93"/>
      <c r="P4049" s="93"/>
    </row>
    <row r="4050" spans="14:16" x14ac:dyDescent="0.15">
      <c r="N4050" s="93"/>
      <c r="P4050" s="93"/>
    </row>
    <row r="4051" spans="14:16" x14ac:dyDescent="0.15">
      <c r="N4051" s="93"/>
      <c r="P4051" s="93"/>
    </row>
    <row r="4052" spans="14:16" x14ac:dyDescent="0.15">
      <c r="N4052" s="93"/>
      <c r="P4052" s="93"/>
    </row>
    <row r="4053" spans="14:16" x14ac:dyDescent="0.15">
      <c r="N4053" s="93"/>
      <c r="P4053" s="93"/>
    </row>
    <row r="4054" spans="14:16" x14ac:dyDescent="0.15">
      <c r="N4054" s="93"/>
      <c r="P4054" s="93"/>
    </row>
    <row r="4055" spans="14:16" x14ac:dyDescent="0.15">
      <c r="N4055" s="93"/>
      <c r="P4055" s="93"/>
    </row>
    <row r="4056" spans="14:16" x14ac:dyDescent="0.15">
      <c r="N4056" s="93"/>
      <c r="P4056" s="93"/>
    </row>
    <row r="4057" spans="14:16" x14ac:dyDescent="0.15">
      <c r="N4057" s="93"/>
      <c r="P4057" s="93"/>
    </row>
    <row r="4058" spans="14:16" x14ac:dyDescent="0.15">
      <c r="N4058" s="93"/>
      <c r="P4058" s="93"/>
    </row>
    <row r="4059" spans="14:16" x14ac:dyDescent="0.15">
      <c r="N4059" s="93"/>
      <c r="P4059" s="93"/>
    </row>
    <row r="4060" spans="14:16" x14ac:dyDescent="0.15">
      <c r="N4060" s="93"/>
      <c r="P4060" s="93"/>
    </row>
    <row r="4061" spans="14:16" x14ac:dyDescent="0.15">
      <c r="N4061" s="93"/>
      <c r="P4061" s="93"/>
    </row>
    <row r="4062" spans="14:16" x14ac:dyDescent="0.15">
      <c r="N4062" s="93"/>
      <c r="P4062" s="93"/>
    </row>
    <row r="4063" spans="14:16" x14ac:dyDescent="0.15">
      <c r="N4063" s="93"/>
      <c r="P4063" s="93"/>
    </row>
    <row r="4064" spans="14:16" x14ac:dyDescent="0.15">
      <c r="N4064" s="93"/>
      <c r="P4064" s="93"/>
    </row>
    <row r="4065" spans="14:16" x14ac:dyDescent="0.15">
      <c r="N4065" s="93"/>
      <c r="P4065" s="93"/>
    </row>
    <row r="4066" spans="14:16" x14ac:dyDescent="0.15">
      <c r="N4066" s="93"/>
      <c r="P4066" s="93"/>
    </row>
    <row r="4067" spans="14:16" x14ac:dyDescent="0.15">
      <c r="N4067" s="93"/>
      <c r="P4067" s="93"/>
    </row>
    <row r="4068" spans="14:16" x14ac:dyDescent="0.15">
      <c r="N4068" s="93"/>
      <c r="P4068" s="93"/>
    </row>
    <row r="4069" spans="14:16" x14ac:dyDescent="0.15">
      <c r="N4069" s="93"/>
      <c r="P4069" s="93"/>
    </row>
    <row r="4070" spans="14:16" x14ac:dyDescent="0.15">
      <c r="N4070" s="93"/>
      <c r="P4070" s="93"/>
    </row>
    <row r="4071" spans="14:16" x14ac:dyDescent="0.15">
      <c r="N4071" s="93"/>
      <c r="P4071" s="93"/>
    </row>
    <row r="4072" spans="14:16" x14ac:dyDescent="0.15">
      <c r="N4072" s="93"/>
      <c r="P4072" s="93"/>
    </row>
    <row r="4073" spans="14:16" x14ac:dyDescent="0.15">
      <c r="N4073" s="93"/>
      <c r="P4073" s="93"/>
    </row>
    <row r="4074" spans="14:16" x14ac:dyDescent="0.15">
      <c r="N4074" s="93"/>
      <c r="P4074" s="93"/>
    </row>
    <row r="4075" spans="14:16" x14ac:dyDescent="0.15">
      <c r="N4075" s="93"/>
      <c r="P4075" s="93"/>
    </row>
    <row r="4076" spans="14:16" x14ac:dyDescent="0.15">
      <c r="N4076" s="93"/>
      <c r="P4076" s="93"/>
    </row>
    <row r="4077" spans="14:16" x14ac:dyDescent="0.15">
      <c r="N4077" s="93"/>
      <c r="P4077" s="93"/>
    </row>
    <row r="4078" spans="14:16" x14ac:dyDescent="0.15">
      <c r="N4078" s="93"/>
      <c r="P4078" s="93"/>
    </row>
    <row r="4079" spans="14:16" x14ac:dyDescent="0.15">
      <c r="N4079" s="93"/>
      <c r="P4079" s="93"/>
    </row>
    <row r="4080" spans="14:16" x14ac:dyDescent="0.15">
      <c r="N4080" s="93"/>
      <c r="P4080" s="93"/>
    </row>
    <row r="4081" spans="14:16" x14ac:dyDescent="0.15">
      <c r="N4081" s="93"/>
      <c r="P4081" s="93"/>
    </row>
    <row r="4082" spans="14:16" x14ac:dyDescent="0.15">
      <c r="N4082" s="93"/>
      <c r="P4082" s="93"/>
    </row>
    <row r="4083" spans="14:16" x14ac:dyDescent="0.15">
      <c r="N4083" s="93"/>
      <c r="P4083" s="93"/>
    </row>
    <row r="4084" spans="14:16" x14ac:dyDescent="0.15">
      <c r="N4084" s="93"/>
      <c r="P4084" s="93"/>
    </row>
    <row r="4085" spans="14:16" x14ac:dyDescent="0.15">
      <c r="N4085" s="93"/>
      <c r="P4085" s="93"/>
    </row>
    <row r="4086" spans="14:16" x14ac:dyDescent="0.15">
      <c r="N4086" s="93"/>
      <c r="P4086" s="93"/>
    </row>
    <row r="4087" spans="14:16" x14ac:dyDescent="0.15">
      <c r="N4087" s="93"/>
      <c r="P4087" s="93"/>
    </row>
    <row r="4088" spans="14:16" x14ac:dyDescent="0.15">
      <c r="N4088" s="93"/>
      <c r="P4088" s="93"/>
    </row>
    <row r="4089" spans="14:16" x14ac:dyDescent="0.15">
      <c r="N4089" s="93"/>
      <c r="P4089" s="93"/>
    </row>
    <row r="4090" spans="14:16" x14ac:dyDescent="0.15">
      <c r="N4090" s="93"/>
      <c r="P4090" s="93"/>
    </row>
    <row r="4091" spans="14:16" x14ac:dyDescent="0.15">
      <c r="N4091" s="93"/>
      <c r="P4091" s="93"/>
    </row>
    <row r="4092" spans="14:16" x14ac:dyDescent="0.15">
      <c r="N4092" s="93"/>
      <c r="P4092" s="93"/>
    </row>
    <row r="4093" spans="14:16" x14ac:dyDescent="0.15">
      <c r="N4093" s="93"/>
      <c r="P4093" s="93"/>
    </row>
    <row r="4094" spans="14:16" x14ac:dyDescent="0.15">
      <c r="N4094" s="93"/>
      <c r="P4094" s="93"/>
    </row>
    <row r="4095" spans="14:16" x14ac:dyDescent="0.15">
      <c r="N4095" s="93"/>
      <c r="P4095" s="93"/>
    </row>
    <row r="4096" spans="14:16" x14ac:dyDescent="0.15">
      <c r="N4096" s="93"/>
      <c r="P4096" s="93"/>
    </row>
    <row r="4097" spans="14:16" x14ac:dyDescent="0.15">
      <c r="N4097" s="93"/>
      <c r="P4097" s="93"/>
    </row>
    <row r="4098" spans="14:16" x14ac:dyDescent="0.15">
      <c r="N4098" s="93"/>
      <c r="P4098" s="93"/>
    </row>
    <row r="4099" spans="14:16" x14ac:dyDescent="0.15">
      <c r="N4099" s="93"/>
      <c r="P4099" s="93"/>
    </row>
    <row r="4100" spans="14:16" x14ac:dyDescent="0.15">
      <c r="N4100" s="93"/>
      <c r="P4100" s="93"/>
    </row>
    <row r="4101" spans="14:16" x14ac:dyDescent="0.15">
      <c r="N4101" s="93"/>
      <c r="P4101" s="93"/>
    </row>
    <row r="4102" spans="14:16" x14ac:dyDescent="0.15">
      <c r="N4102" s="93"/>
      <c r="P4102" s="93"/>
    </row>
    <row r="4103" spans="14:16" x14ac:dyDescent="0.15">
      <c r="N4103" s="93"/>
      <c r="P4103" s="93"/>
    </row>
    <row r="4104" spans="14:16" x14ac:dyDescent="0.15">
      <c r="N4104" s="93"/>
      <c r="P4104" s="93"/>
    </row>
    <row r="4105" spans="14:16" x14ac:dyDescent="0.15">
      <c r="N4105" s="93"/>
      <c r="P4105" s="93"/>
    </row>
    <row r="4106" spans="14:16" x14ac:dyDescent="0.15">
      <c r="N4106" s="93"/>
      <c r="P4106" s="93"/>
    </row>
    <row r="4107" spans="14:16" x14ac:dyDescent="0.15">
      <c r="N4107" s="93"/>
      <c r="P4107" s="93"/>
    </row>
    <row r="4108" spans="14:16" x14ac:dyDescent="0.15">
      <c r="N4108" s="93"/>
      <c r="P4108" s="93"/>
    </row>
    <row r="4109" spans="14:16" x14ac:dyDescent="0.15">
      <c r="N4109" s="93"/>
      <c r="P4109" s="93"/>
    </row>
    <row r="4110" spans="14:16" x14ac:dyDescent="0.15">
      <c r="N4110" s="93"/>
      <c r="P4110" s="93"/>
    </row>
    <row r="4111" spans="14:16" x14ac:dyDescent="0.15">
      <c r="N4111" s="93"/>
      <c r="P4111" s="93"/>
    </row>
    <row r="4112" spans="14:16" x14ac:dyDescent="0.15">
      <c r="N4112" s="93"/>
      <c r="P4112" s="93"/>
    </row>
    <row r="4113" spans="14:16" x14ac:dyDescent="0.15">
      <c r="N4113" s="93"/>
      <c r="P4113" s="93"/>
    </row>
    <row r="4114" spans="14:16" x14ac:dyDescent="0.15">
      <c r="N4114" s="93"/>
      <c r="P4114" s="93"/>
    </row>
    <row r="4115" spans="14:16" x14ac:dyDescent="0.15">
      <c r="N4115" s="93"/>
      <c r="P4115" s="93"/>
    </row>
    <row r="4116" spans="14:16" x14ac:dyDescent="0.15">
      <c r="N4116" s="93"/>
      <c r="P4116" s="93"/>
    </row>
    <row r="4117" spans="14:16" x14ac:dyDescent="0.15">
      <c r="N4117" s="93"/>
      <c r="P4117" s="93"/>
    </row>
    <row r="4118" spans="14:16" x14ac:dyDescent="0.15">
      <c r="N4118" s="93"/>
      <c r="P4118" s="93"/>
    </row>
    <row r="4119" spans="14:16" x14ac:dyDescent="0.15">
      <c r="N4119" s="93"/>
      <c r="P4119" s="93"/>
    </row>
    <row r="4120" spans="14:16" x14ac:dyDescent="0.15">
      <c r="N4120" s="93"/>
      <c r="P4120" s="93"/>
    </row>
    <row r="4121" spans="14:16" x14ac:dyDescent="0.15">
      <c r="N4121" s="93"/>
      <c r="P4121" s="93"/>
    </row>
    <row r="4122" spans="14:16" x14ac:dyDescent="0.15">
      <c r="N4122" s="93"/>
      <c r="P4122" s="93"/>
    </row>
    <row r="4123" spans="14:16" x14ac:dyDescent="0.15">
      <c r="N4123" s="93"/>
      <c r="P4123" s="93"/>
    </row>
    <row r="4124" spans="14:16" x14ac:dyDescent="0.15">
      <c r="N4124" s="93"/>
      <c r="P4124" s="93"/>
    </row>
    <row r="4125" spans="14:16" x14ac:dyDescent="0.15">
      <c r="N4125" s="93"/>
      <c r="P4125" s="93"/>
    </row>
    <row r="4126" spans="14:16" x14ac:dyDescent="0.15">
      <c r="N4126" s="93"/>
      <c r="P4126" s="93"/>
    </row>
    <row r="4127" spans="14:16" x14ac:dyDescent="0.15">
      <c r="N4127" s="93"/>
      <c r="P4127" s="93"/>
    </row>
    <row r="4128" spans="14:16" x14ac:dyDescent="0.15">
      <c r="N4128" s="93"/>
      <c r="P4128" s="93"/>
    </row>
    <row r="4129" spans="14:16" x14ac:dyDescent="0.15">
      <c r="N4129" s="93"/>
      <c r="P4129" s="93"/>
    </row>
    <row r="4130" spans="14:16" x14ac:dyDescent="0.15">
      <c r="N4130" s="93"/>
      <c r="P4130" s="93"/>
    </row>
    <row r="4131" spans="14:16" x14ac:dyDescent="0.15">
      <c r="N4131" s="93"/>
      <c r="P4131" s="93"/>
    </row>
    <row r="4132" spans="14:16" x14ac:dyDescent="0.15">
      <c r="N4132" s="93"/>
      <c r="P4132" s="93"/>
    </row>
    <row r="4133" spans="14:16" x14ac:dyDescent="0.15">
      <c r="N4133" s="93"/>
      <c r="P4133" s="93"/>
    </row>
    <row r="4134" spans="14:16" x14ac:dyDescent="0.15">
      <c r="N4134" s="93"/>
      <c r="P4134" s="93"/>
    </row>
    <row r="4135" spans="14:16" x14ac:dyDescent="0.15">
      <c r="N4135" s="93"/>
      <c r="P4135" s="93"/>
    </row>
    <row r="4136" spans="14:16" x14ac:dyDescent="0.15">
      <c r="N4136" s="93"/>
      <c r="P4136" s="93"/>
    </row>
    <row r="4137" spans="14:16" x14ac:dyDescent="0.15">
      <c r="N4137" s="93"/>
      <c r="P4137" s="93"/>
    </row>
    <row r="4138" spans="14:16" x14ac:dyDescent="0.15">
      <c r="N4138" s="93"/>
      <c r="P4138" s="93"/>
    </row>
    <row r="4139" spans="14:16" x14ac:dyDescent="0.15">
      <c r="N4139" s="93"/>
      <c r="P4139" s="93"/>
    </row>
    <row r="4140" spans="14:16" x14ac:dyDescent="0.15">
      <c r="N4140" s="93"/>
      <c r="P4140" s="93"/>
    </row>
    <row r="4141" spans="14:16" x14ac:dyDescent="0.15">
      <c r="N4141" s="93"/>
      <c r="P4141" s="93"/>
    </row>
    <row r="4142" spans="14:16" x14ac:dyDescent="0.15">
      <c r="N4142" s="93"/>
      <c r="P4142" s="93"/>
    </row>
    <row r="4143" spans="14:16" x14ac:dyDescent="0.15">
      <c r="N4143" s="93"/>
      <c r="P4143" s="93"/>
    </row>
    <row r="4144" spans="14:16" x14ac:dyDescent="0.15">
      <c r="N4144" s="93"/>
      <c r="P4144" s="93"/>
    </row>
    <row r="4145" spans="14:16" x14ac:dyDescent="0.15">
      <c r="N4145" s="93"/>
      <c r="P4145" s="93"/>
    </row>
    <row r="4146" spans="14:16" x14ac:dyDescent="0.15">
      <c r="N4146" s="93"/>
      <c r="P4146" s="93"/>
    </row>
    <row r="4147" spans="14:16" x14ac:dyDescent="0.15">
      <c r="N4147" s="93"/>
      <c r="P4147" s="93"/>
    </row>
    <row r="4148" spans="14:16" x14ac:dyDescent="0.15">
      <c r="N4148" s="93"/>
      <c r="P4148" s="93"/>
    </row>
    <row r="4149" spans="14:16" x14ac:dyDescent="0.15">
      <c r="N4149" s="93"/>
      <c r="P4149" s="93"/>
    </row>
    <row r="4150" spans="14:16" x14ac:dyDescent="0.15">
      <c r="N4150" s="93"/>
      <c r="P4150" s="93"/>
    </row>
    <row r="4151" spans="14:16" x14ac:dyDescent="0.15">
      <c r="N4151" s="93"/>
      <c r="P4151" s="93"/>
    </row>
    <row r="4152" spans="14:16" x14ac:dyDescent="0.15">
      <c r="N4152" s="93"/>
      <c r="P4152" s="93"/>
    </row>
    <row r="4153" spans="14:16" x14ac:dyDescent="0.15">
      <c r="N4153" s="93"/>
      <c r="P4153" s="93"/>
    </row>
    <row r="4154" spans="14:16" x14ac:dyDescent="0.15">
      <c r="N4154" s="93"/>
      <c r="P4154" s="93"/>
    </row>
    <row r="4155" spans="14:16" x14ac:dyDescent="0.15">
      <c r="N4155" s="93"/>
      <c r="P4155" s="93"/>
    </row>
    <row r="4156" spans="14:16" x14ac:dyDescent="0.15">
      <c r="N4156" s="93"/>
      <c r="P4156" s="93"/>
    </row>
    <row r="4157" spans="14:16" x14ac:dyDescent="0.15">
      <c r="N4157" s="93"/>
      <c r="P4157" s="93"/>
    </row>
    <row r="4158" spans="14:16" x14ac:dyDescent="0.15">
      <c r="N4158" s="93"/>
      <c r="P4158" s="93"/>
    </row>
    <row r="4159" spans="14:16" x14ac:dyDescent="0.15">
      <c r="N4159" s="93"/>
      <c r="P4159" s="93"/>
    </row>
    <row r="4160" spans="14:16" x14ac:dyDescent="0.15">
      <c r="N4160" s="93"/>
      <c r="P4160" s="93"/>
    </row>
    <row r="4161" spans="14:16" x14ac:dyDescent="0.15">
      <c r="N4161" s="93"/>
      <c r="P4161" s="93"/>
    </row>
    <row r="4162" spans="14:16" x14ac:dyDescent="0.15">
      <c r="N4162" s="93"/>
      <c r="P4162" s="93"/>
    </row>
    <row r="4163" spans="14:16" x14ac:dyDescent="0.15">
      <c r="N4163" s="93"/>
      <c r="P4163" s="93"/>
    </row>
    <row r="4164" spans="14:16" x14ac:dyDescent="0.15">
      <c r="N4164" s="93"/>
      <c r="P4164" s="93"/>
    </row>
    <row r="4165" spans="14:16" x14ac:dyDescent="0.15">
      <c r="N4165" s="93"/>
      <c r="P4165" s="93"/>
    </row>
    <row r="4166" spans="14:16" x14ac:dyDescent="0.15">
      <c r="N4166" s="93"/>
      <c r="P4166" s="93"/>
    </row>
    <row r="4167" spans="14:16" x14ac:dyDescent="0.15">
      <c r="N4167" s="93"/>
      <c r="P4167" s="93"/>
    </row>
    <row r="4168" spans="14:16" x14ac:dyDescent="0.15">
      <c r="N4168" s="93"/>
      <c r="P4168" s="93"/>
    </row>
    <row r="4169" spans="14:16" x14ac:dyDescent="0.15">
      <c r="N4169" s="93"/>
      <c r="P4169" s="93"/>
    </row>
    <row r="4170" spans="14:16" x14ac:dyDescent="0.15">
      <c r="N4170" s="93"/>
      <c r="P4170" s="93"/>
    </row>
    <row r="4171" spans="14:16" x14ac:dyDescent="0.15">
      <c r="N4171" s="93"/>
      <c r="P4171" s="93"/>
    </row>
    <row r="4172" spans="14:16" x14ac:dyDescent="0.15">
      <c r="N4172" s="93"/>
      <c r="P4172" s="93"/>
    </row>
    <row r="4173" spans="14:16" x14ac:dyDescent="0.15">
      <c r="N4173" s="93"/>
      <c r="P4173" s="93"/>
    </row>
    <row r="4174" spans="14:16" x14ac:dyDescent="0.15">
      <c r="N4174" s="93"/>
      <c r="P4174" s="93"/>
    </row>
    <row r="4175" spans="14:16" x14ac:dyDescent="0.15">
      <c r="N4175" s="93"/>
      <c r="P4175" s="93"/>
    </row>
    <row r="4176" spans="14:16" x14ac:dyDescent="0.15">
      <c r="N4176" s="93"/>
      <c r="P4176" s="93"/>
    </row>
    <row r="4177" spans="14:16" x14ac:dyDescent="0.15">
      <c r="N4177" s="93"/>
      <c r="P4177" s="93"/>
    </row>
    <row r="4178" spans="14:16" x14ac:dyDescent="0.15">
      <c r="N4178" s="93"/>
      <c r="P4178" s="93"/>
    </row>
    <row r="4179" spans="14:16" x14ac:dyDescent="0.15">
      <c r="N4179" s="93"/>
      <c r="P4179" s="93"/>
    </row>
    <row r="4180" spans="14:16" x14ac:dyDescent="0.15">
      <c r="N4180" s="93"/>
      <c r="P4180" s="93"/>
    </row>
    <row r="4181" spans="14:16" x14ac:dyDescent="0.15">
      <c r="N4181" s="93"/>
      <c r="P4181" s="93"/>
    </row>
    <row r="4182" spans="14:16" x14ac:dyDescent="0.15">
      <c r="N4182" s="93"/>
      <c r="P4182" s="93"/>
    </row>
    <row r="4183" spans="14:16" x14ac:dyDescent="0.15">
      <c r="N4183" s="93"/>
      <c r="P4183" s="93"/>
    </row>
    <row r="4184" spans="14:16" x14ac:dyDescent="0.15">
      <c r="N4184" s="93"/>
      <c r="P4184" s="93"/>
    </row>
    <row r="4185" spans="14:16" x14ac:dyDescent="0.15">
      <c r="N4185" s="93"/>
      <c r="P4185" s="93"/>
    </row>
    <row r="4186" spans="14:16" x14ac:dyDescent="0.15">
      <c r="N4186" s="93"/>
      <c r="P4186" s="93"/>
    </row>
    <row r="4187" spans="14:16" x14ac:dyDescent="0.15">
      <c r="N4187" s="93"/>
      <c r="P4187" s="93"/>
    </row>
    <row r="4188" spans="14:16" x14ac:dyDescent="0.15">
      <c r="N4188" s="93"/>
      <c r="P4188" s="93"/>
    </row>
    <row r="4189" spans="14:16" x14ac:dyDescent="0.15">
      <c r="N4189" s="93"/>
      <c r="P4189" s="93"/>
    </row>
    <row r="4190" spans="14:16" x14ac:dyDescent="0.15">
      <c r="N4190" s="93"/>
      <c r="P4190" s="93"/>
    </row>
    <row r="4191" spans="14:16" x14ac:dyDescent="0.15">
      <c r="N4191" s="93"/>
      <c r="P4191" s="93"/>
    </row>
    <row r="4192" spans="14:16" x14ac:dyDescent="0.15">
      <c r="N4192" s="93"/>
      <c r="P4192" s="93"/>
    </row>
    <row r="4193" spans="14:16" x14ac:dyDescent="0.15">
      <c r="N4193" s="93"/>
      <c r="P4193" s="93"/>
    </row>
    <row r="4194" spans="14:16" x14ac:dyDescent="0.15">
      <c r="N4194" s="93"/>
      <c r="P4194" s="93"/>
    </row>
    <row r="4195" spans="14:16" x14ac:dyDescent="0.15">
      <c r="N4195" s="93"/>
      <c r="P4195" s="93"/>
    </row>
    <row r="4196" spans="14:16" x14ac:dyDescent="0.15">
      <c r="N4196" s="93"/>
      <c r="P4196" s="93"/>
    </row>
    <row r="4197" spans="14:16" x14ac:dyDescent="0.15">
      <c r="N4197" s="93"/>
      <c r="P4197" s="93"/>
    </row>
    <row r="4198" spans="14:16" x14ac:dyDescent="0.15">
      <c r="N4198" s="93"/>
      <c r="P4198" s="93"/>
    </row>
    <row r="4199" spans="14:16" x14ac:dyDescent="0.15">
      <c r="N4199" s="93"/>
      <c r="P4199" s="93"/>
    </row>
    <row r="4200" spans="14:16" x14ac:dyDescent="0.15">
      <c r="N4200" s="93"/>
      <c r="P4200" s="93"/>
    </row>
    <row r="4201" spans="14:16" x14ac:dyDescent="0.15">
      <c r="N4201" s="93"/>
      <c r="P4201" s="93"/>
    </row>
    <row r="4202" spans="14:16" x14ac:dyDescent="0.15">
      <c r="N4202" s="93"/>
      <c r="P4202" s="93"/>
    </row>
    <row r="4203" spans="14:16" x14ac:dyDescent="0.15">
      <c r="N4203" s="93"/>
      <c r="P4203" s="93"/>
    </row>
    <row r="4204" spans="14:16" x14ac:dyDescent="0.15">
      <c r="N4204" s="93"/>
      <c r="P4204" s="93"/>
    </row>
    <row r="4205" spans="14:16" x14ac:dyDescent="0.15">
      <c r="N4205" s="93"/>
      <c r="P4205" s="93"/>
    </row>
    <row r="4206" spans="14:16" x14ac:dyDescent="0.15">
      <c r="N4206" s="93"/>
      <c r="P4206" s="93"/>
    </row>
    <row r="4207" spans="14:16" x14ac:dyDescent="0.15">
      <c r="N4207" s="93"/>
      <c r="P4207" s="93"/>
    </row>
    <row r="4208" spans="14:16" x14ac:dyDescent="0.15">
      <c r="N4208" s="93"/>
      <c r="P4208" s="93"/>
    </row>
    <row r="4209" spans="14:16" x14ac:dyDescent="0.15">
      <c r="N4209" s="93"/>
      <c r="P4209" s="93"/>
    </row>
    <row r="4210" spans="14:16" x14ac:dyDescent="0.15">
      <c r="N4210" s="93"/>
      <c r="P4210" s="93"/>
    </row>
    <row r="4211" spans="14:16" x14ac:dyDescent="0.15">
      <c r="N4211" s="93"/>
      <c r="P4211" s="93"/>
    </row>
    <row r="4212" spans="14:16" x14ac:dyDescent="0.15">
      <c r="N4212" s="93"/>
      <c r="P4212" s="93"/>
    </row>
    <row r="4213" spans="14:16" x14ac:dyDescent="0.15">
      <c r="N4213" s="93"/>
      <c r="P4213" s="93"/>
    </row>
    <row r="4214" spans="14:16" x14ac:dyDescent="0.15">
      <c r="N4214" s="93"/>
      <c r="P4214" s="93"/>
    </row>
    <row r="4215" spans="14:16" x14ac:dyDescent="0.15">
      <c r="N4215" s="93"/>
      <c r="P4215" s="93"/>
    </row>
    <row r="4216" spans="14:16" x14ac:dyDescent="0.15">
      <c r="N4216" s="93"/>
      <c r="P4216" s="93"/>
    </row>
    <row r="4217" spans="14:16" x14ac:dyDescent="0.15">
      <c r="N4217" s="93"/>
      <c r="P4217" s="93"/>
    </row>
    <row r="4218" spans="14:16" x14ac:dyDescent="0.15">
      <c r="N4218" s="93"/>
      <c r="P4218" s="93"/>
    </row>
    <row r="4219" spans="14:16" x14ac:dyDescent="0.15">
      <c r="N4219" s="93"/>
      <c r="P4219" s="93"/>
    </row>
    <row r="4220" spans="14:16" x14ac:dyDescent="0.15">
      <c r="N4220" s="93"/>
      <c r="P4220" s="93"/>
    </row>
    <row r="4221" spans="14:16" x14ac:dyDescent="0.15">
      <c r="N4221" s="93"/>
      <c r="P4221" s="93"/>
    </row>
    <row r="4222" spans="14:16" x14ac:dyDescent="0.15">
      <c r="N4222" s="93"/>
      <c r="P4222" s="93"/>
    </row>
    <row r="4223" spans="14:16" x14ac:dyDescent="0.15">
      <c r="N4223" s="93"/>
      <c r="P4223" s="93"/>
    </row>
    <row r="4224" spans="14:16" x14ac:dyDescent="0.15">
      <c r="N4224" s="93"/>
      <c r="P4224" s="93"/>
    </row>
    <row r="4225" spans="14:16" x14ac:dyDescent="0.15">
      <c r="N4225" s="93"/>
      <c r="P4225" s="93"/>
    </row>
    <row r="4226" spans="14:16" x14ac:dyDescent="0.15">
      <c r="N4226" s="93"/>
      <c r="P4226" s="93"/>
    </row>
    <row r="4227" spans="14:16" x14ac:dyDescent="0.15">
      <c r="N4227" s="93"/>
      <c r="P4227" s="93"/>
    </row>
    <row r="4228" spans="14:16" x14ac:dyDescent="0.15">
      <c r="N4228" s="93"/>
      <c r="P4228" s="93"/>
    </row>
    <row r="4229" spans="14:16" x14ac:dyDescent="0.15">
      <c r="N4229" s="93"/>
      <c r="P4229" s="93"/>
    </row>
    <row r="4230" spans="14:16" x14ac:dyDescent="0.15">
      <c r="N4230" s="93"/>
      <c r="P4230" s="93"/>
    </row>
    <row r="4231" spans="14:16" x14ac:dyDescent="0.15">
      <c r="N4231" s="93"/>
      <c r="P4231" s="93"/>
    </row>
    <row r="4232" spans="14:16" x14ac:dyDescent="0.15">
      <c r="N4232" s="93"/>
      <c r="P4232" s="93"/>
    </row>
    <row r="4233" spans="14:16" x14ac:dyDescent="0.15">
      <c r="N4233" s="93"/>
      <c r="P4233" s="93"/>
    </row>
    <row r="4234" spans="14:16" x14ac:dyDescent="0.15">
      <c r="N4234" s="93"/>
      <c r="P4234" s="93"/>
    </row>
    <row r="4235" spans="14:16" x14ac:dyDescent="0.15">
      <c r="N4235" s="93"/>
      <c r="P4235" s="93"/>
    </row>
    <row r="4236" spans="14:16" x14ac:dyDescent="0.15">
      <c r="N4236" s="93"/>
      <c r="P4236" s="93"/>
    </row>
    <row r="4237" spans="14:16" x14ac:dyDescent="0.15">
      <c r="N4237" s="93"/>
      <c r="P4237" s="93"/>
    </row>
    <row r="4238" spans="14:16" x14ac:dyDescent="0.15">
      <c r="N4238" s="93"/>
      <c r="P4238" s="93"/>
    </row>
    <row r="4239" spans="14:16" x14ac:dyDescent="0.15">
      <c r="N4239" s="93"/>
      <c r="P4239" s="93"/>
    </row>
    <row r="4240" spans="14:16" x14ac:dyDescent="0.15">
      <c r="N4240" s="93"/>
      <c r="P4240" s="93"/>
    </row>
    <row r="4241" spans="14:16" x14ac:dyDescent="0.15">
      <c r="N4241" s="93"/>
      <c r="P4241" s="93"/>
    </row>
    <row r="4242" spans="14:16" x14ac:dyDescent="0.15">
      <c r="N4242" s="93"/>
      <c r="P4242" s="93"/>
    </row>
    <row r="4243" spans="14:16" x14ac:dyDescent="0.15">
      <c r="N4243" s="93"/>
      <c r="P4243" s="93"/>
    </row>
    <row r="4244" spans="14:16" x14ac:dyDescent="0.15">
      <c r="N4244" s="93"/>
      <c r="P4244" s="93"/>
    </row>
    <row r="4245" spans="14:16" x14ac:dyDescent="0.15">
      <c r="N4245" s="93"/>
      <c r="P4245" s="93"/>
    </row>
    <row r="4246" spans="14:16" x14ac:dyDescent="0.15">
      <c r="N4246" s="93"/>
      <c r="P4246" s="93"/>
    </row>
    <row r="4247" spans="14:16" x14ac:dyDescent="0.15">
      <c r="N4247" s="93"/>
      <c r="P4247" s="93"/>
    </row>
    <row r="4248" spans="14:16" x14ac:dyDescent="0.15">
      <c r="N4248" s="93"/>
      <c r="P4248" s="93"/>
    </row>
    <row r="4249" spans="14:16" x14ac:dyDescent="0.15">
      <c r="N4249" s="93"/>
      <c r="P4249" s="93"/>
    </row>
    <row r="4250" spans="14:16" x14ac:dyDescent="0.15">
      <c r="N4250" s="93"/>
      <c r="P4250" s="93"/>
    </row>
    <row r="4251" spans="14:16" x14ac:dyDescent="0.15">
      <c r="N4251" s="93"/>
      <c r="P4251" s="93"/>
    </row>
    <row r="4252" spans="14:16" x14ac:dyDescent="0.15">
      <c r="N4252" s="93"/>
      <c r="P4252" s="93"/>
    </row>
    <row r="4253" spans="14:16" x14ac:dyDescent="0.15">
      <c r="N4253" s="93"/>
      <c r="P4253" s="93"/>
    </row>
    <row r="4254" spans="14:16" x14ac:dyDescent="0.15">
      <c r="N4254" s="93"/>
      <c r="P4254" s="93"/>
    </row>
    <row r="4255" spans="14:16" x14ac:dyDescent="0.15">
      <c r="N4255" s="93"/>
      <c r="P4255" s="93"/>
    </row>
    <row r="4256" spans="14:16" x14ac:dyDescent="0.15">
      <c r="N4256" s="93"/>
      <c r="P4256" s="93"/>
    </row>
    <row r="4257" spans="14:16" x14ac:dyDescent="0.15">
      <c r="N4257" s="93"/>
      <c r="P4257" s="93"/>
    </row>
    <row r="4258" spans="14:16" x14ac:dyDescent="0.15">
      <c r="N4258" s="93"/>
      <c r="P4258" s="93"/>
    </row>
    <row r="4259" spans="14:16" x14ac:dyDescent="0.15">
      <c r="N4259" s="93"/>
      <c r="P4259" s="93"/>
    </row>
    <row r="4260" spans="14:16" x14ac:dyDescent="0.15">
      <c r="N4260" s="93"/>
      <c r="P4260" s="93"/>
    </row>
    <row r="4261" spans="14:16" x14ac:dyDescent="0.15">
      <c r="N4261" s="93"/>
      <c r="P4261" s="93"/>
    </row>
    <row r="4262" spans="14:16" x14ac:dyDescent="0.15">
      <c r="N4262" s="93"/>
      <c r="P4262" s="93"/>
    </row>
    <row r="4263" spans="14:16" x14ac:dyDescent="0.15">
      <c r="N4263" s="93"/>
      <c r="P4263" s="93"/>
    </row>
    <row r="4264" spans="14:16" x14ac:dyDescent="0.15">
      <c r="N4264" s="93"/>
      <c r="P4264" s="93"/>
    </row>
    <row r="4265" spans="14:16" x14ac:dyDescent="0.15">
      <c r="N4265" s="93"/>
      <c r="P4265" s="93"/>
    </row>
    <row r="4266" spans="14:16" x14ac:dyDescent="0.15">
      <c r="N4266" s="93"/>
      <c r="P4266" s="93"/>
    </row>
    <row r="4267" spans="14:16" x14ac:dyDescent="0.15">
      <c r="N4267" s="93"/>
      <c r="P4267" s="93"/>
    </row>
    <row r="4268" spans="14:16" x14ac:dyDescent="0.15">
      <c r="N4268" s="93"/>
      <c r="P4268" s="93"/>
    </row>
    <row r="4269" spans="14:16" x14ac:dyDescent="0.15">
      <c r="N4269" s="93"/>
      <c r="P4269" s="93"/>
    </row>
    <row r="4270" spans="14:16" x14ac:dyDescent="0.15">
      <c r="N4270" s="93"/>
      <c r="P4270" s="93"/>
    </row>
    <row r="4271" spans="14:16" x14ac:dyDescent="0.15">
      <c r="N4271" s="93"/>
      <c r="P4271" s="93"/>
    </row>
    <row r="4272" spans="14:16" x14ac:dyDescent="0.15">
      <c r="N4272" s="93"/>
      <c r="P4272" s="93"/>
    </row>
    <row r="4273" spans="14:16" x14ac:dyDescent="0.15">
      <c r="N4273" s="93"/>
      <c r="P4273" s="93"/>
    </row>
    <row r="4274" spans="14:16" x14ac:dyDescent="0.15">
      <c r="N4274" s="93"/>
      <c r="P4274" s="93"/>
    </row>
    <row r="4275" spans="14:16" x14ac:dyDescent="0.15">
      <c r="N4275" s="93"/>
      <c r="P4275" s="93"/>
    </row>
    <row r="4276" spans="14:16" x14ac:dyDescent="0.15">
      <c r="N4276" s="93"/>
      <c r="P4276" s="93"/>
    </row>
    <row r="4277" spans="14:16" x14ac:dyDescent="0.15">
      <c r="N4277" s="93"/>
      <c r="P4277" s="93"/>
    </row>
    <row r="4278" spans="14:16" x14ac:dyDescent="0.15">
      <c r="N4278" s="93"/>
      <c r="P4278" s="93"/>
    </row>
    <row r="4279" spans="14:16" x14ac:dyDescent="0.15">
      <c r="N4279" s="93"/>
      <c r="P4279" s="93"/>
    </row>
    <row r="4280" spans="14:16" x14ac:dyDescent="0.15">
      <c r="N4280" s="93"/>
      <c r="P4280" s="93"/>
    </row>
    <row r="4281" spans="14:16" x14ac:dyDescent="0.15">
      <c r="N4281" s="93"/>
      <c r="P4281" s="93"/>
    </row>
    <row r="4282" spans="14:16" x14ac:dyDescent="0.15">
      <c r="N4282" s="93"/>
      <c r="P4282" s="93"/>
    </row>
    <row r="4283" spans="14:16" x14ac:dyDescent="0.15">
      <c r="N4283" s="93"/>
      <c r="P4283" s="93"/>
    </row>
    <row r="4284" spans="14:16" x14ac:dyDescent="0.15">
      <c r="N4284" s="93"/>
      <c r="P4284" s="93"/>
    </row>
    <row r="4285" spans="14:16" x14ac:dyDescent="0.15">
      <c r="N4285" s="93"/>
      <c r="P4285" s="93"/>
    </row>
    <row r="4286" spans="14:16" x14ac:dyDescent="0.15">
      <c r="N4286" s="93"/>
      <c r="P4286" s="93"/>
    </row>
    <row r="4287" spans="14:16" x14ac:dyDescent="0.15">
      <c r="N4287" s="93"/>
      <c r="P4287" s="93"/>
    </row>
    <row r="4288" spans="14:16" x14ac:dyDescent="0.15">
      <c r="N4288" s="93"/>
      <c r="P4288" s="93"/>
    </row>
    <row r="4289" spans="14:16" x14ac:dyDescent="0.15">
      <c r="N4289" s="93"/>
      <c r="P4289" s="93"/>
    </row>
    <row r="4290" spans="14:16" x14ac:dyDescent="0.15">
      <c r="N4290" s="93"/>
      <c r="P4290" s="93"/>
    </row>
    <row r="4291" spans="14:16" x14ac:dyDescent="0.15">
      <c r="N4291" s="93"/>
      <c r="P4291" s="93"/>
    </row>
    <row r="4292" spans="14:16" x14ac:dyDescent="0.15">
      <c r="N4292" s="93"/>
      <c r="P4292" s="93"/>
    </row>
    <row r="4293" spans="14:16" x14ac:dyDescent="0.15">
      <c r="N4293" s="93"/>
      <c r="P4293" s="93"/>
    </row>
    <row r="4294" spans="14:16" x14ac:dyDescent="0.15">
      <c r="N4294" s="93"/>
      <c r="P4294" s="93"/>
    </row>
    <row r="4295" spans="14:16" x14ac:dyDescent="0.15">
      <c r="N4295" s="93"/>
      <c r="P4295" s="93"/>
    </row>
    <row r="4296" spans="14:16" x14ac:dyDescent="0.15">
      <c r="N4296" s="93"/>
      <c r="P4296" s="93"/>
    </row>
    <row r="4297" spans="14:16" x14ac:dyDescent="0.15">
      <c r="N4297" s="93"/>
      <c r="P4297" s="93"/>
    </row>
    <row r="4298" spans="14:16" x14ac:dyDescent="0.15">
      <c r="N4298" s="93"/>
      <c r="P4298" s="93"/>
    </row>
    <row r="4299" spans="14:16" x14ac:dyDescent="0.15">
      <c r="N4299" s="93"/>
      <c r="P4299" s="93"/>
    </row>
    <row r="4300" spans="14:16" x14ac:dyDescent="0.15">
      <c r="N4300" s="93"/>
      <c r="P4300" s="93"/>
    </row>
    <row r="4301" spans="14:16" x14ac:dyDescent="0.15">
      <c r="N4301" s="93"/>
      <c r="P4301" s="93"/>
    </row>
    <row r="4302" spans="14:16" x14ac:dyDescent="0.15">
      <c r="N4302" s="93"/>
      <c r="P4302" s="93"/>
    </row>
    <row r="4303" spans="14:16" x14ac:dyDescent="0.15">
      <c r="N4303" s="93"/>
      <c r="P4303" s="93"/>
    </row>
    <row r="4304" spans="14:16" x14ac:dyDescent="0.15">
      <c r="N4304" s="93"/>
      <c r="P4304" s="93"/>
    </row>
    <row r="4305" spans="14:16" x14ac:dyDescent="0.15">
      <c r="N4305" s="93"/>
      <c r="P4305" s="93"/>
    </row>
    <row r="4306" spans="14:16" x14ac:dyDescent="0.15">
      <c r="N4306" s="93"/>
      <c r="P4306" s="93"/>
    </row>
    <row r="4307" spans="14:16" x14ac:dyDescent="0.15">
      <c r="N4307" s="93"/>
      <c r="P4307" s="93"/>
    </row>
    <row r="4308" spans="14:16" x14ac:dyDescent="0.15">
      <c r="N4308" s="93"/>
      <c r="P4308" s="93"/>
    </row>
    <row r="4309" spans="14:16" x14ac:dyDescent="0.15">
      <c r="N4309" s="93"/>
      <c r="P4309" s="93"/>
    </row>
    <row r="4310" spans="14:16" x14ac:dyDescent="0.15">
      <c r="N4310" s="93"/>
      <c r="P4310" s="93"/>
    </row>
    <row r="4311" spans="14:16" x14ac:dyDescent="0.15">
      <c r="N4311" s="93"/>
      <c r="P4311" s="93"/>
    </row>
    <row r="4312" spans="14:16" x14ac:dyDescent="0.15">
      <c r="N4312" s="93"/>
      <c r="P4312" s="93"/>
    </row>
    <row r="4313" spans="14:16" x14ac:dyDescent="0.15">
      <c r="N4313" s="93"/>
      <c r="P4313" s="93"/>
    </row>
    <row r="4314" spans="14:16" x14ac:dyDescent="0.15">
      <c r="N4314" s="93"/>
      <c r="P4314" s="93"/>
    </row>
    <row r="4315" spans="14:16" x14ac:dyDescent="0.15">
      <c r="N4315" s="93"/>
      <c r="P4315" s="93"/>
    </row>
    <row r="4316" spans="14:16" x14ac:dyDescent="0.15">
      <c r="N4316" s="93"/>
      <c r="P4316" s="93"/>
    </row>
    <row r="4317" spans="14:16" x14ac:dyDescent="0.15">
      <c r="N4317" s="93"/>
      <c r="P4317" s="93"/>
    </row>
    <row r="4318" spans="14:16" x14ac:dyDescent="0.15">
      <c r="N4318" s="93"/>
      <c r="P4318" s="93"/>
    </row>
    <row r="4319" spans="14:16" x14ac:dyDescent="0.15">
      <c r="N4319" s="93"/>
      <c r="P4319" s="93"/>
    </row>
    <row r="4320" spans="14:16" x14ac:dyDescent="0.15">
      <c r="N4320" s="93"/>
      <c r="P4320" s="93"/>
    </row>
    <row r="4321" spans="14:16" x14ac:dyDescent="0.15">
      <c r="N4321" s="93"/>
      <c r="P4321" s="93"/>
    </row>
    <row r="4322" spans="14:16" x14ac:dyDescent="0.15">
      <c r="N4322" s="93"/>
      <c r="P4322" s="93"/>
    </row>
    <row r="4323" spans="14:16" x14ac:dyDescent="0.15">
      <c r="N4323" s="93"/>
      <c r="P4323" s="93"/>
    </row>
    <row r="4324" spans="14:16" x14ac:dyDescent="0.15">
      <c r="N4324" s="93"/>
      <c r="P4324" s="93"/>
    </row>
    <row r="4325" spans="14:16" x14ac:dyDescent="0.15">
      <c r="N4325" s="93"/>
      <c r="P4325" s="93"/>
    </row>
    <row r="4326" spans="14:16" x14ac:dyDescent="0.15">
      <c r="N4326" s="93"/>
      <c r="P4326" s="93"/>
    </row>
    <row r="4327" spans="14:16" x14ac:dyDescent="0.15">
      <c r="N4327" s="93"/>
      <c r="P4327" s="93"/>
    </row>
    <row r="4328" spans="14:16" x14ac:dyDescent="0.15">
      <c r="N4328" s="93"/>
      <c r="P4328" s="93"/>
    </row>
    <row r="4329" spans="14:16" x14ac:dyDescent="0.15">
      <c r="N4329" s="93"/>
      <c r="P4329" s="93"/>
    </row>
    <row r="4330" spans="14:16" x14ac:dyDescent="0.15">
      <c r="N4330" s="93"/>
      <c r="P4330" s="93"/>
    </row>
    <row r="4331" spans="14:16" x14ac:dyDescent="0.15">
      <c r="N4331" s="93"/>
      <c r="P4331" s="93"/>
    </row>
    <row r="4332" spans="14:16" x14ac:dyDescent="0.15">
      <c r="N4332" s="93"/>
      <c r="P4332" s="93"/>
    </row>
    <row r="4333" spans="14:16" x14ac:dyDescent="0.15">
      <c r="N4333" s="93"/>
      <c r="P4333" s="93"/>
    </row>
    <row r="4334" spans="14:16" x14ac:dyDescent="0.15">
      <c r="N4334" s="93"/>
      <c r="P4334" s="93"/>
    </row>
    <row r="4335" spans="14:16" x14ac:dyDescent="0.15">
      <c r="N4335" s="93"/>
      <c r="P4335" s="93"/>
    </row>
    <row r="4336" spans="14:16" x14ac:dyDescent="0.15">
      <c r="N4336" s="93"/>
      <c r="P4336" s="93"/>
    </row>
    <row r="4337" spans="14:16" x14ac:dyDescent="0.15">
      <c r="N4337" s="93"/>
      <c r="P4337" s="93"/>
    </row>
    <row r="4338" spans="14:16" x14ac:dyDescent="0.15">
      <c r="N4338" s="93"/>
      <c r="P4338" s="93"/>
    </row>
    <row r="4339" spans="14:16" x14ac:dyDescent="0.15">
      <c r="N4339" s="93"/>
      <c r="P4339" s="93"/>
    </row>
    <row r="4340" spans="14:16" x14ac:dyDescent="0.15">
      <c r="N4340" s="93"/>
      <c r="P4340" s="93"/>
    </row>
    <row r="4341" spans="14:16" x14ac:dyDescent="0.15">
      <c r="N4341" s="93"/>
      <c r="P4341" s="93"/>
    </row>
    <row r="4342" spans="14:16" x14ac:dyDescent="0.15">
      <c r="N4342" s="93"/>
      <c r="P4342" s="93"/>
    </row>
    <row r="4343" spans="14:16" x14ac:dyDescent="0.15">
      <c r="N4343" s="93"/>
      <c r="P4343" s="93"/>
    </row>
    <row r="4344" spans="14:16" x14ac:dyDescent="0.15">
      <c r="N4344" s="93"/>
      <c r="P4344" s="93"/>
    </row>
    <row r="4345" spans="14:16" x14ac:dyDescent="0.15">
      <c r="N4345" s="93"/>
      <c r="P4345" s="93"/>
    </row>
    <row r="4346" spans="14:16" x14ac:dyDescent="0.15">
      <c r="N4346" s="93"/>
      <c r="P4346" s="93"/>
    </row>
    <row r="4347" spans="14:16" x14ac:dyDescent="0.15">
      <c r="N4347" s="93"/>
      <c r="P4347" s="93"/>
    </row>
    <row r="4348" spans="14:16" x14ac:dyDescent="0.15">
      <c r="N4348" s="93"/>
      <c r="P4348" s="93"/>
    </row>
    <row r="4349" spans="14:16" x14ac:dyDescent="0.15">
      <c r="N4349" s="93"/>
      <c r="P4349" s="93"/>
    </row>
    <row r="4350" spans="14:16" x14ac:dyDescent="0.15">
      <c r="N4350" s="93"/>
      <c r="P4350" s="93"/>
    </row>
    <row r="4351" spans="14:16" x14ac:dyDescent="0.15">
      <c r="N4351" s="93"/>
      <c r="P4351" s="93"/>
    </row>
    <row r="4352" spans="14:16" x14ac:dyDescent="0.15">
      <c r="N4352" s="93"/>
      <c r="P4352" s="93"/>
    </row>
    <row r="4353" spans="14:16" x14ac:dyDescent="0.15">
      <c r="N4353" s="93"/>
      <c r="P4353" s="93"/>
    </row>
    <row r="4354" spans="14:16" x14ac:dyDescent="0.15">
      <c r="N4354" s="93"/>
      <c r="P4354" s="93"/>
    </row>
    <row r="4355" spans="14:16" x14ac:dyDescent="0.15">
      <c r="N4355" s="93"/>
      <c r="P4355" s="93"/>
    </row>
    <row r="4356" spans="14:16" x14ac:dyDescent="0.15">
      <c r="N4356" s="93"/>
      <c r="P4356" s="93"/>
    </row>
    <row r="4357" spans="14:16" x14ac:dyDescent="0.15">
      <c r="N4357" s="93"/>
      <c r="P4357" s="93"/>
    </row>
    <row r="4358" spans="14:16" x14ac:dyDescent="0.15">
      <c r="N4358" s="93"/>
      <c r="P4358" s="93"/>
    </row>
    <row r="4359" spans="14:16" x14ac:dyDescent="0.15">
      <c r="N4359" s="93"/>
      <c r="P4359" s="93"/>
    </row>
    <row r="4360" spans="14:16" x14ac:dyDescent="0.15">
      <c r="N4360" s="93"/>
      <c r="P4360" s="93"/>
    </row>
    <row r="4361" spans="14:16" x14ac:dyDescent="0.15">
      <c r="N4361" s="93"/>
      <c r="P4361" s="93"/>
    </row>
    <row r="4362" spans="14:16" x14ac:dyDescent="0.15">
      <c r="N4362" s="93"/>
      <c r="P4362" s="93"/>
    </row>
    <row r="4363" spans="14:16" x14ac:dyDescent="0.15">
      <c r="N4363" s="93"/>
      <c r="P4363" s="93"/>
    </row>
    <row r="4364" spans="14:16" x14ac:dyDescent="0.15">
      <c r="N4364" s="93"/>
      <c r="P4364" s="93"/>
    </row>
    <row r="4365" spans="14:16" x14ac:dyDescent="0.15">
      <c r="N4365" s="93"/>
      <c r="P4365" s="93"/>
    </row>
    <row r="4366" spans="14:16" x14ac:dyDescent="0.15">
      <c r="N4366" s="93"/>
      <c r="P4366" s="93"/>
    </row>
    <row r="4367" spans="14:16" x14ac:dyDescent="0.15">
      <c r="N4367" s="93"/>
      <c r="P4367" s="93"/>
    </row>
    <row r="4368" spans="14:16" x14ac:dyDescent="0.15">
      <c r="N4368" s="93"/>
      <c r="P4368" s="93"/>
    </row>
    <row r="4369" spans="14:16" x14ac:dyDescent="0.15">
      <c r="N4369" s="93"/>
      <c r="P4369" s="93"/>
    </row>
    <row r="4370" spans="14:16" x14ac:dyDescent="0.15">
      <c r="N4370" s="93"/>
      <c r="P4370" s="93"/>
    </row>
    <row r="4371" spans="14:16" x14ac:dyDescent="0.15">
      <c r="N4371" s="93"/>
      <c r="P4371" s="93"/>
    </row>
    <row r="4372" spans="14:16" x14ac:dyDescent="0.15">
      <c r="N4372" s="93"/>
      <c r="P4372" s="93"/>
    </row>
    <row r="4373" spans="14:16" x14ac:dyDescent="0.15">
      <c r="N4373" s="93"/>
      <c r="P4373" s="93"/>
    </row>
    <row r="4374" spans="14:16" x14ac:dyDescent="0.15">
      <c r="N4374" s="93"/>
      <c r="P4374" s="93"/>
    </row>
    <row r="4375" spans="14:16" x14ac:dyDescent="0.15">
      <c r="N4375" s="93"/>
      <c r="P4375" s="93"/>
    </row>
    <row r="4376" spans="14:16" x14ac:dyDescent="0.15">
      <c r="N4376" s="93"/>
      <c r="P4376" s="93"/>
    </row>
    <row r="4377" spans="14:16" x14ac:dyDescent="0.15">
      <c r="N4377" s="93"/>
      <c r="P4377" s="93"/>
    </row>
    <row r="4378" spans="14:16" x14ac:dyDescent="0.15">
      <c r="N4378" s="93"/>
      <c r="P4378" s="93"/>
    </row>
    <row r="4379" spans="14:16" x14ac:dyDescent="0.15">
      <c r="N4379" s="93"/>
      <c r="P4379" s="93"/>
    </row>
    <row r="4380" spans="14:16" x14ac:dyDescent="0.15">
      <c r="N4380" s="93"/>
      <c r="P4380" s="93"/>
    </row>
    <row r="4381" spans="14:16" x14ac:dyDescent="0.15">
      <c r="N4381" s="93"/>
      <c r="P4381" s="93"/>
    </row>
    <row r="4382" spans="14:16" x14ac:dyDescent="0.15">
      <c r="N4382" s="93"/>
      <c r="P4382" s="93"/>
    </row>
    <row r="4383" spans="14:16" x14ac:dyDescent="0.15">
      <c r="N4383" s="93"/>
      <c r="P4383" s="93"/>
    </row>
    <row r="4384" spans="14:16" x14ac:dyDescent="0.15">
      <c r="N4384" s="93"/>
      <c r="P4384" s="93"/>
    </row>
    <row r="4385" spans="14:16" x14ac:dyDescent="0.15">
      <c r="N4385" s="93"/>
      <c r="P4385" s="93"/>
    </row>
    <row r="4386" spans="14:16" x14ac:dyDescent="0.15">
      <c r="N4386" s="93"/>
      <c r="P4386" s="93"/>
    </row>
    <row r="4387" spans="14:16" x14ac:dyDescent="0.15">
      <c r="N4387" s="93"/>
      <c r="P4387" s="93"/>
    </row>
    <row r="4388" spans="14:16" x14ac:dyDescent="0.15">
      <c r="N4388" s="93"/>
      <c r="P4388" s="93"/>
    </row>
    <row r="4389" spans="14:16" x14ac:dyDescent="0.15">
      <c r="N4389" s="93"/>
      <c r="P4389" s="93"/>
    </row>
    <row r="4390" spans="14:16" x14ac:dyDescent="0.15">
      <c r="N4390" s="93"/>
      <c r="P4390" s="93"/>
    </row>
    <row r="4391" spans="14:16" x14ac:dyDescent="0.15">
      <c r="N4391" s="93"/>
      <c r="P4391" s="93"/>
    </row>
    <row r="4392" spans="14:16" x14ac:dyDescent="0.15">
      <c r="N4392" s="93"/>
      <c r="P4392" s="93"/>
    </row>
    <row r="4393" spans="14:16" x14ac:dyDescent="0.15">
      <c r="N4393" s="93"/>
      <c r="P4393" s="93"/>
    </row>
    <row r="4394" spans="14:16" x14ac:dyDescent="0.15">
      <c r="N4394" s="93"/>
      <c r="P4394" s="93"/>
    </row>
    <row r="4395" spans="14:16" x14ac:dyDescent="0.15">
      <c r="N4395" s="93"/>
      <c r="P4395" s="93"/>
    </row>
    <row r="4396" spans="14:16" x14ac:dyDescent="0.15">
      <c r="N4396" s="93"/>
      <c r="P4396" s="93"/>
    </row>
    <row r="4397" spans="14:16" x14ac:dyDescent="0.15">
      <c r="N4397" s="93"/>
      <c r="P4397" s="93"/>
    </row>
    <row r="4398" spans="14:16" x14ac:dyDescent="0.15">
      <c r="N4398" s="93"/>
      <c r="P4398" s="93"/>
    </row>
    <row r="4399" spans="14:16" x14ac:dyDescent="0.15">
      <c r="N4399" s="93"/>
      <c r="P4399" s="93"/>
    </row>
    <row r="4400" spans="14:16" x14ac:dyDescent="0.15">
      <c r="N4400" s="93"/>
      <c r="P4400" s="93"/>
    </row>
    <row r="4401" spans="14:16" x14ac:dyDescent="0.15">
      <c r="N4401" s="93"/>
      <c r="P4401" s="93"/>
    </row>
    <row r="4402" spans="14:16" x14ac:dyDescent="0.15">
      <c r="N4402" s="93"/>
      <c r="P4402" s="93"/>
    </row>
    <row r="4403" spans="14:16" x14ac:dyDescent="0.15">
      <c r="N4403" s="93"/>
      <c r="P4403" s="93"/>
    </row>
    <row r="4404" spans="14:16" x14ac:dyDescent="0.15">
      <c r="N4404" s="93"/>
      <c r="P4404" s="93"/>
    </row>
    <row r="4405" spans="14:16" x14ac:dyDescent="0.15">
      <c r="N4405" s="93"/>
      <c r="P4405" s="93"/>
    </row>
    <row r="4406" spans="14:16" x14ac:dyDescent="0.15">
      <c r="N4406" s="93"/>
      <c r="P4406" s="93"/>
    </row>
    <row r="4407" spans="14:16" x14ac:dyDescent="0.15">
      <c r="N4407" s="93"/>
      <c r="P4407" s="93"/>
    </row>
    <row r="4408" spans="14:16" x14ac:dyDescent="0.15">
      <c r="N4408" s="93"/>
      <c r="P4408" s="93"/>
    </row>
    <row r="4409" spans="14:16" x14ac:dyDescent="0.15">
      <c r="N4409" s="93"/>
      <c r="P4409" s="93"/>
    </row>
    <row r="4410" spans="14:16" x14ac:dyDescent="0.15">
      <c r="N4410" s="93"/>
      <c r="P4410" s="93"/>
    </row>
    <row r="4411" spans="14:16" x14ac:dyDescent="0.15">
      <c r="N4411" s="93"/>
      <c r="P4411" s="93"/>
    </row>
    <row r="4412" spans="14:16" x14ac:dyDescent="0.15">
      <c r="N4412" s="93"/>
      <c r="P4412" s="93"/>
    </row>
    <row r="4413" spans="14:16" x14ac:dyDescent="0.15">
      <c r="N4413" s="93"/>
      <c r="P4413" s="93"/>
    </row>
    <row r="4414" spans="14:16" x14ac:dyDescent="0.15">
      <c r="N4414" s="93"/>
      <c r="P4414" s="93"/>
    </row>
    <row r="4415" spans="14:16" x14ac:dyDescent="0.15">
      <c r="N4415" s="93"/>
      <c r="P4415" s="93"/>
    </row>
    <row r="4416" spans="14:16" x14ac:dyDescent="0.15">
      <c r="N4416" s="93"/>
      <c r="P4416" s="93"/>
    </row>
    <row r="4417" spans="14:16" x14ac:dyDescent="0.15">
      <c r="N4417" s="93"/>
      <c r="P4417" s="93"/>
    </row>
    <row r="4418" spans="14:16" x14ac:dyDescent="0.15">
      <c r="N4418" s="93"/>
      <c r="P4418" s="93"/>
    </row>
    <row r="4419" spans="14:16" x14ac:dyDescent="0.15">
      <c r="N4419" s="93"/>
      <c r="P4419" s="93"/>
    </row>
    <row r="4420" spans="14:16" x14ac:dyDescent="0.15">
      <c r="N4420" s="93"/>
      <c r="P4420" s="93"/>
    </row>
    <row r="4421" spans="14:16" x14ac:dyDescent="0.15">
      <c r="N4421" s="93"/>
      <c r="P4421" s="93"/>
    </row>
    <row r="4422" spans="14:16" x14ac:dyDescent="0.15">
      <c r="N4422" s="93"/>
      <c r="P4422" s="93"/>
    </row>
    <row r="4423" spans="14:16" x14ac:dyDescent="0.15">
      <c r="N4423" s="93"/>
      <c r="P4423" s="93"/>
    </row>
    <row r="4424" spans="14:16" x14ac:dyDescent="0.15">
      <c r="N4424" s="93"/>
      <c r="P4424" s="93"/>
    </row>
    <row r="4425" spans="14:16" x14ac:dyDescent="0.15">
      <c r="N4425" s="93"/>
      <c r="P4425" s="93"/>
    </row>
    <row r="4426" spans="14:16" x14ac:dyDescent="0.15">
      <c r="N4426" s="93"/>
      <c r="P4426" s="93"/>
    </row>
    <row r="4427" spans="14:16" x14ac:dyDescent="0.15">
      <c r="N4427" s="93"/>
      <c r="P4427" s="93"/>
    </row>
    <row r="4428" spans="14:16" x14ac:dyDescent="0.15">
      <c r="N4428" s="93"/>
      <c r="P4428" s="93"/>
    </row>
    <row r="4429" spans="14:16" x14ac:dyDescent="0.15">
      <c r="N4429" s="93"/>
      <c r="P4429" s="93"/>
    </row>
    <row r="4430" spans="14:16" x14ac:dyDescent="0.15">
      <c r="N4430" s="93"/>
      <c r="P4430" s="93"/>
    </row>
    <row r="4431" spans="14:16" x14ac:dyDescent="0.15">
      <c r="N4431" s="93"/>
      <c r="P4431" s="93"/>
    </row>
    <row r="4432" spans="14:16" x14ac:dyDescent="0.15">
      <c r="N4432" s="93"/>
      <c r="P4432" s="93"/>
    </row>
    <row r="4433" spans="14:16" x14ac:dyDescent="0.15">
      <c r="N4433" s="93"/>
      <c r="P4433" s="93"/>
    </row>
    <row r="4434" spans="14:16" x14ac:dyDescent="0.15">
      <c r="N4434" s="93"/>
      <c r="P4434" s="93"/>
    </row>
    <row r="4435" spans="14:16" x14ac:dyDescent="0.15">
      <c r="N4435" s="93"/>
      <c r="P4435" s="93"/>
    </row>
    <row r="4436" spans="14:16" x14ac:dyDescent="0.15">
      <c r="N4436" s="93"/>
      <c r="P4436" s="93"/>
    </row>
    <row r="4437" spans="14:16" x14ac:dyDescent="0.15">
      <c r="N4437" s="93"/>
      <c r="P4437" s="93"/>
    </row>
    <row r="4438" spans="14:16" x14ac:dyDescent="0.15">
      <c r="N4438" s="93"/>
      <c r="P4438" s="93"/>
    </row>
    <row r="4439" spans="14:16" x14ac:dyDescent="0.15">
      <c r="N4439" s="93"/>
      <c r="P4439" s="93"/>
    </row>
    <row r="4440" spans="14:16" x14ac:dyDescent="0.15">
      <c r="N4440" s="93"/>
      <c r="P4440" s="93"/>
    </row>
    <row r="4441" spans="14:16" x14ac:dyDescent="0.15">
      <c r="N4441" s="93"/>
      <c r="P4441" s="93"/>
    </row>
    <row r="4442" spans="14:16" x14ac:dyDescent="0.15">
      <c r="N4442" s="93"/>
      <c r="P4442" s="93"/>
    </row>
    <row r="4443" spans="14:16" x14ac:dyDescent="0.15">
      <c r="N4443" s="93"/>
      <c r="P4443" s="93"/>
    </row>
    <row r="4444" spans="14:16" x14ac:dyDescent="0.15">
      <c r="N4444" s="93"/>
      <c r="P4444" s="93"/>
    </row>
    <row r="4445" spans="14:16" x14ac:dyDescent="0.15">
      <c r="N4445" s="93"/>
      <c r="P4445" s="93"/>
    </row>
    <row r="4446" spans="14:16" x14ac:dyDescent="0.15">
      <c r="N4446" s="93"/>
      <c r="P4446" s="93"/>
    </row>
    <row r="4447" spans="14:16" x14ac:dyDescent="0.15">
      <c r="N4447" s="93"/>
      <c r="P4447" s="93"/>
    </row>
    <row r="4448" spans="14:16" x14ac:dyDescent="0.15">
      <c r="N4448" s="93"/>
      <c r="P4448" s="93"/>
    </row>
    <row r="4449" spans="14:16" x14ac:dyDescent="0.15">
      <c r="N4449" s="93"/>
      <c r="P4449" s="93"/>
    </row>
    <row r="4450" spans="14:16" x14ac:dyDescent="0.15">
      <c r="N4450" s="93"/>
      <c r="P4450" s="93"/>
    </row>
    <row r="4451" spans="14:16" x14ac:dyDescent="0.15">
      <c r="N4451" s="93"/>
      <c r="P4451" s="93"/>
    </row>
    <row r="4452" spans="14:16" x14ac:dyDescent="0.15">
      <c r="N4452" s="93"/>
      <c r="P4452" s="93"/>
    </row>
    <row r="4453" spans="14:16" x14ac:dyDescent="0.15">
      <c r="N4453" s="93"/>
      <c r="P4453" s="93"/>
    </row>
    <row r="4454" spans="14:16" x14ac:dyDescent="0.15">
      <c r="N4454" s="93"/>
      <c r="P4454" s="93"/>
    </row>
    <row r="4455" spans="14:16" x14ac:dyDescent="0.15">
      <c r="N4455" s="93"/>
      <c r="P4455" s="93"/>
    </row>
    <row r="4456" spans="14:16" x14ac:dyDescent="0.15">
      <c r="N4456" s="93"/>
      <c r="P4456" s="93"/>
    </row>
    <row r="4457" spans="14:16" x14ac:dyDescent="0.15">
      <c r="N4457" s="93"/>
      <c r="P4457" s="93"/>
    </row>
    <row r="4458" spans="14:16" x14ac:dyDescent="0.15">
      <c r="N4458" s="93"/>
      <c r="P4458" s="93"/>
    </row>
    <row r="4459" spans="14:16" x14ac:dyDescent="0.15">
      <c r="N4459" s="93"/>
      <c r="P4459" s="93"/>
    </row>
    <row r="4460" spans="14:16" x14ac:dyDescent="0.15">
      <c r="N4460" s="93"/>
      <c r="P4460" s="93"/>
    </row>
    <row r="4461" spans="14:16" x14ac:dyDescent="0.15">
      <c r="N4461" s="93"/>
      <c r="P4461" s="93"/>
    </row>
    <row r="4462" spans="14:16" x14ac:dyDescent="0.15">
      <c r="N4462" s="93"/>
      <c r="P4462" s="93"/>
    </row>
    <row r="4463" spans="14:16" x14ac:dyDescent="0.15">
      <c r="N4463" s="93"/>
      <c r="P4463" s="93"/>
    </row>
    <row r="4464" spans="14:16" x14ac:dyDescent="0.15">
      <c r="N4464" s="93"/>
      <c r="P4464" s="93"/>
    </row>
    <row r="4465" spans="14:16" x14ac:dyDescent="0.15">
      <c r="N4465" s="93"/>
      <c r="P4465" s="93"/>
    </row>
    <row r="4466" spans="14:16" x14ac:dyDescent="0.15">
      <c r="N4466" s="93"/>
      <c r="P4466" s="93"/>
    </row>
    <row r="4467" spans="14:16" x14ac:dyDescent="0.15">
      <c r="N4467" s="93"/>
      <c r="P4467" s="93"/>
    </row>
    <row r="4468" spans="14:16" x14ac:dyDescent="0.15">
      <c r="N4468" s="93"/>
      <c r="P4468" s="93"/>
    </row>
    <row r="4469" spans="14:16" x14ac:dyDescent="0.15">
      <c r="N4469" s="93"/>
      <c r="P4469" s="93"/>
    </row>
    <row r="4470" spans="14:16" x14ac:dyDescent="0.15">
      <c r="N4470" s="93"/>
      <c r="P4470" s="93"/>
    </row>
    <row r="4471" spans="14:16" x14ac:dyDescent="0.15">
      <c r="N4471" s="93"/>
      <c r="P4471" s="93"/>
    </row>
    <row r="4472" spans="14:16" x14ac:dyDescent="0.15">
      <c r="N4472" s="93"/>
      <c r="P4472" s="93"/>
    </row>
    <row r="4473" spans="14:16" x14ac:dyDescent="0.15">
      <c r="N4473" s="93"/>
      <c r="P4473" s="93"/>
    </row>
    <row r="4474" spans="14:16" x14ac:dyDescent="0.15">
      <c r="N4474" s="93"/>
      <c r="P4474" s="93"/>
    </row>
    <row r="4475" spans="14:16" x14ac:dyDescent="0.15">
      <c r="N4475" s="93"/>
      <c r="P4475" s="93"/>
    </row>
    <row r="4476" spans="14:16" x14ac:dyDescent="0.15">
      <c r="N4476" s="93"/>
      <c r="P4476" s="93"/>
    </row>
    <row r="4477" spans="14:16" x14ac:dyDescent="0.15">
      <c r="N4477" s="93"/>
      <c r="P4477" s="93"/>
    </row>
    <row r="4478" spans="14:16" x14ac:dyDescent="0.15">
      <c r="N4478" s="93"/>
      <c r="P4478" s="93"/>
    </row>
    <row r="4479" spans="14:16" x14ac:dyDescent="0.15">
      <c r="N4479" s="93"/>
      <c r="P4479" s="93"/>
    </row>
    <row r="4480" spans="14:16" x14ac:dyDescent="0.15">
      <c r="N4480" s="93"/>
      <c r="P4480" s="93"/>
    </row>
    <row r="4481" spans="14:16" x14ac:dyDescent="0.15">
      <c r="N4481" s="93"/>
      <c r="P4481" s="93"/>
    </row>
    <row r="4482" spans="14:16" x14ac:dyDescent="0.15">
      <c r="N4482" s="93"/>
      <c r="P4482" s="93"/>
    </row>
    <row r="4483" spans="14:16" x14ac:dyDescent="0.15">
      <c r="N4483" s="93"/>
      <c r="P4483" s="93"/>
    </row>
    <row r="4484" spans="14:16" x14ac:dyDescent="0.15">
      <c r="N4484" s="93"/>
      <c r="P4484" s="93"/>
    </row>
    <row r="4485" spans="14:16" x14ac:dyDescent="0.15">
      <c r="N4485" s="93"/>
      <c r="P4485" s="93"/>
    </row>
    <row r="4486" spans="14:16" x14ac:dyDescent="0.15">
      <c r="N4486" s="93"/>
      <c r="P4486" s="93"/>
    </row>
    <row r="4487" spans="14:16" x14ac:dyDescent="0.15">
      <c r="N4487" s="93"/>
      <c r="P4487" s="93"/>
    </row>
    <row r="4488" spans="14:16" x14ac:dyDescent="0.15">
      <c r="N4488" s="93"/>
      <c r="P4488" s="93"/>
    </row>
    <row r="4489" spans="14:16" x14ac:dyDescent="0.15">
      <c r="N4489" s="93"/>
      <c r="P4489" s="93"/>
    </row>
    <row r="4490" spans="14:16" x14ac:dyDescent="0.15">
      <c r="N4490" s="93"/>
      <c r="P4490" s="93"/>
    </row>
    <row r="4491" spans="14:16" x14ac:dyDescent="0.15">
      <c r="N4491" s="93"/>
      <c r="P4491" s="93"/>
    </row>
    <row r="4492" spans="14:16" x14ac:dyDescent="0.15">
      <c r="N4492" s="93"/>
      <c r="P4492" s="93"/>
    </row>
    <row r="4493" spans="14:16" x14ac:dyDescent="0.15">
      <c r="N4493" s="93"/>
      <c r="P4493" s="93"/>
    </row>
    <row r="4494" spans="14:16" x14ac:dyDescent="0.15">
      <c r="N4494" s="93"/>
      <c r="P4494" s="93"/>
    </row>
    <row r="4495" spans="14:16" x14ac:dyDescent="0.15">
      <c r="N4495" s="93"/>
      <c r="P4495" s="93"/>
    </row>
    <row r="4496" spans="14:16" x14ac:dyDescent="0.15">
      <c r="N4496" s="93"/>
      <c r="P4496" s="93"/>
    </row>
    <row r="4497" spans="14:16" x14ac:dyDescent="0.15">
      <c r="N4497" s="93"/>
      <c r="P4497" s="93"/>
    </row>
    <row r="4498" spans="14:16" x14ac:dyDescent="0.15">
      <c r="N4498" s="93"/>
      <c r="P4498" s="93"/>
    </row>
    <row r="4499" spans="14:16" x14ac:dyDescent="0.15">
      <c r="N4499" s="93"/>
      <c r="P4499" s="93"/>
    </row>
    <row r="4500" spans="14:16" x14ac:dyDescent="0.15">
      <c r="N4500" s="93"/>
      <c r="P4500" s="93"/>
    </row>
    <row r="4501" spans="14:16" x14ac:dyDescent="0.15">
      <c r="N4501" s="93"/>
      <c r="P4501" s="93"/>
    </row>
    <row r="4502" spans="14:16" x14ac:dyDescent="0.15">
      <c r="N4502" s="93"/>
      <c r="P4502" s="93"/>
    </row>
    <row r="4503" spans="14:16" x14ac:dyDescent="0.15">
      <c r="N4503" s="93"/>
      <c r="P4503" s="93"/>
    </row>
    <row r="4504" spans="14:16" x14ac:dyDescent="0.15">
      <c r="N4504" s="93"/>
      <c r="P4504" s="93"/>
    </row>
    <row r="4505" spans="14:16" x14ac:dyDescent="0.15">
      <c r="N4505" s="93"/>
      <c r="P4505" s="93"/>
    </row>
    <row r="4506" spans="14:16" x14ac:dyDescent="0.15">
      <c r="N4506" s="93"/>
      <c r="P4506" s="93"/>
    </row>
    <row r="4507" spans="14:16" x14ac:dyDescent="0.15">
      <c r="N4507" s="93"/>
      <c r="P4507" s="93"/>
    </row>
    <row r="4508" spans="14:16" x14ac:dyDescent="0.15">
      <c r="N4508" s="93"/>
      <c r="P4508" s="93"/>
    </row>
    <row r="4509" spans="14:16" x14ac:dyDescent="0.15">
      <c r="N4509" s="93"/>
      <c r="P4509" s="93"/>
    </row>
    <row r="4510" spans="14:16" x14ac:dyDescent="0.15">
      <c r="N4510" s="93"/>
      <c r="P4510" s="93"/>
    </row>
    <row r="4511" spans="14:16" x14ac:dyDescent="0.15">
      <c r="N4511" s="93"/>
      <c r="P4511" s="93"/>
    </row>
    <row r="4512" spans="14:16" x14ac:dyDescent="0.15">
      <c r="N4512" s="93"/>
      <c r="P4512" s="93"/>
    </row>
    <row r="4513" spans="14:16" x14ac:dyDescent="0.15">
      <c r="N4513" s="93"/>
      <c r="P4513" s="93"/>
    </row>
    <row r="4514" spans="14:16" x14ac:dyDescent="0.15">
      <c r="N4514" s="93"/>
      <c r="P4514" s="93"/>
    </row>
    <row r="4515" spans="14:16" x14ac:dyDescent="0.15">
      <c r="N4515" s="93"/>
      <c r="P4515" s="93"/>
    </row>
    <row r="4516" spans="14:16" x14ac:dyDescent="0.15">
      <c r="N4516" s="93"/>
      <c r="P4516" s="93"/>
    </row>
    <row r="4517" spans="14:16" x14ac:dyDescent="0.15">
      <c r="N4517" s="93"/>
      <c r="P4517" s="93"/>
    </row>
    <row r="4518" spans="14:16" x14ac:dyDescent="0.15">
      <c r="N4518" s="93"/>
      <c r="P4518" s="93"/>
    </row>
    <row r="4519" spans="14:16" x14ac:dyDescent="0.15">
      <c r="N4519" s="93"/>
      <c r="P4519" s="93"/>
    </row>
    <row r="4520" spans="14:16" x14ac:dyDescent="0.15">
      <c r="N4520" s="93"/>
      <c r="P4520" s="93"/>
    </row>
    <row r="4521" spans="14:16" x14ac:dyDescent="0.15">
      <c r="N4521" s="93"/>
      <c r="P4521" s="93"/>
    </row>
    <row r="4522" spans="14:16" x14ac:dyDescent="0.15">
      <c r="N4522" s="93"/>
      <c r="P4522" s="93"/>
    </row>
    <row r="4523" spans="14:16" x14ac:dyDescent="0.15">
      <c r="N4523" s="93"/>
      <c r="P4523" s="93"/>
    </row>
    <row r="4524" spans="14:16" x14ac:dyDescent="0.15">
      <c r="N4524" s="93"/>
      <c r="P4524" s="93"/>
    </row>
    <row r="4525" spans="14:16" x14ac:dyDescent="0.15">
      <c r="N4525" s="93"/>
      <c r="P4525" s="93"/>
    </row>
    <row r="4526" spans="14:16" x14ac:dyDescent="0.15">
      <c r="N4526" s="93"/>
      <c r="P4526" s="93"/>
    </row>
    <row r="4527" spans="14:16" x14ac:dyDescent="0.15">
      <c r="N4527" s="93"/>
      <c r="P4527" s="93"/>
    </row>
    <row r="4528" spans="14:16" x14ac:dyDescent="0.15">
      <c r="N4528" s="93"/>
      <c r="P4528" s="93"/>
    </row>
    <row r="4529" spans="14:16" x14ac:dyDescent="0.15">
      <c r="N4529" s="93"/>
      <c r="P4529" s="93"/>
    </row>
    <row r="4530" spans="14:16" x14ac:dyDescent="0.15">
      <c r="N4530" s="93"/>
      <c r="P4530" s="93"/>
    </row>
    <row r="4531" spans="14:16" x14ac:dyDescent="0.15">
      <c r="N4531" s="93"/>
      <c r="P4531" s="93"/>
    </row>
    <row r="4532" spans="14:16" x14ac:dyDescent="0.15">
      <c r="N4532" s="93"/>
      <c r="P4532" s="93"/>
    </row>
    <row r="4533" spans="14:16" x14ac:dyDescent="0.15">
      <c r="N4533" s="93"/>
      <c r="P4533" s="93"/>
    </row>
    <row r="4534" spans="14:16" x14ac:dyDescent="0.15">
      <c r="N4534" s="93"/>
      <c r="P4534" s="93"/>
    </row>
    <row r="4535" spans="14:16" x14ac:dyDescent="0.15">
      <c r="N4535" s="93"/>
      <c r="P4535" s="93"/>
    </row>
    <row r="4536" spans="14:16" x14ac:dyDescent="0.15">
      <c r="N4536" s="93"/>
      <c r="P4536" s="93"/>
    </row>
    <row r="4537" spans="14:16" x14ac:dyDescent="0.15">
      <c r="N4537" s="93"/>
      <c r="P4537" s="93"/>
    </row>
    <row r="4538" spans="14:16" x14ac:dyDescent="0.15">
      <c r="N4538" s="93"/>
      <c r="P4538" s="93"/>
    </row>
    <row r="4539" spans="14:16" x14ac:dyDescent="0.15">
      <c r="N4539" s="93"/>
      <c r="P4539" s="93"/>
    </row>
    <row r="4540" spans="14:16" x14ac:dyDescent="0.15">
      <c r="N4540" s="93"/>
      <c r="P4540" s="93"/>
    </row>
    <row r="4541" spans="14:16" x14ac:dyDescent="0.15">
      <c r="N4541" s="93"/>
      <c r="P4541" s="93"/>
    </row>
    <row r="4542" spans="14:16" x14ac:dyDescent="0.15">
      <c r="N4542" s="93"/>
      <c r="P4542" s="93"/>
    </row>
    <row r="4543" spans="14:16" x14ac:dyDescent="0.15">
      <c r="N4543" s="93"/>
      <c r="P4543" s="93"/>
    </row>
    <row r="4544" spans="14:16" x14ac:dyDescent="0.15">
      <c r="N4544" s="93"/>
      <c r="P4544" s="93"/>
    </row>
    <row r="4545" spans="14:16" x14ac:dyDescent="0.15">
      <c r="N4545" s="93"/>
      <c r="P4545" s="93"/>
    </row>
    <row r="4546" spans="14:16" x14ac:dyDescent="0.15">
      <c r="N4546" s="93"/>
      <c r="P4546" s="93"/>
    </row>
    <row r="4547" spans="14:16" x14ac:dyDescent="0.15">
      <c r="N4547" s="93"/>
      <c r="P4547" s="93"/>
    </row>
    <row r="4548" spans="14:16" x14ac:dyDescent="0.15">
      <c r="N4548" s="93"/>
      <c r="P4548" s="93"/>
    </row>
    <row r="4549" spans="14:16" x14ac:dyDescent="0.15">
      <c r="N4549" s="93"/>
      <c r="P4549" s="93"/>
    </row>
    <row r="4550" spans="14:16" x14ac:dyDescent="0.15">
      <c r="N4550" s="93"/>
      <c r="P4550" s="93"/>
    </row>
    <row r="4551" spans="14:16" x14ac:dyDescent="0.15">
      <c r="N4551" s="93"/>
      <c r="P4551" s="93"/>
    </row>
    <row r="4552" spans="14:16" x14ac:dyDescent="0.15">
      <c r="N4552" s="93"/>
      <c r="P4552" s="93"/>
    </row>
    <row r="4553" spans="14:16" x14ac:dyDescent="0.15">
      <c r="N4553" s="93"/>
      <c r="P4553" s="93"/>
    </row>
    <row r="4554" spans="14:16" x14ac:dyDescent="0.15">
      <c r="N4554" s="93"/>
      <c r="P4554" s="93"/>
    </row>
    <row r="4555" spans="14:16" x14ac:dyDescent="0.15">
      <c r="N4555" s="93"/>
      <c r="P4555" s="93"/>
    </row>
    <row r="4556" spans="14:16" x14ac:dyDescent="0.15">
      <c r="N4556" s="93"/>
      <c r="P4556" s="93"/>
    </row>
    <row r="4557" spans="14:16" x14ac:dyDescent="0.15">
      <c r="N4557" s="93"/>
      <c r="P4557" s="93"/>
    </row>
    <row r="4558" spans="14:16" x14ac:dyDescent="0.15">
      <c r="N4558" s="93"/>
      <c r="P4558" s="93"/>
    </row>
    <row r="4559" spans="14:16" x14ac:dyDescent="0.15">
      <c r="N4559" s="93"/>
      <c r="P4559" s="93"/>
    </row>
    <row r="4560" spans="14:16" x14ac:dyDescent="0.15">
      <c r="N4560" s="93"/>
      <c r="P4560" s="93"/>
    </row>
    <row r="4561" spans="14:16" x14ac:dyDescent="0.15">
      <c r="N4561" s="93"/>
      <c r="P4561" s="93"/>
    </row>
    <row r="4562" spans="14:16" x14ac:dyDescent="0.15">
      <c r="N4562" s="93"/>
      <c r="P4562" s="93"/>
    </row>
    <row r="4563" spans="14:16" x14ac:dyDescent="0.15">
      <c r="N4563" s="93"/>
      <c r="P4563" s="93"/>
    </row>
    <row r="4564" spans="14:16" x14ac:dyDescent="0.15">
      <c r="N4564" s="93"/>
      <c r="P4564" s="93"/>
    </row>
    <row r="4565" spans="14:16" x14ac:dyDescent="0.15">
      <c r="N4565" s="93"/>
      <c r="P4565" s="93"/>
    </row>
    <row r="4566" spans="14:16" x14ac:dyDescent="0.15">
      <c r="N4566" s="93"/>
      <c r="P4566" s="93"/>
    </row>
    <row r="4567" spans="14:16" x14ac:dyDescent="0.15">
      <c r="N4567" s="93"/>
      <c r="P4567" s="93"/>
    </row>
    <row r="4568" spans="14:16" x14ac:dyDescent="0.15">
      <c r="N4568" s="93"/>
      <c r="P4568" s="93"/>
    </row>
    <row r="4569" spans="14:16" x14ac:dyDescent="0.15">
      <c r="N4569" s="93"/>
      <c r="P4569" s="93"/>
    </row>
    <row r="4570" spans="14:16" x14ac:dyDescent="0.15">
      <c r="N4570" s="93"/>
      <c r="P4570" s="93"/>
    </row>
    <row r="4571" spans="14:16" x14ac:dyDescent="0.15">
      <c r="N4571" s="93"/>
      <c r="P4571" s="93"/>
    </row>
    <row r="4572" spans="14:16" x14ac:dyDescent="0.15">
      <c r="N4572" s="93"/>
      <c r="P4572" s="93"/>
    </row>
    <row r="4573" spans="14:16" x14ac:dyDescent="0.15">
      <c r="N4573" s="93"/>
      <c r="P4573" s="93"/>
    </row>
    <row r="4574" spans="14:16" x14ac:dyDescent="0.15">
      <c r="N4574" s="93"/>
      <c r="P4574" s="93"/>
    </row>
    <row r="4575" spans="14:16" x14ac:dyDescent="0.15">
      <c r="N4575" s="93"/>
      <c r="P4575" s="93"/>
    </row>
    <row r="4576" spans="14:16" x14ac:dyDescent="0.15">
      <c r="N4576" s="93"/>
      <c r="P4576" s="93"/>
    </row>
    <row r="4577" spans="14:16" x14ac:dyDescent="0.15">
      <c r="N4577" s="93"/>
      <c r="P4577" s="93"/>
    </row>
    <row r="4578" spans="14:16" x14ac:dyDescent="0.15">
      <c r="N4578" s="93"/>
      <c r="P4578" s="93"/>
    </row>
    <row r="4579" spans="14:16" x14ac:dyDescent="0.15">
      <c r="N4579" s="93"/>
      <c r="P4579" s="93"/>
    </row>
    <row r="4580" spans="14:16" x14ac:dyDescent="0.15">
      <c r="N4580" s="93"/>
      <c r="P4580" s="93"/>
    </row>
    <row r="4581" spans="14:16" x14ac:dyDescent="0.15">
      <c r="N4581" s="93"/>
      <c r="P4581" s="93"/>
    </row>
    <row r="4582" spans="14:16" x14ac:dyDescent="0.15">
      <c r="N4582" s="93"/>
      <c r="P4582" s="93"/>
    </row>
    <row r="4583" spans="14:16" x14ac:dyDescent="0.15">
      <c r="N4583" s="93"/>
      <c r="P4583" s="93"/>
    </row>
    <row r="4584" spans="14:16" x14ac:dyDescent="0.15">
      <c r="N4584" s="93"/>
      <c r="P4584" s="93"/>
    </row>
    <row r="4585" spans="14:16" x14ac:dyDescent="0.15">
      <c r="N4585" s="93"/>
      <c r="P4585" s="93"/>
    </row>
    <row r="4586" spans="14:16" x14ac:dyDescent="0.15">
      <c r="N4586" s="93"/>
      <c r="P4586" s="93"/>
    </row>
    <row r="4587" spans="14:16" x14ac:dyDescent="0.15">
      <c r="N4587" s="93"/>
      <c r="P4587" s="93"/>
    </row>
    <row r="4588" spans="14:16" x14ac:dyDescent="0.15">
      <c r="N4588" s="93"/>
      <c r="P4588" s="93"/>
    </row>
    <row r="4589" spans="14:16" x14ac:dyDescent="0.15">
      <c r="N4589" s="93"/>
      <c r="P4589" s="93"/>
    </row>
    <row r="4590" spans="14:16" x14ac:dyDescent="0.15">
      <c r="N4590" s="93"/>
      <c r="P4590" s="93"/>
    </row>
    <row r="4591" spans="14:16" x14ac:dyDescent="0.15">
      <c r="N4591" s="93"/>
      <c r="P4591" s="93"/>
    </row>
    <row r="4592" spans="14:16" x14ac:dyDescent="0.15">
      <c r="N4592" s="93"/>
      <c r="P4592" s="93"/>
    </row>
    <row r="4593" spans="14:16" x14ac:dyDescent="0.15">
      <c r="N4593" s="93"/>
      <c r="P4593" s="93"/>
    </row>
    <row r="4594" spans="14:16" x14ac:dyDescent="0.15">
      <c r="N4594" s="93"/>
      <c r="P4594" s="93"/>
    </row>
    <row r="4595" spans="14:16" x14ac:dyDescent="0.15">
      <c r="N4595" s="93"/>
      <c r="P4595" s="93"/>
    </row>
    <row r="4596" spans="14:16" x14ac:dyDescent="0.15">
      <c r="N4596" s="93"/>
      <c r="P4596" s="93"/>
    </row>
    <row r="4597" spans="14:16" x14ac:dyDescent="0.15">
      <c r="N4597" s="93"/>
      <c r="P4597" s="93"/>
    </row>
    <row r="4598" spans="14:16" x14ac:dyDescent="0.15">
      <c r="N4598" s="93"/>
      <c r="P4598" s="93"/>
    </row>
    <row r="4599" spans="14:16" x14ac:dyDescent="0.15">
      <c r="N4599" s="93"/>
      <c r="P4599" s="93"/>
    </row>
    <row r="4600" spans="14:16" x14ac:dyDescent="0.15">
      <c r="N4600" s="93"/>
      <c r="P4600" s="93"/>
    </row>
    <row r="4601" spans="14:16" x14ac:dyDescent="0.15">
      <c r="N4601" s="93"/>
      <c r="P4601" s="93"/>
    </row>
    <row r="4602" spans="14:16" x14ac:dyDescent="0.15">
      <c r="N4602" s="93"/>
      <c r="P4602" s="93"/>
    </row>
    <row r="4603" spans="14:16" x14ac:dyDescent="0.15">
      <c r="N4603" s="93"/>
      <c r="P4603" s="93"/>
    </row>
    <row r="4604" spans="14:16" x14ac:dyDescent="0.15">
      <c r="N4604" s="93"/>
      <c r="P4604" s="93"/>
    </row>
    <row r="4605" spans="14:16" x14ac:dyDescent="0.15">
      <c r="N4605" s="93"/>
      <c r="P4605" s="93"/>
    </row>
    <row r="4606" spans="14:16" x14ac:dyDescent="0.15">
      <c r="N4606" s="93"/>
      <c r="P4606" s="93"/>
    </row>
    <row r="4607" spans="14:16" x14ac:dyDescent="0.15">
      <c r="N4607" s="93"/>
      <c r="P4607" s="93"/>
    </row>
    <row r="4608" spans="14:16" x14ac:dyDescent="0.15">
      <c r="N4608" s="93"/>
      <c r="P4608" s="93"/>
    </row>
    <row r="4609" spans="14:16" x14ac:dyDescent="0.15">
      <c r="N4609" s="93"/>
      <c r="P4609" s="93"/>
    </row>
    <row r="4610" spans="14:16" x14ac:dyDescent="0.15">
      <c r="N4610" s="93"/>
      <c r="P4610" s="93"/>
    </row>
    <row r="4611" spans="14:16" x14ac:dyDescent="0.15">
      <c r="N4611" s="93"/>
      <c r="P4611" s="93"/>
    </row>
    <row r="4612" spans="14:16" x14ac:dyDescent="0.15">
      <c r="N4612" s="93"/>
      <c r="P4612" s="93"/>
    </row>
    <row r="4613" spans="14:16" x14ac:dyDescent="0.15">
      <c r="N4613" s="93"/>
      <c r="P4613" s="93"/>
    </row>
    <row r="4614" spans="14:16" x14ac:dyDescent="0.15">
      <c r="N4614" s="93"/>
      <c r="P4614" s="93"/>
    </row>
    <row r="4615" spans="14:16" x14ac:dyDescent="0.15">
      <c r="N4615" s="93"/>
      <c r="P4615" s="93"/>
    </row>
    <row r="4616" spans="14:16" x14ac:dyDescent="0.15">
      <c r="N4616" s="93"/>
      <c r="P4616" s="93"/>
    </row>
    <row r="4617" spans="14:16" x14ac:dyDescent="0.15">
      <c r="N4617" s="93"/>
      <c r="P4617" s="93"/>
    </row>
    <row r="4618" spans="14:16" x14ac:dyDescent="0.15">
      <c r="N4618" s="93"/>
      <c r="P4618" s="93"/>
    </row>
    <row r="4619" spans="14:16" x14ac:dyDescent="0.15">
      <c r="N4619" s="93"/>
      <c r="P4619" s="93"/>
    </row>
    <row r="4620" spans="14:16" x14ac:dyDescent="0.15">
      <c r="N4620" s="93"/>
      <c r="P4620" s="93"/>
    </row>
    <row r="4621" spans="14:16" x14ac:dyDescent="0.15">
      <c r="N4621" s="93"/>
      <c r="P4621" s="93"/>
    </row>
    <row r="4622" spans="14:16" x14ac:dyDescent="0.15">
      <c r="N4622" s="93"/>
      <c r="P4622" s="93"/>
    </row>
    <row r="4623" spans="14:16" x14ac:dyDescent="0.15">
      <c r="N4623" s="93"/>
      <c r="P4623" s="93"/>
    </row>
    <row r="4624" spans="14:16" x14ac:dyDescent="0.15">
      <c r="N4624" s="93"/>
      <c r="P4624" s="93"/>
    </row>
    <row r="4625" spans="14:16" x14ac:dyDescent="0.15">
      <c r="N4625" s="93"/>
      <c r="P4625" s="93"/>
    </row>
    <row r="4626" spans="14:16" x14ac:dyDescent="0.15">
      <c r="N4626" s="93"/>
      <c r="P4626" s="93"/>
    </row>
    <row r="4627" spans="14:16" x14ac:dyDescent="0.15">
      <c r="N4627" s="93"/>
      <c r="P4627" s="93"/>
    </row>
    <row r="4628" spans="14:16" x14ac:dyDescent="0.15">
      <c r="N4628" s="93"/>
      <c r="P4628" s="93"/>
    </row>
    <row r="4629" spans="14:16" x14ac:dyDescent="0.15">
      <c r="N4629" s="93"/>
      <c r="P4629" s="93"/>
    </row>
    <row r="4630" spans="14:16" x14ac:dyDescent="0.15">
      <c r="N4630" s="93"/>
      <c r="P4630" s="93"/>
    </row>
    <row r="4631" spans="14:16" x14ac:dyDescent="0.15">
      <c r="N4631" s="93"/>
      <c r="P4631" s="93"/>
    </row>
    <row r="4632" spans="14:16" x14ac:dyDescent="0.15">
      <c r="N4632" s="93"/>
      <c r="P4632" s="93"/>
    </row>
    <row r="4633" spans="14:16" x14ac:dyDescent="0.15">
      <c r="N4633" s="93"/>
      <c r="P4633" s="93"/>
    </row>
    <row r="4634" spans="14:16" x14ac:dyDescent="0.15">
      <c r="N4634" s="93"/>
      <c r="P4634" s="93"/>
    </row>
    <row r="4635" spans="14:16" x14ac:dyDescent="0.15">
      <c r="N4635" s="93"/>
      <c r="P4635" s="93"/>
    </row>
    <row r="4636" spans="14:16" x14ac:dyDescent="0.15">
      <c r="N4636" s="93"/>
      <c r="P4636" s="93"/>
    </row>
    <row r="4637" spans="14:16" x14ac:dyDescent="0.15">
      <c r="N4637" s="93"/>
      <c r="P4637" s="93"/>
    </row>
    <row r="4638" spans="14:16" x14ac:dyDescent="0.15">
      <c r="N4638" s="93"/>
      <c r="P4638" s="93"/>
    </row>
    <row r="4639" spans="14:16" x14ac:dyDescent="0.15">
      <c r="N4639" s="93"/>
      <c r="P4639" s="93"/>
    </row>
    <row r="4640" spans="14:16" x14ac:dyDescent="0.15">
      <c r="N4640" s="93"/>
      <c r="P4640" s="93"/>
    </row>
    <row r="4641" spans="14:16" x14ac:dyDescent="0.15">
      <c r="N4641" s="93"/>
      <c r="P4641" s="93"/>
    </row>
    <row r="4642" spans="14:16" x14ac:dyDescent="0.15">
      <c r="N4642" s="93"/>
      <c r="P4642" s="93"/>
    </row>
    <row r="4643" spans="14:16" x14ac:dyDescent="0.15">
      <c r="N4643" s="93"/>
      <c r="P4643" s="93"/>
    </row>
    <row r="4644" spans="14:16" x14ac:dyDescent="0.15">
      <c r="N4644" s="93"/>
      <c r="P4644" s="93"/>
    </row>
    <row r="4645" spans="14:16" x14ac:dyDescent="0.15">
      <c r="N4645" s="93"/>
      <c r="P4645" s="93"/>
    </row>
    <row r="4646" spans="14:16" x14ac:dyDescent="0.15">
      <c r="N4646" s="93"/>
      <c r="P4646" s="93"/>
    </row>
    <row r="4647" spans="14:16" x14ac:dyDescent="0.15">
      <c r="N4647" s="93"/>
      <c r="P4647" s="93"/>
    </row>
    <row r="4648" spans="14:16" x14ac:dyDescent="0.15">
      <c r="N4648" s="93"/>
      <c r="P4648" s="93"/>
    </row>
    <row r="4649" spans="14:16" x14ac:dyDescent="0.15">
      <c r="N4649" s="93"/>
      <c r="P4649" s="93"/>
    </row>
    <row r="4650" spans="14:16" x14ac:dyDescent="0.15">
      <c r="N4650" s="93"/>
      <c r="P4650" s="93"/>
    </row>
    <row r="4651" spans="14:16" x14ac:dyDescent="0.15">
      <c r="N4651" s="93"/>
      <c r="P4651" s="93"/>
    </row>
    <row r="4652" spans="14:16" x14ac:dyDescent="0.15">
      <c r="N4652" s="93"/>
      <c r="P4652" s="93"/>
    </row>
    <row r="4653" spans="14:16" x14ac:dyDescent="0.15">
      <c r="N4653" s="93"/>
      <c r="P4653" s="93"/>
    </row>
    <row r="4654" spans="14:16" x14ac:dyDescent="0.15">
      <c r="N4654" s="93"/>
      <c r="P4654" s="93"/>
    </row>
    <row r="4655" spans="14:16" x14ac:dyDescent="0.15">
      <c r="N4655" s="93"/>
      <c r="P4655" s="93"/>
    </row>
    <row r="4656" spans="14:16" x14ac:dyDescent="0.15">
      <c r="N4656" s="93"/>
      <c r="P4656" s="93"/>
    </row>
    <row r="4657" spans="14:16" x14ac:dyDescent="0.15">
      <c r="N4657" s="93"/>
      <c r="P4657" s="93"/>
    </row>
    <row r="4658" spans="14:16" x14ac:dyDescent="0.15">
      <c r="N4658" s="93"/>
      <c r="P4658" s="93"/>
    </row>
    <row r="4659" spans="14:16" x14ac:dyDescent="0.15">
      <c r="N4659" s="93"/>
      <c r="P4659" s="93"/>
    </row>
    <row r="4660" spans="14:16" x14ac:dyDescent="0.15">
      <c r="N4660" s="93"/>
      <c r="P4660" s="93"/>
    </row>
    <row r="4661" spans="14:16" x14ac:dyDescent="0.15">
      <c r="N4661" s="93"/>
      <c r="P4661" s="93"/>
    </row>
    <row r="4662" spans="14:16" x14ac:dyDescent="0.15">
      <c r="N4662" s="93"/>
      <c r="P4662" s="93"/>
    </row>
    <row r="4663" spans="14:16" x14ac:dyDescent="0.15">
      <c r="N4663" s="93"/>
      <c r="P4663" s="93"/>
    </row>
    <row r="4664" spans="14:16" x14ac:dyDescent="0.15">
      <c r="N4664" s="93"/>
      <c r="P4664" s="93"/>
    </row>
    <row r="4665" spans="14:16" x14ac:dyDescent="0.15">
      <c r="N4665" s="93"/>
      <c r="P4665" s="93"/>
    </row>
    <row r="4666" spans="14:16" x14ac:dyDescent="0.15">
      <c r="N4666" s="93"/>
      <c r="P4666" s="93"/>
    </row>
    <row r="4667" spans="14:16" x14ac:dyDescent="0.15">
      <c r="N4667" s="93"/>
      <c r="P4667" s="93"/>
    </row>
    <row r="4668" spans="14:16" x14ac:dyDescent="0.15">
      <c r="N4668" s="93"/>
      <c r="P4668" s="93"/>
    </row>
    <row r="4669" spans="14:16" x14ac:dyDescent="0.15">
      <c r="N4669" s="93"/>
      <c r="P4669" s="93"/>
    </row>
    <row r="4670" spans="14:16" x14ac:dyDescent="0.15">
      <c r="N4670" s="93"/>
      <c r="P4670" s="93"/>
    </row>
    <row r="4671" spans="14:16" x14ac:dyDescent="0.15">
      <c r="N4671" s="93"/>
      <c r="P4671" s="93"/>
    </row>
    <row r="4672" spans="14:16" x14ac:dyDescent="0.15">
      <c r="N4672" s="93"/>
      <c r="P4672" s="93"/>
    </row>
    <row r="4673" spans="14:16" x14ac:dyDescent="0.15">
      <c r="N4673" s="93"/>
      <c r="P4673" s="93"/>
    </row>
    <row r="4674" spans="14:16" x14ac:dyDescent="0.15">
      <c r="N4674" s="93"/>
      <c r="P4674" s="93"/>
    </row>
    <row r="4675" spans="14:16" x14ac:dyDescent="0.15">
      <c r="N4675" s="93"/>
      <c r="P4675" s="93"/>
    </row>
    <row r="4676" spans="14:16" x14ac:dyDescent="0.15">
      <c r="N4676" s="93"/>
      <c r="P4676" s="93"/>
    </row>
    <row r="4677" spans="14:16" x14ac:dyDescent="0.15">
      <c r="N4677" s="93"/>
      <c r="P4677" s="93"/>
    </row>
    <row r="4678" spans="14:16" x14ac:dyDescent="0.15">
      <c r="N4678" s="93"/>
      <c r="P4678" s="93"/>
    </row>
    <row r="4679" spans="14:16" x14ac:dyDescent="0.15">
      <c r="N4679" s="93"/>
      <c r="P4679" s="93"/>
    </row>
    <row r="4680" spans="14:16" x14ac:dyDescent="0.15">
      <c r="N4680" s="93"/>
      <c r="P4680" s="93"/>
    </row>
    <row r="4681" spans="14:16" x14ac:dyDescent="0.15">
      <c r="N4681" s="93"/>
      <c r="P4681" s="93"/>
    </row>
    <row r="4682" spans="14:16" x14ac:dyDescent="0.15">
      <c r="N4682" s="93"/>
      <c r="P4682" s="93"/>
    </row>
    <row r="4683" spans="14:16" x14ac:dyDescent="0.15">
      <c r="N4683" s="93"/>
      <c r="P4683" s="93"/>
    </row>
    <row r="4684" spans="14:16" x14ac:dyDescent="0.15">
      <c r="N4684" s="93"/>
      <c r="P4684" s="93"/>
    </row>
    <row r="4685" spans="14:16" x14ac:dyDescent="0.15">
      <c r="N4685" s="93"/>
      <c r="P4685" s="93"/>
    </row>
    <row r="4686" spans="14:16" x14ac:dyDescent="0.15">
      <c r="N4686" s="93"/>
      <c r="P4686" s="93"/>
    </row>
    <row r="4687" spans="14:16" x14ac:dyDescent="0.15">
      <c r="N4687" s="93"/>
      <c r="P4687" s="93"/>
    </row>
    <row r="4688" spans="14:16" x14ac:dyDescent="0.15">
      <c r="N4688" s="93"/>
      <c r="P4688" s="93"/>
    </row>
    <row r="4689" spans="14:16" x14ac:dyDescent="0.15">
      <c r="N4689" s="93"/>
      <c r="P4689" s="93"/>
    </row>
    <row r="4690" spans="14:16" x14ac:dyDescent="0.15">
      <c r="N4690" s="93"/>
      <c r="P4690" s="93"/>
    </row>
    <row r="4691" spans="14:16" x14ac:dyDescent="0.15">
      <c r="N4691" s="93"/>
      <c r="P4691" s="93"/>
    </row>
    <row r="4692" spans="14:16" x14ac:dyDescent="0.15">
      <c r="N4692" s="93"/>
      <c r="P4692" s="93"/>
    </row>
    <row r="4693" spans="14:16" x14ac:dyDescent="0.15">
      <c r="N4693" s="93"/>
      <c r="P4693" s="93"/>
    </row>
    <row r="4694" spans="14:16" x14ac:dyDescent="0.15">
      <c r="N4694" s="93"/>
      <c r="P4694" s="93"/>
    </row>
    <row r="4695" spans="14:16" x14ac:dyDescent="0.15">
      <c r="N4695" s="93"/>
      <c r="P4695" s="93"/>
    </row>
    <row r="4696" spans="14:16" x14ac:dyDescent="0.15">
      <c r="N4696" s="93"/>
      <c r="P4696" s="93"/>
    </row>
    <row r="4697" spans="14:16" x14ac:dyDescent="0.15">
      <c r="N4697" s="93"/>
      <c r="P4697" s="93"/>
    </row>
    <row r="4698" spans="14:16" x14ac:dyDescent="0.15">
      <c r="N4698" s="93"/>
      <c r="P4698" s="93"/>
    </row>
    <row r="4699" spans="14:16" x14ac:dyDescent="0.15">
      <c r="N4699" s="93"/>
      <c r="P4699" s="93"/>
    </row>
    <row r="4700" spans="14:16" x14ac:dyDescent="0.15">
      <c r="N4700" s="93"/>
      <c r="P4700" s="93"/>
    </row>
    <row r="4701" spans="14:16" x14ac:dyDescent="0.15">
      <c r="N4701" s="93"/>
      <c r="P4701" s="93"/>
    </row>
    <row r="4702" spans="14:16" x14ac:dyDescent="0.15">
      <c r="N4702" s="93"/>
      <c r="P4702" s="93"/>
    </row>
    <row r="4703" spans="14:16" x14ac:dyDescent="0.15">
      <c r="N4703" s="93"/>
      <c r="P4703" s="93"/>
    </row>
    <row r="4704" spans="14:16" x14ac:dyDescent="0.15">
      <c r="N4704" s="93"/>
      <c r="P4704" s="93"/>
    </row>
    <row r="4705" spans="14:16" x14ac:dyDescent="0.15">
      <c r="N4705" s="93"/>
      <c r="P4705" s="93"/>
    </row>
    <row r="4706" spans="14:16" x14ac:dyDescent="0.15">
      <c r="N4706" s="93"/>
      <c r="P4706" s="93"/>
    </row>
    <row r="4707" spans="14:16" x14ac:dyDescent="0.15">
      <c r="N4707" s="93"/>
      <c r="P4707" s="93"/>
    </row>
    <row r="4708" spans="14:16" x14ac:dyDescent="0.15">
      <c r="N4708" s="93"/>
      <c r="P4708" s="93"/>
    </row>
    <row r="4709" spans="14:16" x14ac:dyDescent="0.15">
      <c r="N4709" s="93"/>
      <c r="P4709" s="93"/>
    </row>
    <row r="4710" spans="14:16" x14ac:dyDescent="0.15">
      <c r="N4710" s="93"/>
      <c r="P4710" s="93"/>
    </row>
    <row r="4711" spans="14:16" x14ac:dyDescent="0.15">
      <c r="N4711" s="93"/>
      <c r="P4711" s="93"/>
    </row>
    <row r="4712" spans="14:16" x14ac:dyDescent="0.15">
      <c r="N4712" s="93"/>
      <c r="P4712" s="93"/>
    </row>
    <row r="4713" spans="14:16" x14ac:dyDescent="0.15">
      <c r="N4713" s="93"/>
      <c r="P4713" s="93"/>
    </row>
    <row r="4714" spans="14:16" x14ac:dyDescent="0.15">
      <c r="N4714" s="93"/>
      <c r="P4714" s="93"/>
    </row>
    <row r="4715" spans="14:16" x14ac:dyDescent="0.15">
      <c r="N4715" s="93"/>
      <c r="P4715" s="93"/>
    </row>
    <row r="4716" spans="14:16" x14ac:dyDescent="0.15">
      <c r="N4716" s="93"/>
      <c r="P4716" s="93"/>
    </row>
    <row r="4717" spans="14:16" x14ac:dyDescent="0.15">
      <c r="N4717" s="93"/>
      <c r="P4717" s="93"/>
    </row>
    <row r="4718" spans="14:16" x14ac:dyDescent="0.15">
      <c r="N4718" s="93"/>
      <c r="P4718" s="93"/>
    </row>
    <row r="4719" spans="14:16" x14ac:dyDescent="0.15">
      <c r="N4719" s="93"/>
      <c r="P4719" s="93"/>
    </row>
    <row r="4720" spans="14:16" x14ac:dyDescent="0.15">
      <c r="N4720" s="93"/>
      <c r="P4720" s="93"/>
    </row>
    <row r="4721" spans="14:16" x14ac:dyDescent="0.15">
      <c r="N4721" s="93"/>
      <c r="P4721" s="93"/>
    </row>
    <row r="4722" spans="14:16" x14ac:dyDescent="0.15">
      <c r="N4722" s="93"/>
      <c r="P4722" s="93"/>
    </row>
    <row r="4723" spans="14:16" x14ac:dyDescent="0.15">
      <c r="N4723" s="93"/>
      <c r="P4723" s="93"/>
    </row>
    <row r="4724" spans="14:16" x14ac:dyDescent="0.15">
      <c r="N4724" s="93"/>
      <c r="P4724" s="93"/>
    </row>
    <row r="4725" spans="14:16" x14ac:dyDescent="0.15">
      <c r="N4725" s="93"/>
      <c r="P4725" s="93"/>
    </row>
    <row r="4726" spans="14:16" x14ac:dyDescent="0.15">
      <c r="N4726" s="93"/>
      <c r="P4726" s="93"/>
    </row>
    <row r="4727" spans="14:16" x14ac:dyDescent="0.15">
      <c r="N4727" s="93"/>
      <c r="P4727" s="93"/>
    </row>
    <row r="4728" spans="14:16" x14ac:dyDescent="0.15">
      <c r="N4728" s="93"/>
      <c r="P4728" s="93"/>
    </row>
    <row r="4729" spans="14:16" x14ac:dyDescent="0.15">
      <c r="N4729" s="93"/>
      <c r="P4729" s="93"/>
    </row>
    <row r="4730" spans="14:16" x14ac:dyDescent="0.15">
      <c r="N4730" s="93"/>
      <c r="P4730" s="93"/>
    </row>
    <row r="4731" spans="14:16" x14ac:dyDescent="0.15">
      <c r="N4731" s="93"/>
      <c r="P4731" s="93"/>
    </row>
    <row r="4732" spans="14:16" x14ac:dyDescent="0.15">
      <c r="N4732" s="93"/>
      <c r="P4732" s="93"/>
    </row>
    <row r="4733" spans="14:16" x14ac:dyDescent="0.15">
      <c r="N4733" s="93"/>
      <c r="P4733" s="93"/>
    </row>
    <row r="4734" spans="14:16" x14ac:dyDescent="0.15">
      <c r="N4734" s="93"/>
      <c r="P4734" s="93"/>
    </row>
    <row r="4735" spans="14:16" x14ac:dyDescent="0.15">
      <c r="N4735" s="93"/>
      <c r="P4735" s="93"/>
    </row>
    <row r="4736" spans="14:16" x14ac:dyDescent="0.15">
      <c r="N4736" s="93"/>
      <c r="P4736" s="93"/>
    </row>
    <row r="4737" spans="14:16" x14ac:dyDescent="0.15">
      <c r="N4737" s="93"/>
      <c r="P4737" s="93"/>
    </row>
    <row r="4738" spans="14:16" x14ac:dyDescent="0.15">
      <c r="N4738" s="93"/>
      <c r="P4738" s="93"/>
    </row>
    <row r="4739" spans="14:16" x14ac:dyDescent="0.15">
      <c r="N4739" s="93"/>
      <c r="P4739" s="93"/>
    </row>
    <row r="4740" spans="14:16" x14ac:dyDescent="0.15">
      <c r="N4740" s="93"/>
      <c r="P4740" s="93"/>
    </row>
    <row r="4741" spans="14:16" x14ac:dyDescent="0.15">
      <c r="N4741" s="93"/>
      <c r="P4741" s="93"/>
    </row>
    <row r="4742" spans="14:16" x14ac:dyDescent="0.15">
      <c r="N4742" s="93"/>
      <c r="P4742" s="93"/>
    </row>
    <row r="4743" spans="14:16" x14ac:dyDescent="0.15">
      <c r="N4743" s="93"/>
      <c r="P4743" s="93"/>
    </row>
    <row r="4744" spans="14:16" x14ac:dyDescent="0.15">
      <c r="N4744" s="93"/>
      <c r="P4744" s="93"/>
    </row>
    <row r="4745" spans="14:16" x14ac:dyDescent="0.15">
      <c r="N4745" s="93"/>
      <c r="P4745" s="93"/>
    </row>
    <row r="4746" spans="14:16" x14ac:dyDescent="0.15">
      <c r="N4746" s="93"/>
      <c r="P4746" s="93"/>
    </row>
    <row r="4747" spans="14:16" x14ac:dyDescent="0.15">
      <c r="N4747" s="93"/>
      <c r="P4747" s="93"/>
    </row>
    <row r="4748" spans="14:16" x14ac:dyDescent="0.15">
      <c r="N4748" s="93"/>
      <c r="P4748" s="93"/>
    </row>
    <row r="4749" spans="14:16" x14ac:dyDescent="0.15">
      <c r="N4749" s="93"/>
      <c r="P4749" s="93"/>
    </row>
    <row r="4750" spans="14:16" x14ac:dyDescent="0.15">
      <c r="N4750" s="93"/>
      <c r="P4750" s="93"/>
    </row>
    <row r="4751" spans="14:16" x14ac:dyDescent="0.15">
      <c r="N4751" s="93"/>
      <c r="P4751" s="93"/>
    </row>
    <row r="4752" spans="14:16" x14ac:dyDescent="0.15">
      <c r="N4752" s="93"/>
      <c r="P4752" s="93"/>
    </row>
    <row r="4753" spans="14:16" x14ac:dyDescent="0.15">
      <c r="N4753" s="93"/>
      <c r="P4753" s="93"/>
    </row>
    <row r="4754" spans="14:16" x14ac:dyDescent="0.15">
      <c r="N4754" s="93"/>
      <c r="P4754" s="93"/>
    </row>
    <row r="4755" spans="14:16" x14ac:dyDescent="0.15">
      <c r="N4755" s="93"/>
      <c r="P4755" s="93"/>
    </row>
    <row r="4756" spans="14:16" x14ac:dyDescent="0.15">
      <c r="N4756" s="93"/>
      <c r="P4756" s="93"/>
    </row>
    <row r="4757" spans="14:16" x14ac:dyDescent="0.15">
      <c r="N4757" s="93"/>
      <c r="P4757" s="93"/>
    </row>
    <row r="4758" spans="14:16" x14ac:dyDescent="0.15">
      <c r="N4758" s="93"/>
      <c r="P4758" s="93"/>
    </row>
    <row r="4759" spans="14:16" x14ac:dyDescent="0.15">
      <c r="N4759" s="93"/>
      <c r="P4759" s="93"/>
    </row>
    <row r="4760" spans="14:16" x14ac:dyDescent="0.15">
      <c r="N4760" s="93"/>
      <c r="P4760" s="93"/>
    </row>
    <row r="4761" spans="14:16" x14ac:dyDescent="0.15">
      <c r="N4761" s="93"/>
      <c r="P4761" s="93"/>
    </row>
    <row r="4762" spans="14:16" x14ac:dyDescent="0.15">
      <c r="N4762" s="93"/>
      <c r="P4762" s="93"/>
    </row>
    <row r="4763" spans="14:16" x14ac:dyDescent="0.15">
      <c r="N4763" s="93"/>
      <c r="P4763" s="93"/>
    </row>
    <row r="4764" spans="14:16" x14ac:dyDescent="0.15">
      <c r="N4764" s="93"/>
      <c r="P4764" s="93"/>
    </row>
    <row r="4765" spans="14:16" x14ac:dyDescent="0.15">
      <c r="N4765" s="93"/>
      <c r="P4765" s="93"/>
    </row>
    <row r="4766" spans="14:16" x14ac:dyDescent="0.15">
      <c r="N4766" s="93"/>
      <c r="P4766" s="93"/>
    </row>
    <row r="4767" spans="14:16" x14ac:dyDescent="0.15">
      <c r="N4767" s="93"/>
      <c r="P4767" s="93"/>
    </row>
    <row r="4768" spans="14:16" x14ac:dyDescent="0.15">
      <c r="N4768" s="93"/>
      <c r="P4768" s="93"/>
    </row>
    <row r="4769" spans="14:16" x14ac:dyDescent="0.15">
      <c r="N4769" s="93"/>
      <c r="P4769" s="93"/>
    </row>
    <row r="4770" spans="14:16" x14ac:dyDescent="0.15">
      <c r="N4770" s="93"/>
      <c r="P4770" s="93"/>
    </row>
    <row r="4771" spans="14:16" x14ac:dyDescent="0.15">
      <c r="N4771" s="93"/>
      <c r="P4771" s="93"/>
    </row>
    <row r="4772" spans="14:16" x14ac:dyDescent="0.15">
      <c r="N4772" s="93"/>
      <c r="P4772" s="93"/>
    </row>
    <row r="4773" spans="14:16" x14ac:dyDescent="0.15">
      <c r="N4773" s="93"/>
      <c r="P4773" s="93"/>
    </row>
    <row r="4774" spans="14:16" x14ac:dyDescent="0.15">
      <c r="N4774" s="93"/>
      <c r="P4774" s="93"/>
    </row>
    <row r="4775" spans="14:16" x14ac:dyDescent="0.15">
      <c r="N4775" s="93"/>
      <c r="P4775" s="93"/>
    </row>
    <row r="4776" spans="14:16" x14ac:dyDescent="0.15">
      <c r="N4776" s="93"/>
      <c r="P4776" s="93"/>
    </row>
    <row r="4777" spans="14:16" x14ac:dyDescent="0.15">
      <c r="N4777" s="93"/>
      <c r="P4777" s="93"/>
    </row>
    <row r="4778" spans="14:16" x14ac:dyDescent="0.15">
      <c r="N4778" s="93"/>
      <c r="P4778" s="93"/>
    </row>
    <row r="4779" spans="14:16" x14ac:dyDescent="0.15">
      <c r="N4779" s="93"/>
      <c r="P4779" s="93"/>
    </row>
    <row r="4780" spans="14:16" x14ac:dyDescent="0.15">
      <c r="N4780" s="93"/>
      <c r="P4780" s="93"/>
    </row>
    <row r="4781" spans="14:16" x14ac:dyDescent="0.15">
      <c r="N4781" s="93"/>
      <c r="P4781" s="93"/>
    </row>
    <row r="4782" spans="14:16" x14ac:dyDescent="0.15">
      <c r="N4782" s="93"/>
      <c r="P4782" s="93"/>
    </row>
    <row r="4783" spans="14:16" x14ac:dyDescent="0.15">
      <c r="N4783" s="93"/>
      <c r="P4783" s="93"/>
    </row>
    <row r="4784" spans="14:16" x14ac:dyDescent="0.15">
      <c r="N4784" s="93"/>
      <c r="P4784" s="93"/>
    </row>
    <row r="4785" spans="14:16" x14ac:dyDescent="0.15">
      <c r="N4785" s="93"/>
      <c r="P4785" s="93"/>
    </row>
    <row r="4786" spans="14:16" x14ac:dyDescent="0.15">
      <c r="N4786" s="93"/>
      <c r="P4786" s="93"/>
    </row>
    <row r="4787" spans="14:16" x14ac:dyDescent="0.15">
      <c r="N4787" s="93"/>
      <c r="P4787" s="93"/>
    </row>
    <row r="4788" spans="14:16" x14ac:dyDescent="0.15">
      <c r="N4788" s="93"/>
      <c r="P4788" s="93"/>
    </row>
    <row r="4789" spans="14:16" x14ac:dyDescent="0.15">
      <c r="N4789" s="93"/>
      <c r="P4789" s="93"/>
    </row>
    <row r="4790" spans="14:16" x14ac:dyDescent="0.15">
      <c r="N4790" s="93"/>
      <c r="P4790" s="93"/>
    </row>
    <row r="4791" spans="14:16" x14ac:dyDescent="0.15">
      <c r="N4791" s="93"/>
      <c r="P4791" s="93"/>
    </row>
    <row r="4792" spans="14:16" x14ac:dyDescent="0.15">
      <c r="N4792" s="93"/>
      <c r="P4792" s="93"/>
    </row>
    <row r="4793" spans="14:16" x14ac:dyDescent="0.15">
      <c r="N4793" s="93"/>
      <c r="P4793" s="93"/>
    </row>
    <row r="4794" spans="14:16" x14ac:dyDescent="0.15">
      <c r="N4794" s="93"/>
      <c r="P4794" s="93"/>
    </row>
    <row r="4795" spans="14:16" x14ac:dyDescent="0.15">
      <c r="N4795" s="93"/>
      <c r="P4795" s="93"/>
    </row>
    <row r="4796" spans="14:16" x14ac:dyDescent="0.15">
      <c r="N4796" s="93"/>
      <c r="P4796" s="93"/>
    </row>
    <row r="4797" spans="14:16" x14ac:dyDescent="0.15">
      <c r="N4797" s="93"/>
      <c r="P4797" s="93"/>
    </row>
    <row r="4798" spans="14:16" x14ac:dyDescent="0.15">
      <c r="N4798" s="93"/>
      <c r="P4798" s="93"/>
    </row>
    <row r="4799" spans="14:16" x14ac:dyDescent="0.15">
      <c r="N4799" s="93"/>
      <c r="P4799" s="93"/>
    </row>
    <row r="4800" spans="14:16" x14ac:dyDescent="0.15">
      <c r="N4800" s="93"/>
      <c r="P4800" s="93"/>
    </row>
    <row r="4801" spans="14:16" x14ac:dyDescent="0.15">
      <c r="N4801" s="93"/>
      <c r="P4801" s="93"/>
    </row>
    <row r="4802" spans="14:16" x14ac:dyDescent="0.15">
      <c r="N4802" s="93"/>
      <c r="P4802" s="93"/>
    </row>
    <row r="4803" spans="14:16" x14ac:dyDescent="0.15">
      <c r="N4803" s="93"/>
      <c r="P4803" s="93"/>
    </row>
    <row r="4804" spans="14:16" x14ac:dyDescent="0.15">
      <c r="N4804" s="93"/>
      <c r="P4804" s="93"/>
    </row>
    <row r="4805" spans="14:16" x14ac:dyDescent="0.15">
      <c r="N4805" s="93"/>
      <c r="P4805" s="93"/>
    </row>
    <row r="4806" spans="14:16" x14ac:dyDescent="0.15">
      <c r="N4806" s="93"/>
      <c r="P4806" s="93"/>
    </row>
    <row r="4807" spans="14:16" x14ac:dyDescent="0.15">
      <c r="N4807" s="93"/>
      <c r="P4807" s="93"/>
    </row>
    <row r="4808" spans="14:16" x14ac:dyDescent="0.15">
      <c r="N4808" s="93"/>
      <c r="P4808" s="93"/>
    </row>
    <row r="4809" spans="14:16" x14ac:dyDescent="0.15">
      <c r="N4809" s="93"/>
      <c r="P4809" s="93"/>
    </row>
    <row r="4810" spans="14:16" x14ac:dyDescent="0.15">
      <c r="N4810" s="93"/>
      <c r="P4810" s="93"/>
    </row>
    <row r="4811" spans="14:16" x14ac:dyDescent="0.15">
      <c r="N4811" s="93"/>
      <c r="P4811" s="93"/>
    </row>
    <row r="4812" spans="14:16" x14ac:dyDescent="0.15">
      <c r="N4812" s="93"/>
      <c r="P4812" s="93"/>
    </row>
    <row r="4813" spans="14:16" x14ac:dyDescent="0.15">
      <c r="N4813" s="93"/>
      <c r="P4813" s="93"/>
    </row>
    <row r="4814" spans="14:16" x14ac:dyDescent="0.15">
      <c r="N4814" s="93"/>
      <c r="P4814" s="93"/>
    </row>
    <row r="4815" spans="14:16" x14ac:dyDescent="0.15">
      <c r="N4815" s="93"/>
      <c r="P4815" s="93"/>
    </row>
    <row r="4816" spans="14:16" x14ac:dyDescent="0.15">
      <c r="N4816" s="93"/>
      <c r="P4816" s="93"/>
    </row>
    <row r="4817" spans="14:16" x14ac:dyDescent="0.15">
      <c r="N4817" s="93"/>
      <c r="P4817" s="93"/>
    </row>
    <row r="4818" spans="14:16" x14ac:dyDescent="0.15">
      <c r="N4818" s="93"/>
      <c r="P4818" s="93"/>
    </row>
    <row r="4819" spans="14:16" x14ac:dyDescent="0.15">
      <c r="N4819" s="93"/>
      <c r="P4819" s="93"/>
    </row>
    <row r="4820" spans="14:16" x14ac:dyDescent="0.15">
      <c r="N4820" s="93"/>
      <c r="P4820" s="93"/>
    </row>
    <row r="4821" spans="14:16" x14ac:dyDescent="0.15">
      <c r="N4821" s="93"/>
      <c r="P4821" s="93"/>
    </row>
    <row r="4822" spans="14:16" x14ac:dyDescent="0.15">
      <c r="N4822" s="93"/>
      <c r="P4822" s="93"/>
    </row>
    <row r="4823" spans="14:16" x14ac:dyDescent="0.15">
      <c r="N4823" s="93"/>
      <c r="P4823" s="93"/>
    </row>
    <row r="4824" spans="14:16" x14ac:dyDescent="0.15">
      <c r="N4824" s="93"/>
      <c r="P4824" s="93"/>
    </row>
    <row r="4825" spans="14:16" x14ac:dyDescent="0.15">
      <c r="N4825" s="93"/>
      <c r="P4825" s="93"/>
    </row>
    <row r="4826" spans="14:16" x14ac:dyDescent="0.15">
      <c r="N4826" s="93"/>
      <c r="P4826" s="93"/>
    </row>
    <row r="4827" spans="14:16" x14ac:dyDescent="0.15">
      <c r="N4827" s="93"/>
      <c r="P4827" s="93"/>
    </row>
    <row r="4828" spans="14:16" x14ac:dyDescent="0.15">
      <c r="N4828" s="93"/>
      <c r="P4828" s="93"/>
    </row>
    <row r="4829" spans="14:16" x14ac:dyDescent="0.15">
      <c r="N4829" s="93"/>
      <c r="P4829" s="93"/>
    </row>
    <row r="4830" spans="14:16" x14ac:dyDescent="0.15">
      <c r="N4830" s="93"/>
      <c r="P4830" s="93"/>
    </row>
    <row r="4831" spans="14:16" x14ac:dyDescent="0.15">
      <c r="N4831" s="93"/>
      <c r="P4831" s="93"/>
    </row>
    <row r="4832" spans="14:16" x14ac:dyDescent="0.15">
      <c r="N4832" s="93"/>
      <c r="P4832" s="93"/>
    </row>
    <row r="4833" spans="14:16" x14ac:dyDescent="0.15">
      <c r="N4833" s="93"/>
      <c r="P4833" s="93"/>
    </row>
    <row r="4834" spans="14:16" x14ac:dyDescent="0.15">
      <c r="N4834" s="93"/>
      <c r="P4834" s="93"/>
    </row>
    <row r="4835" spans="14:16" x14ac:dyDescent="0.15">
      <c r="N4835" s="93"/>
      <c r="P4835" s="93"/>
    </row>
    <row r="4836" spans="14:16" x14ac:dyDescent="0.15">
      <c r="N4836" s="93"/>
      <c r="P4836" s="93"/>
    </row>
    <row r="4837" spans="14:16" x14ac:dyDescent="0.15">
      <c r="N4837" s="93"/>
      <c r="P4837" s="93"/>
    </row>
    <row r="4838" spans="14:16" x14ac:dyDescent="0.15">
      <c r="N4838" s="93"/>
      <c r="P4838" s="93"/>
    </row>
    <row r="4839" spans="14:16" x14ac:dyDescent="0.15">
      <c r="N4839" s="93"/>
      <c r="P4839" s="93"/>
    </row>
    <row r="4840" spans="14:16" x14ac:dyDescent="0.15">
      <c r="N4840" s="93"/>
      <c r="P4840" s="93"/>
    </row>
    <row r="4841" spans="14:16" x14ac:dyDescent="0.15">
      <c r="N4841" s="93"/>
      <c r="P4841" s="93"/>
    </row>
    <row r="4842" spans="14:16" x14ac:dyDescent="0.15">
      <c r="N4842" s="93"/>
      <c r="P4842" s="93"/>
    </row>
    <row r="4843" spans="14:16" x14ac:dyDescent="0.15">
      <c r="N4843" s="93"/>
      <c r="P4843" s="93"/>
    </row>
    <row r="4844" spans="14:16" x14ac:dyDescent="0.15">
      <c r="N4844" s="93"/>
      <c r="P4844" s="93"/>
    </row>
    <row r="4845" spans="14:16" x14ac:dyDescent="0.15">
      <c r="N4845" s="93"/>
      <c r="P4845" s="93"/>
    </row>
    <row r="4846" spans="14:16" x14ac:dyDescent="0.15">
      <c r="N4846" s="93"/>
      <c r="P4846" s="93"/>
    </row>
    <row r="4847" spans="14:16" x14ac:dyDescent="0.15">
      <c r="N4847" s="93"/>
      <c r="P4847" s="93"/>
    </row>
    <row r="4848" spans="14:16" x14ac:dyDescent="0.15">
      <c r="N4848" s="93"/>
      <c r="P4848" s="93"/>
    </row>
    <row r="4849" spans="14:16" x14ac:dyDescent="0.15">
      <c r="N4849" s="93"/>
      <c r="P4849" s="93"/>
    </row>
    <row r="4850" spans="14:16" x14ac:dyDescent="0.15">
      <c r="N4850" s="93"/>
      <c r="P4850" s="93"/>
    </row>
    <row r="4851" spans="14:16" x14ac:dyDescent="0.15">
      <c r="N4851" s="93"/>
      <c r="P4851" s="93"/>
    </row>
    <row r="4852" spans="14:16" x14ac:dyDescent="0.15">
      <c r="N4852" s="93"/>
      <c r="P4852" s="93"/>
    </row>
    <row r="4853" spans="14:16" x14ac:dyDescent="0.15">
      <c r="N4853" s="93"/>
      <c r="P4853" s="93"/>
    </row>
    <row r="4854" spans="14:16" x14ac:dyDescent="0.15">
      <c r="N4854" s="93"/>
      <c r="P4854" s="93"/>
    </row>
    <row r="4855" spans="14:16" x14ac:dyDescent="0.15">
      <c r="N4855" s="93"/>
      <c r="P4855" s="93"/>
    </row>
    <row r="4856" spans="14:16" x14ac:dyDescent="0.15">
      <c r="N4856" s="93"/>
      <c r="P4856" s="93"/>
    </row>
    <row r="4857" spans="14:16" x14ac:dyDescent="0.15">
      <c r="N4857" s="93"/>
      <c r="P4857" s="93"/>
    </row>
    <row r="4858" spans="14:16" x14ac:dyDescent="0.15">
      <c r="N4858" s="93"/>
      <c r="P4858" s="93"/>
    </row>
    <row r="4859" spans="14:16" x14ac:dyDescent="0.15">
      <c r="N4859" s="93"/>
      <c r="P4859" s="93"/>
    </row>
    <row r="4860" spans="14:16" x14ac:dyDescent="0.15">
      <c r="N4860" s="93"/>
      <c r="P4860" s="93"/>
    </row>
    <row r="4861" spans="14:16" x14ac:dyDescent="0.15">
      <c r="N4861" s="93"/>
      <c r="P4861" s="93"/>
    </row>
    <row r="4862" spans="14:16" x14ac:dyDescent="0.15">
      <c r="N4862" s="93"/>
      <c r="P4862" s="93"/>
    </row>
    <row r="4863" spans="14:16" x14ac:dyDescent="0.15">
      <c r="N4863" s="93"/>
      <c r="P4863" s="93"/>
    </row>
    <row r="4864" spans="14:16" x14ac:dyDescent="0.15">
      <c r="N4864" s="93"/>
      <c r="P4864" s="93"/>
    </row>
    <row r="4865" spans="14:16" x14ac:dyDescent="0.15">
      <c r="N4865" s="93"/>
      <c r="P4865" s="93"/>
    </row>
    <row r="4866" spans="14:16" x14ac:dyDescent="0.15">
      <c r="N4866" s="93"/>
      <c r="P4866" s="93"/>
    </row>
    <row r="4867" spans="14:16" x14ac:dyDescent="0.15">
      <c r="N4867" s="93"/>
      <c r="P4867" s="93"/>
    </row>
    <row r="4868" spans="14:16" x14ac:dyDescent="0.15">
      <c r="N4868" s="93"/>
      <c r="P4868" s="93"/>
    </row>
    <row r="4869" spans="14:16" x14ac:dyDescent="0.15">
      <c r="N4869" s="93"/>
      <c r="P4869" s="93"/>
    </row>
    <row r="4870" spans="14:16" x14ac:dyDescent="0.15">
      <c r="N4870" s="93"/>
      <c r="P4870" s="93"/>
    </row>
    <row r="4871" spans="14:16" x14ac:dyDescent="0.15">
      <c r="N4871" s="93"/>
      <c r="P4871" s="93"/>
    </row>
    <row r="4872" spans="14:16" x14ac:dyDescent="0.15">
      <c r="N4872" s="93"/>
      <c r="P4872" s="93"/>
    </row>
    <row r="4873" spans="14:16" x14ac:dyDescent="0.15">
      <c r="N4873" s="93"/>
      <c r="P4873" s="93"/>
    </row>
    <row r="4874" spans="14:16" x14ac:dyDescent="0.15">
      <c r="N4874" s="93"/>
      <c r="P4874" s="93"/>
    </row>
    <row r="4875" spans="14:16" x14ac:dyDescent="0.15">
      <c r="N4875" s="93"/>
      <c r="P4875" s="93"/>
    </row>
    <row r="4876" spans="14:16" x14ac:dyDescent="0.15">
      <c r="N4876" s="93"/>
      <c r="P4876" s="93"/>
    </row>
    <row r="4877" spans="14:16" x14ac:dyDescent="0.15">
      <c r="N4877" s="93"/>
      <c r="P4877" s="93"/>
    </row>
    <row r="4878" spans="14:16" x14ac:dyDescent="0.15">
      <c r="N4878" s="93"/>
      <c r="P4878" s="93"/>
    </row>
    <row r="4879" spans="14:16" x14ac:dyDescent="0.15">
      <c r="N4879" s="93"/>
      <c r="P4879" s="93"/>
    </row>
    <row r="4880" spans="14:16" x14ac:dyDescent="0.15">
      <c r="N4880" s="93"/>
      <c r="P4880" s="93"/>
    </row>
    <row r="4881" spans="14:16" x14ac:dyDescent="0.15">
      <c r="N4881" s="93"/>
      <c r="P4881" s="93"/>
    </row>
    <row r="4882" spans="14:16" x14ac:dyDescent="0.15">
      <c r="N4882" s="93"/>
      <c r="P4882" s="93"/>
    </row>
    <row r="4883" spans="14:16" x14ac:dyDescent="0.15">
      <c r="N4883" s="93"/>
      <c r="P4883" s="93"/>
    </row>
    <row r="4884" spans="14:16" x14ac:dyDescent="0.15">
      <c r="N4884" s="93"/>
      <c r="P4884" s="93"/>
    </row>
    <row r="4885" spans="14:16" x14ac:dyDescent="0.15">
      <c r="N4885" s="93"/>
      <c r="P4885" s="93"/>
    </row>
    <row r="4886" spans="14:16" x14ac:dyDescent="0.15">
      <c r="N4886" s="93"/>
      <c r="P4886" s="93"/>
    </row>
    <row r="4887" spans="14:16" x14ac:dyDescent="0.15">
      <c r="N4887" s="93"/>
      <c r="P4887" s="93"/>
    </row>
    <row r="4888" spans="14:16" x14ac:dyDescent="0.15">
      <c r="N4888" s="93"/>
      <c r="P4888" s="93"/>
    </row>
    <row r="4889" spans="14:16" x14ac:dyDescent="0.15">
      <c r="N4889" s="93"/>
      <c r="P4889" s="93"/>
    </row>
    <row r="4890" spans="14:16" x14ac:dyDescent="0.15">
      <c r="N4890" s="93"/>
      <c r="P4890" s="93"/>
    </row>
    <row r="4891" spans="14:16" x14ac:dyDescent="0.15">
      <c r="N4891" s="93"/>
      <c r="P4891" s="93"/>
    </row>
    <row r="4892" spans="14:16" x14ac:dyDescent="0.15">
      <c r="N4892" s="93"/>
      <c r="P4892" s="93"/>
    </row>
    <row r="4893" spans="14:16" x14ac:dyDescent="0.15">
      <c r="N4893" s="93"/>
      <c r="P4893" s="93"/>
    </row>
    <row r="4894" spans="14:16" x14ac:dyDescent="0.15">
      <c r="N4894" s="93"/>
      <c r="P4894" s="93"/>
    </row>
    <row r="4895" spans="14:16" x14ac:dyDescent="0.15">
      <c r="N4895" s="93"/>
      <c r="P4895" s="93"/>
    </row>
    <row r="4896" spans="14:16" x14ac:dyDescent="0.15">
      <c r="N4896" s="93"/>
      <c r="P4896" s="93"/>
    </row>
    <row r="4897" spans="14:16" x14ac:dyDescent="0.15">
      <c r="N4897" s="93"/>
      <c r="P4897" s="93"/>
    </row>
    <row r="4898" spans="14:16" x14ac:dyDescent="0.15">
      <c r="N4898" s="93"/>
      <c r="P4898" s="93"/>
    </row>
    <row r="4899" spans="14:16" x14ac:dyDescent="0.15">
      <c r="N4899" s="93"/>
      <c r="P4899" s="93"/>
    </row>
    <row r="4900" spans="14:16" x14ac:dyDescent="0.15">
      <c r="N4900" s="93"/>
      <c r="P4900" s="93"/>
    </row>
    <row r="4901" spans="14:16" x14ac:dyDescent="0.15">
      <c r="N4901" s="93"/>
      <c r="P4901" s="93"/>
    </row>
    <row r="4902" spans="14:16" x14ac:dyDescent="0.15">
      <c r="N4902" s="93"/>
      <c r="P4902" s="93"/>
    </row>
    <row r="4903" spans="14:16" x14ac:dyDescent="0.15">
      <c r="N4903" s="93"/>
      <c r="P4903" s="93"/>
    </row>
    <row r="4904" spans="14:16" x14ac:dyDescent="0.15">
      <c r="N4904" s="93"/>
      <c r="P4904" s="93"/>
    </row>
    <row r="4905" spans="14:16" x14ac:dyDescent="0.15">
      <c r="N4905" s="93"/>
      <c r="P4905" s="93"/>
    </row>
    <row r="4906" spans="14:16" x14ac:dyDescent="0.15">
      <c r="N4906" s="93"/>
      <c r="P4906" s="93"/>
    </row>
    <row r="4907" spans="14:16" x14ac:dyDescent="0.15">
      <c r="N4907" s="93"/>
      <c r="P4907" s="93"/>
    </row>
    <row r="4908" spans="14:16" x14ac:dyDescent="0.15">
      <c r="N4908" s="93"/>
      <c r="P4908" s="93"/>
    </row>
    <row r="4909" spans="14:16" x14ac:dyDescent="0.15">
      <c r="N4909" s="93"/>
      <c r="P4909" s="93"/>
    </row>
    <row r="4910" spans="14:16" x14ac:dyDescent="0.15">
      <c r="N4910" s="93"/>
      <c r="P4910" s="93"/>
    </row>
    <row r="4911" spans="14:16" x14ac:dyDescent="0.15">
      <c r="N4911" s="93"/>
      <c r="P4911" s="93"/>
    </row>
    <row r="4912" spans="14:16" x14ac:dyDescent="0.15">
      <c r="N4912" s="93"/>
      <c r="P4912" s="93"/>
    </row>
    <row r="4913" spans="14:16" x14ac:dyDescent="0.15">
      <c r="N4913" s="93"/>
      <c r="P4913" s="93"/>
    </row>
    <row r="4914" spans="14:16" x14ac:dyDescent="0.15">
      <c r="N4914" s="93"/>
      <c r="P4914" s="93"/>
    </row>
    <row r="4915" spans="14:16" x14ac:dyDescent="0.15">
      <c r="N4915" s="93"/>
      <c r="P4915" s="93"/>
    </row>
    <row r="4916" spans="14:16" x14ac:dyDescent="0.15">
      <c r="N4916" s="93"/>
      <c r="P4916" s="93"/>
    </row>
    <row r="4917" spans="14:16" x14ac:dyDescent="0.15">
      <c r="N4917" s="93"/>
      <c r="P4917" s="93"/>
    </row>
    <row r="4918" spans="14:16" x14ac:dyDescent="0.15">
      <c r="N4918" s="93"/>
      <c r="P4918" s="93"/>
    </row>
    <row r="4919" spans="14:16" x14ac:dyDescent="0.15">
      <c r="N4919" s="93"/>
      <c r="P4919" s="93"/>
    </row>
    <row r="4920" spans="14:16" x14ac:dyDescent="0.15">
      <c r="N4920" s="93"/>
      <c r="P4920" s="93"/>
    </row>
    <row r="4921" spans="14:16" x14ac:dyDescent="0.15">
      <c r="N4921" s="93"/>
      <c r="P4921" s="93"/>
    </row>
    <row r="4922" spans="14:16" x14ac:dyDescent="0.15">
      <c r="N4922" s="93"/>
      <c r="P4922" s="93"/>
    </row>
    <row r="4923" spans="14:16" x14ac:dyDescent="0.15">
      <c r="N4923" s="93"/>
      <c r="P4923" s="93"/>
    </row>
    <row r="4924" spans="14:16" x14ac:dyDescent="0.15">
      <c r="N4924" s="93"/>
      <c r="P4924" s="93"/>
    </row>
    <row r="4925" spans="14:16" x14ac:dyDescent="0.15">
      <c r="N4925" s="93"/>
      <c r="P4925" s="93"/>
    </row>
    <row r="4926" spans="14:16" x14ac:dyDescent="0.15">
      <c r="N4926" s="93"/>
      <c r="P4926" s="93"/>
    </row>
    <row r="4927" spans="14:16" x14ac:dyDescent="0.15">
      <c r="N4927" s="93"/>
      <c r="P4927" s="93"/>
    </row>
    <row r="4928" spans="14:16" x14ac:dyDescent="0.15">
      <c r="N4928" s="93"/>
      <c r="P4928" s="93"/>
    </row>
    <row r="4929" spans="14:16" x14ac:dyDescent="0.15">
      <c r="N4929" s="93"/>
      <c r="P4929" s="93"/>
    </row>
    <row r="4930" spans="14:16" x14ac:dyDescent="0.15">
      <c r="N4930" s="93"/>
      <c r="P4930" s="93"/>
    </row>
    <row r="4931" spans="14:16" x14ac:dyDescent="0.15">
      <c r="N4931" s="93"/>
      <c r="P4931" s="93"/>
    </row>
    <row r="4932" spans="14:16" x14ac:dyDescent="0.15">
      <c r="N4932" s="93"/>
      <c r="P4932" s="93"/>
    </row>
    <row r="4933" spans="14:16" x14ac:dyDescent="0.15">
      <c r="N4933" s="93"/>
      <c r="P4933" s="93"/>
    </row>
    <row r="4934" spans="14:16" x14ac:dyDescent="0.15">
      <c r="N4934" s="93"/>
      <c r="P4934" s="93"/>
    </row>
    <row r="4935" spans="14:16" x14ac:dyDescent="0.15">
      <c r="N4935" s="93"/>
      <c r="P4935" s="93"/>
    </row>
    <row r="4936" spans="14:16" x14ac:dyDescent="0.15">
      <c r="N4936" s="93"/>
      <c r="P4936" s="93"/>
    </row>
    <row r="4937" spans="14:16" x14ac:dyDescent="0.15">
      <c r="N4937" s="93"/>
      <c r="P4937" s="93"/>
    </row>
    <row r="4938" spans="14:16" x14ac:dyDescent="0.15">
      <c r="N4938" s="93"/>
      <c r="P4938" s="93"/>
    </row>
    <row r="4939" spans="14:16" x14ac:dyDescent="0.15">
      <c r="N4939" s="93"/>
      <c r="P4939" s="93"/>
    </row>
    <row r="4940" spans="14:16" x14ac:dyDescent="0.15">
      <c r="N4940" s="93"/>
      <c r="P4940" s="93"/>
    </row>
    <row r="4941" spans="14:16" x14ac:dyDescent="0.15">
      <c r="N4941" s="93"/>
      <c r="P4941" s="93"/>
    </row>
    <row r="4942" spans="14:16" x14ac:dyDescent="0.15">
      <c r="N4942" s="93"/>
      <c r="P4942" s="93"/>
    </row>
    <row r="4943" spans="14:16" x14ac:dyDescent="0.15">
      <c r="N4943" s="93"/>
      <c r="P4943" s="93"/>
    </row>
    <row r="4944" spans="14:16" x14ac:dyDescent="0.15">
      <c r="N4944" s="93"/>
      <c r="P4944" s="93"/>
    </row>
    <row r="4945" spans="14:16" x14ac:dyDescent="0.15">
      <c r="N4945" s="93"/>
      <c r="P4945" s="93"/>
    </row>
    <row r="4946" spans="14:16" x14ac:dyDescent="0.15">
      <c r="N4946" s="93"/>
      <c r="P4946" s="93"/>
    </row>
    <row r="4947" spans="14:16" x14ac:dyDescent="0.15">
      <c r="N4947" s="93"/>
      <c r="P4947" s="93"/>
    </row>
    <row r="4948" spans="14:16" x14ac:dyDescent="0.15">
      <c r="N4948" s="93"/>
      <c r="P4948" s="93"/>
    </row>
    <row r="4949" spans="14:16" x14ac:dyDescent="0.15">
      <c r="N4949" s="93"/>
      <c r="P4949" s="93"/>
    </row>
    <row r="4950" spans="14:16" x14ac:dyDescent="0.15">
      <c r="N4950" s="93"/>
      <c r="P4950" s="93"/>
    </row>
    <row r="4951" spans="14:16" x14ac:dyDescent="0.15">
      <c r="N4951" s="93"/>
      <c r="P4951" s="93"/>
    </row>
    <row r="4952" spans="14:16" x14ac:dyDescent="0.15">
      <c r="N4952" s="93"/>
      <c r="P4952" s="93"/>
    </row>
    <row r="4953" spans="14:16" x14ac:dyDescent="0.15">
      <c r="N4953" s="93"/>
      <c r="P4953" s="93"/>
    </row>
    <row r="4954" spans="14:16" x14ac:dyDescent="0.15">
      <c r="N4954" s="93"/>
      <c r="P4954" s="93"/>
    </row>
    <row r="4955" spans="14:16" x14ac:dyDescent="0.15">
      <c r="N4955" s="93"/>
      <c r="P4955" s="93"/>
    </row>
    <row r="4956" spans="14:16" x14ac:dyDescent="0.15">
      <c r="N4956" s="93"/>
      <c r="P4956" s="93"/>
    </row>
    <row r="4957" spans="14:16" x14ac:dyDescent="0.15">
      <c r="N4957" s="93"/>
      <c r="P4957" s="93"/>
    </row>
    <row r="4958" spans="14:16" x14ac:dyDescent="0.15">
      <c r="N4958" s="93"/>
      <c r="P4958" s="93"/>
    </row>
    <row r="4959" spans="14:16" x14ac:dyDescent="0.15">
      <c r="N4959" s="93"/>
      <c r="P4959" s="93"/>
    </row>
    <row r="4960" spans="14:16" x14ac:dyDescent="0.15">
      <c r="N4960" s="93"/>
      <c r="P4960" s="93"/>
    </row>
    <row r="4961" spans="14:16" x14ac:dyDescent="0.15">
      <c r="N4961" s="93"/>
      <c r="P4961" s="93"/>
    </row>
    <row r="4962" spans="14:16" x14ac:dyDescent="0.15">
      <c r="N4962" s="93"/>
      <c r="P4962" s="93"/>
    </row>
    <row r="4963" spans="14:16" x14ac:dyDescent="0.15">
      <c r="N4963" s="93"/>
      <c r="P4963" s="93"/>
    </row>
    <row r="4964" spans="14:16" x14ac:dyDescent="0.15">
      <c r="N4964" s="93"/>
      <c r="P4964" s="93"/>
    </row>
    <row r="4965" spans="14:16" x14ac:dyDescent="0.15">
      <c r="N4965" s="93"/>
      <c r="P4965" s="93"/>
    </row>
    <row r="4966" spans="14:16" x14ac:dyDescent="0.15">
      <c r="N4966" s="93"/>
      <c r="P4966" s="93"/>
    </row>
    <row r="4967" spans="14:16" x14ac:dyDescent="0.15">
      <c r="N4967" s="93"/>
      <c r="P4967" s="93"/>
    </row>
    <row r="4968" spans="14:16" x14ac:dyDescent="0.15">
      <c r="N4968" s="93"/>
      <c r="P4968" s="93"/>
    </row>
    <row r="4969" spans="14:16" x14ac:dyDescent="0.15">
      <c r="N4969" s="93"/>
      <c r="P4969" s="93"/>
    </row>
    <row r="4970" spans="14:16" x14ac:dyDescent="0.15">
      <c r="N4970" s="93"/>
      <c r="P4970" s="93"/>
    </row>
    <row r="4971" spans="14:16" x14ac:dyDescent="0.15">
      <c r="N4971" s="93"/>
      <c r="P4971" s="93"/>
    </row>
    <row r="4972" spans="14:16" x14ac:dyDescent="0.15">
      <c r="N4972" s="93"/>
      <c r="P4972" s="93"/>
    </row>
    <row r="4973" spans="14:16" x14ac:dyDescent="0.15">
      <c r="N4973" s="93"/>
      <c r="P4973" s="93"/>
    </row>
    <row r="4974" spans="14:16" x14ac:dyDescent="0.15">
      <c r="N4974" s="93"/>
      <c r="P4974" s="93"/>
    </row>
    <row r="4975" spans="14:16" x14ac:dyDescent="0.15">
      <c r="N4975" s="93"/>
      <c r="P4975" s="93"/>
    </row>
    <row r="4976" spans="14:16" x14ac:dyDescent="0.15">
      <c r="N4976" s="93"/>
      <c r="P4976" s="93"/>
    </row>
    <row r="4977" spans="14:16" x14ac:dyDescent="0.15">
      <c r="N4977" s="93"/>
      <c r="P4977" s="93"/>
    </row>
    <row r="4978" spans="14:16" x14ac:dyDescent="0.15">
      <c r="N4978" s="93"/>
      <c r="P4978" s="93"/>
    </row>
    <row r="4979" spans="14:16" x14ac:dyDescent="0.15">
      <c r="N4979" s="93"/>
      <c r="P4979" s="93"/>
    </row>
    <row r="4980" spans="14:16" x14ac:dyDescent="0.15">
      <c r="N4980" s="93"/>
      <c r="P4980" s="93"/>
    </row>
    <row r="4981" spans="14:16" x14ac:dyDescent="0.15">
      <c r="N4981" s="93"/>
      <c r="P4981" s="93"/>
    </row>
    <row r="4982" spans="14:16" x14ac:dyDescent="0.15">
      <c r="N4982" s="93"/>
      <c r="P4982" s="93"/>
    </row>
    <row r="4983" spans="14:16" x14ac:dyDescent="0.15">
      <c r="N4983" s="93"/>
      <c r="P4983" s="93"/>
    </row>
    <row r="4984" spans="14:16" x14ac:dyDescent="0.15">
      <c r="N4984" s="93"/>
      <c r="P4984" s="93"/>
    </row>
    <row r="4985" spans="14:16" x14ac:dyDescent="0.15">
      <c r="N4985" s="93"/>
      <c r="P4985" s="93"/>
    </row>
    <row r="4986" spans="14:16" x14ac:dyDescent="0.15">
      <c r="N4986" s="93"/>
      <c r="P4986" s="93"/>
    </row>
    <row r="4987" spans="14:16" x14ac:dyDescent="0.15">
      <c r="N4987" s="93"/>
      <c r="P4987" s="93"/>
    </row>
    <row r="4988" spans="14:16" x14ac:dyDescent="0.15">
      <c r="N4988" s="93"/>
      <c r="P4988" s="93"/>
    </row>
    <row r="4989" spans="14:16" x14ac:dyDescent="0.15">
      <c r="N4989" s="93"/>
      <c r="P4989" s="93"/>
    </row>
    <row r="4990" spans="14:16" x14ac:dyDescent="0.15">
      <c r="N4990" s="93"/>
      <c r="P4990" s="93"/>
    </row>
    <row r="4991" spans="14:16" x14ac:dyDescent="0.15">
      <c r="N4991" s="93"/>
      <c r="P4991" s="93"/>
    </row>
    <row r="4992" spans="14:16" x14ac:dyDescent="0.15">
      <c r="N4992" s="93"/>
      <c r="P4992" s="93"/>
    </row>
    <row r="4993" spans="14:16" x14ac:dyDescent="0.15">
      <c r="N4993" s="93"/>
      <c r="P4993" s="93"/>
    </row>
    <row r="4994" spans="14:16" x14ac:dyDescent="0.15">
      <c r="N4994" s="93"/>
      <c r="P4994" s="93"/>
    </row>
    <row r="4995" spans="14:16" x14ac:dyDescent="0.15">
      <c r="N4995" s="93"/>
      <c r="P4995" s="93"/>
    </row>
    <row r="4996" spans="14:16" x14ac:dyDescent="0.15">
      <c r="N4996" s="93"/>
      <c r="P4996" s="93"/>
    </row>
    <row r="4997" spans="14:16" x14ac:dyDescent="0.15">
      <c r="N4997" s="93"/>
      <c r="P4997" s="93"/>
    </row>
    <row r="4998" spans="14:16" x14ac:dyDescent="0.15">
      <c r="N4998" s="93"/>
      <c r="P4998" s="93"/>
    </row>
    <row r="4999" spans="14:16" x14ac:dyDescent="0.15">
      <c r="N4999" s="93"/>
      <c r="P4999" s="93"/>
    </row>
    <row r="5000" spans="14:16" x14ac:dyDescent="0.15">
      <c r="N5000" s="93"/>
      <c r="P5000" s="93"/>
    </row>
    <row r="5001" spans="14:16" x14ac:dyDescent="0.15">
      <c r="N5001" s="93"/>
      <c r="P5001" s="93"/>
    </row>
    <row r="5002" spans="14:16" x14ac:dyDescent="0.15">
      <c r="N5002" s="93"/>
      <c r="P5002" s="93"/>
    </row>
    <row r="5003" spans="14:16" x14ac:dyDescent="0.15">
      <c r="N5003" s="93"/>
      <c r="P5003" s="93"/>
    </row>
    <row r="5004" spans="14:16" x14ac:dyDescent="0.15">
      <c r="N5004" s="93"/>
      <c r="P5004" s="93"/>
    </row>
    <row r="5005" spans="14:16" x14ac:dyDescent="0.15">
      <c r="N5005" s="93"/>
      <c r="P5005" s="93"/>
    </row>
    <row r="5006" spans="14:16" x14ac:dyDescent="0.15">
      <c r="N5006" s="93"/>
      <c r="P5006" s="93"/>
    </row>
    <row r="5007" spans="14:16" x14ac:dyDescent="0.15">
      <c r="N5007" s="93"/>
      <c r="P5007" s="93"/>
    </row>
    <row r="5008" spans="14:16" x14ac:dyDescent="0.15">
      <c r="N5008" s="93"/>
      <c r="P5008" s="93"/>
    </row>
    <row r="5009" spans="14:16" x14ac:dyDescent="0.15">
      <c r="N5009" s="93"/>
      <c r="P5009" s="93"/>
    </row>
    <row r="5010" spans="14:16" x14ac:dyDescent="0.15">
      <c r="N5010" s="93"/>
      <c r="P5010" s="93"/>
    </row>
    <row r="5011" spans="14:16" x14ac:dyDescent="0.15">
      <c r="N5011" s="93"/>
      <c r="P5011" s="93"/>
    </row>
    <row r="5012" spans="14:16" x14ac:dyDescent="0.15">
      <c r="N5012" s="93"/>
      <c r="P5012" s="93"/>
    </row>
    <row r="5013" spans="14:16" x14ac:dyDescent="0.15">
      <c r="N5013" s="93"/>
      <c r="P5013" s="93"/>
    </row>
    <row r="5014" spans="14:16" x14ac:dyDescent="0.15">
      <c r="N5014" s="93"/>
      <c r="P5014" s="93"/>
    </row>
    <row r="5015" spans="14:16" x14ac:dyDescent="0.15">
      <c r="N5015" s="93"/>
      <c r="P5015" s="93"/>
    </row>
    <row r="5016" spans="14:16" x14ac:dyDescent="0.15">
      <c r="N5016" s="93"/>
      <c r="P5016" s="93"/>
    </row>
    <row r="5017" spans="14:16" x14ac:dyDescent="0.15">
      <c r="N5017" s="93"/>
      <c r="P5017" s="93"/>
    </row>
    <row r="5018" spans="14:16" x14ac:dyDescent="0.15">
      <c r="N5018" s="93"/>
      <c r="P5018" s="93"/>
    </row>
    <row r="5019" spans="14:16" x14ac:dyDescent="0.15">
      <c r="N5019" s="93"/>
      <c r="P5019" s="93"/>
    </row>
    <row r="5020" spans="14:16" x14ac:dyDescent="0.15">
      <c r="N5020" s="93"/>
      <c r="P5020" s="93"/>
    </row>
    <row r="5021" spans="14:16" x14ac:dyDescent="0.15">
      <c r="N5021" s="93"/>
      <c r="P5021" s="93"/>
    </row>
    <row r="5022" spans="14:16" x14ac:dyDescent="0.15">
      <c r="N5022" s="93"/>
      <c r="P5022" s="93"/>
    </row>
    <row r="5023" spans="14:16" x14ac:dyDescent="0.15">
      <c r="N5023" s="93"/>
      <c r="P5023" s="93"/>
    </row>
    <row r="5024" spans="14:16" x14ac:dyDescent="0.15">
      <c r="N5024" s="93"/>
      <c r="P5024" s="93"/>
    </row>
    <row r="5025" spans="14:16" x14ac:dyDescent="0.15">
      <c r="N5025" s="93"/>
      <c r="P5025" s="93"/>
    </row>
    <row r="5026" spans="14:16" x14ac:dyDescent="0.15">
      <c r="N5026" s="93"/>
      <c r="P5026" s="93"/>
    </row>
    <row r="5027" spans="14:16" x14ac:dyDescent="0.15">
      <c r="N5027" s="93"/>
      <c r="P5027" s="93"/>
    </row>
    <row r="5028" spans="14:16" x14ac:dyDescent="0.15">
      <c r="N5028" s="93"/>
      <c r="P5028" s="93"/>
    </row>
    <row r="5029" spans="14:16" x14ac:dyDescent="0.15">
      <c r="N5029" s="93"/>
      <c r="P5029" s="93"/>
    </row>
    <row r="5030" spans="14:16" x14ac:dyDescent="0.15">
      <c r="N5030" s="93"/>
      <c r="P5030" s="93"/>
    </row>
    <row r="5031" spans="14:16" x14ac:dyDescent="0.15">
      <c r="N5031" s="93"/>
      <c r="P5031" s="93"/>
    </row>
    <row r="5032" spans="14:16" x14ac:dyDescent="0.15">
      <c r="N5032" s="93"/>
      <c r="P5032" s="93"/>
    </row>
    <row r="5033" spans="14:16" x14ac:dyDescent="0.15">
      <c r="N5033" s="93"/>
      <c r="P5033" s="93"/>
    </row>
    <row r="5034" spans="14:16" x14ac:dyDescent="0.15">
      <c r="N5034" s="93"/>
      <c r="P5034" s="93"/>
    </row>
    <row r="5035" spans="14:16" x14ac:dyDescent="0.15">
      <c r="N5035" s="93"/>
      <c r="P5035" s="93"/>
    </row>
    <row r="5036" spans="14:16" x14ac:dyDescent="0.15">
      <c r="N5036" s="93"/>
      <c r="P5036" s="93"/>
    </row>
    <row r="5037" spans="14:16" x14ac:dyDescent="0.15">
      <c r="N5037" s="93"/>
      <c r="P5037" s="93"/>
    </row>
    <row r="5038" spans="14:16" x14ac:dyDescent="0.15">
      <c r="N5038" s="93"/>
      <c r="P5038" s="93"/>
    </row>
    <row r="5039" spans="14:16" x14ac:dyDescent="0.15">
      <c r="N5039" s="93"/>
      <c r="P5039" s="93"/>
    </row>
    <row r="5040" spans="14:16" x14ac:dyDescent="0.15">
      <c r="N5040" s="93"/>
      <c r="P5040" s="93"/>
    </row>
    <row r="5041" spans="14:16" x14ac:dyDescent="0.15">
      <c r="N5041" s="93"/>
      <c r="P5041" s="93"/>
    </row>
    <row r="5042" spans="14:16" x14ac:dyDescent="0.15">
      <c r="N5042" s="93"/>
      <c r="P5042" s="93"/>
    </row>
    <row r="5043" spans="14:16" x14ac:dyDescent="0.15">
      <c r="N5043" s="93"/>
      <c r="P5043" s="93"/>
    </row>
    <row r="5044" spans="14:16" x14ac:dyDescent="0.15">
      <c r="N5044" s="93"/>
      <c r="P5044" s="93"/>
    </row>
    <row r="5045" spans="14:16" x14ac:dyDescent="0.15">
      <c r="N5045" s="93"/>
      <c r="P5045" s="93"/>
    </row>
    <row r="5046" spans="14:16" x14ac:dyDescent="0.15">
      <c r="N5046" s="93"/>
      <c r="P5046" s="93"/>
    </row>
    <row r="5047" spans="14:16" x14ac:dyDescent="0.15">
      <c r="N5047" s="93"/>
      <c r="P5047" s="93"/>
    </row>
    <row r="5048" spans="14:16" x14ac:dyDescent="0.15">
      <c r="N5048" s="93"/>
      <c r="P5048" s="93"/>
    </row>
    <row r="5049" spans="14:16" x14ac:dyDescent="0.15">
      <c r="N5049" s="93"/>
      <c r="P5049" s="93"/>
    </row>
    <row r="5050" spans="14:16" x14ac:dyDescent="0.15">
      <c r="N5050" s="93"/>
      <c r="P5050" s="93"/>
    </row>
    <row r="5051" spans="14:16" x14ac:dyDescent="0.15">
      <c r="N5051" s="93"/>
      <c r="P5051" s="93"/>
    </row>
    <row r="5052" spans="14:16" x14ac:dyDescent="0.15">
      <c r="N5052" s="93"/>
      <c r="P5052" s="93"/>
    </row>
    <row r="5053" spans="14:16" x14ac:dyDescent="0.15">
      <c r="N5053" s="93"/>
      <c r="P5053" s="93"/>
    </row>
    <row r="5054" spans="14:16" x14ac:dyDescent="0.15">
      <c r="N5054" s="93"/>
      <c r="P5054" s="93"/>
    </row>
    <row r="5055" spans="14:16" x14ac:dyDescent="0.15">
      <c r="N5055" s="93"/>
      <c r="P5055" s="93"/>
    </row>
    <row r="5056" spans="14:16" x14ac:dyDescent="0.15">
      <c r="N5056" s="93"/>
      <c r="P5056" s="93"/>
    </row>
    <row r="5057" spans="14:16" x14ac:dyDescent="0.15">
      <c r="N5057" s="93"/>
      <c r="P5057" s="93"/>
    </row>
    <row r="5058" spans="14:16" x14ac:dyDescent="0.15">
      <c r="N5058" s="93"/>
      <c r="P5058" s="93"/>
    </row>
    <row r="5059" spans="14:16" x14ac:dyDescent="0.15">
      <c r="N5059" s="93"/>
      <c r="P5059" s="93"/>
    </row>
    <row r="5060" spans="14:16" x14ac:dyDescent="0.15">
      <c r="N5060" s="93"/>
      <c r="P5060" s="93"/>
    </row>
    <row r="5061" spans="14:16" x14ac:dyDescent="0.15">
      <c r="N5061" s="93"/>
      <c r="P5061" s="93"/>
    </row>
    <row r="5062" spans="14:16" x14ac:dyDescent="0.15">
      <c r="N5062" s="93"/>
      <c r="P5062" s="93"/>
    </row>
    <row r="5063" spans="14:16" x14ac:dyDescent="0.15">
      <c r="N5063" s="93"/>
      <c r="P5063" s="93"/>
    </row>
    <row r="5064" spans="14:16" x14ac:dyDescent="0.15">
      <c r="N5064" s="93"/>
      <c r="P5064" s="93"/>
    </row>
    <row r="5065" spans="14:16" x14ac:dyDescent="0.15">
      <c r="N5065" s="93"/>
      <c r="P5065" s="93"/>
    </row>
    <row r="5066" spans="14:16" x14ac:dyDescent="0.15">
      <c r="N5066" s="93"/>
      <c r="P5066" s="93"/>
    </row>
    <row r="5067" spans="14:16" x14ac:dyDescent="0.15">
      <c r="N5067" s="93"/>
      <c r="P5067" s="93"/>
    </row>
    <row r="5068" spans="14:16" x14ac:dyDescent="0.15">
      <c r="N5068" s="93"/>
      <c r="P5068" s="93"/>
    </row>
    <row r="5069" spans="14:16" x14ac:dyDescent="0.15">
      <c r="N5069" s="93"/>
      <c r="P5069" s="93"/>
    </row>
    <row r="5070" spans="14:16" x14ac:dyDescent="0.15">
      <c r="N5070" s="93"/>
      <c r="P5070" s="93"/>
    </row>
    <row r="5071" spans="14:16" x14ac:dyDescent="0.15">
      <c r="N5071" s="93"/>
      <c r="P5071" s="93"/>
    </row>
    <row r="5072" spans="14:16" x14ac:dyDescent="0.15">
      <c r="N5072" s="93"/>
      <c r="P5072" s="93"/>
    </row>
    <row r="5073" spans="14:16" x14ac:dyDescent="0.15">
      <c r="N5073" s="93"/>
      <c r="P5073" s="93"/>
    </row>
    <row r="5074" spans="14:16" x14ac:dyDescent="0.15">
      <c r="N5074" s="93"/>
      <c r="P5074" s="93"/>
    </row>
    <row r="5075" spans="14:16" x14ac:dyDescent="0.15">
      <c r="N5075" s="93"/>
      <c r="P5075" s="93"/>
    </row>
    <row r="5076" spans="14:16" x14ac:dyDescent="0.15">
      <c r="N5076" s="93"/>
      <c r="P5076" s="93"/>
    </row>
    <row r="5077" spans="14:16" x14ac:dyDescent="0.15">
      <c r="N5077" s="93"/>
      <c r="P5077" s="93"/>
    </row>
    <row r="5078" spans="14:16" x14ac:dyDescent="0.15">
      <c r="N5078" s="93"/>
      <c r="P5078" s="93"/>
    </row>
    <row r="5079" spans="14:16" x14ac:dyDescent="0.15">
      <c r="N5079" s="93"/>
      <c r="P5079" s="93"/>
    </row>
    <row r="5080" spans="14:16" x14ac:dyDescent="0.15">
      <c r="N5080" s="93"/>
      <c r="P5080" s="93"/>
    </row>
    <row r="5081" spans="14:16" x14ac:dyDescent="0.15">
      <c r="N5081" s="93"/>
      <c r="P5081" s="93"/>
    </row>
    <row r="5082" spans="14:16" x14ac:dyDescent="0.15">
      <c r="N5082" s="93"/>
      <c r="P5082" s="93"/>
    </row>
    <row r="5083" spans="14:16" x14ac:dyDescent="0.15">
      <c r="N5083" s="93"/>
      <c r="P5083" s="93"/>
    </row>
    <row r="5084" spans="14:16" x14ac:dyDescent="0.15">
      <c r="N5084" s="93"/>
      <c r="P5084" s="93"/>
    </row>
    <row r="5085" spans="14:16" x14ac:dyDescent="0.15">
      <c r="N5085" s="93"/>
      <c r="P5085" s="93"/>
    </row>
    <row r="5086" spans="14:16" x14ac:dyDescent="0.15">
      <c r="N5086" s="93"/>
      <c r="P5086" s="93"/>
    </row>
    <row r="5087" spans="14:16" x14ac:dyDescent="0.15">
      <c r="N5087" s="93"/>
      <c r="P5087" s="93"/>
    </row>
    <row r="5088" spans="14:16" x14ac:dyDescent="0.15">
      <c r="N5088" s="93"/>
      <c r="P5088" s="93"/>
    </row>
    <row r="5089" spans="14:16" x14ac:dyDescent="0.15">
      <c r="N5089" s="93"/>
      <c r="P5089" s="93"/>
    </row>
    <row r="5090" spans="14:16" x14ac:dyDescent="0.15">
      <c r="N5090" s="93"/>
      <c r="P5090" s="93"/>
    </row>
    <row r="5091" spans="14:16" x14ac:dyDescent="0.15">
      <c r="N5091" s="93"/>
      <c r="P5091" s="93"/>
    </row>
    <row r="5092" spans="14:16" x14ac:dyDescent="0.15">
      <c r="N5092" s="93"/>
      <c r="P5092" s="93"/>
    </row>
    <row r="5093" spans="14:16" x14ac:dyDescent="0.15">
      <c r="N5093" s="93"/>
      <c r="P5093" s="93"/>
    </row>
    <row r="5094" spans="14:16" x14ac:dyDescent="0.15">
      <c r="N5094" s="93"/>
      <c r="P5094" s="93"/>
    </row>
    <row r="5095" spans="14:16" x14ac:dyDescent="0.15">
      <c r="N5095" s="93"/>
      <c r="P5095" s="93"/>
    </row>
    <row r="5096" spans="14:16" x14ac:dyDescent="0.15">
      <c r="N5096" s="93"/>
      <c r="P5096" s="93"/>
    </row>
    <row r="5097" spans="14:16" x14ac:dyDescent="0.15">
      <c r="N5097" s="93"/>
      <c r="P5097" s="93"/>
    </row>
    <row r="5098" spans="14:16" x14ac:dyDescent="0.15">
      <c r="N5098" s="93"/>
      <c r="P5098" s="93"/>
    </row>
    <row r="5099" spans="14:16" x14ac:dyDescent="0.15">
      <c r="N5099" s="93"/>
      <c r="P5099" s="93"/>
    </row>
    <row r="5100" spans="14:16" x14ac:dyDescent="0.15">
      <c r="N5100" s="93"/>
      <c r="P5100" s="93"/>
    </row>
    <row r="5101" spans="14:16" x14ac:dyDescent="0.15">
      <c r="N5101" s="93"/>
      <c r="P5101" s="93"/>
    </row>
    <row r="5102" spans="14:16" x14ac:dyDescent="0.15">
      <c r="N5102" s="93"/>
      <c r="P5102" s="93"/>
    </row>
    <row r="5103" spans="14:16" x14ac:dyDescent="0.15">
      <c r="N5103" s="93"/>
      <c r="P5103" s="93"/>
    </row>
    <row r="5104" spans="14:16" x14ac:dyDescent="0.15">
      <c r="N5104" s="93"/>
      <c r="P5104" s="93"/>
    </row>
    <row r="5105" spans="14:16" x14ac:dyDescent="0.15">
      <c r="N5105" s="93"/>
      <c r="P5105" s="93"/>
    </row>
    <row r="5106" spans="14:16" x14ac:dyDescent="0.15">
      <c r="N5106" s="93"/>
      <c r="P5106" s="93"/>
    </row>
    <row r="5107" spans="14:16" x14ac:dyDescent="0.15">
      <c r="N5107" s="93"/>
      <c r="P5107" s="93"/>
    </row>
    <row r="5108" spans="14:16" x14ac:dyDescent="0.15">
      <c r="N5108" s="93"/>
      <c r="P5108" s="93"/>
    </row>
    <row r="5109" spans="14:16" x14ac:dyDescent="0.15">
      <c r="N5109" s="93"/>
      <c r="P5109" s="93"/>
    </row>
    <row r="5110" spans="14:16" x14ac:dyDescent="0.15">
      <c r="N5110" s="93"/>
      <c r="P5110" s="93"/>
    </row>
    <row r="5111" spans="14:16" x14ac:dyDescent="0.15">
      <c r="N5111" s="93"/>
      <c r="P5111" s="93"/>
    </row>
    <row r="5112" spans="14:16" x14ac:dyDescent="0.15">
      <c r="N5112" s="93"/>
      <c r="P5112" s="93"/>
    </row>
    <row r="5113" spans="14:16" x14ac:dyDescent="0.15">
      <c r="N5113" s="93"/>
      <c r="P5113" s="93"/>
    </row>
    <row r="5114" spans="14:16" x14ac:dyDescent="0.15">
      <c r="N5114" s="93"/>
      <c r="P5114" s="93"/>
    </row>
    <row r="5115" spans="14:16" x14ac:dyDescent="0.15">
      <c r="N5115" s="93"/>
      <c r="P5115" s="93"/>
    </row>
    <row r="5116" spans="14:16" x14ac:dyDescent="0.15">
      <c r="N5116" s="93"/>
      <c r="P5116" s="93"/>
    </row>
    <row r="5117" spans="14:16" x14ac:dyDescent="0.15">
      <c r="N5117" s="93"/>
      <c r="P5117" s="93"/>
    </row>
    <row r="5118" spans="14:16" x14ac:dyDescent="0.15">
      <c r="N5118" s="93"/>
      <c r="P5118" s="93"/>
    </row>
    <row r="5119" spans="14:16" x14ac:dyDescent="0.15">
      <c r="N5119" s="93"/>
      <c r="P5119" s="93"/>
    </row>
    <row r="5120" spans="14:16" x14ac:dyDescent="0.15">
      <c r="N5120" s="93"/>
      <c r="P5120" s="93"/>
    </row>
    <row r="5121" spans="14:16" x14ac:dyDescent="0.15">
      <c r="N5121" s="93"/>
      <c r="P5121" s="93"/>
    </row>
    <row r="5122" spans="14:16" x14ac:dyDescent="0.15">
      <c r="N5122" s="93"/>
      <c r="P5122" s="93"/>
    </row>
    <row r="5123" spans="14:16" x14ac:dyDescent="0.15">
      <c r="N5123" s="93"/>
      <c r="P5123" s="93"/>
    </row>
    <row r="5124" spans="14:16" x14ac:dyDescent="0.15">
      <c r="N5124" s="93"/>
      <c r="P5124" s="93"/>
    </row>
    <row r="5125" spans="14:16" x14ac:dyDescent="0.15">
      <c r="N5125" s="93"/>
      <c r="P5125" s="93"/>
    </row>
    <row r="5126" spans="14:16" x14ac:dyDescent="0.15">
      <c r="N5126" s="93"/>
      <c r="P5126" s="93"/>
    </row>
    <row r="5127" spans="14:16" x14ac:dyDescent="0.15">
      <c r="N5127" s="93"/>
      <c r="P5127" s="93"/>
    </row>
    <row r="5128" spans="14:16" x14ac:dyDescent="0.15">
      <c r="N5128" s="93"/>
      <c r="P5128" s="93"/>
    </row>
    <row r="5129" spans="14:16" x14ac:dyDescent="0.15">
      <c r="N5129" s="93"/>
      <c r="P5129" s="93"/>
    </row>
    <row r="5130" spans="14:16" x14ac:dyDescent="0.15">
      <c r="N5130" s="93"/>
      <c r="P5130" s="93"/>
    </row>
    <row r="5131" spans="14:16" x14ac:dyDescent="0.15">
      <c r="N5131" s="93"/>
      <c r="P5131" s="93"/>
    </row>
    <row r="5132" spans="14:16" x14ac:dyDescent="0.15">
      <c r="N5132" s="93"/>
      <c r="P5132" s="93"/>
    </row>
    <row r="5133" spans="14:16" x14ac:dyDescent="0.15">
      <c r="N5133" s="93"/>
      <c r="P5133" s="93"/>
    </row>
    <row r="5134" spans="14:16" x14ac:dyDescent="0.15">
      <c r="N5134" s="93"/>
      <c r="P5134" s="93"/>
    </row>
    <row r="5135" spans="14:16" x14ac:dyDescent="0.15">
      <c r="N5135" s="93"/>
      <c r="P5135" s="93"/>
    </row>
    <row r="5136" spans="14:16" x14ac:dyDescent="0.15">
      <c r="N5136" s="93"/>
      <c r="P5136" s="93"/>
    </row>
    <row r="5137" spans="14:16" x14ac:dyDescent="0.15">
      <c r="N5137" s="93"/>
      <c r="P5137" s="93"/>
    </row>
    <row r="5138" spans="14:16" x14ac:dyDescent="0.15">
      <c r="N5138" s="93"/>
      <c r="P5138" s="93"/>
    </row>
    <row r="5139" spans="14:16" x14ac:dyDescent="0.15">
      <c r="N5139" s="93"/>
      <c r="P5139" s="93"/>
    </row>
    <row r="5140" spans="14:16" x14ac:dyDescent="0.15">
      <c r="N5140" s="93"/>
      <c r="P5140" s="93"/>
    </row>
    <row r="5141" spans="14:16" x14ac:dyDescent="0.15">
      <c r="N5141" s="93"/>
      <c r="P5141" s="93"/>
    </row>
    <row r="5142" spans="14:16" x14ac:dyDescent="0.15">
      <c r="N5142" s="93"/>
      <c r="P5142" s="93"/>
    </row>
    <row r="5143" spans="14:16" x14ac:dyDescent="0.15">
      <c r="N5143" s="93"/>
      <c r="P5143" s="93"/>
    </row>
    <row r="5144" spans="14:16" x14ac:dyDescent="0.15">
      <c r="N5144" s="93"/>
      <c r="P5144" s="93"/>
    </row>
    <row r="5145" spans="14:16" x14ac:dyDescent="0.15">
      <c r="N5145" s="93"/>
      <c r="P5145" s="93"/>
    </row>
    <row r="5146" spans="14:16" x14ac:dyDescent="0.15">
      <c r="N5146" s="93"/>
      <c r="P5146" s="93"/>
    </row>
    <row r="5147" spans="14:16" x14ac:dyDescent="0.15">
      <c r="N5147" s="93"/>
      <c r="P5147" s="93"/>
    </row>
    <row r="5148" spans="14:16" x14ac:dyDescent="0.15">
      <c r="N5148" s="93"/>
      <c r="P5148" s="93"/>
    </row>
    <row r="5149" spans="14:16" x14ac:dyDescent="0.15">
      <c r="N5149" s="93"/>
      <c r="P5149" s="93"/>
    </row>
    <row r="5150" spans="14:16" x14ac:dyDescent="0.15">
      <c r="N5150" s="93"/>
      <c r="P5150" s="93"/>
    </row>
    <row r="5151" spans="14:16" x14ac:dyDescent="0.15">
      <c r="N5151" s="93"/>
      <c r="P5151" s="93"/>
    </row>
    <row r="5152" spans="14:16" x14ac:dyDescent="0.15">
      <c r="N5152" s="93"/>
      <c r="P5152" s="93"/>
    </row>
    <row r="5153" spans="14:16" x14ac:dyDescent="0.15">
      <c r="N5153" s="93"/>
      <c r="P5153" s="93"/>
    </row>
    <row r="5154" spans="14:16" x14ac:dyDescent="0.15">
      <c r="N5154" s="93"/>
      <c r="P5154" s="93"/>
    </row>
    <row r="5155" spans="14:16" x14ac:dyDescent="0.15">
      <c r="N5155" s="93"/>
      <c r="P5155" s="93"/>
    </row>
    <row r="5156" spans="14:16" x14ac:dyDescent="0.15">
      <c r="N5156" s="93"/>
      <c r="P5156" s="93"/>
    </row>
    <row r="5157" spans="14:16" x14ac:dyDescent="0.15">
      <c r="N5157" s="93"/>
      <c r="P5157" s="93"/>
    </row>
    <row r="5158" spans="14:16" x14ac:dyDescent="0.15">
      <c r="N5158" s="93"/>
      <c r="P5158" s="93"/>
    </row>
    <row r="5159" spans="14:16" x14ac:dyDescent="0.15">
      <c r="N5159" s="93"/>
      <c r="P5159" s="93"/>
    </row>
    <row r="5160" spans="14:16" x14ac:dyDescent="0.15">
      <c r="N5160" s="93"/>
      <c r="P5160" s="93"/>
    </row>
    <row r="5161" spans="14:16" x14ac:dyDescent="0.15">
      <c r="N5161" s="93"/>
      <c r="P5161" s="93"/>
    </row>
    <row r="5162" spans="14:16" x14ac:dyDescent="0.15">
      <c r="N5162" s="93"/>
      <c r="P5162" s="93"/>
    </row>
    <row r="5163" spans="14:16" x14ac:dyDescent="0.15">
      <c r="N5163" s="93"/>
      <c r="P5163" s="93"/>
    </row>
    <row r="5164" spans="14:16" x14ac:dyDescent="0.15">
      <c r="N5164" s="93"/>
      <c r="P5164" s="93"/>
    </row>
    <row r="5165" spans="14:16" x14ac:dyDescent="0.15">
      <c r="N5165" s="93"/>
      <c r="P5165" s="93"/>
    </row>
    <row r="5166" spans="14:16" x14ac:dyDescent="0.15">
      <c r="N5166" s="93"/>
      <c r="P5166" s="93"/>
    </row>
    <row r="5167" spans="14:16" x14ac:dyDescent="0.15">
      <c r="N5167" s="93"/>
      <c r="P5167" s="93"/>
    </row>
    <row r="5168" spans="14:16" x14ac:dyDescent="0.15">
      <c r="N5168" s="93"/>
      <c r="P5168" s="93"/>
    </row>
    <row r="5169" spans="14:16" x14ac:dyDescent="0.15">
      <c r="N5169" s="93"/>
      <c r="P5169" s="93"/>
    </row>
    <row r="5170" spans="14:16" x14ac:dyDescent="0.15">
      <c r="N5170" s="93"/>
      <c r="P5170" s="93"/>
    </row>
    <row r="5171" spans="14:16" x14ac:dyDescent="0.15">
      <c r="N5171" s="93"/>
      <c r="P5171" s="93"/>
    </row>
    <row r="5172" spans="14:16" x14ac:dyDescent="0.15">
      <c r="N5172" s="93"/>
      <c r="P5172" s="93"/>
    </row>
    <row r="5173" spans="14:16" x14ac:dyDescent="0.15">
      <c r="N5173" s="93"/>
      <c r="P5173" s="93"/>
    </row>
    <row r="5174" spans="14:16" x14ac:dyDescent="0.15">
      <c r="N5174" s="93"/>
      <c r="P5174" s="93"/>
    </row>
    <row r="5175" spans="14:16" x14ac:dyDescent="0.15">
      <c r="N5175" s="93"/>
      <c r="P5175" s="93"/>
    </row>
    <row r="5176" spans="14:16" x14ac:dyDescent="0.15">
      <c r="N5176" s="93"/>
      <c r="P5176" s="93"/>
    </row>
    <row r="5177" spans="14:16" x14ac:dyDescent="0.15">
      <c r="N5177" s="93"/>
      <c r="P5177" s="93"/>
    </row>
    <row r="5178" spans="14:16" x14ac:dyDescent="0.15">
      <c r="N5178" s="93"/>
      <c r="P5178" s="93"/>
    </row>
    <row r="5179" spans="14:16" x14ac:dyDescent="0.15">
      <c r="N5179" s="93"/>
      <c r="P5179" s="93"/>
    </row>
    <row r="5180" spans="14:16" x14ac:dyDescent="0.15">
      <c r="N5180" s="93"/>
      <c r="P5180" s="93"/>
    </row>
    <row r="5181" spans="14:16" x14ac:dyDescent="0.15">
      <c r="N5181" s="93"/>
      <c r="P5181" s="93"/>
    </row>
    <row r="5182" spans="14:16" x14ac:dyDescent="0.15">
      <c r="N5182" s="93"/>
      <c r="P5182" s="93"/>
    </row>
    <row r="5183" spans="14:16" x14ac:dyDescent="0.15">
      <c r="N5183" s="93"/>
      <c r="P5183" s="93"/>
    </row>
    <row r="5184" spans="14:16" x14ac:dyDescent="0.15">
      <c r="N5184" s="93"/>
      <c r="P5184" s="93"/>
    </row>
    <row r="5185" spans="14:16" x14ac:dyDescent="0.15">
      <c r="N5185" s="93"/>
      <c r="P5185" s="93"/>
    </row>
    <row r="5186" spans="14:16" x14ac:dyDescent="0.15">
      <c r="N5186" s="93"/>
      <c r="P5186" s="93"/>
    </row>
    <row r="5187" spans="14:16" x14ac:dyDescent="0.15">
      <c r="N5187" s="93"/>
      <c r="P5187" s="93"/>
    </row>
    <row r="5188" spans="14:16" x14ac:dyDescent="0.15">
      <c r="N5188" s="93"/>
      <c r="P5188" s="93"/>
    </row>
    <row r="5189" spans="14:16" x14ac:dyDescent="0.15">
      <c r="N5189" s="93"/>
      <c r="P5189" s="93"/>
    </row>
    <row r="5190" spans="14:16" x14ac:dyDescent="0.15">
      <c r="N5190" s="93"/>
      <c r="P5190" s="93"/>
    </row>
    <row r="5191" spans="14:16" x14ac:dyDescent="0.15">
      <c r="N5191" s="93"/>
      <c r="P5191" s="93"/>
    </row>
    <row r="5192" spans="14:16" x14ac:dyDescent="0.15">
      <c r="N5192" s="93"/>
      <c r="P5192" s="93"/>
    </row>
    <row r="5193" spans="14:16" x14ac:dyDescent="0.15">
      <c r="N5193" s="93"/>
      <c r="P5193" s="93"/>
    </row>
    <row r="5194" spans="14:16" x14ac:dyDescent="0.15">
      <c r="N5194" s="93"/>
      <c r="P5194" s="93"/>
    </row>
    <row r="5195" spans="14:16" x14ac:dyDescent="0.15">
      <c r="N5195" s="93"/>
      <c r="P5195" s="93"/>
    </row>
    <row r="5196" spans="14:16" x14ac:dyDescent="0.15">
      <c r="N5196" s="93"/>
      <c r="P5196" s="93"/>
    </row>
    <row r="5197" spans="14:16" x14ac:dyDescent="0.15">
      <c r="N5197" s="93"/>
      <c r="P5197" s="93"/>
    </row>
    <row r="5198" spans="14:16" x14ac:dyDescent="0.15">
      <c r="N5198" s="93"/>
      <c r="P5198" s="93"/>
    </row>
    <row r="5199" spans="14:16" x14ac:dyDescent="0.15">
      <c r="N5199" s="93"/>
      <c r="P5199" s="93"/>
    </row>
    <row r="5200" spans="14:16" x14ac:dyDescent="0.15">
      <c r="N5200" s="93"/>
      <c r="P5200" s="93"/>
    </row>
    <row r="5201" spans="14:16" x14ac:dyDescent="0.15">
      <c r="N5201" s="93"/>
      <c r="P5201" s="93"/>
    </row>
    <row r="5202" spans="14:16" x14ac:dyDescent="0.15">
      <c r="N5202" s="93"/>
      <c r="P5202" s="93"/>
    </row>
    <row r="5203" spans="14:16" x14ac:dyDescent="0.15">
      <c r="N5203" s="93"/>
      <c r="P5203" s="93"/>
    </row>
    <row r="5204" spans="14:16" x14ac:dyDescent="0.15">
      <c r="N5204" s="93"/>
      <c r="P5204" s="93"/>
    </row>
    <row r="5205" spans="14:16" x14ac:dyDescent="0.15">
      <c r="N5205" s="93"/>
      <c r="P5205" s="93"/>
    </row>
    <row r="5206" spans="14:16" x14ac:dyDescent="0.15">
      <c r="N5206" s="93"/>
      <c r="P5206" s="93"/>
    </row>
    <row r="5207" spans="14:16" x14ac:dyDescent="0.15">
      <c r="N5207" s="93"/>
      <c r="P5207" s="93"/>
    </row>
    <row r="5208" spans="14:16" x14ac:dyDescent="0.15">
      <c r="N5208" s="93"/>
      <c r="P5208" s="93"/>
    </row>
    <row r="5209" spans="14:16" x14ac:dyDescent="0.15">
      <c r="N5209" s="93"/>
      <c r="P5209" s="93"/>
    </row>
    <row r="5210" spans="14:16" x14ac:dyDescent="0.15">
      <c r="N5210" s="93"/>
      <c r="P5210" s="93"/>
    </row>
    <row r="5211" spans="14:16" x14ac:dyDescent="0.15">
      <c r="N5211" s="93"/>
      <c r="P5211" s="93"/>
    </row>
    <row r="5212" spans="14:16" x14ac:dyDescent="0.15">
      <c r="N5212" s="93"/>
      <c r="P5212" s="93"/>
    </row>
    <row r="5213" spans="14:16" x14ac:dyDescent="0.15">
      <c r="N5213" s="93"/>
      <c r="P5213" s="93"/>
    </row>
    <row r="5214" spans="14:16" x14ac:dyDescent="0.15">
      <c r="N5214" s="93"/>
      <c r="P5214" s="93"/>
    </row>
    <row r="5215" spans="14:16" x14ac:dyDescent="0.15">
      <c r="N5215" s="93"/>
      <c r="P5215" s="93"/>
    </row>
    <row r="5216" spans="14:16" x14ac:dyDescent="0.15">
      <c r="N5216" s="93"/>
      <c r="P5216" s="93"/>
    </row>
    <row r="5217" spans="14:16" x14ac:dyDescent="0.15">
      <c r="N5217" s="93"/>
      <c r="P5217" s="93"/>
    </row>
    <row r="5218" spans="14:16" x14ac:dyDescent="0.15">
      <c r="N5218" s="93"/>
      <c r="P5218" s="93"/>
    </row>
    <row r="5219" spans="14:16" x14ac:dyDescent="0.15">
      <c r="N5219" s="93"/>
      <c r="P5219" s="93"/>
    </row>
    <row r="5220" spans="14:16" x14ac:dyDescent="0.15">
      <c r="N5220" s="93"/>
      <c r="P5220" s="93"/>
    </row>
    <row r="5221" spans="14:16" x14ac:dyDescent="0.15">
      <c r="N5221" s="93"/>
      <c r="P5221" s="93"/>
    </row>
    <row r="5222" spans="14:16" x14ac:dyDescent="0.15">
      <c r="N5222" s="93"/>
      <c r="P5222" s="93"/>
    </row>
    <row r="5223" spans="14:16" x14ac:dyDescent="0.15">
      <c r="N5223" s="93"/>
      <c r="P5223" s="93"/>
    </row>
    <row r="5224" spans="14:16" x14ac:dyDescent="0.15">
      <c r="N5224" s="93"/>
      <c r="P5224" s="93"/>
    </row>
    <row r="5225" spans="14:16" x14ac:dyDescent="0.15">
      <c r="N5225" s="93"/>
      <c r="P5225" s="93"/>
    </row>
    <row r="5226" spans="14:16" x14ac:dyDescent="0.15">
      <c r="N5226" s="93"/>
      <c r="P5226" s="93"/>
    </row>
    <row r="5227" spans="14:16" x14ac:dyDescent="0.15">
      <c r="N5227" s="93"/>
      <c r="P5227" s="93"/>
    </row>
    <row r="5228" spans="14:16" x14ac:dyDescent="0.15">
      <c r="N5228" s="93"/>
      <c r="P5228" s="93"/>
    </row>
    <row r="5229" spans="14:16" x14ac:dyDescent="0.15">
      <c r="N5229" s="93"/>
      <c r="P5229" s="93"/>
    </row>
    <row r="5230" spans="14:16" x14ac:dyDescent="0.15">
      <c r="N5230" s="93"/>
      <c r="P5230" s="93"/>
    </row>
    <row r="5231" spans="14:16" x14ac:dyDescent="0.15">
      <c r="N5231" s="93"/>
      <c r="P5231" s="93"/>
    </row>
    <row r="5232" spans="14:16" x14ac:dyDescent="0.15">
      <c r="N5232" s="93"/>
      <c r="P5232" s="93"/>
    </row>
    <row r="5233" spans="14:16" x14ac:dyDescent="0.15">
      <c r="N5233" s="93"/>
      <c r="P5233" s="93"/>
    </row>
    <row r="5234" spans="14:16" x14ac:dyDescent="0.15">
      <c r="N5234" s="93"/>
      <c r="P5234" s="93"/>
    </row>
    <row r="5235" spans="14:16" x14ac:dyDescent="0.15">
      <c r="N5235" s="93"/>
      <c r="P5235" s="93"/>
    </row>
    <row r="5236" spans="14:16" x14ac:dyDescent="0.15">
      <c r="N5236" s="93"/>
      <c r="P5236" s="93"/>
    </row>
    <row r="5237" spans="14:16" x14ac:dyDescent="0.15">
      <c r="N5237" s="93"/>
      <c r="P5237" s="93"/>
    </row>
    <row r="5238" spans="14:16" x14ac:dyDescent="0.15">
      <c r="N5238" s="93"/>
      <c r="P5238" s="93"/>
    </row>
    <row r="5239" spans="14:16" x14ac:dyDescent="0.15">
      <c r="N5239" s="93"/>
      <c r="P5239" s="93"/>
    </row>
    <row r="5240" spans="14:16" x14ac:dyDescent="0.15">
      <c r="N5240" s="93"/>
      <c r="P5240" s="93"/>
    </row>
    <row r="5241" spans="14:16" x14ac:dyDescent="0.15">
      <c r="N5241" s="93"/>
      <c r="P5241" s="93"/>
    </row>
    <row r="5242" spans="14:16" x14ac:dyDescent="0.15">
      <c r="N5242" s="93"/>
      <c r="P5242" s="93"/>
    </row>
    <row r="5243" spans="14:16" x14ac:dyDescent="0.15">
      <c r="N5243" s="93"/>
      <c r="P5243" s="93"/>
    </row>
    <row r="5244" spans="14:16" x14ac:dyDescent="0.15">
      <c r="N5244" s="93"/>
      <c r="P5244" s="93"/>
    </row>
    <row r="5245" spans="14:16" x14ac:dyDescent="0.15">
      <c r="N5245" s="93"/>
      <c r="P5245" s="93"/>
    </row>
    <row r="5246" spans="14:16" x14ac:dyDescent="0.15">
      <c r="N5246" s="93"/>
      <c r="P5246" s="93"/>
    </row>
    <row r="5247" spans="14:16" x14ac:dyDescent="0.15">
      <c r="N5247" s="93"/>
      <c r="P5247" s="93"/>
    </row>
    <row r="5248" spans="14:16" x14ac:dyDescent="0.15">
      <c r="N5248" s="93"/>
      <c r="P5248" s="93"/>
    </row>
    <row r="5249" spans="14:16" x14ac:dyDescent="0.15">
      <c r="N5249" s="93"/>
      <c r="P5249" s="93"/>
    </row>
    <row r="5250" spans="14:16" x14ac:dyDescent="0.15">
      <c r="N5250" s="93"/>
      <c r="P5250" s="93"/>
    </row>
    <row r="5251" spans="14:16" x14ac:dyDescent="0.15">
      <c r="N5251" s="93"/>
      <c r="P5251" s="93"/>
    </row>
    <row r="5252" spans="14:16" x14ac:dyDescent="0.15">
      <c r="N5252" s="93"/>
      <c r="P5252" s="93"/>
    </row>
    <row r="5253" spans="14:16" x14ac:dyDescent="0.15">
      <c r="N5253" s="93"/>
      <c r="P5253" s="93"/>
    </row>
    <row r="5254" spans="14:16" x14ac:dyDescent="0.15">
      <c r="N5254" s="93"/>
      <c r="P5254" s="93"/>
    </row>
    <row r="5255" spans="14:16" x14ac:dyDescent="0.15">
      <c r="N5255" s="93"/>
      <c r="P5255" s="93"/>
    </row>
    <row r="5256" spans="14:16" x14ac:dyDescent="0.15">
      <c r="N5256" s="93"/>
      <c r="P5256" s="93"/>
    </row>
    <row r="5257" spans="14:16" x14ac:dyDescent="0.15">
      <c r="N5257" s="93"/>
      <c r="P5257" s="93"/>
    </row>
    <row r="5258" spans="14:16" x14ac:dyDescent="0.15">
      <c r="N5258" s="93"/>
      <c r="P5258" s="93"/>
    </row>
    <row r="5259" spans="14:16" x14ac:dyDescent="0.15">
      <c r="N5259" s="93"/>
      <c r="P5259" s="93"/>
    </row>
    <row r="5260" spans="14:16" x14ac:dyDescent="0.15">
      <c r="N5260" s="93"/>
      <c r="P5260" s="93"/>
    </row>
    <row r="5261" spans="14:16" x14ac:dyDescent="0.15">
      <c r="N5261" s="93"/>
      <c r="P5261" s="93"/>
    </row>
    <row r="5262" spans="14:16" x14ac:dyDescent="0.15">
      <c r="N5262" s="93"/>
      <c r="P5262" s="93"/>
    </row>
    <row r="5263" spans="14:16" x14ac:dyDescent="0.15">
      <c r="N5263" s="93"/>
      <c r="P5263" s="93"/>
    </row>
    <row r="5264" spans="14:16" x14ac:dyDescent="0.15">
      <c r="N5264" s="93"/>
      <c r="P5264" s="93"/>
    </row>
    <row r="5265" spans="14:16" x14ac:dyDescent="0.15">
      <c r="N5265" s="93"/>
      <c r="P5265" s="93"/>
    </row>
    <row r="5266" spans="14:16" x14ac:dyDescent="0.15">
      <c r="N5266" s="93"/>
      <c r="P5266" s="93"/>
    </row>
    <row r="5267" spans="14:16" x14ac:dyDescent="0.15">
      <c r="N5267" s="93"/>
      <c r="P5267" s="93"/>
    </row>
    <row r="5268" spans="14:16" x14ac:dyDescent="0.15">
      <c r="N5268" s="93"/>
      <c r="P5268" s="93"/>
    </row>
    <row r="5269" spans="14:16" x14ac:dyDescent="0.15">
      <c r="N5269" s="93"/>
      <c r="P5269" s="93"/>
    </row>
    <row r="5270" spans="14:16" x14ac:dyDescent="0.15">
      <c r="N5270" s="93"/>
      <c r="P5270" s="93"/>
    </row>
    <row r="5271" spans="14:16" x14ac:dyDescent="0.15">
      <c r="N5271" s="93"/>
      <c r="P5271" s="93"/>
    </row>
    <row r="5272" spans="14:16" x14ac:dyDescent="0.15">
      <c r="N5272" s="93"/>
      <c r="P5272" s="93"/>
    </row>
    <row r="5273" spans="14:16" x14ac:dyDescent="0.15">
      <c r="N5273" s="93"/>
      <c r="P5273" s="93"/>
    </row>
    <row r="5274" spans="14:16" x14ac:dyDescent="0.15">
      <c r="N5274" s="93"/>
      <c r="P5274" s="93"/>
    </row>
    <row r="5275" spans="14:16" x14ac:dyDescent="0.15">
      <c r="N5275" s="93"/>
      <c r="P5275" s="93"/>
    </row>
    <row r="5276" spans="14:16" x14ac:dyDescent="0.15">
      <c r="N5276" s="93"/>
      <c r="P5276" s="93"/>
    </row>
    <row r="5277" spans="14:16" x14ac:dyDescent="0.15">
      <c r="N5277" s="93"/>
      <c r="P5277" s="93"/>
    </row>
    <row r="5278" spans="14:16" x14ac:dyDescent="0.15">
      <c r="N5278" s="93"/>
      <c r="P5278" s="93"/>
    </row>
    <row r="5279" spans="14:16" x14ac:dyDescent="0.15">
      <c r="N5279" s="93"/>
      <c r="P5279" s="93"/>
    </row>
    <row r="5280" spans="14:16" x14ac:dyDescent="0.15">
      <c r="N5280" s="93"/>
      <c r="P5280" s="93"/>
    </row>
    <row r="5281" spans="14:16" x14ac:dyDescent="0.15">
      <c r="N5281" s="93"/>
      <c r="P5281" s="93"/>
    </row>
    <row r="5282" spans="14:16" x14ac:dyDescent="0.15">
      <c r="N5282" s="93"/>
      <c r="P5282" s="93"/>
    </row>
    <row r="5283" spans="14:16" x14ac:dyDescent="0.15">
      <c r="N5283" s="93"/>
      <c r="P5283" s="93"/>
    </row>
    <row r="5284" spans="14:16" x14ac:dyDescent="0.15">
      <c r="N5284" s="93"/>
      <c r="P5284" s="93"/>
    </row>
    <row r="5285" spans="14:16" x14ac:dyDescent="0.15">
      <c r="N5285" s="93"/>
      <c r="P5285" s="93"/>
    </row>
    <row r="5286" spans="14:16" x14ac:dyDescent="0.15">
      <c r="N5286" s="93"/>
      <c r="P5286" s="93"/>
    </row>
    <row r="5287" spans="14:16" x14ac:dyDescent="0.15">
      <c r="N5287" s="93"/>
      <c r="P5287" s="93"/>
    </row>
    <row r="5288" spans="14:16" x14ac:dyDescent="0.15">
      <c r="N5288" s="93"/>
      <c r="P5288" s="93"/>
    </row>
    <row r="5289" spans="14:16" x14ac:dyDescent="0.15">
      <c r="N5289" s="93"/>
      <c r="P5289" s="93"/>
    </row>
    <row r="5290" spans="14:16" x14ac:dyDescent="0.15">
      <c r="N5290" s="93"/>
      <c r="P5290" s="93"/>
    </row>
    <row r="5291" spans="14:16" x14ac:dyDescent="0.15">
      <c r="N5291" s="93"/>
      <c r="P5291" s="93"/>
    </row>
    <row r="5292" spans="14:16" x14ac:dyDescent="0.15">
      <c r="N5292" s="93"/>
      <c r="P5292" s="93"/>
    </row>
    <row r="5293" spans="14:16" x14ac:dyDescent="0.15">
      <c r="N5293" s="93"/>
      <c r="P5293" s="93"/>
    </row>
    <row r="5294" spans="14:16" x14ac:dyDescent="0.15">
      <c r="N5294" s="93"/>
      <c r="P5294" s="93"/>
    </row>
    <row r="5295" spans="14:16" x14ac:dyDescent="0.15">
      <c r="N5295" s="93"/>
      <c r="P5295" s="93"/>
    </row>
    <row r="5296" spans="14:16" x14ac:dyDescent="0.15">
      <c r="N5296" s="93"/>
      <c r="P5296" s="93"/>
    </row>
    <row r="5297" spans="14:16" x14ac:dyDescent="0.15">
      <c r="N5297" s="93"/>
      <c r="P5297" s="93"/>
    </row>
    <row r="5298" spans="14:16" x14ac:dyDescent="0.15">
      <c r="N5298" s="93"/>
      <c r="P5298" s="93"/>
    </row>
    <row r="5299" spans="14:16" x14ac:dyDescent="0.15">
      <c r="N5299" s="93"/>
      <c r="P5299" s="93"/>
    </row>
    <row r="5300" spans="14:16" x14ac:dyDescent="0.15">
      <c r="N5300" s="93"/>
      <c r="P5300" s="93"/>
    </row>
    <row r="5301" spans="14:16" x14ac:dyDescent="0.15">
      <c r="N5301" s="93"/>
      <c r="P5301" s="93"/>
    </row>
    <row r="5302" spans="14:16" x14ac:dyDescent="0.15">
      <c r="N5302" s="93"/>
      <c r="P5302" s="93"/>
    </row>
    <row r="5303" spans="14:16" x14ac:dyDescent="0.15">
      <c r="N5303" s="93"/>
      <c r="P5303" s="93"/>
    </row>
    <row r="5304" spans="14:16" x14ac:dyDescent="0.15">
      <c r="N5304" s="93"/>
      <c r="P5304" s="93"/>
    </row>
    <row r="5305" spans="14:16" x14ac:dyDescent="0.15">
      <c r="N5305" s="93"/>
      <c r="P5305" s="93"/>
    </row>
    <row r="5306" spans="14:16" x14ac:dyDescent="0.15">
      <c r="N5306" s="93"/>
      <c r="P5306" s="93"/>
    </row>
    <row r="5307" spans="14:16" x14ac:dyDescent="0.15">
      <c r="N5307" s="93"/>
      <c r="P5307" s="93"/>
    </row>
    <row r="5308" spans="14:16" x14ac:dyDescent="0.15">
      <c r="N5308" s="93"/>
      <c r="P5308" s="93"/>
    </row>
    <row r="5309" spans="14:16" x14ac:dyDescent="0.15">
      <c r="N5309" s="93"/>
      <c r="P5309" s="93"/>
    </row>
    <row r="5310" spans="14:16" x14ac:dyDescent="0.15">
      <c r="N5310" s="93"/>
      <c r="P5310" s="93"/>
    </row>
    <row r="5311" spans="14:16" x14ac:dyDescent="0.15">
      <c r="N5311" s="93"/>
      <c r="P5311" s="93"/>
    </row>
    <row r="5312" spans="14:16" x14ac:dyDescent="0.15">
      <c r="N5312" s="93"/>
      <c r="P5312" s="93"/>
    </row>
    <row r="5313" spans="14:16" x14ac:dyDescent="0.15">
      <c r="N5313" s="93"/>
      <c r="P5313" s="93"/>
    </row>
    <row r="5314" spans="14:16" x14ac:dyDescent="0.15">
      <c r="N5314" s="93"/>
      <c r="P5314" s="93"/>
    </row>
    <row r="5315" spans="14:16" x14ac:dyDescent="0.15">
      <c r="N5315" s="93"/>
      <c r="P5315" s="93"/>
    </row>
    <row r="5316" spans="14:16" x14ac:dyDescent="0.15">
      <c r="N5316" s="93"/>
      <c r="P5316" s="93"/>
    </row>
    <row r="5317" spans="14:16" x14ac:dyDescent="0.15">
      <c r="N5317" s="93"/>
      <c r="P5317" s="93"/>
    </row>
    <row r="5318" spans="14:16" x14ac:dyDescent="0.15">
      <c r="N5318" s="93"/>
      <c r="P5318" s="93"/>
    </row>
    <row r="5319" spans="14:16" x14ac:dyDescent="0.15">
      <c r="N5319" s="93"/>
      <c r="P5319" s="93"/>
    </row>
    <row r="5320" spans="14:16" x14ac:dyDescent="0.15">
      <c r="N5320" s="93"/>
      <c r="P5320" s="93"/>
    </row>
    <row r="5321" spans="14:16" x14ac:dyDescent="0.15">
      <c r="N5321" s="93"/>
      <c r="P5321" s="93"/>
    </row>
    <row r="5322" spans="14:16" x14ac:dyDescent="0.15">
      <c r="N5322" s="93"/>
      <c r="P5322" s="93"/>
    </row>
    <row r="5323" spans="14:16" x14ac:dyDescent="0.15">
      <c r="N5323" s="93"/>
      <c r="P5323" s="93"/>
    </row>
    <row r="5324" spans="14:16" x14ac:dyDescent="0.15">
      <c r="N5324" s="93"/>
      <c r="P5324" s="93"/>
    </row>
    <row r="5325" spans="14:16" x14ac:dyDescent="0.15">
      <c r="N5325" s="93"/>
      <c r="P5325" s="93"/>
    </row>
    <row r="5326" spans="14:16" x14ac:dyDescent="0.15">
      <c r="N5326" s="93"/>
      <c r="P5326" s="93"/>
    </row>
    <row r="5327" spans="14:16" x14ac:dyDescent="0.15">
      <c r="N5327" s="93"/>
      <c r="P5327" s="93"/>
    </row>
    <row r="5328" spans="14:16" x14ac:dyDescent="0.15">
      <c r="N5328" s="93"/>
      <c r="P5328" s="93"/>
    </row>
    <row r="5329" spans="14:16" x14ac:dyDescent="0.15">
      <c r="N5329" s="93"/>
      <c r="P5329" s="93"/>
    </row>
    <row r="5330" spans="14:16" x14ac:dyDescent="0.15">
      <c r="N5330" s="93"/>
      <c r="P5330" s="93"/>
    </row>
    <row r="5331" spans="14:16" x14ac:dyDescent="0.15">
      <c r="N5331" s="93"/>
      <c r="P5331" s="93"/>
    </row>
    <row r="5332" spans="14:16" x14ac:dyDescent="0.15">
      <c r="N5332" s="93"/>
      <c r="P5332" s="93"/>
    </row>
    <row r="5333" spans="14:16" x14ac:dyDescent="0.15">
      <c r="N5333" s="93"/>
      <c r="P5333" s="93"/>
    </row>
    <row r="5334" spans="14:16" x14ac:dyDescent="0.15">
      <c r="N5334" s="93"/>
      <c r="P5334" s="93"/>
    </row>
    <row r="5335" spans="14:16" x14ac:dyDescent="0.15">
      <c r="N5335" s="93"/>
      <c r="P5335" s="93"/>
    </row>
    <row r="5336" spans="14:16" x14ac:dyDescent="0.15">
      <c r="N5336" s="93"/>
      <c r="P5336" s="93"/>
    </row>
    <row r="5337" spans="14:16" x14ac:dyDescent="0.15">
      <c r="N5337" s="93"/>
      <c r="P5337" s="93"/>
    </row>
    <row r="5338" spans="14:16" x14ac:dyDescent="0.15">
      <c r="N5338" s="93"/>
      <c r="P5338" s="93"/>
    </row>
    <row r="5339" spans="14:16" x14ac:dyDescent="0.15">
      <c r="N5339" s="93"/>
      <c r="P5339" s="93"/>
    </row>
    <row r="5340" spans="14:16" x14ac:dyDescent="0.15">
      <c r="N5340" s="93"/>
      <c r="P5340" s="93"/>
    </row>
    <row r="5341" spans="14:16" x14ac:dyDescent="0.15">
      <c r="N5341" s="93"/>
      <c r="P5341" s="93"/>
    </row>
    <row r="5342" spans="14:16" x14ac:dyDescent="0.15">
      <c r="N5342" s="93"/>
      <c r="P5342" s="93"/>
    </row>
    <row r="5343" spans="14:16" x14ac:dyDescent="0.15">
      <c r="N5343" s="93"/>
      <c r="P5343" s="93"/>
    </row>
    <row r="5344" spans="14:16" x14ac:dyDescent="0.15">
      <c r="N5344" s="93"/>
      <c r="P5344" s="93"/>
    </row>
    <row r="5345" spans="14:16" x14ac:dyDescent="0.15">
      <c r="N5345" s="93"/>
      <c r="P5345" s="93"/>
    </row>
    <row r="5346" spans="14:16" x14ac:dyDescent="0.15">
      <c r="N5346" s="93"/>
      <c r="P5346" s="93"/>
    </row>
    <row r="5347" spans="14:16" x14ac:dyDescent="0.15">
      <c r="N5347" s="93"/>
      <c r="P5347" s="93"/>
    </row>
    <row r="5348" spans="14:16" x14ac:dyDescent="0.15">
      <c r="N5348" s="93"/>
      <c r="P5348" s="93"/>
    </row>
    <row r="5349" spans="14:16" x14ac:dyDescent="0.15">
      <c r="N5349" s="93"/>
      <c r="P5349" s="93"/>
    </row>
    <row r="5350" spans="14:16" x14ac:dyDescent="0.15">
      <c r="N5350" s="93"/>
      <c r="P5350" s="93"/>
    </row>
    <row r="5351" spans="14:16" x14ac:dyDescent="0.15">
      <c r="N5351" s="93"/>
      <c r="P5351" s="93"/>
    </row>
    <row r="5352" spans="14:16" x14ac:dyDescent="0.15">
      <c r="N5352" s="93"/>
      <c r="P5352" s="93"/>
    </row>
    <row r="5353" spans="14:16" x14ac:dyDescent="0.15">
      <c r="N5353" s="93"/>
      <c r="P5353" s="93"/>
    </row>
    <row r="5354" spans="14:16" x14ac:dyDescent="0.15">
      <c r="N5354" s="93"/>
      <c r="P5354" s="93"/>
    </row>
    <row r="5355" spans="14:16" x14ac:dyDescent="0.15">
      <c r="N5355" s="93"/>
      <c r="P5355" s="93"/>
    </row>
    <row r="5356" spans="14:16" x14ac:dyDescent="0.15">
      <c r="N5356" s="93"/>
      <c r="P5356" s="93"/>
    </row>
    <row r="5357" spans="14:16" x14ac:dyDescent="0.15">
      <c r="N5357" s="93"/>
      <c r="P5357" s="93"/>
    </row>
    <row r="5358" spans="14:16" x14ac:dyDescent="0.15">
      <c r="N5358" s="93"/>
      <c r="P5358" s="93"/>
    </row>
    <row r="5359" spans="14:16" x14ac:dyDescent="0.15">
      <c r="N5359" s="93"/>
      <c r="P5359" s="93"/>
    </row>
    <row r="5360" spans="14:16" x14ac:dyDescent="0.15">
      <c r="N5360" s="93"/>
      <c r="P5360" s="93"/>
    </row>
    <row r="5361" spans="14:16" x14ac:dyDescent="0.15">
      <c r="N5361" s="93"/>
      <c r="P5361" s="93"/>
    </row>
    <row r="5362" spans="14:16" x14ac:dyDescent="0.15">
      <c r="N5362" s="93"/>
      <c r="P5362" s="93"/>
    </row>
    <row r="5363" spans="14:16" x14ac:dyDescent="0.15">
      <c r="N5363" s="93"/>
      <c r="P5363" s="93"/>
    </row>
    <row r="5364" spans="14:16" x14ac:dyDescent="0.15">
      <c r="N5364" s="93"/>
      <c r="P5364" s="93"/>
    </row>
    <row r="5365" spans="14:16" x14ac:dyDescent="0.15">
      <c r="N5365" s="93"/>
      <c r="P5365" s="93"/>
    </row>
    <row r="5366" spans="14:16" x14ac:dyDescent="0.15">
      <c r="N5366" s="93"/>
      <c r="P5366" s="93"/>
    </row>
    <row r="5367" spans="14:16" x14ac:dyDescent="0.15">
      <c r="N5367" s="93"/>
      <c r="P5367" s="93"/>
    </row>
    <row r="5368" spans="14:16" x14ac:dyDescent="0.15">
      <c r="N5368" s="93"/>
      <c r="P5368" s="93"/>
    </row>
    <row r="5369" spans="14:16" x14ac:dyDescent="0.15">
      <c r="N5369" s="93"/>
      <c r="P5369" s="93"/>
    </row>
    <row r="5370" spans="14:16" x14ac:dyDescent="0.15">
      <c r="N5370" s="93"/>
      <c r="P5370" s="93"/>
    </row>
    <row r="5371" spans="14:16" x14ac:dyDescent="0.15">
      <c r="N5371" s="93"/>
      <c r="P5371" s="93"/>
    </row>
    <row r="5372" spans="14:16" x14ac:dyDescent="0.15">
      <c r="N5372" s="93"/>
      <c r="P5372" s="93"/>
    </row>
    <row r="5373" spans="14:16" x14ac:dyDescent="0.15">
      <c r="N5373" s="93"/>
      <c r="P5373" s="93"/>
    </row>
    <row r="5374" spans="14:16" x14ac:dyDescent="0.15">
      <c r="N5374" s="93"/>
      <c r="P5374" s="93"/>
    </row>
    <row r="5375" spans="14:16" x14ac:dyDescent="0.15">
      <c r="N5375" s="93"/>
      <c r="P5375" s="93"/>
    </row>
    <row r="5376" spans="14:16" x14ac:dyDescent="0.15">
      <c r="N5376" s="93"/>
      <c r="P5376" s="93"/>
    </row>
    <row r="5377" spans="14:16" x14ac:dyDescent="0.15">
      <c r="N5377" s="93"/>
      <c r="P5377" s="93"/>
    </row>
    <row r="5378" spans="14:16" x14ac:dyDescent="0.15">
      <c r="N5378" s="93"/>
      <c r="P5378" s="93"/>
    </row>
    <row r="5379" spans="14:16" x14ac:dyDescent="0.15">
      <c r="N5379" s="93"/>
      <c r="P5379" s="93"/>
    </row>
    <row r="5380" spans="14:16" x14ac:dyDescent="0.15">
      <c r="N5380" s="93"/>
      <c r="P5380" s="93"/>
    </row>
    <row r="5381" spans="14:16" x14ac:dyDescent="0.15">
      <c r="N5381" s="93"/>
      <c r="P5381" s="93"/>
    </row>
    <row r="5382" spans="14:16" x14ac:dyDescent="0.15">
      <c r="N5382" s="93"/>
      <c r="P5382" s="93"/>
    </row>
    <row r="5383" spans="14:16" x14ac:dyDescent="0.15">
      <c r="N5383" s="93"/>
      <c r="P5383" s="93"/>
    </row>
    <row r="5384" spans="14:16" x14ac:dyDescent="0.15">
      <c r="N5384" s="93"/>
      <c r="P5384" s="93"/>
    </row>
    <row r="5385" spans="14:16" x14ac:dyDescent="0.15">
      <c r="N5385" s="93"/>
      <c r="P5385" s="93"/>
    </row>
    <row r="5386" spans="14:16" x14ac:dyDescent="0.15">
      <c r="N5386" s="93"/>
      <c r="P5386" s="93"/>
    </row>
    <row r="5387" spans="14:16" x14ac:dyDescent="0.15">
      <c r="N5387" s="93"/>
      <c r="P5387" s="93"/>
    </row>
    <row r="5388" spans="14:16" x14ac:dyDescent="0.15">
      <c r="N5388" s="93"/>
      <c r="P5388" s="93"/>
    </row>
    <row r="5389" spans="14:16" x14ac:dyDescent="0.15">
      <c r="N5389" s="93"/>
      <c r="P5389" s="93"/>
    </row>
    <row r="5390" spans="14:16" x14ac:dyDescent="0.15">
      <c r="N5390" s="93"/>
      <c r="P5390" s="93"/>
    </row>
    <row r="5391" spans="14:16" x14ac:dyDescent="0.15">
      <c r="N5391" s="93"/>
      <c r="P5391" s="93"/>
    </row>
    <row r="5392" spans="14:16" x14ac:dyDescent="0.15">
      <c r="N5392" s="93"/>
      <c r="P5392" s="93"/>
    </row>
    <row r="5393" spans="14:16" x14ac:dyDescent="0.15">
      <c r="N5393" s="93"/>
      <c r="P5393" s="93"/>
    </row>
    <row r="5394" spans="14:16" x14ac:dyDescent="0.15">
      <c r="N5394" s="93"/>
      <c r="P5394" s="93"/>
    </row>
    <row r="5395" spans="14:16" x14ac:dyDescent="0.15">
      <c r="N5395" s="93"/>
      <c r="P5395" s="93"/>
    </row>
    <row r="5396" spans="14:16" x14ac:dyDescent="0.15">
      <c r="N5396" s="93"/>
      <c r="P5396" s="93"/>
    </row>
    <row r="5397" spans="14:16" x14ac:dyDescent="0.15">
      <c r="N5397" s="93"/>
      <c r="P5397" s="93"/>
    </row>
    <row r="5398" spans="14:16" x14ac:dyDescent="0.15">
      <c r="N5398" s="93"/>
      <c r="P5398" s="93"/>
    </row>
    <row r="5399" spans="14:16" x14ac:dyDescent="0.15">
      <c r="N5399" s="93"/>
      <c r="P5399" s="93"/>
    </row>
    <row r="5400" spans="14:16" x14ac:dyDescent="0.15">
      <c r="N5400" s="93"/>
      <c r="P5400" s="93"/>
    </row>
    <row r="5401" spans="14:16" x14ac:dyDescent="0.15">
      <c r="N5401" s="93"/>
      <c r="P5401" s="93"/>
    </row>
    <row r="5402" spans="14:16" x14ac:dyDescent="0.15">
      <c r="N5402" s="93"/>
      <c r="P5402" s="93"/>
    </row>
    <row r="5403" spans="14:16" x14ac:dyDescent="0.15">
      <c r="N5403" s="93"/>
      <c r="P5403" s="93"/>
    </row>
    <row r="5404" spans="14:16" x14ac:dyDescent="0.15">
      <c r="N5404" s="93"/>
      <c r="P5404" s="93"/>
    </row>
    <row r="5405" spans="14:16" x14ac:dyDescent="0.15">
      <c r="N5405" s="93"/>
      <c r="P5405" s="93"/>
    </row>
    <row r="5406" spans="14:16" x14ac:dyDescent="0.15">
      <c r="N5406" s="93"/>
      <c r="P5406" s="93"/>
    </row>
    <row r="5407" spans="14:16" x14ac:dyDescent="0.15">
      <c r="N5407" s="93"/>
      <c r="P5407" s="93"/>
    </row>
    <row r="5408" spans="14:16" x14ac:dyDescent="0.15">
      <c r="N5408" s="93"/>
      <c r="P5408" s="93"/>
    </row>
    <row r="5409" spans="14:16" x14ac:dyDescent="0.15">
      <c r="N5409" s="93"/>
      <c r="P5409" s="93"/>
    </row>
    <row r="5410" spans="14:16" x14ac:dyDescent="0.15">
      <c r="N5410" s="93"/>
      <c r="P5410" s="93"/>
    </row>
    <row r="5411" spans="14:16" x14ac:dyDescent="0.15">
      <c r="N5411" s="93"/>
      <c r="P5411" s="93"/>
    </row>
    <row r="5412" spans="14:16" x14ac:dyDescent="0.15">
      <c r="N5412" s="93"/>
      <c r="P5412" s="93"/>
    </row>
    <row r="5413" spans="14:16" x14ac:dyDescent="0.15">
      <c r="N5413" s="93"/>
      <c r="P5413" s="93"/>
    </row>
    <row r="5414" spans="14:16" x14ac:dyDescent="0.15">
      <c r="N5414" s="93"/>
      <c r="P5414" s="93"/>
    </row>
    <row r="5415" spans="14:16" x14ac:dyDescent="0.15">
      <c r="N5415" s="93"/>
      <c r="P5415" s="93"/>
    </row>
    <row r="5416" spans="14:16" x14ac:dyDescent="0.15">
      <c r="N5416" s="93"/>
      <c r="P5416" s="93"/>
    </row>
    <row r="5417" spans="14:16" x14ac:dyDescent="0.15">
      <c r="N5417" s="93"/>
      <c r="P5417" s="93"/>
    </row>
    <row r="5418" spans="14:16" x14ac:dyDescent="0.15">
      <c r="N5418" s="93"/>
      <c r="P5418" s="93"/>
    </row>
    <row r="5419" spans="14:16" x14ac:dyDescent="0.15">
      <c r="N5419" s="93"/>
      <c r="P5419" s="93"/>
    </row>
    <row r="5420" spans="14:16" x14ac:dyDescent="0.15">
      <c r="N5420" s="93"/>
      <c r="P5420" s="93"/>
    </row>
    <row r="5421" spans="14:16" x14ac:dyDescent="0.15">
      <c r="N5421" s="93"/>
      <c r="P5421" s="93"/>
    </row>
    <row r="5422" spans="14:16" x14ac:dyDescent="0.15">
      <c r="N5422" s="93"/>
      <c r="P5422" s="93"/>
    </row>
    <row r="5423" spans="14:16" x14ac:dyDescent="0.15">
      <c r="N5423" s="93"/>
      <c r="P5423" s="93"/>
    </row>
    <row r="5424" spans="14:16" x14ac:dyDescent="0.15">
      <c r="N5424" s="93"/>
      <c r="P5424" s="93"/>
    </row>
    <row r="5425" spans="14:16" x14ac:dyDescent="0.15">
      <c r="N5425" s="93"/>
      <c r="P5425" s="93"/>
    </row>
    <row r="5426" spans="14:16" x14ac:dyDescent="0.15">
      <c r="N5426" s="93"/>
      <c r="P5426" s="93"/>
    </row>
    <row r="5427" spans="14:16" x14ac:dyDescent="0.15">
      <c r="N5427" s="93"/>
      <c r="P5427" s="93"/>
    </row>
    <row r="5428" spans="14:16" x14ac:dyDescent="0.15">
      <c r="N5428" s="93"/>
      <c r="P5428" s="93"/>
    </row>
    <row r="5429" spans="14:16" x14ac:dyDescent="0.15">
      <c r="N5429" s="93"/>
      <c r="P5429" s="93"/>
    </row>
    <row r="5430" spans="14:16" x14ac:dyDescent="0.15">
      <c r="N5430" s="93"/>
      <c r="P5430" s="93"/>
    </row>
    <row r="5431" spans="14:16" x14ac:dyDescent="0.15">
      <c r="N5431" s="93"/>
      <c r="P5431" s="93"/>
    </row>
    <row r="5432" spans="14:16" x14ac:dyDescent="0.15">
      <c r="N5432" s="93"/>
      <c r="P5432" s="93"/>
    </row>
    <row r="5433" spans="14:16" x14ac:dyDescent="0.15">
      <c r="N5433" s="93"/>
      <c r="P5433" s="93"/>
    </row>
    <row r="5434" spans="14:16" x14ac:dyDescent="0.15">
      <c r="N5434" s="93"/>
      <c r="P5434" s="93"/>
    </row>
    <row r="5435" spans="14:16" x14ac:dyDescent="0.15">
      <c r="N5435" s="93"/>
      <c r="P5435" s="93"/>
    </row>
    <row r="5436" spans="14:16" x14ac:dyDescent="0.15">
      <c r="N5436" s="93"/>
      <c r="P5436" s="93"/>
    </row>
    <row r="5437" spans="14:16" x14ac:dyDescent="0.15">
      <c r="N5437" s="93"/>
      <c r="P5437" s="93"/>
    </row>
    <row r="5438" spans="14:16" x14ac:dyDescent="0.15">
      <c r="N5438" s="93"/>
      <c r="P5438" s="93"/>
    </row>
    <row r="5439" spans="14:16" x14ac:dyDescent="0.15">
      <c r="N5439" s="93"/>
      <c r="P5439" s="93"/>
    </row>
    <row r="5440" spans="14:16" x14ac:dyDescent="0.15">
      <c r="N5440" s="93"/>
      <c r="P5440" s="93"/>
    </row>
    <row r="5441" spans="14:16" x14ac:dyDescent="0.15">
      <c r="N5441" s="93"/>
      <c r="P5441" s="93"/>
    </row>
    <row r="5442" spans="14:16" x14ac:dyDescent="0.15">
      <c r="N5442" s="93"/>
      <c r="P5442" s="93"/>
    </row>
    <row r="5443" spans="14:16" x14ac:dyDescent="0.15">
      <c r="N5443" s="93"/>
      <c r="P5443" s="93"/>
    </row>
    <row r="5444" spans="14:16" x14ac:dyDescent="0.15">
      <c r="N5444" s="93"/>
      <c r="P5444" s="93"/>
    </row>
    <row r="5445" spans="14:16" x14ac:dyDescent="0.15">
      <c r="N5445" s="93"/>
      <c r="P5445" s="93"/>
    </row>
    <row r="5446" spans="14:16" x14ac:dyDescent="0.15">
      <c r="N5446" s="93"/>
      <c r="P5446" s="93"/>
    </row>
    <row r="5447" spans="14:16" x14ac:dyDescent="0.15">
      <c r="N5447" s="93"/>
      <c r="P5447" s="93"/>
    </row>
    <row r="5448" spans="14:16" x14ac:dyDescent="0.15">
      <c r="N5448" s="93"/>
      <c r="P5448" s="93"/>
    </row>
    <row r="5449" spans="14:16" x14ac:dyDescent="0.15">
      <c r="N5449" s="93"/>
      <c r="P5449" s="93"/>
    </row>
    <row r="5450" spans="14:16" x14ac:dyDescent="0.15">
      <c r="N5450" s="93"/>
      <c r="P5450" s="93"/>
    </row>
    <row r="5451" spans="14:16" x14ac:dyDescent="0.15">
      <c r="N5451" s="93"/>
      <c r="P5451" s="93"/>
    </row>
    <row r="5452" spans="14:16" x14ac:dyDescent="0.15">
      <c r="N5452" s="93"/>
      <c r="P5452" s="93"/>
    </row>
    <row r="5453" spans="14:16" x14ac:dyDescent="0.15">
      <c r="N5453" s="93"/>
      <c r="P5453" s="93"/>
    </row>
    <row r="5454" spans="14:16" x14ac:dyDescent="0.15">
      <c r="N5454" s="93"/>
      <c r="P5454" s="93"/>
    </row>
    <row r="5455" spans="14:16" x14ac:dyDescent="0.15">
      <c r="N5455" s="93"/>
      <c r="P5455" s="93"/>
    </row>
    <row r="5456" spans="14:16" x14ac:dyDescent="0.15">
      <c r="N5456" s="93"/>
      <c r="P5456" s="93"/>
    </row>
    <row r="5457" spans="14:16" x14ac:dyDescent="0.15">
      <c r="N5457" s="93"/>
      <c r="P5457" s="93"/>
    </row>
    <row r="5458" spans="14:16" x14ac:dyDescent="0.15">
      <c r="N5458" s="93"/>
      <c r="P5458" s="93"/>
    </row>
    <row r="5459" spans="14:16" x14ac:dyDescent="0.15">
      <c r="N5459" s="93"/>
      <c r="P5459" s="93"/>
    </row>
    <row r="5460" spans="14:16" x14ac:dyDescent="0.15">
      <c r="N5460" s="93"/>
      <c r="P5460" s="93"/>
    </row>
    <row r="5461" spans="14:16" x14ac:dyDescent="0.15">
      <c r="N5461" s="93"/>
      <c r="P5461" s="93"/>
    </row>
    <row r="5462" spans="14:16" x14ac:dyDescent="0.15">
      <c r="N5462" s="93"/>
      <c r="P5462" s="93"/>
    </row>
    <row r="5463" spans="14:16" x14ac:dyDescent="0.15">
      <c r="N5463" s="93"/>
      <c r="P5463" s="93"/>
    </row>
    <row r="5464" spans="14:16" x14ac:dyDescent="0.15">
      <c r="N5464" s="93"/>
      <c r="P5464" s="93"/>
    </row>
    <row r="5465" spans="14:16" x14ac:dyDescent="0.15">
      <c r="N5465" s="93"/>
      <c r="P5465" s="93"/>
    </row>
    <row r="5466" spans="14:16" x14ac:dyDescent="0.15">
      <c r="N5466" s="93"/>
      <c r="P5466" s="93"/>
    </row>
    <row r="5467" spans="14:16" x14ac:dyDescent="0.15">
      <c r="N5467" s="93"/>
      <c r="P5467" s="93"/>
    </row>
    <row r="5468" spans="14:16" x14ac:dyDescent="0.15">
      <c r="N5468" s="93"/>
      <c r="P5468" s="93"/>
    </row>
    <row r="5469" spans="14:16" x14ac:dyDescent="0.15">
      <c r="N5469" s="93"/>
      <c r="P5469" s="93"/>
    </row>
    <row r="5470" spans="14:16" x14ac:dyDescent="0.15">
      <c r="N5470" s="93"/>
      <c r="P5470" s="93"/>
    </row>
    <row r="5471" spans="14:16" x14ac:dyDescent="0.15">
      <c r="N5471" s="93"/>
      <c r="P5471" s="93"/>
    </row>
    <row r="5472" spans="14:16" x14ac:dyDescent="0.15">
      <c r="N5472" s="93"/>
      <c r="P5472" s="93"/>
    </row>
    <row r="5473" spans="14:16" x14ac:dyDescent="0.15">
      <c r="N5473" s="93"/>
      <c r="P5473" s="93"/>
    </row>
    <row r="5474" spans="14:16" x14ac:dyDescent="0.15">
      <c r="N5474" s="93"/>
      <c r="P5474" s="93"/>
    </row>
    <row r="5475" spans="14:16" x14ac:dyDescent="0.15">
      <c r="N5475" s="93"/>
      <c r="P5475" s="93"/>
    </row>
    <row r="5476" spans="14:16" x14ac:dyDescent="0.15">
      <c r="N5476" s="93"/>
      <c r="P5476" s="93"/>
    </row>
    <row r="5477" spans="14:16" x14ac:dyDescent="0.15">
      <c r="N5477" s="93"/>
      <c r="P5477" s="93"/>
    </row>
    <row r="5478" spans="14:16" x14ac:dyDescent="0.15">
      <c r="N5478" s="93"/>
      <c r="P5478" s="93"/>
    </row>
    <row r="5479" spans="14:16" x14ac:dyDescent="0.15">
      <c r="N5479" s="93"/>
      <c r="P5479" s="93"/>
    </row>
    <row r="5480" spans="14:16" x14ac:dyDescent="0.15">
      <c r="N5480" s="93"/>
      <c r="P5480" s="93"/>
    </row>
    <row r="5481" spans="14:16" x14ac:dyDescent="0.15">
      <c r="N5481" s="93"/>
      <c r="P5481" s="93"/>
    </row>
    <row r="5482" spans="14:16" x14ac:dyDescent="0.15">
      <c r="N5482" s="93"/>
      <c r="P5482" s="93"/>
    </row>
    <row r="5483" spans="14:16" x14ac:dyDescent="0.15">
      <c r="N5483" s="93"/>
      <c r="P5483" s="93"/>
    </row>
    <row r="5484" spans="14:16" x14ac:dyDescent="0.15">
      <c r="N5484" s="93"/>
      <c r="P5484" s="93"/>
    </row>
    <row r="5485" spans="14:16" x14ac:dyDescent="0.15">
      <c r="N5485" s="93"/>
      <c r="P5485" s="93"/>
    </row>
    <row r="5486" spans="14:16" x14ac:dyDescent="0.15">
      <c r="N5486" s="93"/>
      <c r="P5486" s="93"/>
    </row>
    <row r="5487" spans="14:16" x14ac:dyDescent="0.15">
      <c r="N5487" s="93"/>
      <c r="P5487" s="93"/>
    </row>
    <row r="5488" spans="14:16" x14ac:dyDescent="0.15">
      <c r="N5488" s="93"/>
      <c r="P5488" s="93"/>
    </row>
    <row r="5489" spans="14:16" x14ac:dyDescent="0.15">
      <c r="N5489" s="93"/>
      <c r="P5489" s="93"/>
    </row>
    <row r="5490" spans="14:16" x14ac:dyDescent="0.15">
      <c r="N5490" s="93"/>
      <c r="P5490" s="93"/>
    </row>
    <row r="5491" spans="14:16" x14ac:dyDescent="0.15">
      <c r="N5491" s="93"/>
      <c r="P5491" s="93"/>
    </row>
    <row r="5492" spans="14:16" x14ac:dyDescent="0.15">
      <c r="N5492" s="93"/>
      <c r="P5492" s="93"/>
    </row>
    <row r="5493" spans="14:16" x14ac:dyDescent="0.15">
      <c r="N5493" s="93"/>
      <c r="P5493" s="93"/>
    </row>
    <row r="5494" spans="14:16" x14ac:dyDescent="0.15">
      <c r="N5494" s="93"/>
      <c r="P5494" s="93"/>
    </row>
    <row r="5495" spans="14:16" x14ac:dyDescent="0.15">
      <c r="N5495" s="93"/>
      <c r="P5495" s="93"/>
    </row>
    <row r="5496" spans="14:16" x14ac:dyDescent="0.15">
      <c r="N5496" s="93"/>
      <c r="P5496" s="93"/>
    </row>
    <row r="5497" spans="14:16" x14ac:dyDescent="0.15">
      <c r="N5497" s="93"/>
      <c r="P5497" s="93"/>
    </row>
    <row r="5498" spans="14:16" x14ac:dyDescent="0.15">
      <c r="N5498" s="93"/>
      <c r="P5498" s="93"/>
    </row>
    <row r="5499" spans="14:16" x14ac:dyDescent="0.15">
      <c r="N5499" s="93"/>
      <c r="P5499" s="93"/>
    </row>
    <row r="5500" spans="14:16" x14ac:dyDescent="0.15">
      <c r="N5500" s="93"/>
      <c r="P5500" s="93"/>
    </row>
    <row r="5501" spans="14:16" x14ac:dyDescent="0.15">
      <c r="N5501" s="93"/>
      <c r="P5501" s="93"/>
    </row>
    <row r="5502" spans="14:16" x14ac:dyDescent="0.15">
      <c r="N5502" s="93"/>
      <c r="P5502" s="93"/>
    </row>
    <row r="5503" spans="14:16" x14ac:dyDescent="0.15">
      <c r="N5503" s="93"/>
      <c r="P5503" s="93"/>
    </row>
    <row r="5504" spans="14:16" x14ac:dyDescent="0.15">
      <c r="N5504" s="93"/>
      <c r="P5504" s="93"/>
    </row>
    <row r="5505" spans="14:16" x14ac:dyDescent="0.15">
      <c r="N5505" s="93"/>
      <c r="P5505" s="93"/>
    </row>
    <row r="5506" spans="14:16" x14ac:dyDescent="0.15">
      <c r="N5506" s="93"/>
      <c r="P5506" s="93"/>
    </row>
    <row r="5507" spans="14:16" x14ac:dyDescent="0.15">
      <c r="N5507" s="93"/>
      <c r="P5507" s="93"/>
    </row>
    <row r="5508" spans="14:16" x14ac:dyDescent="0.15">
      <c r="N5508" s="93"/>
      <c r="P5508" s="93"/>
    </row>
    <row r="5509" spans="14:16" x14ac:dyDescent="0.15">
      <c r="N5509" s="93"/>
      <c r="P5509" s="93"/>
    </row>
    <row r="5510" spans="14:16" x14ac:dyDescent="0.15">
      <c r="N5510" s="93"/>
      <c r="P5510" s="93"/>
    </row>
    <row r="5511" spans="14:16" x14ac:dyDescent="0.15">
      <c r="N5511" s="93"/>
      <c r="P5511" s="93"/>
    </row>
    <row r="5512" spans="14:16" x14ac:dyDescent="0.15">
      <c r="N5512" s="93"/>
      <c r="P5512" s="93"/>
    </row>
    <row r="5513" spans="14:16" x14ac:dyDescent="0.15">
      <c r="N5513" s="93"/>
      <c r="P5513" s="93"/>
    </row>
    <row r="5514" spans="14:16" x14ac:dyDescent="0.15">
      <c r="N5514" s="93"/>
      <c r="P5514" s="93"/>
    </row>
    <row r="5515" spans="14:16" x14ac:dyDescent="0.15">
      <c r="N5515" s="93"/>
      <c r="P5515" s="93"/>
    </row>
    <row r="5516" spans="14:16" x14ac:dyDescent="0.15">
      <c r="N5516" s="93"/>
      <c r="P5516" s="93"/>
    </row>
    <row r="5517" spans="14:16" x14ac:dyDescent="0.15">
      <c r="N5517" s="93"/>
      <c r="P5517" s="93"/>
    </row>
    <row r="5518" spans="14:16" x14ac:dyDescent="0.15">
      <c r="N5518" s="93"/>
      <c r="P5518" s="93"/>
    </row>
    <row r="5519" spans="14:16" x14ac:dyDescent="0.15">
      <c r="N5519" s="93"/>
      <c r="P5519" s="93"/>
    </row>
    <row r="5520" spans="14:16" x14ac:dyDescent="0.15">
      <c r="N5520" s="93"/>
      <c r="P5520" s="93"/>
    </row>
    <row r="5521" spans="14:16" x14ac:dyDescent="0.15">
      <c r="N5521" s="93"/>
      <c r="P5521" s="93"/>
    </row>
    <row r="5522" spans="14:16" x14ac:dyDescent="0.15">
      <c r="N5522" s="93"/>
      <c r="P5522" s="93"/>
    </row>
    <row r="5523" spans="14:16" x14ac:dyDescent="0.15">
      <c r="N5523" s="93"/>
      <c r="P5523" s="93"/>
    </row>
    <row r="5524" spans="14:16" x14ac:dyDescent="0.15">
      <c r="N5524" s="93"/>
      <c r="P5524" s="93"/>
    </row>
    <row r="5525" spans="14:16" x14ac:dyDescent="0.15">
      <c r="N5525" s="93"/>
      <c r="P5525" s="93"/>
    </row>
    <row r="5526" spans="14:16" x14ac:dyDescent="0.15">
      <c r="N5526" s="93"/>
      <c r="P5526" s="93"/>
    </row>
    <row r="5527" spans="14:16" x14ac:dyDescent="0.15">
      <c r="N5527" s="93"/>
      <c r="P5527" s="93"/>
    </row>
    <row r="5528" spans="14:16" x14ac:dyDescent="0.15">
      <c r="N5528" s="93"/>
      <c r="P5528" s="93"/>
    </row>
    <row r="5529" spans="14:16" x14ac:dyDescent="0.15">
      <c r="N5529" s="93"/>
      <c r="P5529" s="93"/>
    </row>
    <row r="5530" spans="14:16" x14ac:dyDescent="0.15">
      <c r="N5530" s="93"/>
      <c r="P5530" s="93"/>
    </row>
    <row r="5531" spans="14:16" x14ac:dyDescent="0.15">
      <c r="N5531" s="93"/>
      <c r="P5531" s="93"/>
    </row>
    <row r="5532" spans="14:16" x14ac:dyDescent="0.15">
      <c r="N5532" s="93"/>
      <c r="P5532" s="93"/>
    </row>
    <row r="5533" spans="14:16" x14ac:dyDescent="0.15">
      <c r="N5533" s="93"/>
      <c r="P5533" s="93"/>
    </row>
    <row r="5534" spans="14:16" x14ac:dyDescent="0.15">
      <c r="N5534" s="93"/>
      <c r="P5534" s="93"/>
    </row>
    <row r="5535" spans="14:16" x14ac:dyDescent="0.15">
      <c r="N5535" s="93"/>
      <c r="P5535" s="93"/>
    </row>
    <row r="5536" spans="14:16" x14ac:dyDescent="0.15">
      <c r="N5536" s="93"/>
      <c r="P5536" s="93"/>
    </row>
    <row r="5537" spans="14:16" x14ac:dyDescent="0.15">
      <c r="N5537" s="93"/>
      <c r="P5537" s="93"/>
    </row>
    <row r="5538" spans="14:16" x14ac:dyDescent="0.15">
      <c r="N5538" s="93"/>
      <c r="P5538" s="93"/>
    </row>
    <row r="5539" spans="14:16" x14ac:dyDescent="0.15">
      <c r="N5539" s="93"/>
      <c r="P5539" s="93"/>
    </row>
    <row r="5540" spans="14:16" x14ac:dyDescent="0.15">
      <c r="N5540" s="93"/>
      <c r="P5540" s="93"/>
    </row>
    <row r="5541" spans="14:16" x14ac:dyDescent="0.15">
      <c r="N5541" s="93"/>
      <c r="P5541" s="93"/>
    </row>
    <row r="5542" spans="14:16" x14ac:dyDescent="0.15">
      <c r="N5542" s="93"/>
      <c r="P5542" s="93"/>
    </row>
    <row r="5543" spans="14:16" x14ac:dyDescent="0.15">
      <c r="N5543" s="93"/>
      <c r="P5543" s="93"/>
    </row>
    <row r="5544" spans="14:16" x14ac:dyDescent="0.15">
      <c r="N5544" s="93"/>
      <c r="P5544" s="93"/>
    </row>
    <row r="5545" spans="14:16" x14ac:dyDescent="0.15">
      <c r="N5545" s="93"/>
      <c r="P5545" s="93"/>
    </row>
    <row r="5546" spans="14:16" x14ac:dyDescent="0.15">
      <c r="N5546" s="93"/>
      <c r="P5546" s="93"/>
    </row>
    <row r="5547" spans="14:16" x14ac:dyDescent="0.15">
      <c r="N5547" s="93"/>
      <c r="P5547" s="93"/>
    </row>
    <row r="5548" spans="14:16" x14ac:dyDescent="0.15">
      <c r="N5548" s="93"/>
      <c r="P5548" s="93"/>
    </row>
    <row r="5549" spans="14:16" x14ac:dyDescent="0.15">
      <c r="N5549" s="93"/>
      <c r="P5549" s="93"/>
    </row>
    <row r="5550" spans="14:16" x14ac:dyDescent="0.15">
      <c r="N5550" s="93"/>
      <c r="P5550" s="93"/>
    </row>
    <row r="5551" spans="14:16" x14ac:dyDescent="0.15">
      <c r="N5551" s="93"/>
      <c r="P5551" s="93"/>
    </row>
    <row r="5552" spans="14:16" x14ac:dyDescent="0.15">
      <c r="N5552" s="93"/>
      <c r="P5552" s="93"/>
    </row>
    <row r="5553" spans="14:16" x14ac:dyDescent="0.15">
      <c r="N5553" s="93"/>
      <c r="P5553" s="93"/>
    </row>
    <row r="5554" spans="14:16" x14ac:dyDescent="0.15">
      <c r="N5554" s="93"/>
      <c r="P5554" s="93"/>
    </row>
    <row r="5555" spans="14:16" x14ac:dyDescent="0.15">
      <c r="N5555" s="93"/>
      <c r="P5555" s="93"/>
    </row>
    <row r="5556" spans="14:16" x14ac:dyDescent="0.15">
      <c r="N5556" s="93"/>
      <c r="P5556" s="93"/>
    </row>
    <row r="5557" spans="14:16" x14ac:dyDescent="0.15">
      <c r="N5557" s="93"/>
      <c r="P5557" s="93"/>
    </row>
    <row r="5558" spans="14:16" x14ac:dyDescent="0.15">
      <c r="N5558" s="93"/>
      <c r="P5558" s="93"/>
    </row>
    <row r="5559" spans="14:16" x14ac:dyDescent="0.15">
      <c r="N5559" s="93"/>
      <c r="P5559" s="93"/>
    </row>
    <row r="5560" spans="14:16" x14ac:dyDescent="0.15">
      <c r="N5560" s="93"/>
      <c r="P5560" s="93"/>
    </row>
    <row r="5561" spans="14:16" x14ac:dyDescent="0.15">
      <c r="N5561" s="93"/>
      <c r="P5561" s="93"/>
    </row>
    <row r="5562" spans="14:16" x14ac:dyDescent="0.15">
      <c r="N5562" s="93"/>
      <c r="P5562" s="93"/>
    </row>
    <row r="5563" spans="14:16" x14ac:dyDescent="0.15">
      <c r="N5563" s="93"/>
      <c r="P5563" s="93"/>
    </row>
    <row r="5564" spans="14:16" x14ac:dyDescent="0.15">
      <c r="N5564" s="93"/>
      <c r="P5564" s="93"/>
    </row>
    <row r="5565" spans="14:16" x14ac:dyDescent="0.15">
      <c r="N5565" s="93"/>
      <c r="P5565" s="93"/>
    </row>
    <row r="5566" spans="14:16" x14ac:dyDescent="0.15">
      <c r="N5566" s="93"/>
      <c r="P5566" s="93"/>
    </row>
    <row r="5567" spans="14:16" x14ac:dyDescent="0.15">
      <c r="N5567" s="93"/>
      <c r="P5567" s="93"/>
    </row>
    <row r="5568" spans="14:16" x14ac:dyDescent="0.15">
      <c r="N5568" s="93"/>
      <c r="P5568" s="93"/>
    </row>
    <row r="5569" spans="14:16" x14ac:dyDescent="0.15">
      <c r="N5569" s="93"/>
      <c r="P5569" s="93"/>
    </row>
    <row r="5570" spans="14:16" x14ac:dyDescent="0.15">
      <c r="N5570" s="93"/>
      <c r="P5570" s="93"/>
    </row>
    <row r="5571" spans="14:16" x14ac:dyDescent="0.15">
      <c r="N5571" s="93"/>
      <c r="P5571" s="93"/>
    </row>
    <row r="5572" spans="14:16" x14ac:dyDescent="0.15">
      <c r="N5572" s="93"/>
      <c r="P5572" s="93"/>
    </row>
    <row r="5573" spans="14:16" x14ac:dyDescent="0.15">
      <c r="N5573" s="93"/>
      <c r="P5573" s="93"/>
    </row>
    <row r="5574" spans="14:16" x14ac:dyDescent="0.15">
      <c r="N5574" s="93"/>
      <c r="P5574" s="93"/>
    </row>
    <row r="5575" spans="14:16" x14ac:dyDescent="0.15">
      <c r="N5575" s="93"/>
      <c r="P5575" s="93"/>
    </row>
    <row r="5576" spans="14:16" x14ac:dyDescent="0.15">
      <c r="N5576" s="93"/>
      <c r="P5576" s="93"/>
    </row>
    <row r="5577" spans="14:16" x14ac:dyDescent="0.15">
      <c r="N5577" s="93"/>
      <c r="P5577" s="93"/>
    </row>
    <row r="5578" spans="14:16" x14ac:dyDescent="0.15">
      <c r="N5578" s="93"/>
      <c r="P5578" s="93"/>
    </row>
    <row r="5579" spans="14:16" x14ac:dyDescent="0.15">
      <c r="N5579" s="93"/>
      <c r="P5579" s="93"/>
    </row>
    <row r="5580" spans="14:16" x14ac:dyDescent="0.15">
      <c r="N5580" s="93"/>
      <c r="P5580" s="93"/>
    </row>
    <row r="5581" spans="14:16" x14ac:dyDescent="0.15">
      <c r="N5581" s="93"/>
      <c r="P5581" s="93"/>
    </row>
    <row r="5582" spans="14:16" x14ac:dyDescent="0.15">
      <c r="N5582" s="93"/>
      <c r="P5582" s="93"/>
    </row>
    <row r="5583" spans="14:16" x14ac:dyDescent="0.15">
      <c r="N5583" s="93"/>
      <c r="P5583" s="93"/>
    </row>
    <row r="5584" spans="14:16" x14ac:dyDescent="0.15">
      <c r="N5584" s="93"/>
      <c r="P5584" s="93"/>
    </row>
    <row r="5585" spans="14:16" x14ac:dyDescent="0.15">
      <c r="N5585" s="93"/>
      <c r="P5585" s="93"/>
    </row>
    <row r="5586" spans="14:16" x14ac:dyDescent="0.15">
      <c r="N5586" s="93"/>
      <c r="P5586" s="93"/>
    </row>
    <row r="5587" spans="14:16" x14ac:dyDescent="0.15">
      <c r="N5587" s="93"/>
      <c r="P5587" s="93"/>
    </row>
    <row r="5588" spans="14:16" x14ac:dyDescent="0.15">
      <c r="N5588" s="93"/>
      <c r="P5588" s="93"/>
    </row>
    <row r="5589" spans="14:16" x14ac:dyDescent="0.15">
      <c r="N5589" s="93"/>
      <c r="P5589" s="93"/>
    </row>
    <row r="5590" spans="14:16" x14ac:dyDescent="0.15">
      <c r="N5590" s="93"/>
      <c r="P5590" s="93"/>
    </row>
    <row r="5591" spans="14:16" x14ac:dyDescent="0.15">
      <c r="N5591" s="93"/>
      <c r="P5591" s="93"/>
    </row>
    <row r="5592" spans="14:16" x14ac:dyDescent="0.15">
      <c r="N5592" s="93"/>
      <c r="P5592" s="93"/>
    </row>
    <row r="5593" spans="14:16" x14ac:dyDescent="0.15">
      <c r="N5593" s="93"/>
      <c r="P5593" s="93"/>
    </row>
    <row r="5594" spans="14:16" x14ac:dyDescent="0.15">
      <c r="N5594" s="93"/>
      <c r="P5594" s="93"/>
    </row>
    <row r="5595" spans="14:16" x14ac:dyDescent="0.15">
      <c r="N5595" s="93"/>
      <c r="P5595" s="93"/>
    </row>
    <row r="5596" spans="14:16" x14ac:dyDescent="0.15">
      <c r="N5596" s="93"/>
      <c r="P5596" s="93"/>
    </row>
    <row r="5597" spans="14:16" x14ac:dyDescent="0.15">
      <c r="N5597" s="93"/>
      <c r="P5597" s="93"/>
    </row>
    <row r="5598" spans="14:16" x14ac:dyDescent="0.15">
      <c r="N5598" s="93"/>
      <c r="P5598" s="93"/>
    </row>
    <row r="5599" spans="14:16" x14ac:dyDescent="0.15">
      <c r="N5599" s="93"/>
      <c r="P5599" s="93"/>
    </row>
    <row r="5600" spans="14:16" x14ac:dyDescent="0.15">
      <c r="N5600" s="93"/>
      <c r="P5600" s="93"/>
    </row>
    <row r="5601" spans="14:16" x14ac:dyDescent="0.15">
      <c r="N5601" s="93"/>
      <c r="P5601" s="93"/>
    </row>
    <row r="5602" spans="14:16" x14ac:dyDescent="0.15">
      <c r="N5602" s="93"/>
      <c r="P5602" s="93"/>
    </row>
    <row r="5603" spans="14:16" x14ac:dyDescent="0.15">
      <c r="N5603" s="93"/>
      <c r="P5603" s="93"/>
    </row>
    <row r="5604" spans="14:16" x14ac:dyDescent="0.15">
      <c r="N5604" s="93"/>
      <c r="P5604" s="93"/>
    </row>
    <row r="5605" spans="14:16" x14ac:dyDescent="0.15">
      <c r="N5605" s="93"/>
      <c r="P5605" s="93"/>
    </row>
    <row r="5606" spans="14:16" x14ac:dyDescent="0.15">
      <c r="N5606" s="93"/>
      <c r="P5606" s="93"/>
    </row>
    <row r="5607" spans="14:16" x14ac:dyDescent="0.15">
      <c r="N5607" s="93"/>
      <c r="P5607" s="93"/>
    </row>
    <row r="5608" spans="14:16" x14ac:dyDescent="0.15">
      <c r="N5608" s="93"/>
      <c r="P5608" s="93"/>
    </row>
    <row r="5609" spans="14:16" x14ac:dyDescent="0.15">
      <c r="N5609" s="93"/>
      <c r="P5609" s="93"/>
    </row>
    <row r="5610" spans="14:16" x14ac:dyDescent="0.15">
      <c r="N5610" s="93"/>
      <c r="P5610" s="93"/>
    </row>
    <row r="5611" spans="14:16" x14ac:dyDescent="0.15">
      <c r="N5611" s="93"/>
      <c r="P5611" s="93"/>
    </row>
    <row r="5612" spans="14:16" x14ac:dyDescent="0.15">
      <c r="N5612" s="93"/>
      <c r="P5612" s="93"/>
    </row>
    <row r="5613" spans="14:16" x14ac:dyDescent="0.15">
      <c r="N5613" s="93"/>
      <c r="P5613" s="93"/>
    </row>
    <row r="5614" spans="14:16" x14ac:dyDescent="0.15">
      <c r="N5614" s="93"/>
      <c r="P5614" s="93"/>
    </row>
    <row r="5615" spans="14:16" x14ac:dyDescent="0.15">
      <c r="N5615" s="93"/>
      <c r="P5615" s="93"/>
    </row>
    <row r="5616" spans="14:16" x14ac:dyDescent="0.15">
      <c r="N5616" s="93"/>
      <c r="P5616" s="93"/>
    </row>
    <row r="5617" spans="14:16" x14ac:dyDescent="0.15">
      <c r="N5617" s="93"/>
      <c r="P5617" s="93"/>
    </row>
    <row r="5618" spans="14:16" x14ac:dyDescent="0.15">
      <c r="N5618" s="93"/>
      <c r="P5618" s="93"/>
    </row>
    <row r="5619" spans="14:16" x14ac:dyDescent="0.15">
      <c r="N5619" s="93"/>
      <c r="P5619" s="93"/>
    </row>
    <row r="5620" spans="14:16" x14ac:dyDescent="0.15">
      <c r="N5620" s="93"/>
      <c r="P5620" s="93"/>
    </row>
    <row r="5621" spans="14:16" x14ac:dyDescent="0.15">
      <c r="N5621" s="93"/>
      <c r="P5621" s="93"/>
    </row>
    <row r="5622" spans="14:16" x14ac:dyDescent="0.15">
      <c r="N5622" s="93"/>
      <c r="P5622" s="93"/>
    </row>
    <row r="5623" spans="14:16" x14ac:dyDescent="0.15">
      <c r="N5623" s="93"/>
      <c r="P5623" s="93"/>
    </row>
    <row r="5624" spans="14:16" x14ac:dyDescent="0.15">
      <c r="N5624" s="93"/>
      <c r="P5624" s="93"/>
    </row>
    <row r="5625" spans="14:16" x14ac:dyDescent="0.15">
      <c r="N5625" s="93"/>
      <c r="P5625" s="93"/>
    </row>
    <row r="5626" spans="14:16" x14ac:dyDescent="0.15">
      <c r="N5626" s="93"/>
      <c r="P5626" s="93"/>
    </row>
    <row r="5627" spans="14:16" x14ac:dyDescent="0.15">
      <c r="N5627" s="93"/>
      <c r="P5627" s="93"/>
    </row>
    <row r="5628" spans="14:16" x14ac:dyDescent="0.15">
      <c r="N5628" s="93"/>
      <c r="P5628" s="93"/>
    </row>
    <row r="5629" spans="14:16" x14ac:dyDescent="0.15">
      <c r="N5629" s="93"/>
      <c r="P5629" s="93"/>
    </row>
    <row r="5630" spans="14:16" x14ac:dyDescent="0.15">
      <c r="N5630" s="93"/>
      <c r="P5630" s="93"/>
    </row>
    <row r="5631" spans="14:16" x14ac:dyDescent="0.15">
      <c r="N5631" s="93"/>
      <c r="P5631" s="93"/>
    </row>
    <row r="5632" spans="14:16" x14ac:dyDescent="0.15">
      <c r="N5632" s="93"/>
      <c r="P5632" s="93"/>
    </row>
    <row r="5633" spans="14:16" x14ac:dyDescent="0.15">
      <c r="N5633" s="93"/>
      <c r="P5633" s="93"/>
    </row>
    <row r="5634" spans="14:16" x14ac:dyDescent="0.15">
      <c r="N5634" s="93"/>
      <c r="P5634" s="93"/>
    </row>
    <row r="5635" spans="14:16" x14ac:dyDescent="0.15">
      <c r="N5635" s="93"/>
      <c r="P5635" s="93"/>
    </row>
    <row r="5636" spans="14:16" x14ac:dyDescent="0.15">
      <c r="N5636" s="93"/>
      <c r="P5636" s="93"/>
    </row>
    <row r="5637" spans="14:16" x14ac:dyDescent="0.15">
      <c r="N5637" s="93"/>
      <c r="P5637" s="93"/>
    </row>
    <row r="5638" spans="14:16" x14ac:dyDescent="0.15">
      <c r="N5638" s="93"/>
      <c r="P5638" s="93"/>
    </row>
    <row r="5639" spans="14:16" x14ac:dyDescent="0.15">
      <c r="N5639" s="93"/>
      <c r="P5639" s="93"/>
    </row>
    <row r="5640" spans="14:16" x14ac:dyDescent="0.15">
      <c r="N5640" s="93"/>
      <c r="P5640" s="93"/>
    </row>
    <row r="5641" spans="14:16" x14ac:dyDescent="0.15">
      <c r="N5641" s="93"/>
      <c r="P5641" s="93"/>
    </row>
    <row r="5642" spans="14:16" x14ac:dyDescent="0.15">
      <c r="N5642" s="93"/>
      <c r="P5642" s="93"/>
    </row>
    <row r="5643" spans="14:16" x14ac:dyDescent="0.15">
      <c r="N5643" s="93"/>
      <c r="P5643" s="93"/>
    </row>
    <row r="5644" spans="14:16" x14ac:dyDescent="0.15">
      <c r="N5644" s="93"/>
      <c r="P5644" s="93"/>
    </row>
    <row r="5645" spans="14:16" x14ac:dyDescent="0.15">
      <c r="N5645" s="93"/>
      <c r="P5645" s="93"/>
    </row>
    <row r="5646" spans="14:16" x14ac:dyDescent="0.15">
      <c r="N5646" s="93"/>
      <c r="P5646" s="93"/>
    </row>
    <row r="5647" spans="14:16" x14ac:dyDescent="0.15">
      <c r="N5647" s="93"/>
      <c r="P5647" s="93"/>
    </row>
    <row r="5648" spans="14:16" x14ac:dyDescent="0.15">
      <c r="N5648" s="93"/>
      <c r="P5648" s="93"/>
    </row>
    <row r="5649" spans="14:16" x14ac:dyDescent="0.15">
      <c r="N5649" s="93"/>
      <c r="P5649" s="93"/>
    </row>
    <row r="5650" spans="14:16" x14ac:dyDescent="0.15">
      <c r="N5650" s="93"/>
      <c r="P5650" s="93"/>
    </row>
    <row r="5651" spans="14:16" x14ac:dyDescent="0.15">
      <c r="N5651" s="93"/>
      <c r="P5651" s="93"/>
    </row>
    <row r="5652" spans="14:16" x14ac:dyDescent="0.15">
      <c r="N5652" s="93"/>
      <c r="P5652" s="93"/>
    </row>
    <row r="5653" spans="14:16" x14ac:dyDescent="0.15">
      <c r="N5653" s="93"/>
      <c r="P5653" s="93"/>
    </row>
    <row r="5654" spans="14:16" x14ac:dyDescent="0.15">
      <c r="N5654" s="93"/>
      <c r="P5654" s="93"/>
    </row>
    <row r="5655" spans="14:16" x14ac:dyDescent="0.15">
      <c r="N5655" s="93"/>
      <c r="P5655" s="93"/>
    </row>
    <row r="5656" spans="14:16" x14ac:dyDescent="0.15">
      <c r="N5656" s="93"/>
      <c r="P5656" s="93"/>
    </row>
    <row r="5657" spans="14:16" x14ac:dyDescent="0.15">
      <c r="N5657" s="93"/>
      <c r="P5657" s="93"/>
    </row>
    <row r="5658" spans="14:16" x14ac:dyDescent="0.15">
      <c r="N5658" s="93"/>
      <c r="P5658" s="93"/>
    </row>
    <row r="5659" spans="14:16" x14ac:dyDescent="0.15">
      <c r="N5659" s="93"/>
      <c r="P5659" s="93"/>
    </row>
    <row r="5660" spans="14:16" x14ac:dyDescent="0.15">
      <c r="N5660" s="93"/>
      <c r="P5660" s="93"/>
    </row>
    <row r="5661" spans="14:16" x14ac:dyDescent="0.15">
      <c r="N5661" s="93"/>
      <c r="P5661" s="93"/>
    </row>
    <row r="5662" spans="14:16" x14ac:dyDescent="0.15">
      <c r="N5662" s="93"/>
      <c r="P5662" s="93"/>
    </row>
    <row r="5663" spans="14:16" x14ac:dyDescent="0.15">
      <c r="N5663" s="93"/>
      <c r="P5663" s="93"/>
    </row>
    <row r="5664" spans="14:16" x14ac:dyDescent="0.15">
      <c r="N5664" s="93"/>
      <c r="P5664" s="93"/>
    </row>
    <row r="5665" spans="14:16" x14ac:dyDescent="0.15">
      <c r="N5665" s="93"/>
      <c r="P5665" s="93"/>
    </row>
    <row r="5666" spans="14:16" x14ac:dyDescent="0.15">
      <c r="N5666" s="93"/>
      <c r="P5666" s="93"/>
    </row>
    <row r="5667" spans="14:16" x14ac:dyDescent="0.15">
      <c r="N5667" s="93"/>
      <c r="P5667" s="93"/>
    </row>
    <row r="5668" spans="14:16" x14ac:dyDescent="0.15">
      <c r="N5668" s="93"/>
      <c r="P5668" s="93"/>
    </row>
    <row r="5669" spans="14:16" x14ac:dyDescent="0.15">
      <c r="N5669" s="93"/>
      <c r="P5669" s="93"/>
    </row>
    <row r="5670" spans="14:16" x14ac:dyDescent="0.15">
      <c r="N5670" s="93"/>
      <c r="P5670" s="93"/>
    </row>
    <row r="5671" spans="14:16" x14ac:dyDescent="0.15">
      <c r="N5671" s="93"/>
      <c r="P5671" s="93"/>
    </row>
    <row r="5672" spans="14:16" x14ac:dyDescent="0.15">
      <c r="N5672" s="93"/>
      <c r="P5672" s="93"/>
    </row>
    <row r="5673" spans="14:16" x14ac:dyDescent="0.15">
      <c r="N5673" s="93"/>
      <c r="P5673" s="93"/>
    </row>
    <row r="5674" spans="14:16" x14ac:dyDescent="0.15">
      <c r="N5674" s="93"/>
      <c r="P5674" s="93"/>
    </row>
    <row r="5675" spans="14:16" x14ac:dyDescent="0.15">
      <c r="N5675" s="93"/>
      <c r="P5675" s="93"/>
    </row>
    <row r="5676" spans="14:16" x14ac:dyDescent="0.15">
      <c r="N5676" s="93"/>
      <c r="P5676" s="93"/>
    </row>
    <row r="5677" spans="14:16" x14ac:dyDescent="0.15">
      <c r="N5677" s="93"/>
      <c r="P5677" s="93"/>
    </row>
    <row r="5678" spans="14:16" x14ac:dyDescent="0.15">
      <c r="N5678" s="93"/>
      <c r="P5678" s="93"/>
    </row>
    <row r="5679" spans="14:16" x14ac:dyDescent="0.15">
      <c r="N5679" s="93"/>
      <c r="P5679" s="93"/>
    </row>
    <row r="5680" spans="14:16" x14ac:dyDescent="0.15">
      <c r="N5680" s="93"/>
      <c r="P5680" s="93"/>
    </row>
    <row r="5681" spans="14:16" x14ac:dyDescent="0.15">
      <c r="N5681" s="93"/>
      <c r="P5681" s="93"/>
    </row>
    <row r="5682" spans="14:16" x14ac:dyDescent="0.15">
      <c r="N5682" s="93"/>
      <c r="P5682" s="93"/>
    </row>
    <row r="5683" spans="14:16" x14ac:dyDescent="0.15">
      <c r="N5683" s="93"/>
      <c r="P5683" s="93"/>
    </row>
    <row r="5684" spans="14:16" x14ac:dyDescent="0.15">
      <c r="N5684" s="93"/>
      <c r="P5684" s="93"/>
    </row>
    <row r="5685" spans="14:16" x14ac:dyDescent="0.15">
      <c r="N5685" s="93"/>
      <c r="P5685" s="93"/>
    </row>
    <row r="5686" spans="14:16" x14ac:dyDescent="0.15">
      <c r="N5686" s="93"/>
      <c r="P5686" s="93"/>
    </row>
    <row r="5687" spans="14:16" x14ac:dyDescent="0.15">
      <c r="N5687" s="93"/>
      <c r="P5687" s="93"/>
    </row>
    <row r="5688" spans="14:16" x14ac:dyDescent="0.15">
      <c r="N5688" s="93"/>
      <c r="P5688" s="93"/>
    </row>
    <row r="5689" spans="14:16" x14ac:dyDescent="0.15">
      <c r="N5689" s="93"/>
      <c r="P5689" s="93"/>
    </row>
    <row r="5690" spans="14:16" x14ac:dyDescent="0.15">
      <c r="N5690" s="93"/>
      <c r="P5690" s="93"/>
    </row>
    <row r="5691" spans="14:16" x14ac:dyDescent="0.15">
      <c r="N5691" s="93"/>
      <c r="P5691" s="93"/>
    </row>
    <row r="5692" spans="14:16" x14ac:dyDescent="0.15">
      <c r="N5692" s="93"/>
      <c r="P5692" s="93"/>
    </row>
    <row r="5693" spans="14:16" x14ac:dyDescent="0.15">
      <c r="N5693" s="93"/>
      <c r="P5693" s="93"/>
    </row>
    <row r="5694" spans="14:16" x14ac:dyDescent="0.15">
      <c r="N5694" s="93"/>
      <c r="P5694" s="93"/>
    </row>
    <row r="5695" spans="14:16" x14ac:dyDescent="0.15">
      <c r="N5695" s="93"/>
      <c r="P5695" s="93"/>
    </row>
    <row r="5696" spans="14:16" x14ac:dyDescent="0.15">
      <c r="N5696" s="93"/>
      <c r="P5696" s="93"/>
    </row>
    <row r="5697" spans="14:16" x14ac:dyDescent="0.15">
      <c r="N5697" s="93"/>
      <c r="P5697" s="93"/>
    </row>
    <row r="5698" spans="14:16" x14ac:dyDescent="0.15">
      <c r="N5698" s="93"/>
      <c r="P5698" s="93"/>
    </row>
    <row r="5699" spans="14:16" x14ac:dyDescent="0.15">
      <c r="N5699" s="93"/>
      <c r="P5699" s="93"/>
    </row>
    <row r="5700" spans="14:16" x14ac:dyDescent="0.15">
      <c r="N5700" s="93"/>
      <c r="P5700" s="93"/>
    </row>
    <row r="5701" spans="14:16" x14ac:dyDescent="0.15">
      <c r="N5701" s="93"/>
      <c r="P5701" s="93"/>
    </row>
    <row r="5702" spans="14:16" x14ac:dyDescent="0.15">
      <c r="N5702" s="93"/>
      <c r="P5702" s="93"/>
    </row>
    <row r="5703" spans="14:16" x14ac:dyDescent="0.15">
      <c r="N5703" s="93"/>
      <c r="P5703" s="93"/>
    </row>
    <row r="5704" spans="14:16" x14ac:dyDescent="0.15">
      <c r="N5704" s="93"/>
      <c r="P5704" s="93"/>
    </row>
    <row r="5705" spans="14:16" x14ac:dyDescent="0.15">
      <c r="N5705" s="93"/>
      <c r="P5705" s="93"/>
    </row>
    <row r="5706" spans="14:16" x14ac:dyDescent="0.15">
      <c r="N5706" s="93"/>
      <c r="P5706" s="93"/>
    </row>
    <row r="5707" spans="14:16" x14ac:dyDescent="0.15">
      <c r="N5707" s="93"/>
      <c r="P5707" s="93"/>
    </row>
    <row r="5708" spans="14:16" x14ac:dyDescent="0.15">
      <c r="N5708" s="93"/>
      <c r="P5708" s="93"/>
    </row>
    <row r="5709" spans="14:16" x14ac:dyDescent="0.15">
      <c r="N5709" s="93"/>
      <c r="P5709" s="93"/>
    </row>
    <row r="5710" spans="14:16" x14ac:dyDescent="0.15">
      <c r="N5710" s="93"/>
      <c r="P5710" s="93"/>
    </row>
    <row r="5711" spans="14:16" x14ac:dyDescent="0.15">
      <c r="N5711" s="93"/>
      <c r="P5711" s="93"/>
    </row>
    <row r="5712" spans="14:16" x14ac:dyDescent="0.15">
      <c r="N5712" s="93"/>
      <c r="P5712" s="93"/>
    </row>
    <row r="5713" spans="14:16" x14ac:dyDescent="0.15">
      <c r="N5713" s="93"/>
      <c r="P5713" s="93"/>
    </row>
    <row r="5714" spans="14:16" x14ac:dyDescent="0.15">
      <c r="N5714" s="93"/>
      <c r="P5714" s="93"/>
    </row>
    <row r="5715" spans="14:16" x14ac:dyDescent="0.15">
      <c r="N5715" s="93"/>
      <c r="P5715" s="93"/>
    </row>
    <row r="5716" spans="14:16" x14ac:dyDescent="0.15">
      <c r="N5716" s="93"/>
      <c r="P5716" s="93"/>
    </row>
    <row r="5717" spans="14:16" x14ac:dyDescent="0.15">
      <c r="N5717" s="93"/>
      <c r="P5717" s="93"/>
    </row>
    <row r="5718" spans="14:16" x14ac:dyDescent="0.15">
      <c r="N5718" s="93"/>
      <c r="P5718" s="93"/>
    </row>
    <row r="5719" spans="14:16" x14ac:dyDescent="0.15">
      <c r="N5719" s="93"/>
      <c r="P5719" s="93"/>
    </row>
    <row r="5720" spans="14:16" x14ac:dyDescent="0.15">
      <c r="N5720" s="93"/>
      <c r="P5720" s="93"/>
    </row>
    <row r="5721" spans="14:16" x14ac:dyDescent="0.15">
      <c r="N5721" s="93"/>
      <c r="P5721" s="93"/>
    </row>
    <row r="5722" spans="14:16" x14ac:dyDescent="0.15">
      <c r="N5722" s="93"/>
      <c r="P5722" s="93"/>
    </row>
    <row r="5723" spans="14:16" x14ac:dyDescent="0.15">
      <c r="N5723" s="93"/>
      <c r="P5723" s="93"/>
    </row>
    <row r="5724" spans="14:16" x14ac:dyDescent="0.15">
      <c r="N5724" s="93"/>
      <c r="P5724" s="93"/>
    </row>
    <row r="5725" spans="14:16" x14ac:dyDescent="0.15">
      <c r="N5725" s="93"/>
      <c r="P5725" s="93"/>
    </row>
    <row r="5726" spans="14:16" x14ac:dyDescent="0.15">
      <c r="N5726" s="93"/>
      <c r="P5726" s="93"/>
    </row>
    <row r="5727" spans="14:16" x14ac:dyDescent="0.15">
      <c r="N5727" s="93"/>
      <c r="P5727" s="93"/>
    </row>
    <row r="5728" spans="14:16" x14ac:dyDescent="0.15">
      <c r="N5728" s="93"/>
      <c r="P5728" s="93"/>
    </row>
    <row r="5729" spans="14:16" x14ac:dyDescent="0.15">
      <c r="N5729" s="93"/>
      <c r="P5729" s="93"/>
    </row>
    <row r="5730" spans="14:16" x14ac:dyDescent="0.15">
      <c r="N5730" s="93"/>
      <c r="P5730" s="93"/>
    </row>
    <row r="5731" spans="14:16" x14ac:dyDescent="0.15">
      <c r="N5731" s="93"/>
      <c r="P5731" s="93"/>
    </row>
    <row r="5732" spans="14:16" x14ac:dyDescent="0.15">
      <c r="N5732" s="93"/>
      <c r="P5732" s="93"/>
    </row>
    <row r="5733" spans="14:16" x14ac:dyDescent="0.15">
      <c r="N5733" s="93"/>
      <c r="P5733" s="93"/>
    </row>
    <row r="5734" spans="14:16" x14ac:dyDescent="0.15">
      <c r="N5734" s="93"/>
      <c r="P5734" s="93"/>
    </row>
    <row r="5735" spans="14:16" x14ac:dyDescent="0.15">
      <c r="N5735" s="93"/>
      <c r="P5735" s="93"/>
    </row>
    <row r="5736" spans="14:16" x14ac:dyDescent="0.15">
      <c r="N5736" s="93"/>
      <c r="P5736" s="93"/>
    </row>
    <row r="5737" spans="14:16" x14ac:dyDescent="0.15">
      <c r="N5737" s="93"/>
      <c r="P5737" s="93"/>
    </row>
    <row r="5738" spans="14:16" x14ac:dyDescent="0.15">
      <c r="N5738" s="93"/>
      <c r="P5738" s="93"/>
    </row>
    <row r="5739" spans="14:16" x14ac:dyDescent="0.15">
      <c r="N5739" s="93"/>
      <c r="P5739" s="93"/>
    </row>
    <row r="5740" spans="14:16" x14ac:dyDescent="0.15">
      <c r="N5740" s="93"/>
      <c r="P5740" s="93"/>
    </row>
    <row r="5741" spans="14:16" x14ac:dyDescent="0.15">
      <c r="N5741" s="93"/>
      <c r="P5741" s="93"/>
    </row>
    <row r="5742" spans="14:16" x14ac:dyDescent="0.15">
      <c r="N5742" s="93"/>
      <c r="P5742" s="93"/>
    </row>
    <row r="5743" spans="14:16" x14ac:dyDescent="0.15">
      <c r="N5743" s="93"/>
      <c r="P5743" s="93"/>
    </row>
    <row r="5744" spans="14:16" x14ac:dyDescent="0.15">
      <c r="N5744" s="93"/>
      <c r="P5744" s="93"/>
    </row>
    <row r="5745" spans="14:16" x14ac:dyDescent="0.15">
      <c r="N5745" s="93"/>
      <c r="P5745" s="93"/>
    </row>
    <row r="5746" spans="14:16" x14ac:dyDescent="0.15">
      <c r="N5746" s="93"/>
      <c r="P5746" s="93"/>
    </row>
    <row r="5747" spans="14:16" x14ac:dyDescent="0.15">
      <c r="N5747" s="93"/>
      <c r="P5747" s="93"/>
    </row>
    <row r="5748" spans="14:16" x14ac:dyDescent="0.15">
      <c r="N5748" s="93"/>
      <c r="P5748" s="93"/>
    </row>
    <row r="5749" spans="14:16" x14ac:dyDescent="0.15">
      <c r="N5749" s="93"/>
      <c r="P5749" s="93"/>
    </row>
    <row r="5750" spans="14:16" x14ac:dyDescent="0.15">
      <c r="N5750" s="93"/>
      <c r="P5750" s="93"/>
    </row>
    <row r="5751" spans="14:16" x14ac:dyDescent="0.15">
      <c r="N5751" s="93"/>
      <c r="P5751" s="93"/>
    </row>
    <row r="5752" spans="14:16" x14ac:dyDescent="0.15">
      <c r="N5752" s="93"/>
      <c r="P5752" s="93"/>
    </row>
    <row r="5753" spans="14:16" x14ac:dyDescent="0.15">
      <c r="N5753" s="93"/>
      <c r="P5753" s="93"/>
    </row>
    <row r="5754" spans="14:16" x14ac:dyDescent="0.15">
      <c r="N5754" s="93"/>
      <c r="P5754" s="93"/>
    </row>
    <row r="5755" spans="14:16" x14ac:dyDescent="0.15">
      <c r="N5755" s="93"/>
      <c r="P5755" s="93"/>
    </row>
    <row r="5756" spans="14:16" x14ac:dyDescent="0.15">
      <c r="N5756" s="93"/>
      <c r="P5756" s="93"/>
    </row>
    <row r="5757" spans="14:16" x14ac:dyDescent="0.15">
      <c r="N5757" s="93"/>
      <c r="P5757" s="93"/>
    </row>
    <row r="5758" spans="14:16" x14ac:dyDescent="0.15">
      <c r="N5758" s="93"/>
      <c r="P5758" s="93"/>
    </row>
    <row r="5759" spans="14:16" x14ac:dyDescent="0.15">
      <c r="N5759" s="93"/>
      <c r="P5759" s="93"/>
    </row>
    <row r="5760" spans="14:16" x14ac:dyDescent="0.15">
      <c r="N5760" s="93"/>
      <c r="P5760" s="93"/>
    </row>
    <row r="5761" spans="14:16" x14ac:dyDescent="0.15">
      <c r="N5761" s="93"/>
      <c r="P5761" s="93"/>
    </row>
    <row r="5762" spans="14:16" x14ac:dyDescent="0.15">
      <c r="N5762" s="93"/>
      <c r="P5762" s="93"/>
    </row>
    <row r="5763" spans="14:16" x14ac:dyDescent="0.15">
      <c r="N5763" s="93"/>
      <c r="P5763" s="93"/>
    </row>
    <row r="5764" spans="14:16" x14ac:dyDescent="0.15">
      <c r="N5764" s="93"/>
      <c r="P5764" s="93"/>
    </row>
    <row r="5765" spans="14:16" x14ac:dyDescent="0.15">
      <c r="N5765" s="93"/>
      <c r="P5765" s="93"/>
    </row>
    <row r="5766" spans="14:16" x14ac:dyDescent="0.15">
      <c r="N5766" s="93"/>
      <c r="P5766" s="93"/>
    </row>
    <row r="5767" spans="14:16" x14ac:dyDescent="0.15">
      <c r="N5767" s="93"/>
      <c r="P5767" s="93"/>
    </row>
    <row r="5768" spans="14:16" x14ac:dyDescent="0.15">
      <c r="N5768" s="93"/>
      <c r="P5768" s="93"/>
    </row>
    <row r="5769" spans="14:16" x14ac:dyDescent="0.15">
      <c r="N5769" s="93"/>
      <c r="P5769" s="93"/>
    </row>
    <row r="5770" spans="14:16" x14ac:dyDescent="0.15">
      <c r="N5770" s="93"/>
      <c r="P5770" s="93"/>
    </row>
    <row r="5771" spans="14:16" x14ac:dyDescent="0.15">
      <c r="N5771" s="93"/>
      <c r="P5771" s="93"/>
    </row>
    <row r="5772" spans="14:16" x14ac:dyDescent="0.15">
      <c r="N5772" s="93"/>
      <c r="P5772" s="93"/>
    </row>
    <row r="5773" spans="14:16" x14ac:dyDescent="0.15">
      <c r="N5773" s="93"/>
      <c r="P5773" s="93"/>
    </row>
    <row r="5774" spans="14:16" x14ac:dyDescent="0.15">
      <c r="N5774" s="93"/>
      <c r="P5774" s="93"/>
    </row>
    <row r="5775" spans="14:16" x14ac:dyDescent="0.15">
      <c r="N5775" s="93"/>
      <c r="P5775" s="93"/>
    </row>
    <row r="5776" spans="14:16" x14ac:dyDescent="0.15">
      <c r="N5776" s="93"/>
      <c r="P5776" s="93"/>
    </row>
    <row r="5777" spans="14:16" x14ac:dyDescent="0.15">
      <c r="N5777" s="93"/>
      <c r="P5777" s="93"/>
    </row>
    <row r="5778" spans="14:16" x14ac:dyDescent="0.15">
      <c r="N5778" s="93"/>
      <c r="P5778" s="93"/>
    </row>
    <row r="5779" spans="14:16" x14ac:dyDescent="0.15">
      <c r="N5779" s="93"/>
      <c r="P5779" s="93"/>
    </row>
    <row r="5780" spans="14:16" x14ac:dyDescent="0.15">
      <c r="N5780" s="93"/>
      <c r="P5780" s="93"/>
    </row>
    <row r="5781" spans="14:16" x14ac:dyDescent="0.15">
      <c r="N5781" s="93"/>
      <c r="P5781" s="93"/>
    </row>
    <row r="5782" spans="14:16" x14ac:dyDescent="0.15">
      <c r="N5782" s="93"/>
      <c r="P5782" s="93"/>
    </row>
    <row r="5783" spans="14:16" x14ac:dyDescent="0.15">
      <c r="N5783" s="93"/>
      <c r="P5783" s="93"/>
    </row>
    <row r="5784" spans="14:16" x14ac:dyDescent="0.15">
      <c r="N5784" s="93"/>
      <c r="P5784" s="93"/>
    </row>
    <row r="5785" spans="14:16" x14ac:dyDescent="0.15">
      <c r="N5785" s="93"/>
      <c r="P5785" s="93"/>
    </row>
    <row r="5786" spans="14:16" x14ac:dyDescent="0.15">
      <c r="N5786" s="93"/>
      <c r="P5786" s="93"/>
    </row>
    <row r="5787" spans="14:16" x14ac:dyDescent="0.15">
      <c r="N5787" s="93"/>
      <c r="P5787" s="93"/>
    </row>
    <row r="5788" spans="14:16" x14ac:dyDescent="0.15">
      <c r="N5788" s="93"/>
      <c r="P5788" s="93"/>
    </row>
    <row r="5789" spans="14:16" x14ac:dyDescent="0.15">
      <c r="N5789" s="93"/>
      <c r="P5789" s="93"/>
    </row>
    <row r="5790" spans="14:16" x14ac:dyDescent="0.15">
      <c r="N5790" s="93"/>
      <c r="P5790" s="93"/>
    </row>
    <row r="5791" spans="14:16" x14ac:dyDescent="0.15">
      <c r="N5791" s="93"/>
      <c r="P5791" s="93"/>
    </row>
    <row r="5792" spans="14:16" x14ac:dyDescent="0.15">
      <c r="N5792" s="93"/>
      <c r="P5792" s="93"/>
    </row>
    <row r="5793" spans="14:16" x14ac:dyDescent="0.15">
      <c r="N5793" s="93"/>
      <c r="P5793" s="93"/>
    </row>
    <row r="5794" spans="14:16" x14ac:dyDescent="0.15">
      <c r="N5794" s="93"/>
      <c r="P5794" s="93"/>
    </row>
    <row r="5795" spans="14:16" x14ac:dyDescent="0.15">
      <c r="N5795" s="93"/>
      <c r="P5795" s="93"/>
    </row>
    <row r="5796" spans="14:16" x14ac:dyDescent="0.15">
      <c r="N5796" s="93"/>
      <c r="P5796" s="93"/>
    </row>
    <row r="5797" spans="14:16" x14ac:dyDescent="0.15">
      <c r="N5797" s="93"/>
      <c r="P5797" s="93"/>
    </row>
    <row r="5798" spans="14:16" x14ac:dyDescent="0.15">
      <c r="N5798" s="93"/>
      <c r="P5798" s="93"/>
    </row>
    <row r="5799" spans="14:16" x14ac:dyDescent="0.15">
      <c r="N5799" s="93"/>
      <c r="P5799" s="93"/>
    </row>
    <row r="5800" spans="14:16" x14ac:dyDescent="0.15">
      <c r="N5800" s="93"/>
      <c r="P5800" s="93"/>
    </row>
    <row r="5801" spans="14:16" x14ac:dyDescent="0.15">
      <c r="N5801" s="93"/>
      <c r="P5801" s="93"/>
    </row>
    <row r="5802" spans="14:16" x14ac:dyDescent="0.15">
      <c r="N5802" s="93"/>
      <c r="P5802" s="93"/>
    </row>
    <row r="5803" spans="14:16" x14ac:dyDescent="0.15">
      <c r="N5803" s="93"/>
      <c r="P5803" s="93"/>
    </row>
    <row r="5804" spans="14:16" x14ac:dyDescent="0.15">
      <c r="N5804" s="93"/>
      <c r="P5804" s="93"/>
    </row>
    <row r="5805" spans="14:16" x14ac:dyDescent="0.15">
      <c r="N5805" s="93"/>
      <c r="P5805" s="93"/>
    </row>
    <row r="5806" spans="14:16" x14ac:dyDescent="0.15">
      <c r="N5806" s="93"/>
      <c r="P5806" s="93"/>
    </row>
    <row r="5807" spans="14:16" x14ac:dyDescent="0.15">
      <c r="N5807" s="93"/>
      <c r="P5807" s="93"/>
    </row>
    <row r="5808" spans="14:16" x14ac:dyDescent="0.15">
      <c r="N5808" s="93"/>
      <c r="P5808" s="93"/>
    </row>
    <row r="5809" spans="14:16" x14ac:dyDescent="0.15">
      <c r="N5809" s="93"/>
      <c r="P5809" s="93"/>
    </row>
    <row r="5810" spans="14:16" x14ac:dyDescent="0.15">
      <c r="N5810" s="93"/>
      <c r="P5810" s="93"/>
    </row>
    <row r="5811" spans="14:16" x14ac:dyDescent="0.15">
      <c r="N5811" s="93"/>
      <c r="P5811" s="93"/>
    </row>
    <row r="5812" spans="14:16" x14ac:dyDescent="0.15">
      <c r="N5812" s="93"/>
      <c r="P5812" s="93"/>
    </row>
    <row r="5813" spans="14:16" x14ac:dyDescent="0.15">
      <c r="N5813" s="93"/>
      <c r="P5813" s="93"/>
    </row>
    <row r="5814" spans="14:16" x14ac:dyDescent="0.15">
      <c r="N5814" s="93"/>
      <c r="P5814" s="93"/>
    </row>
    <row r="5815" spans="14:16" x14ac:dyDescent="0.15">
      <c r="N5815" s="93"/>
      <c r="P5815" s="93"/>
    </row>
    <row r="5816" spans="14:16" x14ac:dyDescent="0.15">
      <c r="N5816" s="93"/>
      <c r="P5816" s="93"/>
    </row>
    <row r="5817" spans="14:16" x14ac:dyDescent="0.15">
      <c r="N5817" s="93"/>
      <c r="P5817" s="93"/>
    </row>
    <row r="5818" spans="14:16" x14ac:dyDescent="0.15">
      <c r="N5818" s="93"/>
      <c r="P5818" s="93"/>
    </row>
    <row r="5819" spans="14:16" x14ac:dyDescent="0.15">
      <c r="N5819" s="93"/>
      <c r="P5819" s="93"/>
    </row>
    <row r="5820" spans="14:16" x14ac:dyDescent="0.15">
      <c r="N5820" s="93"/>
      <c r="P5820" s="93"/>
    </row>
    <row r="5821" spans="14:16" x14ac:dyDescent="0.15">
      <c r="N5821" s="93"/>
      <c r="P5821" s="93"/>
    </row>
    <row r="5822" spans="14:16" x14ac:dyDescent="0.15">
      <c r="N5822" s="93"/>
      <c r="P5822" s="93"/>
    </row>
    <row r="5823" spans="14:16" x14ac:dyDescent="0.15">
      <c r="N5823" s="93"/>
      <c r="P5823" s="93"/>
    </row>
    <row r="5824" spans="14:16" x14ac:dyDescent="0.15">
      <c r="N5824" s="93"/>
      <c r="P5824" s="93"/>
    </row>
    <row r="5825" spans="14:16" x14ac:dyDescent="0.15">
      <c r="N5825" s="93"/>
      <c r="P5825" s="93"/>
    </row>
    <row r="5826" spans="14:16" x14ac:dyDescent="0.15">
      <c r="N5826" s="93"/>
      <c r="P5826" s="93"/>
    </row>
    <row r="5827" spans="14:16" x14ac:dyDescent="0.15">
      <c r="N5827" s="93"/>
      <c r="P5827" s="93"/>
    </row>
    <row r="5828" spans="14:16" x14ac:dyDescent="0.15">
      <c r="N5828" s="93"/>
      <c r="P5828" s="93"/>
    </row>
    <row r="5829" spans="14:16" x14ac:dyDescent="0.15">
      <c r="N5829" s="93"/>
      <c r="P5829" s="93"/>
    </row>
    <row r="5830" spans="14:16" x14ac:dyDescent="0.15">
      <c r="N5830" s="93"/>
      <c r="P5830" s="93"/>
    </row>
    <row r="5831" spans="14:16" x14ac:dyDescent="0.15">
      <c r="N5831" s="93"/>
      <c r="P5831" s="93"/>
    </row>
    <row r="5832" spans="14:16" x14ac:dyDescent="0.15">
      <c r="N5832" s="93"/>
      <c r="P5832" s="93"/>
    </row>
    <row r="5833" spans="14:16" x14ac:dyDescent="0.15">
      <c r="N5833" s="93"/>
      <c r="P5833" s="93"/>
    </row>
    <row r="5834" spans="14:16" x14ac:dyDescent="0.15">
      <c r="N5834" s="93"/>
      <c r="P5834" s="93"/>
    </row>
    <row r="5835" spans="14:16" x14ac:dyDescent="0.15">
      <c r="N5835" s="93"/>
      <c r="P5835" s="93"/>
    </row>
    <row r="5836" spans="14:16" x14ac:dyDescent="0.15">
      <c r="N5836" s="93"/>
      <c r="P5836" s="93"/>
    </row>
    <row r="5837" spans="14:16" x14ac:dyDescent="0.15">
      <c r="N5837" s="93"/>
      <c r="P5837" s="93"/>
    </row>
    <row r="5838" spans="14:16" x14ac:dyDescent="0.15">
      <c r="N5838" s="93"/>
      <c r="P5838" s="93"/>
    </row>
    <row r="5839" spans="14:16" x14ac:dyDescent="0.15">
      <c r="N5839" s="93"/>
      <c r="P5839" s="93"/>
    </row>
    <row r="5840" spans="14:16" x14ac:dyDescent="0.15">
      <c r="N5840" s="93"/>
      <c r="P5840" s="93"/>
    </row>
    <row r="5841" spans="14:16" x14ac:dyDescent="0.15">
      <c r="N5841" s="93"/>
      <c r="P5841" s="93"/>
    </row>
    <row r="5842" spans="14:16" x14ac:dyDescent="0.15">
      <c r="N5842" s="93"/>
      <c r="P5842" s="93"/>
    </row>
    <row r="5843" spans="14:16" x14ac:dyDescent="0.15">
      <c r="N5843" s="93"/>
      <c r="P5843" s="93"/>
    </row>
    <row r="5844" spans="14:16" x14ac:dyDescent="0.15">
      <c r="N5844" s="93"/>
      <c r="P5844" s="93"/>
    </row>
    <row r="5845" spans="14:16" x14ac:dyDescent="0.15">
      <c r="N5845" s="93"/>
      <c r="P5845" s="93"/>
    </row>
    <row r="5846" spans="14:16" x14ac:dyDescent="0.15">
      <c r="N5846" s="93"/>
      <c r="P5846" s="93"/>
    </row>
    <row r="5847" spans="14:16" x14ac:dyDescent="0.15">
      <c r="N5847" s="93"/>
      <c r="P5847" s="93"/>
    </row>
    <row r="5848" spans="14:16" x14ac:dyDescent="0.15">
      <c r="N5848" s="93"/>
      <c r="P5848" s="93"/>
    </row>
    <row r="5849" spans="14:16" x14ac:dyDescent="0.15">
      <c r="N5849" s="93"/>
      <c r="P5849" s="93"/>
    </row>
    <row r="5850" spans="14:16" x14ac:dyDescent="0.15">
      <c r="N5850" s="93"/>
      <c r="P5850" s="93"/>
    </row>
    <row r="5851" spans="14:16" x14ac:dyDescent="0.15">
      <c r="N5851" s="93"/>
      <c r="P5851" s="93"/>
    </row>
    <row r="5852" spans="14:16" x14ac:dyDescent="0.15">
      <c r="N5852" s="93"/>
      <c r="P5852" s="93"/>
    </row>
    <row r="5853" spans="14:16" x14ac:dyDescent="0.15">
      <c r="N5853" s="93"/>
      <c r="P5853" s="93"/>
    </row>
    <row r="5854" spans="14:16" x14ac:dyDescent="0.15">
      <c r="N5854" s="93"/>
      <c r="P5854" s="93"/>
    </row>
    <row r="5855" spans="14:16" x14ac:dyDescent="0.15">
      <c r="N5855" s="93"/>
      <c r="P5855" s="93"/>
    </row>
    <row r="5856" spans="14:16" x14ac:dyDescent="0.15">
      <c r="N5856" s="93"/>
      <c r="P5856" s="93"/>
    </row>
    <row r="5857" spans="14:16" x14ac:dyDescent="0.15">
      <c r="N5857" s="93"/>
      <c r="P5857" s="93"/>
    </row>
    <row r="5858" spans="14:16" x14ac:dyDescent="0.15">
      <c r="N5858" s="93"/>
      <c r="P5858" s="93"/>
    </row>
    <row r="5859" spans="14:16" x14ac:dyDescent="0.15">
      <c r="N5859" s="93"/>
      <c r="P5859" s="93"/>
    </row>
    <row r="5860" spans="14:16" x14ac:dyDescent="0.15">
      <c r="N5860" s="93"/>
      <c r="P5860" s="93"/>
    </row>
    <row r="5861" spans="14:16" x14ac:dyDescent="0.15">
      <c r="N5861" s="93"/>
      <c r="P5861" s="93"/>
    </row>
    <row r="5862" spans="14:16" x14ac:dyDescent="0.15">
      <c r="N5862" s="93"/>
      <c r="P5862" s="93"/>
    </row>
    <row r="5863" spans="14:16" x14ac:dyDescent="0.15">
      <c r="N5863" s="93"/>
      <c r="P5863" s="93"/>
    </row>
    <row r="5864" spans="14:16" x14ac:dyDescent="0.15">
      <c r="N5864" s="93"/>
      <c r="P5864" s="93"/>
    </row>
    <row r="5865" spans="14:16" x14ac:dyDescent="0.15">
      <c r="N5865" s="93"/>
      <c r="P5865" s="93"/>
    </row>
    <row r="5866" spans="14:16" x14ac:dyDescent="0.15">
      <c r="N5866" s="93"/>
      <c r="P5866" s="93"/>
    </row>
    <row r="5867" spans="14:16" x14ac:dyDescent="0.15">
      <c r="N5867" s="93"/>
      <c r="P5867" s="93"/>
    </row>
    <row r="5868" spans="14:16" x14ac:dyDescent="0.15">
      <c r="N5868" s="93"/>
      <c r="P5868" s="93"/>
    </row>
    <row r="5869" spans="14:16" x14ac:dyDescent="0.15">
      <c r="N5869" s="93"/>
      <c r="P5869" s="93"/>
    </row>
    <row r="5870" spans="14:16" x14ac:dyDescent="0.15">
      <c r="N5870" s="93"/>
      <c r="P5870" s="93"/>
    </row>
    <row r="5871" spans="14:16" x14ac:dyDescent="0.15">
      <c r="N5871" s="93"/>
      <c r="P5871" s="93"/>
    </row>
    <row r="5872" spans="14:16" x14ac:dyDescent="0.15">
      <c r="N5872" s="93"/>
      <c r="P5872" s="93"/>
    </row>
    <row r="5873" spans="14:16" x14ac:dyDescent="0.15">
      <c r="N5873" s="93"/>
      <c r="P5873" s="93"/>
    </row>
    <row r="5874" spans="14:16" x14ac:dyDescent="0.15">
      <c r="N5874" s="93"/>
      <c r="P5874" s="93"/>
    </row>
    <row r="5875" spans="14:16" x14ac:dyDescent="0.15">
      <c r="N5875" s="93"/>
      <c r="P5875" s="93"/>
    </row>
    <row r="5876" spans="14:16" x14ac:dyDescent="0.15">
      <c r="N5876" s="93"/>
      <c r="P5876" s="93"/>
    </row>
    <row r="5877" spans="14:16" x14ac:dyDescent="0.15">
      <c r="N5877" s="93"/>
      <c r="P5877" s="93"/>
    </row>
    <row r="5878" spans="14:16" x14ac:dyDescent="0.15">
      <c r="N5878" s="93"/>
      <c r="P5878" s="93"/>
    </row>
    <row r="5879" spans="14:16" x14ac:dyDescent="0.15">
      <c r="N5879" s="93"/>
      <c r="P5879" s="93"/>
    </row>
    <row r="5880" spans="14:16" x14ac:dyDescent="0.15">
      <c r="N5880" s="93"/>
      <c r="P5880" s="93"/>
    </row>
    <row r="5881" spans="14:16" x14ac:dyDescent="0.15">
      <c r="N5881" s="93"/>
      <c r="P5881" s="93"/>
    </row>
    <row r="5882" spans="14:16" x14ac:dyDescent="0.15">
      <c r="N5882" s="93"/>
      <c r="P5882" s="93"/>
    </row>
    <row r="5883" spans="14:16" x14ac:dyDescent="0.15">
      <c r="N5883" s="93"/>
      <c r="P5883" s="93"/>
    </row>
    <row r="5884" spans="14:16" x14ac:dyDescent="0.15">
      <c r="N5884" s="93"/>
      <c r="P5884" s="93"/>
    </row>
    <row r="5885" spans="14:16" x14ac:dyDescent="0.15">
      <c r="N5885" s="93"/>
      <c r="P5885" s="93"/>
    </row>
    <row r="5886" spans="14:16" x14ac:dyDescent="0.15">
      <c r="N5886" s="93"/>
      <c r="P5886" s="93"/>
    </row>
    <row r="5887" spans="14:16" x14ac:dyDescent="0.15">
      <c r="N5887" s="93"/>
      <c r="P5887" s="93"/>
    </row>
    <row r="5888" spans="14:16" x14ac:dyDescent="0.15">
      <c r="N5888" s="93"/>
      <c r="P5888" s="93"/>
    </row>
    <row r="5889" spans="14:16" x14ac:dyDescent="0.15">
      <c r="N5889" s="93"/>
      <c r="P5889" s="93"/>
    </row>
    <row r="5890" spans="14:16" x14ac:dyDescent="0.15">
      <c r="N5890" s="93"/>
      <c r="P5890" s="93"/>
    </row>
    <row r="5891" spans="14:16" x14ac:dyDescent="0.15">
      <c r="N5891" s="93"/>
      <c r="P5891" s="93"/>
    </row>
    <row r="5892" spans="14:16" x14ac:dyDescent="0.15">
      <c r="N5892" s="93"/>
      <c r="P5892" s="93"/>
    </row>
    <row r="5893" spans="14:16" x14ac:dyDescent="0.15">
      <c r="N5893" s="93"/>
      <c r="P5893" s="93"/>
    </row>
    <row r="5894" spans="14:16" x14ac:dyDescent="0.15">
      <c r="N5894" s="93"/>
      <c r="P5894" s="93"/>
    </row>
    <row r="5895" spans="14:16" x14ac:dyDescent="0.15">
      <c r="N5895" s="93"/>
      <c r="P5895" s="93"/>
    </row>
    <row r="5896" spans="14:16" x14ac:dyDescent="0.15">
      <c r="N5896" s="93"/>
      <c r="P5896" s="93"/>
    </row>
    <row r="5897" spans="14:16" x14ac:dyDescent="0.15">
      <c r="N5897" s="93"/>
      <c r="P5897" s="93"/>
    </row>
    <row r="5898" spans="14:16" x14ac:dyDescent="0.15">
      <c r="N5898" s="93"/>
      <c r="P5898" s="93"/>
    </row>
    <row r="5899" spans="14:16" x14ac:dyDescent="0.15">
      <c r="N5899" s="93"/>
      <c r="P5899" s="93"/>
    </row>
    <row r="5900" spans="14:16" x14ac:dyDescent="0.15">
      <c r="N5900" s="93"/>
      <c r="P5900" s="93"/>
    </row>
    <row r="5901" spans="14:16" x14ac:dyDescent="0.15">
      <c r="N5901" s="93"/>
      <c r="P5901" s="93"/>
    </row>
    <row r="5902" spans="14:16" x14ac:dyDescent="0.15">
      <c r="N5902" s="93"/>
      <c r="P5902" s="93"/>
    </row>
    <row r="5903" spans="14:16" x14ac:dyDescent="0.15">
      <c r="N5903" s="93"/>
      <c r="P5903" s="93"/>
    </row>
    <row r="5904" spans="14:16" x14ac:dyDescent="0.15">
      <c r="N5904" s="93"/>
      <c r="P5904" s="93"/>
    </row>
    <row r="5905" spans="14:16" x14ac:dyDescent="0.15">
      <c r="N5905" s="93"/>
      <c r="P5905" s="93"/>
    </row>
    <row r="5906" spans="14:16" x14ac:dyDescent="0.15">
      <c r="N5906" s="93"/>
      <c r="P5906" s="93"/>
    </row>
    <row r="5907" spans="14:16" x14ac:dyDescent="0.15">
      <c r="N5907" s="93"/>
      <c r="P5907" s="93"/>
    </row>
    <row r="5908" spans="14:16" x14ac:dyDescent="0.15">
      <c r="N5908" s="93"/>
      <c r="P5908" s="93"/>
    </row>
    <row r="5909" spans="14:16" x14ac:dyDescent="0.15">
      <c r="N5909" s="93"/>
      <c r="P5909" s="93"/>
    </row>
    <row r="5910" spans="14:16" x14ac:dyDescent="0.15">
      <c r="N5910" s="93"/>
      <c r="P5910" s="93"/>
    </row>
    <row r="5911" spans="14:16" x14ac:dyDescent="0.15">
      <c r="N5911" s="93"/>
      <c r="P5911" s="93"/>
    </row>
    <row r="5912" spans="14:16" x14ac:dyDescent="0.15">
      <c r="N5912" s="93"/>
      <c r="P5912" s="93"/>
    </row>
    <row r="5913" spans="14:16" x14ac:dyDescent="0.15">
      <c r="N5913" s="93"/>
      <c r="P5913" s="93"/>
    </row>
    <row r="5914" spans="14:16" x14ac:dyDescent="0.15">
      <c r="N5914" s="93"/>
      <c r="P5914" s="93"/>
    </row>
    <row r="5915" spans="14:16" x14ac:dyDescent="0.15">
      <c r="N5915" s="93"/>
      <c r="P5915" s="93"/>
    </row>
    <row r="5916" spans="14:16" x14ac:dyDescent="0.15">
      <c r="N5916" s="93"/>
      <c r="P5916" s="93"/>
    </row>
    <row r="5917" spans="14:16" x14ac:dyDescent="0.15">
      <c r="N5917" s="93"/>
      <c r="P5917" s="93"/>
    </row>
    <row r="5918" spans="14:16" x14ac:dyDescent="0.15">
      <c r="N5918" s="93"/>
      <c r="P5918" s="93"/>
    </row>
    <row r="5919" spans="14:16" x14ac:dyDescent="0.15">
      <c r="N5919" s="93"/>
      <c r="P5919" s="93"/>
    </row>
    <row r="5920" spans="14:16" x14ac:dyDescent="0.15">
      <c r="N5920" s="93"/>
      <c r="P5920" s="93"/>
    </row>
    <row r="5921" spans="14:16" x14ac:dyDescent="0.15">
      <c r="N5921" s="93"/>
      <c r="P5921" s="93"/>
    </row>
    <row r="5922" spans="14:16" x14ac:dyDescent="0.15">
      <c r="N5922" s="93"/>
      <c r="P5922" s="93"/>
    </row>
    <row r="5923" spans="14:16" x14ac:dyDescent="0.15">
      <c r="N5923" s="93"/>
      <c r="P5923" s="93"/>
    </row>
    <row r="5924" spans="14:16" x14ac:dyDescent="0.15">
      <c r="N5924" s="93"/>
      <c r="P5924" s="93"/>
    </row>
    <row r="5925" spans="14:16" x14ac:dyDescent="0.15">
      <c r="N5925" s="93"/>
      <c r="P5925" s="93"/>
    </row>
    <row r="5926" spans="14:16" x14ac:dyDescent="0.15">
      <c r="N5926" s="93"/>
      <c r="P5926" s="93"/>
    </row>
    <row r="5927" spans="14:16" x14ac:dyDescent="0.15">
      <c r="N5927" s="93"/>
      <c r="P5927" s="93"/>
    </row>
    <row r="5928" spans="14:16" x14ac:dyDescent="0.15">
      <c r="N5928" s="93"/>
      <c r="P5928" s="93"/>
    </row>
    <row r="5929" spans="14:16" x14ac:dyDescent="0.15">
      <c r="N5929" s="93"/>
      <c r="P5929" s="93"/>
    </row>
    <row r="5930" spans="14:16" x14ac:dyDescent="0.15">
      <c r="N5930" s="93"/>
      <c r="P5930" s="93"/>
    </row>
    <row r="5931" spans="14:16" x14ac:dyDescent="0.15">
      <c r="N5931" s="93"/>
      <c r="P5931" s="93"/>
    </row>
    <row r="5932" spans="14:16" x14ac:dyDescent="0.15">
      <c r="N5932" s="93"/>
      <c r="P5932" s="93"/>
    </row>
    <row r="5933" spans="14:16" x14ac:dyDescent="0.15">
      <c r="N5933" s="93"/>
      <c r="P5933" s="93"/>
    </row>
    <row r="5934" spans="14:16" x14ac:dyDescent="0.15">
      <c r="N5934" s="93"/>
      <c r="P5934" s="93"/>
    </row>
    <row r="5935" spans="14:16" x14ac:dyDescent="0.15">
      <c r="N5935" s="93"/>
      <c r="P5935" s="93"/>
    </row>
    <row r="5936" spans="14:16" x14ac:dyDescent="0.15">
      <c r="N5936" s="93"/>
      <c r="P5936" s="93"/>
    </row>
    <row r="5937" spans="14:16" x14ac:dyDescent="0.15">
      <c r="N5937" s="93"/>
      <c r="P5937" s="93"/>
    </row>
    <row r="5938" spans="14:16" x14ac:dyDescent="0.15">
      <c r="N5938" s="93"/>
      <c r="P5938" s="93"/>
    </row>
    <row r="5939" spans="14:16" x14ac:dyDescent="0.15">
      <c r="N5939" s="93"/>
      <c r="P5939" s="93"/>
    </row>
    <row r="5940" spans="14:16" x14ac:dyDescent="0.15">
      <c r="N5940" s="93"/>
      <c r="P5940" s="93"/>
    </row>
    <row r="5941" spans="14:16" x14ac:dyDescent="0.15">
      <c r="N5941" s="93"/>
      <c r="P5941" s="93"/>
    </row>
    <row r="5942" spans="14:16" x14ac:dyDescent="0.15">
      <c r="N5942" s="93"/>
      <c r="P5942" s="93"/>
    </row>
    <row r="5943" spans="14:16" x14ac:dyDescent="0.15">
      <c r="N5943" s="93"/>
      <c r="P5943" s="93"/>
    </row>
    <row r="5944" spans="14:16" x14ac:dyDescent="0.15">
      <c r="N5944" s="93"/>
      <c r="P5944" s="93"/>
    </row>
    <row r="5945" spans="14:16" x14ac:dyDescent="0.15">
      <c r="N5945" s="93"/>
      <c r="P5945" s="93"/>
    </row>
    <row r="5946" spans="14:16" x14ac:dyDescent="0.15">
      <c r="N5946" s="93"/>
      <c r="P5946" s="93"/>
    </row>
    <row r="5947" spans="14:16" x14ac:dyDescent="0.15">
      <c r="N5947" s="93"/>
      <c r="P5947" s="93"/>
    </row>
    <row r="5948" spans="14:16" x14ac:dyDescent="0.15">
      <c r="N5948" s="93"/>
      <c r="P5948" s="93"/>
    </row>
    <row r="5949" spans="14:16" x14ac:dyDescent="0.15">
      <c r="N5949" s="93"/>
      <c r="P5949" s="93"/>
    </row>
    <row r="5950" spans="14:16" x14ac:dyDescent="0.15">
      <c r="N5950" s="93"/>
      <c r="P5950" s="93"/>
    </row>
    <row r="5951" spans="14:16" x14ac:dyDescent="0.15">
      <c r="N5951" s="93"/>
      <c r="P5951" s="93"/>
    </row>
    <row r="5952" spans="14:16" x14ac:dyDescent="0.15">
      <c r="N5952" s="93"/>
      <c r="P5952" s="93"/>
    </row>
    <row r="5953" spans="14:16" x14ac:dyDescent="0.15">
      <c r="N5953" s="93"/>
      <c r="P5953" s="93"/>
    </row>
    <row r="5954" spans="14:16" x14ac:dyDescent="0.15">
      <c r="N5954" s="93"/>
      <c r="P5954" s="93"/>
    </row>
    <row r="5955" spans="14:16" x14ac:dyDescent="0.15">
      <c r="N5955" s="93"/>
      <c r="P5955" s="93"/>
    </row>
    <row r="5956" spans="14:16" x14ac:dyDescent="0.15">
      <c r="N5956" s="93"/>
      <c r="P5956" s="93"/>
    </row>
    <row r="5957" spans="14:16" x14ac:dyDescent="0.15">
      <c r="N5957" s="93"/>
      <c r="P5957" s="93"/>
    </row>
    <row r="5958" spans="14:16" x14ac:dyDescent="0.15">
      <c r="N5958" s="93"/>
      <c r="P5958" s="93"/>
    </row>
    <row r="5959" spans="14:16" x14ac:dyDescent="0.15">
      <c r="N5959" s="93"/>
      <c r="P5959" s="93"/>
    </row>
    <row r="5960" spans="14:16" x14ac:dyDescent="0.15">
      <c r="N5960" s="93"/>
      <c r="P5960" s="93"/>
    </row>
    <row r="5961" spans="14:16" x14ac:dyDescent="0.15">
      <c r="N5961" s="93"/>
      <c r="P5961" s="93"/>
    </row>
    <row r="5962" spans="14:16" x14ac:dyDescent="0.15">
      <c r="N5962" s="93"/>
      <c r="P5962" s="93"/>
    </row>
    <row r="5963" spans="14:16" x14ac:dyDescent="0.15">
      <c r="N5963" s="93"/>
      <c r="P5963" s="93"/>
    </row>
    <row r="5964" spans="14:16" x14ac:dyDescent="0.15">
      <c r="N5964" s="93"/>
      <c r="P5964" s="93"/>
    </row>
    <row r="5965" spans="14:16" x14ac:dyDescent="0.15">
      <c r="N5965" s="93"/>
      <c r="P5965" s="93"/>
    </row>
    <row r="5966" spans="14:16" x14ac:dyDescent="0.15">
      <c r="N5966" s="93"/>
      <c r="P5966" s="93"/>
    </row>
    <row r="5967" spans="14:16" x14ac:dyDescent="0.15">
      <c r="N5967" s="93"/>
      <c r="P5967" s="93"/>
    </row>
    <row r="5968" spans="14:16" x14ac:dyDescent="0.15">
      <c r="N5968" s="93"/>
      <c r="P5968" s="93"/>
    </row>
    <row r="5969" spans="14:16" x14ac:dyDescent="0.15">
      <c r="N5969" s="93"/>
      <c r="P5969" s="93"/>
    </row>
    <row r="5970" spans="14:16" x14ac:dyDescent="0.15">
      <c r="N5970" s="93"/>
      <c r="P5970" s="93"/>
    </row>
    <row r="5971" spans="14:16" x14ac:dyDescent="0.15">
      <c r="N5971" s="93"/>
      <c r="P5971" s="93"/>
    </row>
    <row r="5972" spans="14:16" x14ac:dyDescent="0.15">
      <c r="N5972" s="93"/>
      <c r="P5972" s="93"/>
    </row>
    <row r="5973" spans="14:16" x14ac:dyDescent="0.15">
      <c r="N5973" s="93"/>
      <c r="P5973" s="93"/>
    </row>
    <row r="5974" spans="14:16" x14ac:dyDescent="0.15">
      <c r="N5974" s="93"/>
      <c r="P5974" s="93"/>
    </row>
    <row r="5975" spans="14:16" x14ac:dyDescent="0.15">
      <c r="N5975" s="93"/>
      <c r="P5975" s="93"/>
    </row>
    <row r="5976" spans="14:16" x14ac:dyDescent="0.15">
      <c r="N5976" s="93"/>
      <c r="P5976" s="93"/>
    </row>
    <row r="5977" spans="14:16" x14ac:dyDescent="0.15">
      <c r="N5977" s="93"/>
      <c r="P5977" s="93"/>
    </row>
    <row r="5978" spans="14:16" x14ac:dyDescent="0.15">
      <c r="N5978" s="93"/>
      <c r="P5978" s="93"/>
    </row>
    <row r="5979" spans="14:16" x14ac:dyDescent="0.15">
      <c r="N5979" s="93"/>
      <c r="P5979" s="93"/>
    </row>
    <row r="5980" spans="14:16" x14ac:dyDescent="0.15">
      <c r="N5980" s="93"/>
      <c r="P5980" s="93"/>
    </row>
    <row r="5981" spans="14:16" x14ac:dyDescent="0.15">
      <c r="N5981" s="93"/>
      <c r="P5981" s="93"/>
    </row>
    <row r="5982" spans="14:16" x14ac:dyDescent="0.15">
      <c r="N5982" s="93"/>
      <c r="P5982" s="93"/>
    </row>
    <row r="5983" spans="14:16" x14ac:dyDescent="0.15">
      <c r="N5983" s="93"/>
      <c r="P5983" s="93"/>
    </row>
    <row r="5984" spans="14:16" x14ac:dyDescent="0.15">
      <c r="N5984" s="93"/>
      <c r="P5984" s="93"/>
    </row>
    <row r="5985" spans="14:16" x14ac:dyDescent="0.15">
      <c r="N5985" s="93"/>
      <c r="P5985" s="93"/>
    </row>
    <row r="5986" spans="14:16" x14ac:dyDescent="0.15">
      <c r="N5986" s="93"/>
      <c r="P5986" s="93"/>
    </row>
    <row r="5987" spans="14:16" x14ac:dyDescent="0.15">
      <c r="N5987" s="93"/>
      <c r="P5987" s="93"/>
    </row>
    <row r="5988" spans="14:16" x14ac:dyDescent="0.15">
      <c r="N5988" s="93"/>
      <c r="P5988" s="93"/>
    </row>
    <row r="5989" spans="14:16" x14ac:dyDescent="0.15">
      <c r="N5989" s="93"/>
      <c r="P5989" s="93"/>
    </row>
    <row r="5990" spans="14:16" x14ac:dyDescent="0.15">
      <c r="N5990" s="93"/>
      <c r="P5990" s="93"/>
    </row>
    <row r="5991" spans="14:16" x14ac:dyDescent="0.15">
      <c r="N5991" s="93"/>
      <c r="P5991" s="93"/>
    </row>
    <row r="5992" spans="14:16" x14ac:dyDescent="0.15">
      <c r="N5992" s="93"/>
      <c r="P5992" s="93"/>
    </row>
    <row r="5993" spans="14:16" x14ac:dyDescent="0.15">
      <c r="N5993" s="93"/>
      <c r="P5993" s="93"/>
    </row>
    <row r="5994" spans="14:16" x14ac:dyDescent="0.15">
      <c r="N5994" s="93"/>
      <c r="P5994" s="93"/>
    </row>
    <row r="5995" spans="14:16" x14ac:dyDescent="0.15">
      <c r="N5995" s="93"/>
      <c r="P5995" s="93"/>
    </row>
    <row r="5996" spans="14:16" x14ac:dyDescent="0.15">
      <c r="N5996" s="93"/>
      <c r="P5996" s="93"/>
    </row>
    <row r="5997" spans="14:16" x14ac:dyDescent="0.15">
      <c r="N5997" s="93"/>
      <c r="P5997" s="93"/>
    </row>
    <row r="5998" spans="14:16" x14ac:dyDescent="0.15">
      <c r="N5998" s="93"/>
      <c r="P5998" s="93"/>
    </row>
    <row r="5999" spans="14:16" x14ac:dyDescent="0.15">
      <c r="N5999" s="93"/>
      <c r="P5999" s="93"/>
    </row>
    <row r="6000" spans="14:16" x14ac:dyDescent="0.15">
      <c r="N6000" s="93"/>
      <c r="P6000" s="93"/>
    </row>
    <row r="6001" spans="14:16" x14ac:dyDescent="0.15">
      <c r="N6001" s="93"/>
      <c r="P6001" s="93"/>
    </row>
    <row r="6002" spans="14:16" x14ac:dyDescent="0.15">
      <c r="N6002" s="93"/>
      <c r="P6002" s="93"/>
    </row>
    <row r="6003" spans="14:16" x14ac:dyDescent="0.15">
      <c r="N6003" s="93"/>
      <c r="P6003" s="93"/>
    </row>
    <row r="6004" spans="14:16" x14ac:dyDescent="0.15">
      <c r="N6004" s="93"/>
      <c r="P6004" s="93"/>
    </row>
    <row r="6005" spans="14:16" x14ac:dyDescent="0.15">
      <c r="N6005" s="93"/>
      <c r="P6005" s="93"/>
    </row>
    <row r="6006" spans="14:16" x14ac:dyDescent="0.15">
      <c r="N6006" s="93"/>
      <c r="P6006" s="93"/>
    </row>
    <row r="6007" spans="14:16" x14ac:dyDescent="0.15">
      <c r="N6007" s="93"/>
      <c r="P6007" s="93"/>
    </row>
    <row r="6008" spans="14:16" x14ac:dyDescent="0.15">
      <c r="N6008" s="93"/>
      <c r="P6008" s="93"/>
    </row>
    <row r="6009" spans="14:16" x14ac:dyDescent="0.15">
      <c r="N6009" s="93"/>
      <c r="P6009" s="93"/>
    </row>
    <row r="6010" spans="14:16" x14ac:dyDescent="0.15">
      <c r="N6010" s="93"/>
      <c r="P6010" s="93"/>
    </row>
    <row r="6011" spans="14:16" x14ac:dyDescent="0.15">
      <c r="N6011" s="93"/>
      <c r="P6011" s="93"/>
    </row>
    <row r="6012" spans="14:16" x14ac:dyDescent="0.15">
      <c r="N6012" s="93"/>
      <c r="P6012" s="93"/>
    </row>
    <row r="6013" spans="14:16" x14ac:dyDescent="0.15">
      <c r="N6013" s="93"/>
      <c r="P6013" s="93"/>
    </row>
    <row r="6014" spans="14:16" x14ac:dyDescent="0.15">
      <c r="N6014" s="93"/>
      <c r="P6014" s="93"/>
    </row>
    <row r="6015" spans="14:16" x14ac:dyDescent="0.15">
      <c r="N6015" s="93"/>
      <c r="P6015" s="93"/>
    </row>
    <row r="6016" spans="14:16" x14ac:dyDescent="0.15">
      <c r="N6016" s="93"/>
      <c r="P6016" s="93"/>
    </row>
    <row r="6017" spans="14:16" x14ac:dyDescent="0.15">
      <c r="N6017" s="93"/>
      <c r="P6017" s="93"/>
    </row>
    <row r="6018" spans="14:16" x14ac:dyDescent="0.15">
      <c r="N6018" s="93"/>
      <c r="P6018" s="93"/>
    </row>
    <row r="6019" spans="14:16" x14ac:dyDescent="0.15">
      <c r="N6019" s="93"/>
      <c r="P6019" s="93"/>
    </row>
    <row r="6020" spans="14:16" x14ac:dyDescent="0.15">
      <c r="N6020" s="93"/>
      <c r="P6020" s="93"/>
    </row>
    <row r="6021" spans="14:16" x14ac:dyDescent="0.15">
      <c r="N6021" s="93"/>
      <c r="P6021" s="93"/>
    </row>
    <row r="6022" spans="14:16" x14ac:dyDescent="0.15">
      <c r="N6022" s="93"/>
      <c r="P6022" s="93"/>
    </row>
    <row r="6023" spans="14:16" x14ac:dyDescent="0.15">
      <c r="N6023" s="93"/>
      <c r="P6023" s="93"/>
    </row>
    <row r="6024" spans="14:16" x14ac:dyDescent="0.15">
      <c r="N6024" s="93"/>
      <c r="P6024" s="93"/>
    </row>
    <row r="6025" spans="14:16" x14ac:dyDescent="0.15">
      <c r="N6025" s="93"/>
      <c r="P6025" s="93"/>
    </row>
    <row r="6026" spans="14:16" x14ac:dyDescent="0.15">
      <c r="N6026" s="93"/>
      <c r="P6026" s="93"/>
    </row>
    <row r="6027" spans="14:16" x14ac:dyDescent="0.15">
      <c r="N6027" s="93"/>
      <c r="P6027" s="93"/>
    </row>
    <row r="6028" spans="14:16" x14ac:dyDescent="0.15">
      <c r="N6028" s="93"/>
      <c r="P6028" s="93"/>
    </row>
    <row r="6029" spans="14:16" x14ac:dyDescent="0.15">
      <c r="N6029" s="93"/>
      <c r="P6029" s="93"/>
    </row>
    <row r="6030" spans="14:16" x14ac:dyDescent="0.15">
      <c r="N6030" s="93"/>
      <c r="P6030" s="93"/>
    </row>
    <row r="6031" spans="14:16" x14ac:dyDescent="0.15">
      <c r="N6031" s="93"/>
      <c r="P6031" s="93"/>
    </row>
    <row r="6032" spans="14:16" x14ac:dyDescent="0.15">
      <c r="N6032" s="93"/>
      <c r="P6032" s="93"/>
    </row>
    <row r="6033" spans="14:16" x14ac:dyDescent="0.15">
      <c r="N6033" s="93"/>
      <c r="P6033" s="93"/>
    </row>
    <row r="6034" spans="14:16" x14ac:dyDescent="0.15">
      <c r="N6034" s="93"/>
      <c r="P6034" s="93"/>
    </row>
    <row r="6035" spans="14:16" x14ac:dyDescent="0.15">
      <c r="N6035" s="93"/>
      <c r="P6035" s="93"/>
    </row>
    <row r="6036" spans="14:16" x14ac:dyDescent="0.15">
      <c r="N6036" s="93"/>
      <c r="P6036" s="93"/>
    </row>
    <row r="6037" spans="14:16" x14ac:dyDescent="0.15">
      <c r="N6037" s="93"/>
      <c r="P6037" s="93"/>
    </row>
    <row r="6038" spans="14:16" x14ac:dyDescent="0.15">
      <c r="N6038" s="93"/>
      <c r="P6038" s="93"/>
    </row>
    <row r="6039" spans="14:16" x14ac:dyDescent="0.15">
      <c r="N6039" s="93"/>
      <c r="P6039" s="93"/>
    </row>
    <row r="6040" spans="14:16" x14ac:dyDescent="0.15">
      <c r="N6040" s="93"/>
      <c r="P6040" s="93"/>
    </row>
    <row r="6041" spans="14:16" x14ac:dyDescent="0.15">
      <c r="N6041" s="93"/>
      <c r="P6041" s="93"/>
    </row>
    <row r="6042" spans="14:16" x14ac:dyDescent="0.15">
      <c r="N6042" s="93"/>
      <c r="P6042" s="93"/>
    </row>
    <row r="6043" spans="14:16" x14ac:dyDescent="0.15">
      <c r="N6043" s="93"/>
      <c r="P6043" s="93"/>
    </row>
    <row r="6044" spans="14:16" x14ac:dyDescent="0.15">
      <c r="N6044" s="93"/>
      <c r="P6044" s="93"/>
    </row>
    <row r="6045" spans="14:16" x14ac:dyDescent="0.15">
      <c r="N6045" s="93"/>
      <c r="P6045" s="93"/>
    </row>
    <row r="6046" spans="14:16" x14ac:dyDescent="0.15">
      <c r="N6046" s="93"/>
      <c r="P6046" s="93"/>
    </row>
    <row r="6047" spans="14:16" x14ac:dyDescent="0.15">
      <c r="N6047" s="93"/>
      <c r="P6047" s="93"/>
    </row>
    <row r="6048" spans="14:16" x14ac:dyDescent="0.15">
      <c r="N6048" s="93"/>
      <c r="P6048" s="93"/>
    </row>
    <row r="6049" spans="14:16" x14ac:dyDescent="0.15">
      <c r="N6049" s="93"/>
      <c r="P6049" s="93"/>
    </row>
    <row r="6050" spans="14:16" x14ac:dyDescent="0.15">
      <c r="N6050" s="93"/>
      <c r="P6050" s="93"/>
    </row>
    <row r="6051" spans="14:16" x14ac:dyDescent="0.15">
      <c r="N6051" s="93"/>
      <c r="P6051" s="93"/>
    </row>
    <row r="6052" spans="14:16" x14ac:dyDescent="0.15">
      <c r="N6052" s="93"/>
      <c r="P6052" s="93"/>
    </row>
    <row r="6053" spans="14:16" x14ac:dyDescent="0.15">
      <c r="N6053" s="93"/>
      <c r="P6053" s="93"/>
    </row>
    <row r="6054" spans="14:16" x14ac:dyDescent="0.15">
      <c r="N6054" s="93"/>
      <c r="P6054" s="93"/>
    </row>
    <row r="6055" spans="14:16" x14ac:dyDescent="0.15">
      <c r="N6055" s="93"/>
      <c r="P6055" s="93"/>
    </row>
    <row r="6056" spans="14:16" x14ac:dyDescent="0.15">
      <c r="N6056" s="93"/>
      <c r="P6056" s="93"/>
    </row>
    <row r="6057" spans="14:16" x14ac:dyDescent="0.15">
      <c r="N6057" s="93"/>
      <c r="P6057" s="93"/>
    </row>
    <row r="6058" spans="14:16" x14ac:dyDescent="0.15">
      <c r="N6058" s="93"/>
      <c r="P6058" s="93"/>
    </row>
    <row r="6059" spans="14:16" x14ac:dyDescent="0.15">
      <c r="N6059" s="93"/>
      <c r="P6059" s="93"/>
    </row>
    <row r="6060" spans="14:16" x14ac:dyDescent="0.15">
      <c r="N6060" s="93"/>
      <c r="P6060" s="93"/>
    </row>
    <row r="6061" spans="14:16" x14ac:dyDescent="0.15">
      <c r="N6061" s="93"/>
      <c r="P6061" s="93"/>
    </row>
    <row r="6062" spans="14:16" x14ac:dyDescent="0.15">
      <c r="N6062" s="93"/>
      <c r="P6062" s="93"/>
    </row>
    <row r="6063" spans="14:16" x14ac:dyDescent="0.15">
      <c r="N6063" s="93"/>
      <c r="P6063" s="93"/>
    </row>
    <row r="6064" spans="14:16" x14ac:dyDescent="0.15">
      <c r="N6064" s="93"/>
      <c r="P6064" s="93"/>
    </row>
    <row r="6065" spans="14:16" x14ac:dyDescent="0.15">
      <c r="N6065" s="93"/>
      <c r="P6065" s="93"/>
    </row>
    <row r="6066" spans="14:16" x14ac:dyDescent="0.15">
      <c r="N6066" s="93"/>
      <c r="P6066" s="93"/>
    </row>
    <row r="6067" spans="14:16" x14ac:dyDescent="0.15">
      <c r="N6067" s="93"/>
      <c r="P6067" s="93"/>
    </row>
    <row r="6068" spans="14:16" x14ac:dyDescent="0.15">
      <c r="N6068" s="93"/>
      <c r="P6068" s="93"/>
    </row>
    <row r="6069" spans="14:16" x14ac:dyDescent="0.15">
      <c r="N6069" s="93"/>
      <c r="P6069" s="93"/>
    </row>
    <row r="6070" spans="14:16" x14ac:dyDescent="0.15">
      <c r="N6070" s="93"/>
      <c r="P6070" s="93"/>
    </row>
    <row r="6071" spans="14:16" x14ac:dyDescent="0.15">
      <c r="N6071" s="93"/>
      <c r="P6071" s="93"/>
    </row>
    <row r="6072" spans="14:16" x14ac:dyDescent="0.15">
      <c r="N6072" s="93"/>
      <c r="P6072" s="93"/>
    </row>
    <row r="6073" spans="14:16" x14ac:dyDescent="0.15">
      <c r="N6073" s="93"/>
      <c r="P6073" s="93"/>
    </row>
    <row r="6074" spans="14:16" x14ac:dyDescent="0.15">
      <c r="N6074" s="93"/>
      <c r="P6074" s="93"/>
    </row>
    <row r="6075" spans="14:16" x14ac:dyDescent="0.15">
      <c r="N6075" s="93"/>
      <c r="P6075" s="93"/>
    </row>
    <row r="6076" spans="14:16" x14ac:dyDescent="0.15">
      <c r="N6076" s="93"/>
      <c r="P6076" s="93"/>
    </row>
    <row r="6077" spans="14:16" x14ac:dyDescent="0.15">
      <c r="N6077" s="93"/>
      <c r="P6077" s="93"/>
    </row>
    <row r="6078" spans="14:16" x14ac:dyDescent="0.15">
      <c r="N6078" s="93"/>
      <c r="P6078" s="93"/>
    </row>
    <row r="6079" spans="14:16" x14ac:dyDescent="0.15">
      <c r="N6079" s="93"/>
      <c r="P6079" s="93"/>
    </row>
    <row r="6080" spans="14:16" x14ac:dyDescent="0.15">
      <c r="N6080" s="93"/>
      <c r="P6080" s="93"/>
    </row>
    <row r="6081" spans="14:16" x14ac:dyDescent="0.15">
      <c r="N6081" s="93"/>
      <c r="P6081" s="93"/>
    </row>
    <row r="6082" spans="14:16" x14ac:dyDescent="0.15">
      <c r="N6082" s="93"/>
      <c r="P6082" s="93"/>
    </row>
    <row r="6083" spans="14:16" x14ac:dyDescent="0.15">
      <c r="N6083" s="93"/>
      <c r="P6083" s="93"/>
    </row>
    <row r="6084" spans="14:16" x14ac:dyDescent="0.15">
      <c r="N6084" s="93"/>
      <c r="P6084" s="93"/>
    </row>
    <row r="6085" spans="14:16" x14ac:dyDescent="0.15">
      <c r="N6085" s="93"/>
      <c r="P6085" s="93"/>
    </row>
    <row r="6086" spans="14:16" x14ac:dyDescent="0.15">
      <c r="N6086" s="93"/>
      <c r="P6086" s="93"/>
    </row>
    <row r="6087" spans="14:16" x14ac:dyDescent="0.15">
      <c r="N6087" s="93"/>
      <c r="P6087" s="93"/>
    </row>
    <row r="6088" spans="14:16" x14ac:dyDescent="0.15">
      <c r="N6088" s="93"/>
      <c r="P6088" s="93"/>
    </row>
    <row r="6089" spans="14:16" x14ac:dyDescent="0.15">
      <c r="N6089" s="93"/>
      <c r="P6089" s="93"/>
    </row>
    <row r="6090" spans="14:16" x14ac:dyDescent="0.15">
      <c r="N6090" s="93"/>
      <c r="P6090" s="93"/>
    </row>
    <row r="6091" spans="14:16" x14ac:dyDescent="0.15">
      <c r="N6091" s="93"/>
      <c r="P6091" s="93"/>
    </row>
    <row r="6092" spans="14:16" x14ac:dyDescent="0.15">
      <c r="N6092" s="93"/>
      <c r="P6092" s="93"/>
    </row>
    <row r="6093" spans="14:16" x14ac:dyDescent="0.15">
      <c r="N6093" s="93"/>
      <c r="P6093" s="93"/>
    </row>
    <row r="6094" spans="14:16" x14ac:dyDescent="0.15">
      <c r="N6094" s="93"/>
      <c r="P6094" s="93"/>
    </row>
    <row r="6095" spans="14:16" x14ac:dyDescent="0.15">
      <c r="N6095" s="93"/>
      <c r="P6095" s="93"/>
    </row>
    <row r="6096" spans="14:16" x14ac:dyDescent="0.15">
      <c r="N6096" s="93"/>
      <c r="P6096" s="93"/>
    </row>
    <row r="6097" spans="14:16" x14ac:dyDescent="0.15">
      <c r="N6097" s="93"/>
      <c r="P6097" s="93"/>
    </row>
    <row r="6098" spans="14:16" x14ac:dyDescent="0.15">
      <c r="N6098" s="93"/>
      <c r="P6098" s="93"/>
    </row>
    <row r="6099" spans="14:16" x14ac:dyDescent="0.15">
      <c r="N6099" s="93"/>
      <c r="P6099" s="93"/>
    </row>
    <row r="6100" spans="14:16" x14ac:dyDescent="0.15">
      <c r="N6100" s="93"/>
      <c r="P6100" s="93"/>
    </row>
    <row r="6101" spans="14:16" x14ac:dyDescent="0.15">
      <c r="N6101" s="93"/>
      <c r="P6101" s="93"/>
    </row>
    <row r="6102" spans="14:16" x14ac:dyDescent="0.15">
      <c r="N6102" s="93"/>
      <c r="P6102" s="93"/>
    </row>
    <row r="6103" spans="14:16" x14ac:dyDescent="0.15">
      <c r="N6103" s="93"/>
      <c r="P6103" s="93"/>
    </row>
    <row r="6104" spans="14:16" x14ac:dyDescent="0.15">
      <c r="N6104" s="93"/>
      <c r="P6104" s="93"/>
    </row>
    <row r="6105" spans="14:16" x14ac:dyDescent="0.15">
      <c r="N6105" s="93"/>
      <c r="P6105" s="93"/>
    </row>
    <row r="6106" spans="14:16" x14ac:dyDescent="0.15">
      <c r="N6106" s="93"/>
      <c r="P6106" s="93"/>
    </row>
    <row r="6107" spans="14:16" x14ac:dyDescent="0.15">
      <c r="N6107" s="93"/>
      <c r="P6107" s="93"/>
    </row>
    <row r="6108" spans="14:16" x14ac:dyDescent="0.15">
      <c r="N6108" s="93"/>
      <c r="P6108" s="93"/>
    </row>
    <row r="6109" spans="14:16" x14ac:dyDescent="0.15">
      <c r="N6109" s="93"/>
      <c r="P6109" s="93"/>
    </row>
    <row r="6110" spans="14:16" x14ac:dyDescent="0.15">
      <c r="N6110" s="93"/>
      <c r="P6110" s="93"/>
    </row>
    <row r="6111" spans="14:16" x14ac:dyDescent="0.15">
      <c r="N6111" s="93"/>
      <c r="P6111" s="93"/>
    </row>
    <row r="6112" spans="14:16" x14ac:dyDescent="0.15">
      <c r="N6112" s="93"/>
      <c r="P6112" s="93"/>
    </row>
    <row r="6113" spans="14:16" x14ac:dyDescent="0.15">
      <c r="N6113" s="93"/>
      <c r="P6113" s="93"/>
    </row>
    <row r="6114" spans="14:16" x14ac:dyDescent="0.15">
      <c r="N6114" s="93"/>
      <c r="P6114" s="93"/>
    </row>
    <row r="6115" spans="14:16" x14ac:dyDescent="0.15">
      <c r="N6115" s="93"/>
      <c r="P6115" s="93"/>
    </row>
    <row r="6116" spans="14:16" x14ac:dyDescent="0.15">
      <c r="N6116" s="93"/>
      <c r="P6116" s="93"/>
    </row>
    <row r="6117" spans="14:16" x14ac:dyDescent="0.15">
      <c r="N6117" s="93"/>
      <c r="P6117" s="93"/>
    </row>
    <row r="6118" spans="14:16" x14ac:dyDescent="0.15">
      <c r="N6118" s="93"/>
      <c r="P6118" s="93"/>
    </row>
    <row r="6119" spans="14:16" x14ac:dyDescent="0.15">
      <c r="N6119" s="93"/>
      <c r="P6119" s="93"/>
    </row>
    <row r="6120" spans="14:16" x14ac:dyDescent="0.15">
      <c r="N6120" s="93"/>
      <c r="P6120" s="93"/>
    </row>
    <row r="6121" spans="14:16" x14ac:dyDescent="0.15">
      <c r="N6121" s="93"/>
      <c r="P6121" s="93"/>
    </row>
    <row r="6122" spans="14:16" x14ac:dyDescent="0.15">
      <c r="N6122" s="93"/>
      <c r="P6122" s="93"/>
    </row>
    <row r="6123" spans="14:16" x14ac:dyDescent="0.15">
      <c r="N6123" s="93"/>
      <c r="P6123" s="93"/>
    </row>
    <row r="6124" spans="14:16" x14ac:dyDescent="0.15">
      <c r="N6124" s="93"/>
      <c r="P6124" s="93"/>
    </row>
    <row r="6125" spans="14:16" x14ac:dyDescent="0.15">
      <c r="N6125" s="93"/>
      <c r="P6125" s="93"/>
    </row>
    <row r="6126" spans="14:16" x14ac:dyDescent="0.15">
      <c r="N6126" s="93"/>
      <c r="P6126" s="93"/>
    </row>
    <row r="6127" spans="14:16" x14ac:dyDescent="0.15">
      <c r="N6127" s="93"/>
      <c r="P6127" s="93"/>
    </row>
    <row r="6128" spans="14:16" x14ac:dyDescent="0.15">
      <c r="N6128" s="93"/>
      <c r="P6128" s="93"/>
    </row>
    <row r="6129" spans="14:16" x14ac:dyDescent="0.15">
      <c r="N6129" s="93"/>
      <c r="P6129" s="93"/>
    </row>
    <row r="6130" spans="14:16" x14ac:dyDescent="0.15">
      <c r="N6130" s="93"/>
      <c r="P6130" s="93"/>
    </row>
    <row r="6131" spans="14:16" x14ac:dyDescent="0.15">
      <c r="N6131" s="93"/>
      <c r="P6131" s="93"/>
    </row>
    <row r="6132" spans="14:16" x14ac:dyDescent="0.15">
      <c r="N6132" s="93"/>
      <c r="P6132" s="93"/>
    </row>
    <row r="6133" spans="14:16" x14ac:dyDescent="0.15">
      <c r="N6133" s="93"/>
      <c r="P6133" s="93"/>
    </row>
    <row r="6134" spans="14:16" x14ac:dyDescent="0.15">
      <c r="N6134" s="93"/>
      <c r="P6134" s="93"/>
    </row>
    <row r="6135" spans="14:16" x14ac:dyDescent="0.15">
      <c r="N6135" s="93"/>
      <c r="P6135" s="93"/>
    </row>
    <row r="6136" spans="14:16" x14ac:dyDescent="0.15">
      <c r="N6136" s="93"/>
      <c r="P6136" s="93"/>
    </row>
    <row r="6137" spans="14:16" x14ac:dyDescent="0.15">
      <c r="N6137" s="93"/>
      <c r="P6137" s="93"/>
    </row>
    <row r="6138" spans="14:16" x14ac:dyDescent="0.15">
      <c r="N6138" s="93"/>
      <c r="P6138" s="93"/>
    </row>
    <row r="6139" spans="14:16" x14ac:dyDescent="0.15">
      <c r="N6139" s="93"/>
      <c r="P6139" s="93"/>
    </row>
    <row r="6140" spans="14:16" x14ac:dyDescent="0.15">
      <c r="N6140" s="93"/>
      <c r="P6140" s="93"/>
    </row>
    <row r="6141" spans="14:16" x14ac:dyDescent="0.15">
      <c r="N6141" s="93"/>
      <c r="P6141" s="93"/>
    </row>
    <row r="6142" spans="14:16" x14ac:dyDescent="0.15">
      <c r="N6142" s="93"/>
      <c r="P6142" s="93"/>
    </row>
    <row r="6143" spans="14:16" x14ac:dyDescent="0.15">
      <c r="N6143" s="93"/>
      <c r="P6143" s="93"/>
    </row>
    <row r="6144" spans="14:16" x14ac:dyDescent="0.15">
      <c r="N6144" s="93"/>
      <c r="P6144" s="93"/>
    </row>
    <row r="6145" spans="14:16" x14ac:dyDescent="0.15">
      <c r="N6145" s="93"/>
      <c r="P6145" s="93"/>
    </row>
    <row r="6146" spans="14:16" x14ac:dyDescent="0.15">
      <c r="N6146" s="93"/>
      <c r="P6146" s="93"/>
    </row>
    <row r="6147" spans="14:16" x14ac:dyDescent="0.15">
      <c r="N6147" s="93"/>
      <c r="P6147" s="93"/>
    </row>
    <row r="6148" spans="14:16" x14ac:dyDescent="0.15">
      <c r="N6148" s="93"/>
      <c r="P6148" s="93"/>
    </row>
    <row r="6149" spans="14:16" x14ac:dyDescent="0.15">
      <c r="N6149" s="93"/>
      <c r="P6149" s="93"/>
    </row>
    <row r="6150" spans="14:16" x14ac:dyDescent="0.15">
      <c r="N6150" s="93"/>
      <c r="P6150" s="93"/>
    </row>
    <row r="6151" spans="14:16" x14ac:dyDescent="0.15">
      <c r="N6151" s="93"/>
      <c r="P6151" s="93"/>
    </row>
    <row r="6152" spans="14:16" x14ac:dyDescent="0.15">
      <c r="N6152" s="93"/>
      <c r="P6152" s="93"/>
    </row>
    <row r="6153" spans="14:16" x14ac:dyDescent="0.15">
      <c r="N6153" s="93"/>
      <c r="P6153" s="93"/>
    </row>
    <row r="6154" spans="14:16" x14ac:dyDescent="0.15">
      <c r="N6154" s="93"/>
      <c r="P6154" s="93"/>
    </row>
    <row r="6155" spans="14:16" x14ac:dyDescent="0.15">
      <c r="N6155" s="93"/>
      <c r="P6155" s="93"/>
    </row>
    <row r="6156" spans="14:16" x14ac:dyDescent="0.15">
      <c r="N6156" s="93"/>
      <c r="P6156" s="93"/>
    </row>
    <row r="6157" spans="14:16" x14ac:dyDescent="0.15">
      <c r="N6157" s="93"/>
      <c r="P6157" s="93"/>
    </row>
    <row r="6158" spans="14:16" x14ac:dyDescent="0.15">
      <c r="N6158" s="93"/>
      <c r="P6158" s="93"/>
    </row>
    <row r="6159" spans="14:16" x14ac:dyDescent="0.15">
      <c r="N6159" s="93"/>
      <c r="P6159" s="93"/>
    </row>
    <row r="6160" spans="14:16" x14ac:dyDescent="0.15">
      <c r="N6160" s="93"/>
      <c r="P6160" s="93"/>
    </row>
    <row r="6161" spans="14:16" x14ac:dyDescent="0.15">
      <c r="N6161" s="93"/>
      <c r="P6161" s="93"/>
    </row>
    <row r="6162" spans="14:16" x14ac:dyDescent="0.15">
      <c r="N6162" s="93"/>
      <c r="P6162" s="93"/>
    </row>
    <row r="6163" spans="14:16" x14ac:dyDescent="0.15">
      <c r="N6163" s="93"/>
      <c r="P6163" s="93"/>
    </row>
    <row r="6164" spans="14:16" x14ac:dyDescent="0.15">
      <c r="N6164" s="93"/>
      <c r="P6164" s="93"/>
    </row>
    <row r="6165" spans="14:16" x14ac:dyDescent="0.15">
      <c r="N6165" s="93"/>
      <c r="P6165" s="93"/>
    </row>
    <row r="6166" spans="14:16" x14ac:dyDescent="0.15">
      <c r="N6166" s="93"/>
      <c r="P6166" s="93"/>
    </row>
    <row r="6167" spans="14:16" x14ac:dyDescent="0.15">
      <c r="N6167" s="93"/>
      <c r="P6167" s="93"/>
    </row>
    <row r="6168" spans="14:16" x14ac:dyDescent="0.15">
      <c r="N6168" s="93"/>
      <c r="P6168" s="93"/>
    </row>
    <row r="6169" spans="14:16" x14ac:dyDescent="0.15">
      <c r="N6169" s="93"/>
      <c r="P6169" s="93"/>
    </row>
    <row r="6170" spans="14:16" x14ac:dyDescent="0.15">
      <c r="N6170" s="93"/>
      <c r="P6170" s="93"/>
    </row>
    <row r="6171" spans="14:16" x14ac:dyDescent="0.15">
      <c r="N6171" s="93"/>
      <c r="P6171" s="93"/>
    </row>
    <row r="6172" spans="14:16" x14ac:dyDescent="0.15">
      <c r="N6172" s="93"/>
      <c r="P6172" s="93"/>
    </row>
    <row r="6173" spans="14:16" x14ac:dyDescent="0.15">
      <c r="N6173" s="93"/>
      <c r="P6173" s="93"/>
    </row>
    <row r="6174" spans="14:16" x14ac:dyDescent="0.15">
      <c r="N6174" s="93"/>
      <c r="P6174" s="93"/>
    </row>
    <row r="6175" spans="14:16" x14ac:dyDescent="0.15">
      <c r="N6175" s="93"/>
      <c r="P6175" s="93"/>
    </row>
    <row r="6176" spans="14:16" x14ac:dyDescent="0.15">
      <c r="N6176" s="93"/>
      <c r="P6176" s="93"/>
    </row>
    <row r="6177" spans="14:16" x14ac:dyDescent="0.15">
      <c r="N6177" s="93"/>
      <c r="P6177" s="93"/>
    </row>
    <row r="6178" spans="14:16" x14ac:dyDescent="0.15">
      <c r="N6178" s="93"/>
      <c r="P6178" s="93"/>
    </row>
    <row r="6179" spans="14:16" x14ac:dyDescent="0.15">
      <c r="N6179" s="93"/>
      <c r="P6179" s="93"/>
    </row>
    <row r="6180" spans="14:16" x14ac:dyDescent="0.15">
      <c r="N6180" s="93"/>
      <c r="P6180" s="93"/>
    </row>
    <row r="6181" spans="14:16" x14ac:dyDescent="0.15">
      <c r="N6181" s="93"/>
      <c r="P6181" s="93"/>
    </row>
    <row r="6182" spans="14:16" x14ac:dyDescent="0.15">
      <c r="N6182" s="93"/>
      <c r="P6182" s="93"/>
    </row>
    <row r="6183" spans="14:16" x14ac:dyDescent="0.15">
      <c r="N6183" s="93"/>
      <c r="P6183" s="93"/>
    </row>
    <row r="6184" spans="14:16" x14ac:dyDescent="0.15">
      <c r="N6184" s="93"/>
      <c r="P6184" s="93"/>
    </row>
    <row r="6185" spans="14:16" x14ac:dyDescent="0.15">
      <c r="N6185" s="93"/>
      <c r="P6185" s="93"/>
    </row>
    <row r="6186" spans="14:16" x14ac:dyDescent="0.15">
      <c r="N6186" s="93"/>
      <c r="P6186" s="93"/>
    </row>
    <row r="6187" spans="14:16" x14ac:dyDescent="0.15">
      <c r="N6187" s="93"/>
      <c r="P6187" s="93"/>
    </row>
    <row r="6188" spans="14:16" x14ac:dyDescent="0.15">
      <c r="N6188" s="93"/>
      <c r="P6188" s="93"/>
    </row>
    <row r="6189" spans="14:16" x14ac:dyDescent="0.15">
      <c r="N6189" s="93"/>
      <c r="P6189" s="93"/>
    </row>
    <row r="6190" spans="14:16" x14ac:dyDescent="0.15">
      <c r="N6190" s="93"/>
      <c r="P6190" s="93"/>
    </row>
    <row r="6191" spans="14:16" x14ac:dyDescent="0.15">
      <c r="N6191" s="93"/>
      <c r="P6191" s="93"/>
    </row>
    <row r="6192" spans="14:16" x14ac:dyDescent="0.15">
      <c r="N6192" s="93"/>
      <c r="P6192" s="93"/>
    </row>
    <row r="6193" spans="14:16" x14ac:dyDescent="0.15">
      <c r="N6193" s="93"/>
      <c r="P6193" s="93"/>
    </row>
    <row r="6194" spans="14:16" x14ac:dyDescent="0.15">
      <c r="N6194" s="93"/>
      <c r="P6194" s="93"/>
    </row>
    <row r="6195" spans="14:16" x14ac:dyDescent="0.15">
      <c r="N6195" s="93"/>
      <c r="P6195" s="93"/>
    </row>
    <row r="6196" spans="14:16" x14ac:dyDescent="0.15">
      <c r="N6196" s="93"/>
      <c r="P6196" s="93"/>
    </row>
    <row r="6197" spans="14:16" x14ac:dyDescent="0.15">
      <c r="N6197" s="93"/>
      <c r="P6197" s="93"/>
    </row>
    <row r="6198" spans="14:16" x14ac:dyDescent="0.15">
      <c r="N6198" s="93"/>
      <c r="P6198" s="93"/>
    </row>
    <row r="6199" spans="14:16" x14ac:dyDescent="0.15">
      <c r="N6199" s="93"/>
      <c r="P6199" s="93"/>
    </row>
    <row r="6200" spans="14:16" x14ac:dyDescent="0.15">
      <c r="N6200" s="93"/>
      <c r="P6200" s="93"/>
    </row>
    <row r="6201" spans="14:16" x14ac:dyDescent="0.15">
      <c r="N6201" s="93"/>
      <c r="P6201" s="93"/>
    </row>
    <row r="6202" spans="14:16" x14ac:dyDescent="0.15">
      <c r="N6202" s="93"/>
      <c r="P6202" s="93"/>
    </row>
    <row r="6203" spans="14:16" x14ac:dyDescent="0.15">
      <c r="N6203" s="93"/>
      <c r="P6203" s="93"/>
    </row>
    <row r="6204" spans="14:16" x14ac:dyDescent="0.15">
      <c r="N6204" s="93"/>
      <c r="P6204" s="93"/>
    </row>
    <row r="6205" spans="14:16" x14ac:dyDescent="0.15">
      <c r="N6205" s="93"/>
      <c r="P6205" s="93"/>
    </row>
    <row r="6206" spans="14:16" x14ac:dyDescent="0.15">
      <c r="N6206" s="93"/>
      <c r="P6206" s="93"/>
    </row>
    <row r="6207" spans="14:16" x14ac:dyDescent="0.15">
      <c r="N6207" s="93"/>
      <c r="P6207" s="93"/>
    </row>
    <row r="6208" spans="14:16" x14ac:dyDescent="0.15">
      <c r="N6208" s="93"/>
      <c r="P6208" s="93"/>
    </row>
    <row r="6209" spans="14:16" x14ac:dyDescent="0.15">
      <c r="N6209" s="93"/>
      <c r="P6209" s="93"/>
    </row>
    <row r="6210" spans="14:16" x14ac:dyDescent="0.15">
      <c r="N6210" s="93"/>
      <c r="P6210" s="93"/>
    </row>
    <row r="6211" spans="14:16" x14ac:dyDescent="0.15">
      <c r="N6211" s="93"/>
      <c r="P6211" s="93"/>
    </row>
    <row r="6212" spans="14:16" x14ac:dyDescent="0.15">
      <c r="N6212" s="93"/>
      <c r="P6212" s="93"/>
    </row>
    <row r="6213" spans="14:16" x14ac:dyDescent="0.15">
      <c r="N6213" s="93"/>
      <c r="P6213" s="93"/>
    </row>
    <row r="6214" spans="14:16" x14ac:dyDescent="0.15">
      <c r="N6214" s="93"/>
      <c r="P6214" s="93"/>
    </row>
    <row r="6215" spans="14:16" x14ac:dyDescent="0.15">
      <c r="N6215" s="93"/>
      <c r="P6215" s="93"/>
    </row>
    <row r="6216" spans="14:16" x14ac:dyDescent="0.15">
      <c r="N6216" s="93"/>
      <c r="P6216" s="93"/>
    </row>
    <row r="6217" spans="14:16" x14ac:dyDescent="0.15">
      <c r="N6217" s="93"/>
      <c r="P6217" s="93"/>
    </row>
    <row r="6218" spans="14:16" x14ac:dyDescent="0.15">
      <c r="N6218" s="93"/>
      <c r="P6218" s="93"/>
    </row>
    <row r="6219" spans="14:16" x14ac:dyDescent="0.15">
      <c r="N6219" s="93"/>
      <c r="P6219" s="93"/>
    </row>
    <row r="6220" spans="14:16" x14ac:dyDescent="0.15">
      <c r="N6220" s="93"/>
      <c r="P6220" s="93"/>
    </row>
    <row r="6221" spans="14:16" x14ac:dyDescent="0.15">
      <c r="N6221" s="93"/>
      <c r="P6221" s="93"/>
    </row>
    <row r="6222" spans="14:16" x14ac:dyDescent="0.15">
      <c r="N6222" s="93"/>
      <c r="P6222" s="93"/>
    </row>
    <row r="6223" spans="14:16" x14ac:dyDescent="0.15">
      <c r="N6223" s="93"/>
      <c r="P6223" s="93"/>
    </row>
    <row r="6224" spans="14:16" x14ac:dyDescent="0.15">
      <c r="N6224" s="93"/>
      <c r="P6224" s="93"/>
    </row>
    <row r="6225" spans="14:16" x14ac:dyDescent="0.15">
      <c r="N6225" s="93"/>
      <c r="P6225" s="93"/>
    </row>
    <row r="6226" spans="14:16" x14ac:dyDescent="0.15">
      <c r="N6226" s="93"/>
      <c r="P6226" s="93"/>
    </row>
    <row r="6227" spans="14:16" x14ac:dyDescent="0.15">
      <c r="N6227" s="93"/>
      <c r="P6227" s="93"/>
    </row>
    <row r="6228" spans="14:16" x14ac:dyDescent="0.15">
      <c r="N6228" s="93"/>
      <c r="P6228" s="93"/>
    </row>
    <row r="6229" spans="14:16" x14ac:dyDescent="0.15">
      <c r="N6229" s="93"/>
      <c r="P6229" s="93"/>
    </row>
    <row r="6230" spans="14:16" x14ac:dyDescent="0.15">
      <c r="N6230" s="93"/>
      <c r="P6230" s="93"/>
    </row>
    <row r="6231" spans="14:16" x14ac:dyDescent="0.15">
      <c r="N6231" s="93"/>
      <c r="P6231" s="93"/>
    </row>
    <row r="6232" spans="14:16" x14ac:dyDescent="0.15">
      <c r="N6232" s="93"/>
      <c r="P6232" s="93"/>
    </row>
    <row r="6233" spans="14:16" x14ac:dyDescent="0.15">
      <c r="N6233" s="93"/>
      <c r="P6233" s="93"/>
    </row>
    <row r="6234" spans="14:16" x14ac:dyDescent="0.15">
      <c r="N6234" s="93"/>
      <c r="P6234" s="93"/>
    </row>
    <row r="6235" spans="14:16" x14ac:dyDescent="0.15">
      <c r="N6235" s="93"/>
      <c r="P6235" s="93"/>
    </row>
    <row r="6236" spans="14:16" x14ac:dyDescent="0.15">
      <c r="N6236" s="93"/>
      <c r="P6236" s="93"/>
    </row>
    <row r="6237" spans="14:16" x14ac:dyDescent="0.15">
      <c r="N6237" s="93"/>
      <c r="P6237" s="93"/>
    </row>
    <row r="6238" spans="14:16" x14ac:dyDescent="0.15">
      <c r="N6238" s="93"/>
      <c r="P6238" s="93"/>
    </row>
    <row r="6239" spans="14:16" x14ac:dyDescent="0.15">
      <c r="N6239" s="93"/>
      <c r="P6239" s="93"/>
    </row>
    <row r="6240" spans="14:16" x14ac:dyDescent="0.15">
      <c r="N6240" s="93"/>
      <c r="P6240" s="93"/>
    </row>
    <row r="6241" spans="14:16" x14ac:dyDescent="0.15">
      <c r="N6241" s="93"/>
      <c r="P6241" s="93"/>
    </row>
    <row r="6242" spans="14:16" x14ac:dyDescent="0.15">
      <c r="N6242" s="93"/>
      <c r="P6242" s="93"/>
    </row>
    <row r="6243" spans="14:16" x14ac:dyDescent="0.15">
      <c r="N6243" s="93"/>
      <c r="P6243" s="93"/>
    </row>
    <row r="6244" spans="14:16" x14ac:dyDescent="0.15">
      <c r="N6244" s="93"/>
      <c r="P6244" s="93"/>
    </row>
    <row r="6245" spans="14:16" x14ac:dyDescent="0.15">
      <c r="N6245" s="93"/>
      <c r="P6245" s="93"/>
    </row>
    <row r="6246" spans="14:16" x14ac:dyDescent="0.15">
      <c r="N6246" s="93"/>
      <c r="P6246" s="93"/>
    </row>
    <row r="6247" spans="14:16" x14ac:dyDescent="0.15">
      <c r="N6247" s="93"/>
      <c r="P6247" s="93"/>
    </row>
    <row r="6248" spans="14:16" x14ac:dyDescent="0.15">
      <c r="N6248" s="93"/>
      <c r="P6248" s="93"/>
    </row>
    <row r="6249" spans="14:16" x14ac:dyDescent="0.15">
      <c r="N6249" s="93"/>
      <c r="P6249" s="93"/>
    </row>
    <row r="6250" spans="14:16" x14ac:dyDescent="0.15">
      <c r="N6250" s="93"/>
      <c r="P6250" s="93"/>
    </row>
    <row r="6251" spans="14:16" x14ac:dyDescent="0.15">
      <c r="N6251" s="93"/>
      <c r="P6251" s="93"/>
    </row>
    <row r="6252" spans="14:16" x14ac:dyDescent="0.15">
      <c r="N6252" s="93"/>
      <c r="P6252" s="93"/>
    </row>
    <row r="6253" spans="14:16" x14ac:dyDescent="0.15">
      <c r="N6253" s="93"/>
      <c r="P6253" s="93"/>
    </row>
    <row r="6254" spans="14:16" x14ac:dyDescent="0.15">
      <c r="N6254" s="93"/>
      <c r="P6254" s="93"/>
    </row>
    <row r="6255" spans="14:16" x14ac:dyDescent="0.15">
      <c r="N6255" s="93"/>
      <c r="P6255" s="93"/>
    </row>
    <row r="6256" spans="14:16" x14ac:dyDescent="0.15">
      <c r="N6256" s="93"/>
      <c r="P6256" s="93"/>
    </row>
    <row r="6257" spans="14:16" x14ac:dyDescent="0.15">
      <c r="N6257" s="93"/>
      <c r="P6257" s="93"/>
    </row>
    <row r="6258" spans="14:16" x14ac:dyDescent="0.15">
      <c r="N6258" s="93"/>
      <c r="P6258" s="93"/>
    </row>
    <row r="6259" spans="14:16" x14ac:dyDescent="0.15">
      <c r="N6259" s="93"/>
      <c r="P6259" s="93"/>
    </row>
    <row r="6260" spans="14:16" x14ac:dyDescent="0.15">
      <c r="N6260" s="93"/>
      <c r="P6260" s="93"/>
    </row>
    <row r="6261" spans="14:16" x14ac:dyDescent="0.15">
      <c r="N6261" s="93"/>
      <c r="P6261" s="93"/>
    </row>
    <row r="6262" spans="14:16" x14ac:dyDescent="0.15">
      <c r="N6262" s="93"/>
      <c r="P6262" s="93"/>
    </row>
    <row r="6263" spans="14:16" x14ac:dyDescent="0.15">
      <c r="N6263" s="93"/>
      <c r="P6263" s="93"/>
    </row>
    <row r="6264" spans="14:16" x14ac:dyDescent="0.15">
      <c r="N6264" s="93"/>
      <c r="P6264" s="93"/>
    </row>
    <row r="6265" spans="14:16" x14ac:dyDescent="0.15">
      <c r="N6265" s="93"/>
      <c r="P6265" s="93"/>
    </row>
    <row r="6266" spans="14:16" x14ac:dyDescent="0.15">
      <c r="N6266" s="93"/>
      <c r="P6266" s="93"/>
    </row>
    <row r="6267" spans="14:16" x14ac:dyDescent="0.15">
      <c r="N6267" s="93"/>
      <c r="P6267" s="93"/>
    </row>
    <row r="6268" spans="14:16" x14ac:dyDescent="0.15">
      <c r="N6268" s="93"/>
      <c r="P6268" s="93"/>
    </row>
    <row r="6269" spans="14:16" x14ac:dyDescent="0.15">
      <c r="N6269" s="93"/>
      <c r="P6269" s="93"/>
    </row>
    <row r="6270" spans="14:16" x14ac:dyDescent="0.15">
      <c r="N6270" s="93"/>
      <c r="P6270" s="93"/>
    </row>
    <row r="6271" spans="14:16" x14ac:dyDescent="0.15">
      <c r="N6271" s="93"/>
      <c r="P6271" s="93"/>
    </row>
    <row r="6272" spans="14:16" x14ac:dyDescent="0.15">
      <c r="N6272" s="93"/>
      <c r="P6272" s="93"/>
    </row>
    <row r="6273" spans="14:16" x14ac:dyDescent="0.15">
      <c r="N6273" s="93"/>
      <c r="P6273" s="93"/>
    </row>
    <row r="6274" spans="14:16" x14ac:dyDescent="0.15">
      <c r="N6274" s="93"/>
      <c r="P6274" s="93"/>
    </row>
    <row r="6275" spans="14:16" x14ac:dyDescent="0.15">
      <c r="N6275" s="93"/>
      <c r="P6275" s="93"/>
    </row>
    <row r="6276" spans="14:16" x14ac:dyDescent="0.15">
      <c r="N6276" s="93"/>
      <c r="P6276" s="93"/>
    </row>
    <row r="6277" spans="14:16" x14ac:dyDescent="0.15">
      <c r="N6277" s="93"/>
      <c r="P6277" s="93"/>
    </row>
    <row r="6278" spans="14:16" x14ac:dyDescent="0.15">
      <c r="N6278" s="93"/>
      <c r="P6278" s="93"/>
    </row>
    <row r="6279" spans="14:16" x14ac:dyDescent="0.15">
      <c r="N6279" s="93"/>
      <c r="P6279" s="93"/>
    </row>
    <row r="6280" spans="14:16" x14ac:dyDescent="0.15">
      <c r="N6280" s="93"/>
      <c r="P6280" s="93"/>
    </row>
    <row r="6281" spans="14:16" x14ac:dyDescent="0.15">
      <c r="N6281" s="93"/>
      <c r="P6281" s="93"/>
    </row>
    <row r="6282" spans="14:16" x14ac:dyDescent="0.15">
      <c r="N6282" s="93"/>
      <c r="P6282" s="93"/>
    </row>
    <row r="6283" spans="14:16" x14ac:dyDescent="0.15">
      <c r="N6283" s="93"/>
      <c r="P6283" s="93"/>
    </row>
    <row r="6284" spans="14:16" x14ac:dyDescent="0.15">
      <c r="N6284" s="93"/>
      <c r="P6284" s="93"/>
    </row>
    <row r="6285" spans="14:16" x14ac:dyDescent="0.15">
      <c r="N6285" s="93"/>
      <c r="P6285" s="93"/>
    </row>
    <row r="6286" spans="14:16" x14ac:dyDescent="0.15">
      <c r="N6286" s="93"/>
      <c r="P6286" s="93"/>
    </row>
    <row r="6287" spans="14:16" x14ac:dyDescent="0.15">
      <c r="N6287" s="93"/>
      <c r="P6287" s="93"/>
    </row>
    <row r="6288" spans="14:16" x14ac:dyDescent="0.15">
      <c r="N6288" s="93"/>
      <c r="P6288" s="93"/>
    </row>
    <row r="6289" spans="14:16" x14ac:dyDescent="0.15">
      <c r="N6289" s="93"/>
      <c r="P6289" s="93"/>
    </row>
    <row r="6290" spans="14:16" x14ac:dyDescent="0.15">
      <c r="N6290" s="93"/>
      <c r="P6290" s="93"/>
    </row>
    <row r="6291" spans="14:16" x14ac:dyDescent="0.15">
      <c r="N6291" s="93"/>
      <c r="P6291" s="93"/>
    </row>
    <row r="6292" spans="14:16" x14ac:dyDescent="0.15">
      <c r="N6292" s="93"/>
      <c r="P6292" s="93"/>
    </row>
    <row r="6293" spans="14:16" x14ac:dyDescent="0.15">
      <c r="N6293" s="93"/>
      <c r="P6293" s="93"/>
    </row>
    <row r="6294" spans="14:16" x14ac:dyDescent="0.15">
      <c r="N6294" s="93"/>
      <c r="P6294" s="93"/>
    </row>
    <row r="6295" spans="14:16" x14ac:dyDescent="0.15">
      <c r="N6295" s="93"/>
      <c r="P6295" s="93"/>
    </row>
    <row r="6296" spans="14:16" x14ac:dyDescent="0.15">
      <c r="N6296" s="93"/>
      <c r="P6296" s="93"/>
    </row>
    <row r="6297" spans="14:16" x14ac:dyDescent="0.15">
      <c r="N6297" s="93"/>
      <c r="P6297" s="93"/>
    </row>
    <row r="6298" spans="14:16" x14ac:dyDescent="0.15">
      <c r="N6298" s="93"/>
      <c r="P6298" s="93"/>
    </row>
    <row r="6299" spans="14:16" x14ac:dyDescent="0.15">
      <c r="N6299" s="93"/>
      <c r="P6299" s="93"/>
    </row>
    <row r="6300" spans="14:16" x14ac:dyDescent="0.15">
      <c r="N6300" s="93"/>
      <c r="P6300" s="93"/>
    </row>
    <row r="6301" spans="14:16" x14ac:dyDescent="0.15">
      <c r="N6301" s="93"/>
      <c r="P6301" s="93"/>
    </row>
    <row r="6302" spans="14:16" x14ac:dyDescent="0.15">
      <c r="N6302" s="93"/>
      <c r="P6302" s="93"/>
    </row>
    <row r="6303" spans="14:16" x14ac:dyDescent="0.15">
      <c r="N6303" s="93"/>
      <c r="P6303" s="93"/>
    </row>
    <row r="6304" spans="14:16" x14ac:dyDescent="0.15">
      <c r="N6304" s="93"/>
      <c r="P6304" s="93"/>
    </row>
    <row r="6305" spans="14:16" x14ac:dyDescent="0.15">
      <c r="N6305" s="93"/>
      <c r="P6305" s="93"/>
    </row>
    <row r="6306" spans="14:16" x14ac:dyDescent="0.15">
      <c r="N6306" s="93"/>
      <c r="P6306" s="93"/>
    </row>
    <row r="6307" spans="14:16" x14ac:dyDescent="0.15">
      <c r="N6307" s="93"/>
      <c r="P6307" s="93"/>
    </row>
    <row r="6308" spans="14:16" x14ac:dyDescent="0.15">
      <c r="N6308" s="93"/>
      <c r="P6308" s="93"/>
    </row>
    <row r="6309" spans="14:16" x14ac:dyDescent="0.15">
      <c r="N6309" s="93"/>
      <c r="P6309" s="93"/>
    </row>
    <row r="6310" spans="14:16" x14ac:dyDescent="0.15">
      <c r="N6310" s="93"/>
      <c r="P6310" s="93"/>
    </row>
    <row r="6311" spans="14:16" x14ac:dyDescent="0.15">
      <c r="N6311" s="93"/>
      <c r="P6311" s="93"/>
    </row>
    <row r="6312" spans="14:16" x14ac:dyDescent="0.15">
      <c r="N6312" s="93"/>
      <c r="P6312" s="93"/>
    </row>
    <row r="6313" spans="14:16" x14ac:dyDescent="0.15">
      <c r="N6313" s="93"/>
      <c r="P6313" s="93"/>
    </row>
    <row r="6314" spans="14:16" x14ac:dyDescent="0.15">
      <c r="N6314" s="93"/>
      <c r="P6314" s="93"/>
    </row>
    <row r="6315" spans="14:16" x14ac:dyDescent="0.15">
      <c r="N6315" s="93"/>
      <c r="P6315" s="93"/>
    </row>
    <row r="6316" spans="14:16" x14ac:dyDescent="0.15">
      <c r="N6316" s="93"/>
      <c r="P6316" s="93"/>
    </row>
    <row r="6317" spans="14:16" x14ac:dyDescent="0.15">
      <c r="N6317" s="93"/>
      <c r="P6317" s="93"/>
    </row>
    <row r="6318" spans="14:16" x14ac:dyDescent="0.15">
      <c r="N6318" s="93"/>
      <c r="P6318" s="93"/>
    </row>
    <row r="6319" spans="14:16" x14ac:dyDescent="0.15">
      <c r="N6319" s="93"/>
      <c r="P6319" s="93"/>
    </row>
    <row r="6320" spans="14:16" x14ac:dyDescent="0.15">
      <c r="N6320" s="93"/>
      <c r="P6320" s="93"/>
    </row>
    <row r="6321" spans="14:16" x14ac:dyDescent="0.15">
      <c r="N6321" s="93"/>
      <c r="P6321" s="93"/>
    </row>
    <row r="6322" spans="14:16" x14ac:dyDescent="0.15">
      <c r="N6322" s="93"/>
      <c r="P6322" s="93"/>
    </row>
    <row r="6323" spans="14:16" x14ac:dyDescent="0.15">
      <c r="N6323" s="93"/>
      <c r="P6323" s="93"/>
    </row>
    <row r="6324" spans="14:16" x14ac:dyDescent="0.15">
      <c r="N6324" s="93"/>
      <c r="P6324" s="93"/>
    </row>
    <row r="6325" spans="14:16" x14ac:dyDescent="0.15">
      <c r="N6325" s="93"/>
      <c r="P6325" s="93"/>
    </row>
    <row r="6326" spans="14:16" x14ac:dyDescent="0.15">
      <c r="N6326" s="93"/>
      <c r="P6326" s="93"/>
    </row>
    <row r="6327" spans="14:16" x14ac:dyDescent="0.15">
      <c r="N6327" s="93"/>
      <c r="P6327" s="93"/>
    </row>
    <row r="6328" spans="14:16" x14ac:dyDescent="0.15">
      <c r="N6328" s="93"/>
      <c r="P6328" s="93"/>
    </row>
    <row r="6329" spans="14:16" x14ac:dyDescent="0.15">
      <c r="N6329" s="93"/>
      <c r="P6329" s="93"/>
    </row>
    <row r="6330" spans="14:16" x14ac:dyDescent="0.15">
      <c r="N6330" s="93"/>
      <c r="P6330" s="93"/>
    </row>
    <row r="6331" spans="14:16" x14ac:dyDescent="0.15">
      <c r="N6331" s="93"/>
      <c r="P6331" s="93"/>
    </row>
    <row r="6332" spans="14:16" x14ac:dyDescent="0.15">
      <c r="N6332" s="93"/>
      <c r="P6332" s="93"/>
    </row>
    <row r="6333" spans="14:16" x14ac:dyDescent="0.15">
      <c r="N6333" s="93"/>
      <c r="P6333" s="93"/>
    </row>
    <row r="6334" spans="14:16" x14ac:dyDescent="0.15">
      <c r="N6334" s="93"/>
      <c r="P6334" s="93"/>
    </row>
    <row r="6335" spans="14:16" x14ac:dyDescent="0.15">
      <c r="N6335" s="93"/>
      <c r="P6335" s="93"/>
    </row>
    <row r="6336" spans="14:16" x14ac:dyDescent="0.15">
      <c r="N6336" s="93"/>
      <c r="P6336" s="93"/>
    </row>
    <row r="6337" spans="14:16" x14ac:dyDescent="0.15">
      <c r="N6337" s="93"/>
      <c r="P6337" s="93"/>
    </row>
    <row r="6338" spans="14:16" x14ac:dyDescent="0.15">
      <c r="N6338" s="93"/>
      <c r="P6338" s="93"/>
    </row>
    <row r="6339" spans="14:16" x14ac:dyDescent="0.15">
      <c r="N6339" s="93"/>
      <c r="P6339" s="93"/>
    </row>
    <row r="6340" spans="14:16" x14ac:dyDescent="0.15">
      <c r="N6340" s="93"/>
      <c r="P6340" s="93"/>
    </row>
    <row r="6341" spans="14:16" x14ac:dyDescent="0.15">
      <c r="N6341" s="93"/>
      <c r="P6341" s="93"/>
    </row>
    <row r="6342" spans="14:16" x14ac:dyDescent="0.15">
      <c r="N6342" s="93"/>
      <c r="P6342" s="93"/>
    </row>
    <row r="6343" spans="14:16" x14ac:dyDescent="0.15">
      <c r="N6343" s="93"/>
      <c r="P6343" s="93"/>
    </row>
    <row r="6344" spans="14:16" x14ac:dyDescent="0.15">
      <c r="N6344" s="93"/>
      <c r="P6344" s="93"/>
    </row>
    <row r="6345" spans="14:16" x14ac:dyDescent="0.15">
      <c r="N6345" s="93"/>
      <c r="P6345" s="93"/>
    </row>
    <row r="6346" spans="14:16" x14ac:dyDescent="0.15">
      <c r="N6346" s="93"/>
      <c r="P6346" s="93"/>
    </row>
    <row r="6347" spans="14:16" x14ac:dyDescent="0.15">
      <c r="N6347" s="93"/>
      <c r="P6347" s="93"/>
    </row>
    <row r="6348" spans="14:16" x14ac:dyDescent="0.15">
      <c r="N6348" s="93"/>
      <c r="P6348" s="93"/>
    </row>
    <row r="6349" spans="14:16" x14ac:dyDescent="0.15">
      <c r="N6349" s="93"/>
      <c r="P6349" s="93"/>
    </row>
    <row r="6350" spans="14:16" x14ac:dyDescent="0.15">
      <c r="N6350" s="93"/>
      <c r="P6350" s="93"/>
    </row>
    <row r="6351" spans="14:16" x14ac:dyDescent="0.15">
      <c r="N6351" s="93"/>
      <c r="P6351" s="93"/>
    </row>
    <row r="6352" spans="14:16" x14ac:dyDescent="0.15">
      <c r="N6352" s="93"/>
      <c r="P6352" s="93"/>
    </row>
    <row r="6353" spans="14:16" x14ac:dyDescent="0.15">
      <c r="N6353" s="93"/>
      <c r="P6353" s="93"/>
    </row>
    <row r="6354" spans="14:16" x14ac:dyDescent="0.15">
      <c r="N6354" s="93"/>
      <c r="P6354" s="93"/>
    </row>
    <row r="6355" spans="14:16" x14ac:dyDescent="0.15">
      <c r="N6355" s="93"/>
      <c r="P6355" s="93"/>
    </row>
    <row r="6356" spans="14:16" x14ac:dyDescent="0.15">
      <c r="N6356" s="93"/>
      <c r="P6356" s="93"/>
    </row>
    <row r="6357" spans="14:16" x14ac:dyDescent="0.15">
      <c r="N6357" s="93"/>
      <c r="P6357" s="93"/>
    </row>
    <row r="6358" spans="14:16" x14ac:dyDescent="0.15">
      <c r="N6358" s="93"/>
      <c r="P6358" s="93"/>
    </row>
    <row r="6359" spans="14:16" x14ac:dyDescent="0.15">
      <c r="N6359" s="93"/>
      <c r="P6359" s="93"/>
    </row>
    <row r="6360" spans="14:16" x14ac:dyDescent="0.15">
      <c r="N6360" s="93"/>
      <c r="P6360" s="93"/>
    </row>
    <row r="6361" spans="14:16" x14ac:dyDescent="0.15">
      <c r="N6361" s="93"/>
      <c r="P6361" s="93"/>
    </row>
    <row r="6362" spans="14:16" x14ac:dyDescent="0.15">
      <c r="N6362" s="93"/>
      <c r="P6362" s="93"/>
    </row>
    <row r="6363" spans="14:16" x14ac:dyDescent="0.15">
      <c r="N6363" s="93"/>
      <c r="P6363" s="93"/>
    </row>
    <row r="6364" spans="14:16" x14ac:dyDescent="0.15">
      <c r="N6364" s="93"/>
      <c r="P6364" s="93"/>
    </row>
    <row r="6365" spans="14:16" x14ac:dyDescent="0.15">
      <c r="N6365" s="93"/>
      <c r="P6365" s="93"/>
    </row>
    <row r="6366" spans="14:16" x14ac:dyDescent="0.15">
      <c r="N6366" s="93"/>
      <c r="P6366" s="93"/>
    </row>
    <row r="6367" spans="14:16" x14ac:dyDescent="0.15">
      <c r="N6367" s="93"/>
      <c r="P6367" s="93"/>
    </row>
    <row r="6368" spans="14:16" x14ac:dyDescent="0.15">
      <c r="N6368" s="93"/>
      <c r="P6368" s="93"/>
    </row>
    <row r="6369" spans="14:16" x14ac:dyDescent="0.15">
      <c r="N6369" s="93"/>
      <c r="P6369" s="93"/>
    </row>
    <row r="6370" spans="14:16" x14ac:dyDescent="0.15">
      <c r="N6370" s="93"/>
      <c r="P6370" s="93"/>
    </row>
    <row r="6371" spans="14:16" x14ac:dyDescent="0.15">
      <c r="N6371" s="93"/>
      <c r="P6371" s="93"/>
    </row>
    <row r="6372" spans="14:16" x14ac:dyDescent="0.15">
      <c r="N6372" s="93"/>
      <c r="P6372" s="93"/>
    </row>
    <row r="6373" spans="14:16" x14ac:dyDescent="0.15">
      <c r="N6373" s="93"/>
      <c r="P6373" s="93"/>
    </row>
    <row r="6374" spans="14:16" x14ac:dyDescent="0.15">
      <c r="N6374" s="93"/>
      <c r="P6374" s="93"/>
    </row>
    <row r="6375" spans="14:16" x14ac:dyDescent="0.15">
      <c r="N6375" s="93"/>
      <c r="P6375" s="93"/>
    </row>
    <row r="6376" spans="14:16" x14ac:dyDescent="0.15">
      <c r="N6376" s="93"/>
      <c r="P6376" s="93"/>
    </row>
    <row r="6377" spans="14:16" x14ac:dyDescent="0.15">
      <c r="N6377" s="93"/>
      <c r="P6377" s="93"/>
    </row>
    <row r="6378" spans="14:16" x14ac:dyDescent="0.15">
      <c r="N6378" s="93"/>
      <c r="P6378" s="93"/>
    </row>
    <row r="6379" spans="14:16" x14ac:dyDescent="0.15">
      <c r="N6379" s="93"/>
      <c r="P6379" s="93"/>
    </row>
    <row r="6380" spans="14:16" x14ac:dyDescent="0.15">
      <c r="N6380" s="93"/>
      <c r="P6380" s="93"/>
    </row>
    <row r="6381" spans="14:16" x14ac:dyDescent="0.15">
      <c r="N6381" s="93"/>
      <c r="P6381" s="93"/>
    </row>
    <row r="6382" spans="14:16" x14ac:dyDescent="0.15">
      <c r="N6382" s="93"/>
      <c r="P6382" s="93"/>
    </row>
    <row r="6383" spans="14:16" x14ac:dyDescent="0.15">
      <c r="N6383" s="93"/>
      <c r="P6383" s="93"/>
    </row>
    <row r="6384" spans="14:16" x14ac:dyDescent="0.15">
      <c r="N6384" s="93"/>
      <c r="P6384" s="93"/>
    </row>
    <row r="6385" spans="14:16" x14ac:dyDescent="0.15">
      <c r="N6385" s="93"/>
      <c r="P6385" s="93"/>
    </row>
    <row r="6386" spans="14:16" x14ac:dyDescent="0.15">
      <c r="N6386" s="93"/>
      <c r="P6386" s="93"/>
    </row>
    <row r="6387" spans="14:16" x14ac:dyDescent="0.15">
      <c r="N6387" s="93"/>
      <c r="P6387" s="93"/>
    </row>
    <row r="6388" spans="14:16" x14ac:dyDescent="0.15">
      <c r="N6388" s="93"/>
      <c r="P6388" s="93"/>
    </row>
    <row r="6389" spans="14:16" x14ac:dyDescent="0.15">
      <c r="N6389" s="93"/>
      <c r="P6389" s="93"/>
    </row>
    <row r="6390" spans="14:16" x14ac:dyDescent="0.15">
      <c r="N6390" s="93"/>
      <c r="P6390" s="93"/>
    </row>
    <row r="6391" spans="14:16" x14ac:dyDescent="0.15">
      <c r="N6391" s="93"/>
      <c r="P6391" s="93"/>
    </row>
    <row r="6392" spans="14:16" x14ac:dyDescent="0.15">
      <c r="N6392" s="93"/>
      <c r="P6392" s="93"/>
    </row>
    <row r="6393" spans="14:16" x14ac:dyDescent="0.15">
      <c r="N6393" s="93"/>
      <c r="P6393" s="93"/>
    </row>
    <row r="6394" spans="14:16" x14ac:dyDescent="0.15">
      <c r="N6394" s="93"/>
      <c r="P6394" s="93"/>
    </row>
    <row r="6395" spans="14:16" x14ac:dyDescent="0.15">
      <c r="N6395" s="93"/>
      <c r="P6395" s="93"/>
    </row>
    <row r="6396" spans="14:16" x14ac:dyDescent="0.15">
      <c r="N6396" s="93"/>
      <c r="P6396" s="93"/>
    </row>
    <row r="6397" spans="14:16" x14ac:dyDescent="0.15">
      <c r="N6397" s="93"/>
      <c r="P6397" s="93"/>
    </row>
    <row r="6398" spans="14:16" x14ac:dyDescent="0.15">
      <c r="N6398" s="93"/>
      <c r="P6398" s="93"/>
    </row>
    <row r="6399" spans="14:16" x14ac:dyDescent="0.15">
      <c r="N6399" s="93"/>
      <c r="P6399" s="93"/>
    </row>
    <row r="6400" spans="14:16" x14ac:dyDescent="0.15">
      <c r="N6400" s="93"/>
      <c r="P6400" s="93"/>
    </row>
    <row r="6401" spans="14:16" x14ac:dyDescent="0.15">
      <c r="N6401" s="93"/>
      <c r="P6401" s="93"/>
    </row>
    <row r="6402" spans="14:16" x14ac:dyDescent="0.15">
      <c r="N6402" s="93"/>
      <c r="P6402" s="93"/>
    </row>
    <row r="6403" spans="14:16" x14ac:dyDescent="0.15">
      <c r="N6403" s="93"/>
      <c r="P6403" s="93"/>
    </row>
    <row r="6404" spans="14:16" x14ac:dyDescent="0.15">
      <c r="N6404" s="93"/>
      <c r="P6404" s="93"/>
    </row>
    <row r="6405" spans="14:16" x14ac:dyDescent="0.15">
      <c r="N6405" s="93"/>
      <c r="P6405" s="93"/>
    </row>
    <row r="6406" spans="14:16" x14ac:dyDescent="0.15">
      <c r="N6406" s="93"/>
      <c r="P6406" s="93"/>
    </row>
    <row r="6407" spans="14:16" x14ac:dyDescent="0.15">
      <c r="N6407" s="93"/>
      <c r="P6407" s="93"/>
    </row>
    <row r="6408" spans="14:16" x14ac:dyDescent="0.15">
      <c r="N6408" s="93"/>
      <c r="P6408" s="93"/>
    </row>
    <row r="6409" spans="14:16" x14ac:dyDescent="0.15">
      <c r="N6409" s="93"/>
      <c r="P6409" s="93"/>
    </row>
    <row r="6410" spans="14:16" x14ac:dyDescent="0.15">
      <c r="N6410" s="93"/>
      <c r="P6410" s="93"/>
    </row>
    <row r="6411" spans="14:16" x14ac:dyDescent="0.15">
      <c r="N6411" s="93"/>
      <c r="P6411" s="93"/>
    </row>
    <row r="6412" spans="14:16" x14ac:dyDescent="0.15">
      <c r="N6412" s="93"/>
      <c r="P6412" s="93"/>
    </row>
    <row r="6413" spans="14:16" x14ac:dyDescent="0.15">
      <c r="N6413" s="93"/>
      <c r="P6413" s="93"/>
    </row>
    <row r="6414" spans="14:16" x14ac:dyDescent="0.15">
      <c r="N6414" s="93"/>
      <c r="P6414" s="93"/>
    </row>
    <row r="6415" spans="14:16" x14ac:dyDescent="0.15">
      <c r="N6415" s="93"/>
      <c r="P6415" s="93"/>
    </row>
    <row r="6416" spans="14:16" x14ac:dyDescent="0.15">
      <c r="N6416" s="93"/>
      <c r="P6416" s="93"/>
    </row>
    <row r="6417" spans="14:16" x14ac:dyDescent="0.15">
      <c r="N6417" s="93"/>
      <c r="P6417" s="93"/>
    </row>
    <row r="6418" spans="14:16" x14ac:dyDescent="0.15">
      <c r="N6418" s="93"/>
      <c r="P6418" s="93"/>
    </row>
    <row r="6419" spans="14:16" x14ac:dyDescent="0.15">
      <c r="N6419" s="93"/>
      <c r="P6419" s="93"/>
    </row>
    <row r="6420" spans="14:16" x14ac:dyDescent="0.15">
      <c r="N6420" s="93"/>
      <c r="P6420" s="93"/>
    </row>
    <row r="6421" spans="14:16" x14ac:dyDescent="0.15">
      <c r="N6421" s="93"/>
      <c r="P6421" s="93"/>
    </row>
    <row r="6422" spans="14:16" x14ac:dyDescent="0.15">
      <c r="N6422" s="93"/>
      <c r="P6422" s="93"/>
    </row>
    <row r="6423" spans="14:16" x14ac:dyDescent="0.15">
      <c r="N6423" s="93"/>
      <c r="P6423" s="93"/>
    </row>
    <row r="6424" spans="14:16" x14ac:dyDescent="0.15">
      <c r="N6424" s="93"/>
      <c r="P6424" s="93"/>
    </row>
    <row r="6425" spans="14:16" x14ac:dyDescent="0.15">
      <c r="N6425" s="93"/>
      <c r="P6425" s="93"/>
    </row>
    <row r="6426" spans="14:16" x14ac:dyDescent="0.15">
      <c r="N6426" s="93"/>
      <c r="P6426" s="93"/>
    </row>
    <row r="6427" spans="14:16" x14ac:dyDescent="0.15">
      <c r="N6427" s="93"/>
      <c r="P6427" s="93"/>
    </row>
    <row r="6428" spans="14:16" x14ac:dyDescent="0.15">
      <c r="N6428" s="93"/>
      <c r="P6428" s="93"/>
    </row>
    <row r="6429" spans="14:16" x14ac:dyDescent="0.15">
      <c r="N6429" s="93"/>
      <c r="P6429" s="93"/>
    </row>
    <row r="6430" spans="14:16" x14ac:dyDescent="0.15">
      <c r="N6430" s="93"/>
      <c r="P6430" s="93"/>
    </row>
    <row r="6431" spans="14:16" x14ac:dyDescent="0.15">
      <c r="N6431" s="93"/>
      <c r="P6431" s="93"/>
    </row>
    <row r="6432" spans="14:16" x14ac:dyDescent="0.15">
      <c r="N6432" s="93"/>
      <c r="P6432" s="93"/>
    </row>
    <row r="6433" spans="14:16" x14ac:dyDescent="0.15">
      <c r="N6433" s="93"/>
      <c r="P6433" s="93"/>
    </row>
    <row r="6434" spans="14:16" x14ac:dyDescent="0.15">
      <c r="N6434" s="93"/>
      <c r="P6434" s="93"/>
    </row>
    <row r="6435" spans="14:16" x14ac:dyDescent="0.15">
      <c r="N6435" s="93"/>
      <c r="P6435" s="93"/>
    </row>
    <row r="6436" spans="14:16" x14ac:dyDescent="0.15">
      <c r="N6436" s="93"/>
      <c r="P6436" s="93"/>
    </row>
    <row r="6437" spans="14:16" x14ac:dyDescent="0.15">
      <c r="N6437" s="93"/>
      <c r="P6437" s="93"/>
    </row>
    <row r="6438" spans="14:16" x14ac:dyDescent="0.15">
      <c r="N6438" s="93"/>
      <c r="P6438" s="93"/>
    </row>
    <row r="6439" spans="14:16" x14ac:dyDescent="0.15">
      <c r="N6439" s="93"/>
      <c r="P6439" s="93"/>
    </row>
    <row r="6440" spans="14:16" x14ac:dyDescent="0.15">
      <c r="N6440" s="93"/>
      <c r="P6440" s="93"/>
    </row>
    <row r="6441" spans="14:16" x14ac:dyDescent="0.15">
      <c r="N6441" s="93"/>
      <c r="P6441" s="93"/>
    </row>
    <row r="6442" spans="14:16" x14ac:dyDescent="0.15">
      <c r="N6442" s="93"/>
      <c r="P6442" s="93"/>
    </row>
    <row r="6443" spans="14:16" x14ac:dyDescent="0.15">
      <c r="N6443" s="93"/>
      <c r="P6443" s="93"/>
    </row>
    <row r="6444" spans="14:16" x14ac:dyDescent="0.15">
      <c r="N6444" s="93"/>
      <c r="P6444" s="93"/>
    </row>
    <row r="6445" spans="14:16" x14ac:dyDescent="0.15">
      <c r="N6445" s="93"/>
      <c r="P6445" s="93"/>
    </row>
    <row r="6446" spans="14:16" x14ac:dyDescent="0.15">
      <c r="N6446" s="93"/>
      <c r="P6446" s="93"/>
    </row>
    <row r="6447" spans="14:16" x14ac:dyDescent="0.15">
      <c r="N6447" s="93"/>
      <c r="P6447" s="93"/>
    </row>
    <row r="6448" spans="14:16" x14ac:dyDescent="0.15">
      <c r="N6448" s="93"/>
      <c r="P6448" s="93"/>
    </row>
    <row r="6449" spans="14:16" x14ac:dyDescent="0.15">
      <c r="N6449" s="93"/>
      <c r="P6449" s="93"/>
    </row>
    <row r="6450" spans="14:16" x14ac:dyDescent="0.15">
      <c r="N6450" s="93"/>
      <c r="P6450" s="93"/>
    </row>
    <row r="6451" spans="14:16" x14ac:dyDescent="0.15">
      <c r="N6451" s="93"/>
      <c r="P6451" s="93"/>
    </row>
    <row r="6452" spans="14:16" x14ac:dyDescent="0.15">
      <c r="N6452" s="93"/>
      <c r="P6452" s="93"/>
    </row>
    <row r="6453" spans="14:16" x14ac:dyDescent="0.15">
      <c r="N6453" s="93"/>
      <c r="P6453" s="93"/>
    </row>
    <row r="6454" spans="14:16" x14ac:dyDescent="0.15">
      <c r="N6454" s="93"/>
      <c r="P6454" s="93"/>
    </row>
    <row r="6455" spans="14:16" x14ac:dyDescent="0.15">
      <c r="N6455" s="93"/>
      <c r="P6455" s="93"/>
    </row>
    <row r="6456" spans="14:16" x14ac:dyDescent="0.15">
      <c r="N6456" s="93"/>
      <c r="P6456" s="93"/>
    </row>
    <row r="6457" spans="14:16" x14ac:dyDescent="0.15">
      <c r="N6457" s="93"/>
      <c r="P6457" s="93"/>
    </row>
    <row r="6458" spans="14:16" x14ac:dyDescent="0.15">
      <c r="N6458" s="93"/>
      <c r="P6458" s="93"/>
    </row>
    <row r="6459" spans="14:16" x14ac:dyDescent="0.15">
      <c r="N6459" s="93"/>
      <c r="P6459" s="93"/>
    </row>
    <row r="6460" spans="14:16" x14ac:dyDescent="0.15">
      <c r="N6460" s="93"/>
      <c r="P6460" s="93"/>
    </row>
    <row r="6461" spans="14:16" x14ac:dyDescent="0.15">
      <c r="N6461" s="93"/>
      <c r="P6461" s="93"/>
    </row>
    <row r="6462" spans="14:16" x14ac:dyDescent="0.15">
      <c r="N6462" s="93"/>
      <c r="P6462" s="93"/>
    </row>
    <row r="6463" spans="14:16" x14ac:dyDescent="0.15">
      <c r="N6463" s="93"/>
      <c r="P6463" s="93"/>
    </row>
    <row r="6464" spans="14:16" x14ac:dyDescent="0.15">
      <c r="N6464" s="93"/>
      <c r="P6464" s="93"/>
    </row>
    <row r="6465" spans="14:16" x14ac:dyDescent="0.15">
      <c r="N6465" s="93"/>
      <c r="P6465" s="93"/>
    </row>
    <row r="6466" spans="14:16" x14ac:dyDescent="0.15">
      <c r="N6466" s="93"/>
      <c r="P6466" s="93"/>
    </row>
    <row r="6467" spans="14:16" x14ac:dyDescent="0.15">
      <c r="N6467" s="93"/>
      <c r="P6467" s="93"/>
    </row>
    <row r="6468" spans="14:16" x14ac:dyDescent="0.15">
      <c r="N6468" s="93"/>
      <c r="P6468" s="93"/>
    </row>
    <row r="6469" spans="14:16" x14ac:dyDescent="0.15">
      <c r="N6469" s="93"/>
      <c r="P6469" s="93"/>
    </row>
    <row r="6470" spans="14:16" x14ac:dyDescent="0.15">
      <c r="N6470" s="93"/>
      <c r="P6470" s="93"/>
    </row>
    <row r="6471" spans="14:16" x14ac:dyDescent="0.15">
      <c r="N6471" s="93"/>
      <c r="P6471" s="93"/>
    </row>
    <row r="6472" spans="14:16" x14ac:dyDescent="0.15">
      <c r="N6472" s="93"/>
      <c r="P6472" s="93"/>
    </row>
    <row r="6473" spans="14:16" x14ac:dyDescent="0.15">
      <c r="N6473" s="93"/>
      <c r="P6473" s="93"/>
    </row>
    <row r="6474" spans="14:16" x14ac:dyDescent="0.15">
      <c r="N6474" s="93"/>
      <c r="P6474" s="93"/>
    </row>
    <row r="6475" spans="14:16" x14ac:dyDescent="0.15">
      <c r="N6475" s="93"/>
      <c r="P6475" s="93"/>
    </row>
    <row r="6476" spans="14:16" x14ac:dyDescent="0.15">
      <c r="N6476" s="93"/>
      <c r="P6476" s="93"/>
    </row>
    <row r="6477" spans="14:16" x14ac:dyDescent="0.15">
      <c r="N6477" s="93"/>
      <c r="P6477" s="93"/>
    </row>
    <row r="6478" spans="14:16" x14ac:dyDescent="0.15">
      <c r="N6478" s="93"/>
      <c r="P6478" s="93"/>
    </row>
    <row r="6479" spans="14:16" x14ac:dyDescent="0.15">
      <c r="N6479" s="93"/>
      <c r="P6479" s="93"/>
    </row>
    <row r="6480" spans="14:16" x14ac:dyDescent="0.15">
      <c r="N6480" s="93"/>
      <c r="P6480" s="93"/>
    </row>
    <row r="6481" spans="14:16" x14ac:dyDescent="0.15">
      <c r="N6481" s="93"/>
      <c r="P6481" s="93"/>
    </row>
    <row r="6482" spans="14:16" x14ac:dyDescent="0.15">
      <c r="N6482" s="93"/>
      <c r="P6482" s="93"/>
    </row>
    <row r="6483" spans="14:16" x14ac:dyDescent="0.15">
      <c r="N6483" s="93"/>
      <c r="P6483" s="93"/>
    </row>
    <row r="6484" spans="14:16" x14ac:dyDescent="0.15">
      <c r="N6484" s="93"/>
      <c r="P6484" s="93"/>
    </row>
    <row r="6485" spans="14:16" x14ac:dyDescent="0.15">
      <c r="N6485" s="93"/>
      <c r="P6485" s="93"/>
    </row>
    <row r="6486" spans="14:16" x14ac:dyDescent="0.15">
      <c r="N6486" s="93"/>
      <c r="P6486" s="93"/>
    </row>
    <row r="6487" spans="14:16" x14ac:dyDescent="0.15">
      <c r="N6487" s="93"/>
      <c r="P6487" s="93"/>
    </row>
    <row r="6488" spans="14:16" x14ac:dyDescent="0.15">
      <c r="N6488" s="93"/>
      <c r="P6488" s="93"/>
    </row>
    <row r="6489" spans="14:16" x14ac:dyDescent="0.15">
      <c r="N6489" s="93"/>
      <c r="P6489" s="93"/>
    </row>
    <row r="6490" spans="14:16" x14ac:dyDescent="0.15">
      <c r="N6490" s="93"/>
      <c r="P6490" s="93"/>
    </row>
    <row r="6491" spans="14:16" x14ac:dyDescent="0.15">
      <c r="N6491" s="93"/>
      <c r="P6491" s="93"/>
    </row>
    <row r="6492" spans="14:16" x14ac:dyDescent="0.15">
      <c r="N6492" s="93"/>
      <c r="P6492" s="93"/>
    </row>
    <row r="6493" spans="14:16" x14ac:dyDescent="0.15">
      <c r="N6493" s="93"/>
      <c r="P6493" s="93"/>
    </row>
    <row r="6494" spans="14:16" x14ac:dyDescent="0.15">
      <c r="N6494" s="93"/>
      <c r="P6494" s="93"/>
    </row>
    <row r="6495" spans="14:16" x14ac:dyDescent="0.15">
      <c r="N6495" s="93"/>
      <c r="P6495" s="93"/>
    </row>
    <row r="6496" spans="14:16" x14ac:dyDescent="0.15">
      <c r="N6496" s="93"/>
      <c r="P6496" s="93"/>
    </row>
    <row r="6497" spans="14:16" x14ac:dyDescent="0.15">
      <c r="N6497" s="93"/>
      <c r="P6497" s="93"/>
    </row>
    <row r="6498" spans="14:16" x14ac:dyDescent="0.15">
      <c r="N6498" s="93"/>
      <c r="P6498" s="93"/>
    </row>
    <row r="6499" spans="14:16" x14ac:dyDescent="0.15">
      <c r="N6499" s="93"/>
      <c r="P6499" s="93"/>
    </row>
    <row r="6500" spans="14:16" x14ac:dyDescent="0.15">
      <c r="N6500" s="93"/>
      <c r="P6500" s="93"/>
    </row>
    <row r="6501" spans="14:16" x14ac:dyDescent="0.15">
      <c r="N6501" s="93"/>
      <c r="P6501" s="93"/>
    </row>
    <row r="6502" spans="14:16" x14ac:dyDescent="0.15">
      <c r="N6502" s="93"/>
      <c r="P6502" s="93"/>
    </row>
    <row r="6503" spans="14:16" x14ac:dyDescent="0.15">
      <c r="N6503" s="93"/>
      <c r="P6503" s="93"/>
    </row>
    <row r="6504" spans="14:16" x14ac:dyDescent="0.15">
      <c r="N6504" s="93"/>
      <c r="P6504" s="93"/>
    </row>
    <row r="6505" spans="14:16" x14ac:dyDescent="0.15">
      <c r="N6505" s="93"/>
      <c r="P6505" s="93"/>
    </row>
    <row r="6506" spans="14:16" x14ac:dyDescent="0.15">
      <c r="N6506" s="93"/>
      <c r="P6506" s="93"/>
    </row>
    <row r="6507" spans="14:16" x14ac:dyDescent="0.15">
      <c r="N6507" s="93"/>
      <c r="P6507" s="93"/>
    </row>
    <row r="6508" spans="14:16" x14ac:dyDescent="0.15">
      <c r="N6508" s="93"/>
      <c r="P6508" s="93"/>
    </row>
    <row r="6509" spans="14:16" x14ac:dyDescent="0.15">
      <c r="N6509" s="93"/>
      <c r="P6509" s="93"/>
    </row>
    <row r="6510" spans="14:16" x14ac:dyDescent="0.15">
      <c r="N6510" s="93"/>
      <c r="P6510" s="93"/>
    </row>
    <row r="6511" spans="14:16" x14ac:dyDescent="0.15">
      <c r="N6511" s="93"/>
      <c r="P6511" s="93"/>
    </row>
    <row r="6512" spans="14:16" x14ac:dyDescent="0.15">
      <c r="N6512" s="93"/>
      <c r="P6512" s="93"/>
    </row>
    <row r="6513" spans="14:16" x14ac:dyDescent="0.15">
      <c r="N6513" s="93"/>
      <c r="P6513" s="93"/>
    </row>
    <row r="6514" spans="14:16" x14ac:dyDescent="0.15">
      <c r="N6514" s="93"/>
      <c r="P6514" s="93"/>
    </row>
    <row r="6515" spans="14:16" x14ac:dyDescent="0.15">
      <c r="N6515" s="93"/>
      <c r="P6515" s="93"/>
    </row>
    <row r="6516" spans="14:16" x14ac:dyDescent="0.15">
      <c r="N6516" s="93"/>
      <c r="P6516" s="93"/>
    </row>
    <row r="6517" spans="14:16" x14ac:dyDescent="0.15">
      <c r="N6517" s="93"/>
      <c r="P6517" s="93"/>
    </row>
    <row r="6518" spans="14:16" x14ac:dyDescent="0.15">
      <c r="N6518" s="93"/>
      <c r="P6518" s="93"/>
    </row>
    <row r="6519" spans="14:16" x14ac:dyDescent="0.15">
      <c r="N6519" s="93"/>
      <c r="P6519" s="93"/>
    </row>
    <row r="6520" spans="14:16" x14ac:dyDescent="0.15">
      <c r="N6520" s="93"/>
      <c r="P6520" s="93"/>
    </row>
    <row r="6521" spans="14:16" x14ac:dyDescent="0.15">
      <c r="N6521" s="93"/>
      <c r="P6521" s="93"/>
    </row>
    <row r="6522" spans="14:16" x14ac:dyDescent="0.15">
      <c r="N6522" s="93"/>
      <c r="P6522" s="93"/>
    </row>
    <row r="6523" spans="14:16" x14ac:dyDescent="0.15">
      <c r="N6523" s="93"/>
      <c r="P6523" s="93"/>
    </row>
    <row r="6524" spans="14:16" x14ac:dyDescent="0.15">
      <c r="N6524" s="93"/>
      <c r="P6524" s="93"/>
    </row>
    <row r="6525" spans="14:16" x14ac:dyDescent="0.15">
      <c r="N6525" s="93"/>
      <c r="P6525" s="93"/>
    </row>
    <row r="6526" spans="14:16" x14ac:dyDescent="0.15">
      <c r="N6526" s="93"/>
      <c r="P6526" s="93"/>
    </row>
    <row r="6527" spans="14:16" x14ac:dyDescent="0.15">
      <c r="N6527" s="93"/>
      <c r="P6527" s="93"/>
    </row>
    <row r="6528" spans="14:16" x14ac:dyDescent="0.15">
      <c r="N6528" s="93"/>
      <c r="P6528" s="93"/>
    </row>
    <row r="6529" spans="14:16" x14ac:dyDescent="0.15">
      <c r="N6529" s="93"/>
      <c r="P6529" s="93"/>
    </row>
    <row r="6530" spans="14:16" x14ac:dyDescent="0.15">
      <c r="N6530" s="93"/>
      <c r="P6530" s="93"/>
    </row>
    <row r="6531" spans="14:16" x14ac:dyDescent="0.15">
      <c r="N6531" s="93"/>
      <c r="P6531" s="93"/>
    </row>
    <row r="6532" spans="14:16" x14ac:dyDescent="0.15">
      <c r="N6532" s="93"/>
      <c r="P6532" s="93"/>
    </row>
    <row r="6533" spans="14:16" x14ac:dyDescent="0.15">
      <c r="N6533" s="93"/>
      <c r="P6533" s="93"/>
    </row>
    <row r="6534" spans="14:16" x14ac:dyDescent="0.15">
      <c r="N6534" s="93"/>
      <c r="P6534" s="93"/>
    </row>
    <row r="6535" spans="14:16" x14ac:dyDescent="0.15">
      <c r="N6535" s="93"/>
      <c r="P6535" s="93"/>
    </row>
    <row r="6536" spans="14:16" x14ac:dyDescent="0.15">
      <c r="N6536" s="93"/>
      <c r="P6536" s="93"/>
    </row>
    <row r="6537" spans="14:16" x14ac:dyDescent="0.15">
      <c r="N6537" s="93"/>
      <c r="P6537" s="93"/>
    </row>
    <row r="6538" spans="14:16" x14ac:dyDescent="0.15">
      <c r="N6538" s="93"/>
      <c r="P6538" s="93"/>
    </row>
    <row r="6539" spans="14:16" x14ac:dyDescent="0.15">
      <c r="N6539" s="93"/>
      <c r="P6539" s="93"/>
    </row>
    <row r="6540" spans="14:16" x14ac:dyDescent="0.15">
      <c r="N6540" s="93"/>
      <c r="P6540" s="93"/>
    </row>
    <row r="6541" spans="14:16" x14ac:dyDescent="0.15">
      <c r="N6541" s="93"/>
      <c r="P6541" s="93"/>
    </row>
    <row r="6542" spans="14:16" x14ac:dyDescent="0.15">
      <c r="N6542" s="93"/>
      <c r="P6542" s="93"/>
    </row>
    <row r="6543" spans="14:16" x14ac:dyDescent="0.15">
      <c r="N6543" s="93"/>
      <c r="P6543" s="93"/>
    </row>
    <row r="6544" spans="14:16" x14ac:dyDescent="0.15">
      <c r="N6544" s="93"/>
      <c r="P6544" s="93"/>
    </row>
    <row r="6545" spans="14:16" x14ac:dyDescent="0.15">
      <c r="N6545" s="93"/>
      <c r="P6545" s="93"/>
    </row>
    <row r="6546" spans="14:16" x14ac:dyDescent="0.15">
      <c r="N6546" s="93"/>
      <c r="P6546" s="93"/>
    </row>
    <row r="6547" spans="14:16" x14ac:dyDescent="0.15">
      <c r="N6547" s="93"/>
      <c r="P6547" s="93"/>
    </row>
    <row r="6548" spans="14:16" x14ac:dyDescent="0.15">
      <c r="N6548" s="93"/>
      <c r="P6548" s="93"/>
    </row>
    <row r="6549" spans="14:16" x14ac:dyDescent="0.15">
      <c r="N6549" s="93"/>
      <c r="P6549" s="93"/>
    </row>
    <row r="6550" spans="14:16" x14ac:dyDescent="0.15">
      <c r="N6550" s="93"/>
      <c r="P6550" s="93"/>
    </row>
    <row r="6551" spans="14:16" x14ac:dyDescent="0.15">
      <c r="N6551" s="93"/>
      <c r="P6551" s="93"/>
    </row>
    <row r="6552" spans="14:16" x14ac:dyDescent="0.15">
      <c r="N6552" s="93"/>
      <c r="P6552" s="93"/>
    </row>
    <row r="6553" spans="14:16" x14ac:dyDescent="0.15">
      <c r="N6553" s="93"/>
      <c r="P6553" s="93"/>
    </row>
    <row r="6554" spans="14:16" x14ac:dyDescent="0.15">
      <c r="N6554" s="93"/>
      <c r="P6554" s="93"/>
    </row>
    <row r="6555" spans="14:16" x14ac:dyDescent="0.15">
      <c r="N6555" s="93"/>
      <c r="P6555" s="93"/>
    </row>
    <row r="6556" spans="14:16" x14ac:dyDescent="0.15">
      <c r="N6556" s="93"/>
      <c r="P6556" s="93"/>
    </row>
    <row r="6557" spans="14:16" x14ac:dyDescent="0.15">
      <c r="N6557" s="93"/>
      <c r="P6557" s="93"/>
    </row>
    <row r="6558" spans="14:16" x14ac:dyDescent="0.15">
      <c r="N6558" s="93"/>
      <c r="P6558" s="93"/>
    </row>
    <row r="6559" spans="14:16" x14ac:dyDescent="0.15">
      <c r="N6559" s="93"/>
      <c r="P6559" s="93"/>
    </row>
    <row r="6560" spans="14:16" x14ac:dyDescent="0.15">
      <c r="N6560" s="93"/>
      <c r="P6560" s="93"/>
    </row>
    <row r="6561" spans="14:16" x14ac:dyDescent="0.15">
      <c r="N6561" s="93"/>
      <c r="P6561" s="93"/>
    </row>
    <row r="6562" spans="14:16" x14ac:dyDescent="0.15">
      <c r="N6562" s="93"/>
      <c r="P6562" s="93"/>
    </row>
    <row r="6563" spans="14:16" x14ac:dyDescent="0.15">
      <c r="N6563" s="93"/>
      <c r="P6563" s="93"/>
    </row>
    <row r="6564" spans="14:16" x14ac:dyDescent="0.15">
      <c r="N6564" s="93"/>
      <c r="P6564" s="93"/>
    </row>
    <row r="6565" spans="14:16" x14ac:dyDescent="0.15">
      <c r="N6565" s="93"/>
      <c r="P6565" s="93"/>
    </row>
    <row r="6566" spans="14:16" x14ac:dyDescent="0.15">
      <c r="N6566" s="93"/>
      <c r="P6566" s="93"/>
    </row>
    <row r="6567" spans="14:16" x14ac:dyDescent="0.15">
      <c r="N6567" s="93"/>
      <c r="P6567" s="93"/>
    </row>
    <row r="6568" spans="14:16" x14ac:dyDescent="0.15">
      <c r="N6568" s="93"/>
      <c r="P6568" s="93"/>
    </row>
    <row r="6569" spans="14:16" x14ac:dyDescent="0.15">
      <c r="N6569" s="93"/>
      <c r="P6569" s="93"/>
    </row>
    <row r="6570" spans="14:16" x14ac:dyDescent="0.15">
      <c r="N6570" s="93"/>
      <c r="P6570" s="93"/>
    </row>
    <row r="6571" spans="14:16" x14ac:dyDescent="0.15">
      <c r="N6571" s="93"/>
      <c r="P6571" s="93"/>
    </row>
    <row r="6572" spans="14:16" x14ac:dyDescent="0.15">
      <c r="N6572" s="93"/>
      <c r="P6572" s="93"/>
    </row>
    <row r="6573" spans="14:16" x14ac:dyDescent="0.15">
      <c r="N6573" s="93"/>
      <c r="P6573" s="93"/>
    </row>
    <row r="6574" spans="14:16" x14ac:dyDescent="0.15">
      <c r="N6574" s="93"/>
      <c r="P6574" s="93"/>
    </row>
    <row r="6575" spans="14:16" x14ac:dyDescent="0.15">
      <c r="N6575" s="93"/>
      <c r="P6575" s="93"/>
    </row>
    <row r="6576" spans="14:16" x14ac:dyDescent="0.15">
      <c r="N6576" s="93"/>
      <c r="P6576" s="93"/>
    </row>
    <row r="6577" spans="14:16" x14ac:dyDescent="0.15">
      <c r="N6577" s="93"/>
      <c r="P6577" s="93"/>
    </row>
    <row r="6578" spans="14:16" x14ac:dyDescent="0.15">
      <c r="N6578" s="93"/>
      <c r="P6578" s="93"/>
    </row>
    <row r="6579" spans="14:16" x14ac:dyDescent="0.15">
      <c r="N6579" s="93"/>
      <c r="P6579" s="93"/>
    </row>
    <row r="6580" spans="14:16" x14ac:dyDescent="0.15">
      <c r="N6580" s="93"/>
      <c r="P6580" s="93"/>
    </row>
    <row r="6581" spans="14:16" x14ac:dyDescent="0.15">
      <c r="N6581" s="93"/>
      <c r="P6581" s="93"/>
    </row>
    <row r="6582" spans="14:16" x14ac:dyDescent="0.15">
      <c r="N6582" s="93"/>
      <c r="P6582" s="93"/>
    </row>
    <row r="6583" spans="14:16" x14ac:dyDescent="0.15">
      <c r="N6583" s="93"/>
      <c r="P6583" s="93"/>
    </row>
    <row r="6584" spans="14:16" x14ac:dyDescent="0.15">
      <c r="N6584" s="93"/>
      <c r="P6584" s="93"/>
    </row>
    <row r="6585" spans="14:16" x14ac:dyDescent="0.15">
      <c r="N6585" s="93"/>
      <c r="P6585" s="93"/>
    </row>
    <row r="6586" spans="14:16" x14ac:dyDescent="0.15">
      <c r="N6586" s="93"/>
      <c r="P6586" s="93"/>
    </row>
    <row r="6587" spans="14:16" x14ac:dyDescent="0.15">
      <c r="N6587" s="93"/>
      <c r="P6587" s="93"/>
    </row>
    <row r="6588" spans="14:16" x14ac:dyDescent="0.15">
      <c r="N6588" s="93"/>
      <c r="P6588" s="93"/>
    </row>
    <row r="6589" spans="14:16" x14ac:dyDescent="0.15">
      <c r="N6589" s="93"/>
      <c r="P6589" s="93"/>
    </row>
    <row r="6590" spans="14:16" x14ac:dyDescent="0.15">
      <c r="N6590" s="93"/>
      <c r="P6590" s="93"/>
    </row>
    <row r="6591" spans="14:16" x14ac:dyDescent="0.15">
      <c r="N6591" s="93"/>
      <c r="P6591" s="93"/>
    </row>
    <row r="6592" spans="14:16" x14ac:dyDescent="0.15">
      <c r="N6592" s="93"/>
      <c r="P6592" s="93"/>
    </row>
    <row r="6593" spans="14:16" x14ac:dyDescent="0.15">
      <c r="N6593" s="93"/>
      <c r="P6593" s="93"/>
    </row>
    <row r="6594" spans="14:16" x14ac:dyDescent="0.15">
      <c r="N6594" s="93"/>
      <c r="P6594" s="93"/>
    </row>
    <row r="6595" spans="14:16" x14ac:dyDescent="0.15">
      <c r="N6595" s="93"/>
      <c r="P6595" s="93"/>
    </row>
    <row r="6596" spans="14:16" x14ac:dyDescent="0.15">
      <c r="N6596" s="93"/>
      <c r="P6596" s="93"/>
    </row>
    <row r="6597" spans="14:16" x14ac:dyDescent="0.15">
      <c r="N6597" s="93"/>
      <c r="P6597" s="93"/>
    </row>
    <row r="6598" spans="14:16" x14ac:dyDescent="0.15">
      <c r="N6598" s="93"/>
      <c r="P6598" s="93"/>
    </row>
    <row r="6599" spans="14:16" x14ac:dyDescent="0.15">
      <c r="N6599" s="93"/>
      <c r="P6599" s="93"/>
    </row>
    <row r="6600" spans="14:16" x14ac:dyDescent="0.15">
      <c r="N6600" s="93"/>
      <c r="P6600" s="93"/>
    </row>
    <row r="6601" spans="14:16" x14ac:dyDescent="0.15">
      <c r="N6601" s="93"/>
      <c r="P6601" s="93"/>
    </row>
    <row r="6602" spans="14:16" x14ac:dyDescent="0.15">
      <c r="N6602" s="93"/>
      <c r="P6602" s="93"/>
    </row>
    <row r="6603" spans="14:16" x14ac:dyDescent="0.15">
      <c r="N6603" s="93"/>
      <c r="P6603" s="93"/>
    </row>
    <row r="6604" spans="14:16" x14ac:dyDescent="0.15">
      <c r="N6604" s="93"/>
      <c r="P6604" s="93"/>
    </row>
    <row r="6605" spans="14:16" x14ac:dyDescent="0.15">
      <c r="N6605" s="93"/>
      <c r="P6605" s="93"/>
    </row>
    <row r="6606" spans="14:16" x14ac:dyDescent="0.15">
      <c r="N6606" s="93"/>
      <c r="P6606" s="93"/>
    </row>
    <row r="6607" spans="14:16" x14ac:dyDescent="0.15">
      <c r="N6607" s="93"/>
      <c r="P6607" s="93"/>
    </row>
    <row r="6608" spans="14:16" x14ac:dyDescent="0.15">
      <c r="N6608" s="93"/>
      <c r="P6608" s="93"/>
    </row>
    <row r="6609" spans="14:16" x14ac:dyDescent="0.15">
      <c r="N6609" s="93"/>
      <c r="P6609" s="93"/>
    </row>
    <row r="6610" spans="14:16" x14ac:dyDescent="0.15">
      <c r="N6610" s="93"/>
      <c r="P6610" s="93"/>
    </row>
    <row r="6611" spans="14:16" x14ac:dyDescent="0.15">
      <c r="N6611" s="93"/>
      <c r="P6611" s="93"/>
    </row>
    <row r="6612" spans="14:16" x14ac:dyDescent="0.15">
      <c r="N6612" s="93"/>
      <c r="P6612" s="93"/>
    </row>
    <row r="6613" spans="14:16" x14ac:dyDescent="0.15">
      <c r="N6613" s="93"/>
      <c r="P6613" s="93"/>
    </row>
    <row r="6614" spans="14:16" x14ac:dyDescent="0.15">
      <c r="N6614" s="93"/>
      <c r="P6614" s="93"/>
    </row>
    <row r="6615" spans="14:16" x14ac:dyDescent="0.15">
      <c r="N6615" s="93"/>
      <c r="P6615" s="93"/>
    </row>
    <row r="6616" spans="14:16" x14ac:dyDescent="0.15">
      <c r="N6616" s="93"/>
      <c r="P6616" s="93"/>
    </row>
    <row r="6617" spans="14:16" x14ac:dyDescent="0.15">
      <c r="N6617" s="93"/>
      <c r="P6617" s="93"/>
    </row>
    <row r="6618" spans="14:16" x14ac:dyDescent="0.15">
      <c r="N6618" s="93"/>
      <c r="P6618" s="93"/>
    </row>
    <row r="6619" spans="14:16" x14ac:dyDescent="0.15">
      <c r="N6619" s="93"/>
      <c r="P6619" s="93"/>
    </row>
    <row r="6620" spans="14:16" x14ac:dyDescent="0.15">
      <c r="N6620" s="93"/>
      <c r="P6620" s="93"/>
    </row>
    <row r="6621" spans="14:16" x14ac:dyDescent="0.15">
      <c r="N6621" s="93"/>
      <c r="P6621" s="93"/>
    </row>
    <row r="6622" spans="14:16" x14ac:dyDescent="0.15">
      <c r="N6622" s="93"/>
      <c r="P6622" s="93"/>
    </row>
    <row r="6623" spans="14:16" x14ac:dyDescent="0.15">
      <c r="N6623" s="93"/>
      <c r="P6623" s="93"/>
    </row>
    <row r="6624" spans="14:16" x14ac:dyDescent="0.15">
      <c r="N6624" s="93"/>
      <c r="P6624" s="93"/>
    </row>
    <row r="6625" spans="14:16" x14ac:dyDescent="0.15">
      <c r="N6625" s="93"/>
      <c r="P6625" s="93"/>
    </row>
    <row r="6626" spans="14:16" x14ac:dyDescent="0.15">
      <c r="N6626" s="93"/>
      <c r="P6626" s="93"/>
    </row>
    <row r="6627" spans="14:16" x14ac:dyDescent="0.15">
      <c r="N6627" s="93"/>
      <c r="P6627" s="93"/>
    </row>
    <row r="6628" spans="14:16" x14ac:dyDescent="0.15">
      <c r="N6628" s="93"/>
      <c r="P6628" s="93"/>
    </row>
    <row r="6629" spans="14:16" x14ac:dyDescent="0.15">
      <c r="N6629" s="93"/>
      <c r="P6629" s="93"/>
    </row>
    <row r="6630" spans="14:16" x14ac:dyDescent="0.15">
      <c r="N6630" s="93"/>
      <c r="P6630" s="93"/>
    </row>
    <row r="6631" spans="14:16" x14ac:dyDescent="0.15">
      <c r="N6631" s="93"/>
      <c r="P6631" s="93"/>
    </row>
    <row r="6632" spans="14:16" x14ac:dyDescent="0.15">
      <c r="N6632" s="93"/>
      <c r="P6632" s="93"/>
    </row>
    <row r="6633" spans="14:16" x14ac:dyDescent="0.15">
      <c r="N6633" s="93"/>
      <c r="P6633" s="93"/>
    </row>
    <row r="6634" spans="14:16" x14ac:dyDescent="0.15">
      <c r="N6634" s="93"/>
      <c r="P6634" s="93"/>
    </row>
    <row r="6635" spans="14:16" x14ac:dyDescent="0.15">
      <c r="N6635" s="93"/>
      <c r="P6635" s="93"/>
    </row>
    <row r="6636" spans="14:16" x14ac:dyDescent="0.15">
      <c r="N6636" s="93"/>
      <c r="P6636" s="93"/>
    </row>
    <row r="6637" spans="14:16" x14ac:dyDescent="0.15">
      <c r="N6637" s="93"/>
      <c r="P6637" s="93"/>
    </row>
    <row r="6638" spans="14:16" x14ac:dyDescent="0.15">
      <c r="N6638" s="93"/>
      <c r="P6638" s="93"/>
    </row>
    <row r="6639" spans="14:16" x14ac:dyDescent="0.15">
      <c r="N6639" s="93"/>
      <c r="P6639" s="93"/>
    </row>
    <row r="6640" spans="14:16" x14ac:dyDescent="0.15">
      <c r="N6640" s="93"/>
      <c r="P6640" s="93"/>
    </row>
    <row r="6641" spans="14:16" x14ac:dyDescent="0.15">
      <c r="N6641" s="93"/>
      <c r="P6641" s="93"/>
    </row>
    <row r="6642" spans="14:16" x14ac:dyDescent="0.15">
      <c r="N6642" s="93"/>
      <c r="P6642" s="93"/>
    </row>
    <row r="6643" spans="14:16" x14ac:dyDescent="0.15">
      <c r="N6643" s="93"/>
      <c r="P6643" s="93"/>
    </row>
    <row r="6644" spans="14:16" x14ac:dyDescent="0.15">
      <c r="N6644" s="93"/>
      <c r="P6644" s="93"/>
    </row>
    <row r="6645" spans="14:16" x14ac:dyDescent="0.15">
      <c r="N6645" s="93"/>
      <c r="P6645" s="93"/>
    </row>
    <row r="6646" spans="14:16" x14ac:dyDescent="0.15">
      <c r="N6646" s="93"/>
      <c r="P6646" s="93"/>
    </row>
    <row r="6647" spans="14:16" x14ac:dyDescent="0.15">
      <c r="N6647" s="93"/>
      <c r="P6647" s="93"/>
    </row>
    <row r="6648" spans="14:16" x14ac:dyDescent="0.15">
      <c r="N6648" s="93"/>
      <c r="P6648" s="93"/>
    </row>
    <row r="6649" spans="14:16" x14ac:dyDescent="0.15">
      <c r="N6649" s="93"/>
      <c r="P6649" s="93"/>
    </row>
    <row r="6650" spans="14:16" x14ac:dyDescent="0.15">
      <c r="N6650" s="93"/>
      <c r="P6650" s="93"/>
    </row>
    <row r="6651" spans="14:16" x14ac:dyDescent="0.15">
      <c r="N6651" s="93"/>
      <c r="P6651" s="93"/>
    </row>
    <row r="6652" spans="14:16" x14ac:dyDescent="0.15">
      <c r="N6652" s="93"/>
      <c r="P6652" s="93"/>
    </row>
    <row r="6653" spans="14:16" x14ac:dyDescent="0.15">
      <c r="N6653" s="93"/>
      <c r="P6653" s="93"/>
    </row>
    <row r="6654" spans="14:16" x14ac:dyDescent="0.15">
      <c r="N6654" s="93"/>
      <c r="P6654" s="93"/>
    </row>
    <row r="6655" spans="14:16" x14ac:dyDescent="0.15">
      <c r="N6655" s="93"/>
      <c r="P6655" s="93"/>
    </row>
    <row r="6656" spans="14:16" x14ac:dyDescent="0.15">
      <c r="N6656" s="93"/>
      <c r="P6656" s="93"/>
    </row>
    <row r="6657" spans="14:16" x14ac:dyDescent="0.15">
      <c r="N6657" s="93"/>
      <c r="P6657" s="93"/>
    </row>
    <row r="6658" spans="14:16" x14ac:dyDescent="0.15">
      <c r="N6658" s="93"/>
      <c r="P6658" s="93"/>
    </row>
    <row r="6659" spans="14:16" x14ac:dyDescent="0.15">
      <c r="N6659" s="93"/>
      <c r="P6659" s="93"/>
    </row>
    <row r="6660" spans="14:16" x14ac:dyDescent="0.15">
      <c r="N6660" s="93"/>
      <c r="P6660" s="93"/>
    </row>
    <row r="6661" spans="14:16" x14ac:dyDescent="0.15">
      <c r="N6661" s="93"/>
      <c r="P6661" s="93"/>
    </row>
    <row r="6662" spans="14:16" x14ac:dyDescent="0.15">
      <c r="N6662" s="93"/>
      <c r="P6662" s="93"/>
    </row>
    <row r="6663" spans="14:16" x14ac:dyDescent="0.15">
      <c r="N6663" s="93"/>
      <c r="P6663" s="93"/>
    </row>
    <row r="6664" spans="14:16" x14ac:dyDescent="0.15">
      <c r="N6664" s="93"/>
      <c r="P6664" s="93"/>
    </row>
    <row r="6665" spans="14:16" x14ac:dyDescent="0.15">
      <c r="N6665" s="93"/>
      <c r="P6665" s="93"/>
    </row>
    <row r="6666" spans="14:16" x14ac:dyDescent="0.15">
      <c r="N6666" s="93"/>
      <c r="P6666" s="93"/>
    </row>
    <row r="6667" spans="14:16" x14ac:dyDescent="0.15">
      <c r="N6667" s="93"/>
      <c r="P6667" s="93"/>
    </row>
    <row r="6668" spans="14:16" x14ac:dyDescent="0.15">
      <c r="N6668" s="93"/>
      <c r="P6668" s="93"/>
    </row>
    <row r="6669" spans="14:16" x14ac:dyDescent="0.15">
      <c r="N6669" s="93"/>
      <c r="P6669" s="93"/>
    </row>
    <row r="6670" spans="14:16" x14ac:dyDescent="0.15">
      <c r="N6670" s="93"/>
      <c r="P6670" s="93"/>
    </row>
    <row r="6671" spans="14:16" x14ac:dyDescent="0.15">
      <c r="N6671" s="93"/>
      <c r="P6671" s="93"/>
    </row>
    <row r="6672" spans="14:16" x14ac:dyDescent="0.15">
      <c r="N6672" s="93"/>
      <c r="P6672" s="93"/>
    </row>
    <row r="6673" spans="14:16" x14ac:dyDescent="0.15">
      <c r="N6673" s="93"/>
      <c r="P6673" s="93"/>
    </row>
    <row r="6674" spans="14:16" x14ac:dyDescent="0.15">
      <c r="N6674" s="93"/>
      <c r="P6674" s="93"/>
    </row>
    <row r="6675" spans="14:16" x14ac:dyDescent="0.15">
      <c r="N6675" s="93"/>
      <c r="P6675" s="93"/>
    </row>
    <row r="6676" spans="14:16" x14ac:dyDescent="0.15">
      <c r="N6676" s="93"/>
      <c r="P6676" s="93"/>
    </row>
    <row r="6677" spans="14:16" x14ac:dyDescent="0.15">
      <c r="N6677" s="93"/>
      <c r="P6677" s="93"/>
    </row>
    <row r="6678" spans="14:16" x14ac:dyDescent="0.15">
      <c r="N6678" s="93"/>
      <c r="P6678" s="93"/>
    </row>
    <row r="6679" spans="14:16" x14ac:dyDescent="0.15">
      <c r="N6679" s="93"/>
      <c r="P6679" s="93"/>
    </row>
    <row r="6680" spans="14:16" x14ac:dyDescent="0.15">
      <c r="N6680" s="93"/>
      <c r="P6680" s="93"/>
    </row>
    <row r="6681" spans="14:16" x14ac:dyDescent="0.15">
      <c r="N6681" s="93"/>
      <c r="P6681" s="93"/>
    </row>
    <row r="6682" spans="14:16" x14ac:dyDescent="0.15">
      <c r="N6682" s="93"/>
      <c r="P6682" s="93"/>
    </row>
    <row r="6683" spans="14:16" x14ac:dyDescent="0.15">
      <c r="N6683" s="93"/>
      <c r="P6683" s="93"/>
    </row>
    <row r="6684" spans="14:16" x14ac:dyDescent="0.15">
      <c r="N6684" s="93"/>
      <c r="P6684" s="93"/>
    </row>
    <row r="6685" spans="14:16" x14ac:dyDescent="0.15">
      <c r="N6685" s="93"/>
      <c r="P6685" s="93"/>
    </row>
    <row r="6686" spans="14:16" x14ac:dyDescent="0.15">
      <c r="N6686" s="93"/>
      <c r="P6686" s="93"/>
    </row>
    <row r="6687" spans="14:16" x14ac:dyDescent="0.15">
      <c r="N6687" s="93"/>
      <c r="P6687" s="93"/>
    </row>
    <row r="6688" spans="14:16" x14ac:dyDescent="0.15">
      <c r="N6688" s="93"/>
      <c r="P6688" s="93"/>
    </row>
    <row r="6689" spans="14:16" x14ac:dyDescent="0.15">
      <c r="N6689" s="93"/>
      <c r="P6689" s="93"/>
    </row>
    <row r="6690" spans="14:16" x14ac:dyDescent="0.15">
      <c r="N6690" s="93"/>
      <c r="P6690" s="93"/>
    </row>
    <row r="6691" spans="14:16" x14ac:dyDescent="0.15">
      <c r="N6691" s="93"/>
      <c r="P6691" s="93"/>
    </row>
    <row r="6692" spans="14:16" x14ac:dyDescent="0.15">
      <c r="N6692" s="93"/>
      <c r="P6692" s="93"/>
    </row>
    <row r="6693" spans="14:16" x14ac:dyDescent="0.15">
      <c r="N6693" s="93"/>
      <c r="P6693" s="93"/>
    </row>
    <row r="6694" spans="14:16" x14ac:dyDescent="0.15">
      <c r="N6694" s="93"/>
      <c r="P6694" s="93"/>
    </row>
    <row r="6695" spans="14:16" x14ac:dyDescent="0.15">
      <c r="N6695" s="93"/>
      <c r="P6695" s="93"/>
    </row>
    <row r="6696" spans="14:16" x14ac:dyDescent="0.15">
      <c r="N6696" s="93"/>
      <c r="P6696" s="93"/>
    </row>
    <row r="6697" spans="14:16" x14ac:dyDescent="0.15">
      <c r="N6697" s="93"/>
      <c r="P6697" s="93"/>
    </row>
    <row r="6698" spans="14:16" x14ac:dyDescent="0.15">
      <c r="N6698" s="93"/>
      <c r="P6698" s="93"/>
    </row>
    <row r="6699" spans="14:16" x14ac:dyDescent="0.15">
      <c r="N6699" s="93"/>
      <c r="P6699" s="93"/>
    </row>
    <row r="6700" spans="14:16" x14ac:dyDescent="0.15">
      <c r="N6700" s="93"/>
      <c r="P6700" s="93"/>
    </row>
    <row r="6701" spans="14:16" x14ac:dyDescent="0.15">
      <c r="N6701" s="93"/>
      <c r="P6701" s="93"/>
    </row>
    <row r="6702" spans="14:16" x14ac:dyDescent="0.15">
      <c r="N6702" s="93"/>
      <c r="P6702" s="93"/>
    </row>
    <row r="6703" spans="14:16" x14ac:dyDescent="0.15">
      <c r="N6703" s="93"/>
      <c r="P6703" s="93"/>
    </row>
    <row r="6704" spans="14:16" x14ac:dyDescent="0.15">
      <c r="N6704" s="93"/>
      <c r="P6704" s="93"/>
    </row>
    <row r="6705" spans="14:16" x14ac:dyDescent="0.15">
      <c r="N6705" s="93"/>
      <c r="P6705" s="93"/>
    </row>
    <row r="6706" spans="14:16" x14ac:dyDescent="0.15">
      <c r="N6706" s="93"/>
      <c r="P6706" s="93"/>
    </row>
    <row r="6707" spans="14:16" x14ac:dyDescent="0.15">
      <c r="N6707" s="93"/>
      <c r="P6707" s="93"/>
    </row>
    <row r="6708" spans="14:16" x14ac:dyDescent="0.15">
      <c r="N6708" s="93"/>
      <c r="P6708" s="93"/>
    </row>
    <row r="6709" spans="14:16" x14ac:dyDescent="0.15">
      <c r="N6709" s="93"/>
      <c r="P6709" s="93"/>
    </row>
    <row r="6710" spans="14:16" x14ac:dyDescent="0.15">
      <c r="N6710" s="93"/>
      <c r="P6710" s="93"/>
    </row>
    <row r="6711" spans="14:16" x14ac:dyDescent="0.15">
      <c r="N6711" s="93"/>
      <c r="P6711" s="93"/>
    </row>
    <row r="6712" spans="14:16" x14ac:dyDescent="0.15">
      <c r="N6712" s="93"/>
      <c r="P6712" s="93"/>
    </row>
    <row r="6713" spans="14:16" x14ac:dyDescent="0.15">
      <c r="N6713" s="93"/>
      <c r="P6713" s="93"/>
    </row>
    <row r="6714" spans="14:16" x14ac:dyDescent="0.15">
      <c r="N6714" s="93"/>
      <c r="P6714" s="93"/>
    </row>
    <row r="6715" spans="14:16" x14ac:dyDescent="0.15">
      <c r="N6715" s="93"/>
      <c r="P6715" s="93"/>
    </row>
    <row r="6716" spans="14:16" x14ac:dyDescent="0.15">
      <c r="N6716" s="93"/>
      <c r="P6716" s="93"/>
    </row>
    <row r="6717" spans="14:16" x14ac:dyDescent="0.15">
      <c r="N6717" s="93"/>
      <c r="P6717" s="93"/>
    </row>
    <row r="6718" spans="14:16" x14ac:dyDescent="0.15">
      <c r="N6718" s="93"/>
      <c r="P6718" s="93"/>
    </row>
    <row r="6719" spans="14:16" x14ac:dyDescent="0.15">
      <c r="N6719" s="93"/>
      <c r="P6719" s="93"/>
    </row>
    <row r="6720" spans="14:16" x14ac:dyDescent="0.15">
      <c r="N6720" s="93"/>
      <c r="P6720" s="93"/>
    </row>
    <row r="6721" spans="14:16" x14ac:dyDescent="0.15">
      <c r="N6721" s="93"/>
      <c r="P6721" s="93"/>
    </row>
    <row r="6722" spans="14:16" x14ac:dyDescent="0.15">
      <c r="N6722" s="93"/>
      <c r="P6722" s="93"/>
    </row>
    <row r="6723" spans="14:16" x14ac:dyDescent="0.15">
      <c r="N6723" s="93"/>
      <c r="P6723" s="93"/>
    </row>
    <row r="6724" spans="14:16" x14ac:dyDescent="0.15">
      <c r="N6724" s="93"/>
      <c r="P6724" s="93"/>
    </row>
    <row r="6725" spans="14:16" x14ac:dyDescent="0.15">
      <c r="N6725" s="93"/>
      <c r="P6725" s="93"/>
    </row>
    <row r="6726" spans="14:16" x14ac:dyDescent="0.15">
      <c r="N6726" s="93"/>
      <c r="P6726" s="93"/>
    </row>
    <row r="6727" spans="14:16" x14ac:dyDescent="0.15">
      <c r="N6727" s="93"/>
      <c r="P6727" s="93"/>
    </row>
    <row r="6728" spans="14:16" x14ac:dyDescent="0.15">
      <c r="N6728" s="93"/>
      <c r="P6728" s="93"/>
    </row>
    <row r="6729" spans="14:16" x14ac:dyDescent="0.15">
      <c r="N6729" s="93"/>
      <c r="P6729" s="93"/>
    </row>
    <row r="6730" spans="14:16" x14ac:dyDescent="0.15">
      <c r="N6730" s="93"/>
      <c r="P6730" s="93"/>
    </row>
    <row r="6731" spans="14:16" x14ac:dyDescent="0.15">
      <c r="N6731" s="93"/>
      <c r="P6731" s="93"/>
    </row>
    <row r="6732" spans="14:16" x14ac:dyDescent="0.15">
      <c r="N6732" s="93"/>
      <c r="P6732" s="93"/>
    </row>
    <row r="6733" spans="14:16" x14ac:dyDescent="0.15">
      <c r="N6733" s="93"/>
      <c r="P6733" s="93"/>
    </row>
    <row r="6734" spans="14:16" x14ac:dyDescent="0.15">
      <c r="N6734" s="93"/>
      <c r="P6734" s="93"/>
    </row>
    <row r="6735" spans="14:16" x14ac:dyDescent="0.15">
      <c r="N6735" s="93"/>
      <c r="P6735" s="93"/>
    </row>
    <row r="6736" spans="14:16" x14ac:dyDescent="0.15">
      <c r="N6736" s="93"/>
      <c r="P6736" s="93"/>
    </row>
    <row r="6737" spans="14:16" x14ac:dyDescent="0.15">
      <c r="N6737" s="93"/>
      <c r="P6737" s="93"/>
    </row>
    <row r="6738" spans="14:16" x14ac:dyDescent="0.15">
      <c r="N6738" s="93"/>
      <c r="P6738" s="93"/>
    </row>
    <row r="6739" spans="14:16" x14ac:dyDescent="0.15">
      <c r="N6739" s="93"/>
      <c r="P6739" s="93"/>
    </row>
    <row r="6740" spans="14:16" x14ac:dyDescent="0.15">
      <c r="N6740" s="93"/>
      <c r="P6740" s="93"/>
    </row>
    <row r="6741" spans="14:16" x14ac:dyDescent="0.15">
      <c r="N6741" s="93"/>
      <c r="P6741" s="93"/>
    </row>
    <row r="6742" spans="14:16" x14ac:dyDescent="0.15">
      <c r="N6742" s="93"/>
      <c r="P6742" s="93"/>
    </row>
    <row r="6743" spans="14:16" x14ac:dyDescent="0.15">
      <c r="N6743" s="93"/>
      <c r="P6743" s="93"/>
    </row>
    <row r="6744" spans="14:16" x14ac:dyDescent="0.15">
      <c r="N6744" s="93"/>
      <c r="P6744" s="93"/>
    </row>
    <row r="6745" spans="14:16" x14ac:dyDescent="0.15">
      <c r="N6745" s="93"/>
      <c r="P6745" s="93"/>
    </row>
    <row r="6746" spans="14:16" x14ac:dyDescent="0.15">
      <c r="N6746" s="93"/>
      <c r="P6746" s="93"/>
    </row>
    <row r="6747" spans="14:16" x14ac:dyDescent="0.15">
      <c r="N6747" s="93"/>
      <c r="P6747" s="93"/>
    </row>
    <row r="6748" spans="14:16" x14ac:dyDescent="0.15">
      <c r="N6748" s="93"/>
      <c r="P6748" s="93"/>
    </row>
    <row r="6749" spans="14:16" x14ac:dyDescent="0.15">
      <c r="N6749" s="93"/>
      <c r="P6749" s="93"/>
    </row>
    <row r="6750" spans="14:16" x14ac:dyDescent="0.15">
      <c r="N6750" s="93"/>
      <c r="P6750" s="93"/>
    </row>
    <row r="6751" spans="14:16" x14ac:dyDescent="0.15">
      <c r="N6751" s="93"/>
      <c r="P6751" s="93"/>
    </row>
    <row r="6752" spans="14:16" x14ac:dyDescent="0.15">
      <c r="N6752" s="93"/>
      <c r="P6752" s="93"/>
    </row>
    <row r="6753" spans="14:16" x14ac:dyDescent="0.15">
      <c r="N6753" s="93"/>
      <c r="P6753" s="93"/>
    </row>
    <row r="6754" spans="14:16" x14ac:dyDescent="0.15">
      <c r="N6754" s="93"/>
      <c r="P6754" s="93"/>
    </row>
    <row r="6755" spans="14:16" x14ac:dyDescent="0.15">
      <c r="N6755" s="93"/>
      <c r="P6755" s="93"/>
    </row>
    <row r="6756" spans="14:16" x14ac:dyDescent="0.15">
      <c r="N6756" s="93"/>
      <c r="P6756" s="93"/>
    </row>
    <row r="6757" spans="14:16" x14ac:dyDescent="0.15">
      <c r="N6757" s="93"/>
      <c r="P6757" s="93"/>
    </row>
    <row r="6758" spans="14:16" x14ac:dyDescent="0.15">
      <c r="N6758" s="93"/>
      <c r="P6758" s="93"/>
    </row>
    <row r="6759" spans="14:16" x14ac:dyDescent="0.15">
      <c r="N6759" s="93"/>
      <c r="P6759" s="93"/>
    </row>
    <row r="6760" spans="14:16" x14ac:dyDescent="0.15">
      <c r="N6760" s="93"/>
      <c r="P6760" s="93"/>
    </row>
    <row r="6761" spans="14:16" x14ac:dyDescent="0.15">
      <c r="N6761" s="93"/>
      <c r="P6761" s="93"/>
    </row>
    <row r="6762" spans="14:16" x14ac:dyDescent="0.15">
      <c r="N6762" s="93"/>
      <c r="P6762" s="93"/>
    </row>
    <row r="6763" spans="14:16" x14ac:dyDescent="0.15">
      <c r="N6763" s="93"/>
      <c r="P6763" s="93"/>
    </row>
    <row r="6764" spans="14:16" x14ac:dyDescent="0.15">
      <c r="N6764" s="93"/>
      <c r="P6764" s="93"/>
    </row>
    <row r="6765" spans="14:16" x14ac:dyDescent="0.15">
      <c r="N6765" s="93"/>
      <c r="P6765" s="93"/>
    </row>
    <row r="6766" spans="14:16" x14ac:dyDescent="0.15">
      <c r="N6766" s="93"/>
      <c r="P6766" s="93"/>
    </row>
    <row r="6767" spans="14:16" x14ac:dyDescent="0.15">
      <c r="N6767" s="93"/>
      <c r="P6767" s="93"/>
    </row>
    <row r="6768" spans="14:16" x14ac:dyDescent="0.15">
      <c r="N6768" s="93"/>
      <c r="P6768" s="93"/>
    </row>
    <row r="6769" spans="14:16" x14ac:dyDescent="0.15">
      <c r="N6769" s="93"/>
      <c r="P6769" s="93"/>
    </row>
    <row r="6770" spans="14:16" x14ac:dyDescent="0.15">
      <c r="N6770" s="93"/>
      <c r="P6770" s="93"/>
    </row>
    <row r="6771" spans="14:16" x14ac:dyDescent="0.15">
      <c r="N6771" s="93"/>
      <c r="P6771" s="93"/>
    </row>
    <row r="6772" spans="14:16" x14ac:dyDescent="0.15">
      <c r="N6772" s="93"/>
      <c r="P6772" s="93"/>
    </row>
    <row r="6773" spans="14:16" x14ac:dyDescent="0.15">
      <c r="N6773" s="93"/>
      <c r="P6773" s="93"/>
    </row>
    <row r="6774" spans="14:16" x14ac:dyDescent="0.15">
      <c r="N6774" s="93"/>
      <c r="P6774" s="93"/>
    </row>
    <row r="6775" spans="14:16" x14ac:dyDescent="0.15">
      <c r="N6775" s="93"/>
      <c r="P6775" s="93"/>
    </row>
    <row r="6776" spans="14:16" x14ac:dyDescent="0.15">
      <c r="N6776" s="93"/>
      <c r="P6776" s="93"/>
    </row>
    <row r="6777" spans="14:16" x14ac:dyDescent="0.15">
      <c r="N6777" s="93"/>
      <c r="P6777" s="93"/>
    </row>
    <row r="6778" spans="14:16" x14ac:dyDescent="0.15">
      <c r="N6778" s="93"/>
      <c r="P6778" s="93"/>
    </row>
    <row r="6779" spans="14:16" x14ac:dyDescent="0.15">
      <c r="N6779" s="93"/>
      <c r="P6779" s="93"/>
    </row>
    <row r="6780" spans="14:16" x14ac:dyDescent="0.15">
      <c r="N6780" s="93"/>
      <c r="P6780" s="93"/>
    </row>
    <row r="6781" spans="14:16" x14ac:dyDescent="0.15">
      <c r="N6781" s="93"/>
      <c r="P6781" s="93"/>
    </row>
    <row r="6782" spans="14:16" x14ac:dyDescent="0.15">
      <c r="N6782" s="93"/>
      <c r="P6782" s="93"/>
    </row>
    <row r="6783" spans="14:16" x14ac:dyDescent="0.15">
      <c r="N6783" s="93"/>
      <c r="P6783" s="93"/>
    </row>
    <row r="6784" spans="14:16" x14ac:dyDescent="0.15">
      <c r="N6784" s="93"/>
      <c r="P6784" s="93"/>
    </row>
    <row r="6785" spans="14:16" x14ac:dyDescent="0.15">
      <c r="N6785" s="93"/>
      <c r="P6785" s="93"/>
    </row>
    <row r="6786" spans="14:16" x14ac:dyDescent="0.15">
      <c r="N6786" s="93"/>
      <c r="P6786" s="93"/>
    </row>
    <row r="6787" spans="14:16" x14ac:dyDescent="0.15">
      <c r="N6787" s="93"/>
      <c r="P6787" s="93"/>
    </row>
    <row r="6788" spans="14:16" x14ac:dyDescent="0.15">
      <c r="N6788" s="93"/>
      <c r="P6788" s="93"/>
    </row>
    <row r="6789" spans="14:16" x14ac:dyDescent="0.15">
      <c r="N6789" s="93"/>
      <c r="P6789" s="93"/>
    </row>
    <row r="6790" spans="14:16" x14ac:dyDescent="0.15">
      <c r="N6790" s="93"/>
      <c r="P6790" s="93"/>
    </row>
    <row r="6791" spans="14:16" x14ac:dyDescent="0.15">
      <c r="N6791" s="93"/>
      <c r="P6791" s="93"/>
    </row>
    <row r="6792" spans="14:16" x14ac:dyDescent="0.15">
      <c r="N6792" s="93"/>
      <c r="P6792" s="93"/>
    </row>
    <row r="6793" spans="14:16" x14ac:dyDescent="0.15">
      <c r="N6793" s="93"/>
      <c r="P6793" s="93"/>
    </row>
    <row r="6794" spans="14:16" x14ac:dyDescent="0.15">
      <c r="N6794" s="93"/>
      <c r="P6794" s="93"/>
    </row>
    <row r="6795" spans="14:16" x14ac:dyDescent="0.15">
      <c r="N6795" s="93"/>
      <c r="P6795" s="93"/>
    </row>
    <row r="6796" spans="14:16" x14ac:dyDescent="0.15">
      <c r="N6796" s="93"/>
      <c r="P6796" s="93"/>
    </row>
    <row r="6797" spans="14:16" x14ac:dyDescent="0.15">
      <c r="N6797" s="93"/>
      <c r="P6797" s="93"/>
    </row>
    <row r="6798" spans="14:16" x14ac:dyDescent="0.15">
      <c r="N6798" s="93"/>
      <c r="P6798" s="93"/>
    </row>
    <row r="6799" spans="14:16" x14ac:dyDescent="0.15">
      <c r="N6799" s="93"/>
      <c r="P6799" s="93"/>
    </row>
    <row r="6800" spans="14:16" x14ac:dyDescent="0.15">
      <c r="N6800" s="93"/>
      <c r="P6800" s="93"/>
    </row>
    <row r="6801" spans="14:16" x14ac:dyDescent="0.15">
      <c r="N6801" s="93"/>
      <c r="P6801" s="93"/>
    </row>
    <row r="6802" spans="14:16" x14ac:dyDescent="0.15">
      <c r="N6802" s="93"/>
      <c r="P6802" s="93"/>
    </row>
    <row r="6803" spans="14:16" x14ac:dyDescent="0.15">
      <c r="N6803" s="93"/>
      <c r="P6803" s="93"/>
    </row>
    <row r="6804" spans="14:16" x14ac:dyDescent="0.15">
      <c r="N6804" s="93"/>
      <c r="P6804" s="93"/>
    </row>
    <row r="6805" spans="14:16" x14ac:dyDescent="0.15">
      <c r="N6805" s="93"/>
      <c r="P6805" s="93"/>
    </row>
    <row r="6806" spans="14:16" x14ac:dyDescent="0.15">
      <c r="N6806" s="93"/>
      <c r="P6806" s="93"/>
    </row>
    <row r="6807" spans="14:16" x14ac:dyDescent="0.15">
      <c r="N6807" s="93"/>
      <c r="P6807" s="93"/>
    </row>
    <row r="6808" spans="14:16" x14ac:dyDescent="0.15">
      <c r="N6808" s="93"/>
      <c r="P6808" s="93"/>
    </row>
    <row r="6809" spans="14:16" x14ac:dyDescent="0.15">
      <c r="N6809" s="93"/>
      <c r="P6809" s="93"/>
    </row>
    <row r="6810" spans="14:16" x14ac:dyDescent="0.15">
      <c r="N6810" s="93"/>
      <c r="P6810" s="93"/>
    </row>
    <row r="6811" spans="14:16" x14ac:dyDescent="0.15">
      <c r="N6811" s="93"/>
      <c r="P6811" s="93"/>
    </row>
    <row r="6812" spans="14:16" x14ac:dyDescent="0.15">
      <c r="N6812" s="93"/>
      <c r="P6812" s="93"/>
    </row>
    <row r="6813" spans="14:16" x14ac:dyDescent="0.15">
      <c r="N6813" s="93"/>
      <c r="P6813" s="93"/>
    </row>
    <row r="6814" spans="14:16" x14ac:dyDescent="0.15">
      <c r="N6814" s="93"/>
      <c r="P6814" s="93"/>
    </row>
    <row r="6815" spans="14:16" x14ac:dyDescent="0.15">
      <c r="N6815" s="93"/>
      <c r="P6815" s="93"/>
    </row>
    <row r="6816" spans="14:16" x14ac:dyDescent="0.15">
      <c r="N6816" s="93"/>
      <c r="P6816" s="93"/>
    </row>
    <row r="6817" spans="14:16" x14ac:dyDescent="0.15">
      <c r="N6817" s="93"/>
      <c r="P6817" s="93"/>
    </row>
    <row r="6818" spans="14:16" x14ac:dyDescent="0.15">
      <c r="N6818" s="93"/>
      <c r="P6818" s="93"/>
    </row>
    <row r="6819" spans="14:16" x14ac:dyDescent="0.15">
      <c r="N6819" s="93"/>
      <c r="P6819" s="93"/>
    </row>
    <row r="6820" spans="14:16" x14ac:dyDescent="0.15">
      <c r="N6820" s="93"/>
      <c r="P6820" s="93"/>
    </row>
    <row r="6821" spans="14:16" x14ac:dyDescent="0.15">
      <c r="N6821" s="93"/>
      <c r="P6821" s="93"/>
    </row>
    <row r="6822" spans="14:16" x14ac:dyDescent="0.15">
      <c r="N6822" s="93"/>
      <c r="P6822" s="93"/>
    </row>
    <row r="6823" spans="14:16" x14ac:dyDescent="0.15">
      <c r="N6823" s="93"/>
      <c r="P6823" s="93"/>
    </row>
    <row r="6824" spans="14:16" x14ac:dyDescent="0.15">
      <c r="N6824" s="93"/>
      <c r="P6824" s="93"/>
    </row>
    <row r="6825" spans="14:16" x14ac:dyDescent="0.15">
      <c r="N6825" s="93"/>
      <c r="P6825" s="93"/>
    </row>
    <row r="6826" spans="14:16" x14ac:dyDescent="0.15">
      <c r="N6826" s="93"/>
      <c r="P6826" s="93"/>
    </row>
    <row r="6827" spans="14:16" x14ac:dyDescent="0.15">
      <c r="N6827" s="93"/>
      <c r="P6827" s="93"/>
    </row>
    <row r="6828" spans="14:16" x14ac:dyDescent="0.15">
      <c r="N6828" s="93"/>
      <c r="P6828" s="93"/>
    </row>
    <row r="6829" spans="14:16" x14ac:dyDescent="0.15">
      <c r="N6829" s="93"/>
      <c r="P6829" s="93"/>
    </row>
    <row r="6830" spans="14:16" x14ac:dyDescent="0.15">
      <c r="N6830" s="93"/>
      <c r="P6830" s="93"/>
    </row>
    <row r="6831" spans="14:16" x14ac:dyDescent="0.15">
      <c r="N6831" s="93"/>
      <c r="P6831" s="93"/>
    </row>
    <row r="6832" spans="14:16" x14ac:dyDescent="0.15">
      <c r="N6832" s="93"/>
      <c r="P6832" s="93"/>
    </row>
    <row r="6833" spans="14:16" x14ac:dyDescent="0.15">
      <c r="N6833" s="93"/>
      <c r="P6833" s="93"/>
    </row>
    <row r="6834" spans="14:16" x14ac:dyDescent="0.15">
      <c r="N6834" s="93"/>
      <c r="P6834" s="93"/>
    </row>
    <row r="6835" spans="14:16" x14ac:dyDescent="0.15">
      <c r="N6835" s="93"/>
      <c r="P6835" s="93"/>
    </row>
    <row r="6836" spans="14:16" x14ac:dyDescent="0.15">
      <c r="N6836" s="93"/>
      <c r="P6836" s="93"/>
    </row>
    <row r="6837" spans="14:16" x14ac:dyDescent="0.15">
      <c r="N6837" s="93"/>
      <c r="P6837" s="93"/>
    </row>
    <row r="6838" spans="14:16" x14ac:dyDescent="0.15">
      <c r="N6838" s="93"/>
      <c r="P6838" s="93"/>
    </row>
    <row r="6839" spans="14:16" x14ac:dyDescent="0.15">
      <c r="N6839" s="93"/>
      <c r="P6839" s="93"/>
    </row>
    <row r="6840" spans="14:16" x14ac:dyDescent="0.15">
      <c r="N6840" s="93"/>
      <c r="P6840" s="93"/>
    </row>
    <row r="6841" spans="14:16" x14ac:dyDescent="0.15">
      <c r="N6841" s="93"/>
      <c r="P6841" s="93"/>
    </row>
    <row r="6842" spans="14:16" x14ac:dyDescent="0.15">
      <c r="N6842" s="93"/>
      <c r="P6842" s="93"/>
    </row>
    <row r="6843" spans="14:16" x14ac:dyDescent="0.15">
      <c r="N6843" s="93"/>
      <c r="P6843" s="93"/>
    </row>
    <row r="6844" spans="14:16" x14ac:dyDescent="0.15">
      <c r="N6844" s="93"/>
      <c r="P6844" s="93"/>
    </row>
    <row r="6845" spans="14:16" x14ac:dyDescent="0.15">
      <c r="N6845" s="93"/>
      <c r="P6845" s="93"/>
    </row>
    <row r="6846" spans="14:16" x14ac:dyDescent="0.15">
      <c r="N6846" s="93"/>
      <c r="P6846" s="93"/>
    </row>
    <row r="6847" spans="14:16" x14ac:dyDescent="0.15">
      <c r="N6847" s="93"/>
      <c r="P6847" s="93"/>
    </row>
    <row r="6848" spans="14:16" x14ac:dyDescent="0.15">
      <c r="N6848" s="93"/>
      <c r="P6848" s="93"/>
    </row>
    <row r="6849" spans="14:16" x14ac:dyDescent="0.15">
      <c r="N6849" s="93"/>
      <c r="P6849" s="93"/>
    </row>
    <row r="6850" spans="14:16" x14ac:dyDescent="0.15">
      <c r="N6850" s="93"/>
      <c r="P6850" s="93"/>
    </row>
    <row r="6851" spans="14:16" x14ac:dyDescent="0.15">
      <c r="N6851" s="93"/>
      <c r="P6851" s="93"/>
    </row>
    <row r="6852" spans="14:16" x14ac:dyDescent="0.15">
      <c r="N6852" s="93"/>
      <c r="P6852" s="93"/>
    </row>
    <row r="6853" spans="14:16" x14ac:dyDescent="0.15">
      <c r="N6853" s="93"/>
      <c r="P6853" s="93"/>
    </row>
    <row r="6854" spans="14:16" x14ac:dyDescent="0.15">
      <c r="N6854" s="93"/>
      <c r="P6854" s="93"/>
    </row>
    <row r="6855" spans="14:16" x14ac:dyDescent="0.15">
      <c r="N6855" s="93"/>
      <c r="P6855" s="93"/>
    </row>
    <row r="6856" spans="14:16" x14ac:dyDescent="0.15">
      <c r="N6856" s="93"/>
      <c r="P6856" s="93"/>
    </row>
    <row r="6857" spans="14:16" x14ac:dyDescent="0.15">
      <c r="N6857" s="93"/>
      <c r="P6857" s="93"/>
    </row>
    <row r="6858" spans="14:16" x14ac:dyDescent="0.15">
      <c r="N6858" s="93"/>
      <c r="P6858" s="93"/>
    </row>
    <row r="6859" spans="14:16" x14ac:dyDescent="0.15">
      <c r="N6859" s="93"/>
      <c r="P6859" s="93"/>
    </row>
    <row r="6860" spans="14:16" x14ac:dyDescent="0.15">
      <c r="N6860" s="93"/>
      <c r="P6860" s="93"/>
    </row>
    <row r="6861" spans="14:16" x14ac:dyDescent="0.15">
      <c r="N6861" s="93"/>
      <c r="P6861" s="93"/>
    </row>
    <row r="6862" spans="14:16" x14ac:dyDescent="0.15">
      <c r="N6862" s="93"/>
      <c r="P6862" s="93"/>
    </row>
    <row r="6863" spans="14:16" x14ac:dyDescent="0.15">
      <c r="N6863" s="93"/>
      <c r="P6863" s="93"/>
    </row>
    <row r="6864" spans="14:16" x14ac:dyDescent="0.15">
      <c r="N6864" s="93"/>
      <c r="P6864" s="93"/>
    </row>
    <row r="6865" spans="14:16" x14ac:dyDescent="0.15">
      <c r="N6865" s="93"/>
      <c r="P6865" s="93"/>
    </row>
    <row r="6866" spans="14:16" x14ac:dyDescent="0.15">
      <c r="N6866" s="93"/>
      <c r="P6866" s="93"/>
    </row>
    <row r="6867" spans="14:16" x14ac:dyDescent="0.15">
      <c r="N6867" s="93"/>
      <c r="P6867" s="93"/>
    </row>
    <row r="6868" spans="14:16" x14ac:dyDescent="0.15">
      <c r="N6868" s="93"/>
      <c r="P6868" s="93"/>
    </row>
    <row r="6869" spans="14:16" x14ac:dyDescent="0.15">
      <c r="N6869" s="93"/>
      <c r="P6869" s="93"/>
    </row>
    <row r="6870" spans="14:16" x14ac:dyDescent="0.15">
      <c r="N6870" s="93"/>
      <c r="P6870" s="93"/>
    </row>
    <row r="6871" spans="14:16" x14ac:dyDescent="0.15">
      <c r="N6871" s="93"/>
      <c r="P6871" s="93"/>
    </row>
    <row r="6872" spans="14:16" x14ac:dyDescent="0.15">
      <c r="N6872" s="93"/>
      <c r="P6872" s="93"/>
    </row>
    <row r="6873" spans="14:16" x14ac:dyDescent="0.15">
      <c r="N6873" s="93"/>
      <c r="P6873" s="93"/>
    </row>
    <row r="6874" spans="14:16" x14ac:dyDescent="0.15">
      <c r="N6874" s="93"/>
      <c r="P6874" s="93"/>
    </row>
    <row r="6875" spans="14:16" x14ac:dyDescent="0.15">
      <c r="N6875" s="93"/>
      <c r="P6875" s="93"/>
    </row>
    <row r="6876" spans="14:16" x14ac:dyDescent="0.15">
      <c r="N6876" s="93"/>
      <c r="P6876" s="93"/>
    </row>
    <row r="6877" spans="14:16" x14ac:dyDescent="0.15">
      <c r="N6877" s="93"/>
      <c r="P6877" s="93"/>
    </row>
    <row r="6878" spans="14:16" x14ac:dyDescent="0.15">
      <c r="N6878" s="93"/>
      <c r="P6878" s="93"/>
    </row>
    <row r="6879" spans="14:16" x14ac:dyDescent="0.15">
      <c r="N6879" s="93"/>
      <c r="P6879" s="93"/>
    </row>
    <row r="6880" spans="14:16" x14ac:dyDescent="0.15">
      <c r="N6880" s="93"/>
      <c r="P6880" s="93"/>
    </row>
    <row r="6881" spans="14:16" x14ac:dyDescent="0.15">
      <c r="N6881" s="93"/>
      <c r="P6881" s="93"/>
    </row>
    <row r="6882" spans="14:16" x14ac:dyDescent="0.15">
      <c r="N6882" s="93"/>
      <c r="P6882" s="93"/>
    </row>
    <row r="6883" spans="14:16" x14ac:dyDescent="0.15">
      <c r="N6883" s="93"/>
      <c r="P6883" s="93"/>
    </row>
    <row r="6884" spans="14:16" x14ac:dyDescent="0.15">
      <c r="N6884" s="93"/>
      <c r="P6884" s="93"/>
    </row>
    <row r="6885" spans="14:16" x14ac:dyDescent="0.15">
      <c r="N6885" s="93"/>
      <c r="P6885" s="93"/>
    </row>
    <row r="6886" spans="14:16" x14ac:dyDescent="0.15">
      <c r="N6886" s="93"/>
      <c r="P6886" s="93"/>
    </row>
    <row r="6887" spans="14:16" x14ac:dyDescent="0.15">
      <c r="N6887" s="93"/>
      <c r="P6887" s="93"/>
    </row>
    <row r="6888" spans="14:16" x14ac:dyDescent="0.15">
      <c r="N6888" s="93"/>
      <c r="P6888" s="93"/>
    </row>
    <row r="6889" spans="14:16" x14ac:dyDescent="0.15">
      <c r="N6889" s="93"/>
      <c r="P6889" s="93"/>
    </row>
    <row r="6890" spans="14:16" x14ac:dyDescent="0.15">
      <c r="N6890" s="93"/>
      <c r="P6890" s="93"/>
    </row>
    <row r="6891" spans="14:16" x14ac:dyDescent="0.15">
      <c r="N6891" s="93"/>
      <c r="P6891" s="93"/>
    </row>
    <row r="6892" spans="14:16" x14ac:dyDescent="0.15">
      <c r="N6892" s="93"/>
      <c r="P6892" s="93"/>
    </row>
    <row r="6893" spans="14:16" x14ac:dyDescent="0.15">
      <c r="N6893" s="93"/>
      <c r="P6893" s="93"/>
    </row>
    <row r="6894" spans="14:16" x14ac:dyDescent="0.15">
      <c r="N6894" s="93"/>
      <c r="P6894" s="93"/>
    </row>
    <row r="6895" spans="14:16" x14ac:dyDescent="0.15">
      <c r="N6895" s="93"/>
      <c r="P6895" s="93"/>
    </row>
    <row r="6896" spans="14:16" x14ac:dyDescent="0.15">
      <c r="N6896" s="93"/>
      <c r="P6896" s="93"/>
    </row>
    <row r="6897" spans="14:16" x14ac:dyDescent="0.15">
      <c r="N6897" s="93"/>
      <c r="P6897" s="93"/>
    </row>
    <row r="6898" spans="14:16" x14ac:dyDescent="0.15">
      <c r="N6898" s="93"/>
      <c r="P6898" s="93"/>
    </row>
    <row r="6899" spans="14:16" x14ac:dyDescent="0.15">
      <c r="N6899" s="93"/>
      <c r="P6899" s="93"/>
    </row>
    <row r="6900" spans="14:16" x14ac:dyDescent="0.15">
      <c r="N6900" s="93"/>
      <c r="P6900" s="93"/>
    </row>
    <row r="6901" spans="14:16" x14ac:dyDescent="0.15">
      <c r="N6901" s="93"/>
      <c r="P6901" s="93"/>
    </row>
    <row r="6902" spans="14:16" x14ac:dyDescent="0.15">
      <c r="N6902" s="93"/>
      <c r="P6902" s="93"/>
    </row>
    <row r="6903" spans="14:16" x14ac:dyDescent="0.15">
      <c r="N6903" s="93"/>
      <c r="P6903" s="93"/>
    </row>
    <row r="6904" spans="14:16" x14ac:dyDescent="0.15">
      <c r="N6904" s="93"/>
      <c r="P6904" s="93"/>
    </row>
    <row r="6905" spans="14:16" x14ac:dyDescent="0.15">
      <c r="N6905" s="93"/>
      <c r="P6905" s="93"/>
    </row>
    <row r="6906" spans="14:16" x14ac:dyDescent="0.15">
      <c r="N6906" s="93"/>
      <c r="P6906" s="93"/>
    </row>
    <row r="6907" spans="14:16" x14ac:dyDescent="0.15">
      <c r="N6907" s="93"/>
      <c r="P6907" s="93"/>
    </row>
    <row r="6908" spans="14:16" x14ac:dyDescent="0.15">
      <c r="N6908" s="93"/>
      <c r="P6908" s="93"/>
    </row>
    <row r="6909" spans="14:16" x14ac:dyDescent="0.15">
      <c r="N6909" s="93"/>
      <c r="P6909" s="93"/>
    </row>
    <row r="6910" spans="14:16" x14ac:dyDescent="0.15">
      <c r="N6910" s="93"/>
      <c r="P6910" s="93"/>
    </row>
    <row r="6911" spans="14:16" x14ac:dyDescent="0.15">
      <c r="N6911" s="93"/>
      <c r="P6911" s="93"/>
    </row>
    <row r="6912" spans="14:16" x14ac:dyDescent="0.15">
      <c r="N6912" s="93"/>
      <c r="P6912" s="93"/>
    </row>
    <row r="6913" spans="14:16" x14ac:dyDescent="0.15">
      <c r="N6913" s="93"/>
      <c r="P6913" s="93"/>
    </row>
    <row r="6914" spans="14:16" x14ac:dyDescent="0.15">
      <c r="N6914" s="93"/>
      <c r="P6914" s="93"/>
    </row>
    <row r="6915" spans="14:16" x14ac:dyDescent="0.15">
      <c r="N6915" s="93"/>
      <c r="P6915" s="93"/>
    </row>
    <row r="6916" spans="14:16" x14ac:dyDescent="0.15">
      <c r="N6916" s="93"/>
      <c r="P6916" s="93"/>
    </row>
    <row r="6917" spans="14:16" x14ac:dyDescent="0.15">
      <c r="N6917" s="93"/>
      <c r="P6917" s="93"/>
    </row>
    <row r="6918" spans="14:16" x14ac:dyDescent="0.15">
      <c r="N6918" s="93"/>
      <c r="P6918" s="93"/>
    </row>
    <row r="6919" spans="14:16" x14ac:dyDescent="0.15">
      <c r="N6919" s="93"/>
      <c r="P6919" s="93"/>
    </row>
    <row r="6920" spans="14:16" x14ac:dyDescent="0.15">
      <c r="N6920" s="93"/>
      <c r="P6920" s="93"/>
    </row>
    <row r="6921" spans="14:16" x14ac:dyDescent="0.15">
      <c r="N6921" s="93"/>
      <c r="P6921" s="93"/>
    </row>
    <row r="6922" spans="14:16" x14ac:dyDescent="0.15">
      <c r="N6922" s="93"/>
      <c r="P6922" s="93"/>
    </row>
    <row r="6923" spans="14:16" x14ac:dyDescent="0.15">
      <c r="N6923" s="93"/>
      <c r="P6923" s="93"/>
    </row>
    <row r="6924" spans="14:16" x14ac:dyDescent="0.15">
      <c r="N6924" s="93"/>
      <c r="P6924" s="93"/>
    </row>
    <row r="6925" spans="14:16" x14ac:dyDescent="0.15">
      <c r="N6925" s="93"/>
      <c r="P6925" s="93"/>
    </row>
    <row r="6926" spans="14:16" x14ac:dyDescent="0.15">
      <c r="N6926" s="93"/>
      <c r="P6926" s="93"/>
    </row>
    <row r="6927" spans="14:16" x14ac:dyDescent="0.15">
      <c r="N6927" s="93"/>
      <c r="P6927" s="93"/>
    </row>
    <row r="6928" spans="14:16" x14ac:dyDescent="0.15">
      <c r="N6928" s="93"/>
      <c r="P6928" s="93"/>
    </row>
    <row r="6929" spans="14:16" x14ac:dyDescent="0.15">
      <c r="N6929" s="93"/>
      <c r="P6929" s="93"/>
    </row>
    <row r="6930" spans="14:16" x14ac:dyDescent="0.15">
      <c r="N6930" s="93"/>
      <c r="P6930" s="93"/>
    </row>
    <row r="6931" spans="14:16" x14ac:dyDescent="0.15">
      <c r="N6931" s="93"/>
      <c r="P6931" s="93"/>
    </row>
    <row r="6932" spans="14:16" x14ac:dyDescent="0.15">
      <c r="N6932" s="93"/>
      <c r="P6932" s="93"/>
    </row>
    <row r="6933" spans="14:16" x14ac:dyDescent="0.15">
      <c r="N6933" s="93"/>
      <c r="P6933" s="93"/>
    </row>
    <row r="6934" spans="14:16" x14ac:dyDescent="0.15">
      <c r="N6934" s="93"/>
      <c r="P6934" s="93"/>
    </row>
    <row r="6935" spans="14:16" x14ac:dyDescent="0.15">
      <c r="N6935" s="93"/>
      <c r="P6935" s="93"/>
    </row>
    <row r="6936" spans="14:16" x14ac:dyDescent="0.15">
      <c r="N6936" s="93"/>
      <c r="P6936" s="93"/>
    </row>
    <row r="6937" spans="14:16" x14ac:dyDescent="0.15">
      <c r="N6937" s="93"/>
      <c r="P6937" s="93"/>
    </row>
    <row r="6938" spans="14:16" x14ac:dyDescent="0.15">
      <c r="N6938" s="93"/>
      <c r="P6938" s="93"/>
    </row>
    <row r="6939" spans="14:16" x14ac:dyDescent="0.15">
      <c r="N6939" s="93"/>
      <c r="P6939" s="93"/>
    </row>
    <row r="6940" spans="14:16" x14ac:dyDescent="0.15">
      <c r="N6940" s="93"/>
      <c r="P6940" s="93"/>
    </row>
    <row r="6941" spans="14:16" x14ac:dyDescent="0.15">
      <c r="N6941" s="93"/>
      <c r="P6941" s="93"/>
    </row>
    <row r="6942" spans="14:16" x14ac:dyDescent="0.15">
      <c r="N6942" s="93"/>
      <c r="P6942" s="93"/>
    </row>
    <row r="6943" spans="14:16" x14ac:dyDescent="0.15">
      <c r="N6943" s="93"/>
      <c r="P6943" s="93"/>
    </row>
    <row r="6944" spans="14:16" x14ac:dyDescent="0.15">
      <c r="N6944" s="93"/>
      <c r="P6944" s="93"/>
    </row>
    <row r="6945" spans="14:16" x14ac:dyDescent="0.15">
      <c r="N6945" s="93"/>
      <c r="P6945" s="93"/>
    </row>
    <row r="6946" spans="14:16" x14ac:dyDescent="0.15">
      <c r="N6946" s="93"/>
      <c r="P6946" s="93"/>
    </row>
    <row r="6947" spans="14:16" x14ac:dyDescent="0.15">
      <c r="N6947" s="93"/>
      <c r="P6947" s="93"/>
    </row>
    <row r="6948" spans="14:16" x14ac:dyDescent="0.15">
      <c r="N6948" s="93"/>
      <c r="P6948" s="93"/>
    </row>
    <row r="6949" spans="14:16" x14ac:dyDescent="0.15">
      <c r="N6949" s="93"/>
      <c r="P6949" s="93"/>
    </row>
    <row r="6950" spans="14:16" x14ac:dyDescent="0.15">
      <c r="N6950" s="93"/>
      <c r="P6950" s="93"/>
    </row>
    <row r="6951" spans="14:16" x14ac:dyDescent="0.15">
      <c r="N6951" s="93"/>
      <c r="P6951" s="93"/>
    </row>
    <row r="6952" spans="14:16" x14ac:dyDescent="0.15">
      <c r="N6952" s="93"/>
      <c r="P6952" s="93"/>
    </row>
    <row r="6953" spans="14:16" x14ac:dyDescent="0.15">
      <c r="N6953" s="93"/>
      <c r="P6953" s="93"/>
    </row>
    <row r="6954" spans="14:16" x14ac:dyDescent="0.15">
      <c r="N6954" s="93"/>
      <c r="P6954" s="93"/>
    </row>
    <row r="6955" spans="14:16" x14ac:dyDescent="0.15">
      <c r="N6955" s="93"/>
      <c r="P6955" s="93"/>
    </row>
    <row r="6956" spans="14:16" x14ac:dyDescent="0.15">
      <c r="N6956" s="93"/>
      <c r="P6956" s="93"/>
    </row>
    <row r="6957" spans="14:16" x14ac:dyDescent="0.15">
      <c r="N6957" s="93"/>
      <c r="P6957" s="93"/>
    </row>
    <row r="6958" spans="14:16" x14ac:dyDescent="0.15">
      <c r="N6958" s="93"/>
      <c r="P6958" s="93"/>
    </row>
    <row r="6959" spans="14:16" x14ac:dyDescent="0.15">
      <c r="N6959" s="93"/>
      <c r="P6959" s="93"/>
    </row>
    <row r="6960" spans="14:16" x14ac:dyDescent="0.15">
      <c r="N6960" s="93"/>
      <c r="P6960" s="93"/>
    </row>
    <row r="6961" spans="14:16" x14ac:dyDescent="0.15">
      <c r="N6961" s="93"/>
      <c r="P6961" s="93"/>
    </row>
    <row r="6962" spans="14:16" x14ac:dyDescent="0.15">
      <c r="N6962" s="93"/>
      <c r="P6962" s="93"/>
    </row>
    <row r="6963" spans="14:16" x14ac:dyDescent="0.15">
      <c r="N6963" s="93"/>
      <c r="P6963" s="93"/>
    </row>
    <row r="6964" spans="14:16" x14ac:dyDescent="0.15">
      <c r="N6964" s="93"/>
      <c r="P6964" s="93"/>
    </row>
    <row r="6965" spans="14:16" x14ac:dyDescent="0.15">
      <c r="N6965" s="93"/>
      <c r="P6965" s="93"/>
    </row>
    <row r="6966" spans="14:16" x14ac:dyDescent="0.15">
      <c r="N6966" s="93"/>
      <c r="P6966" s="93"/>
    </row>
    <row r="6967" spans="14:16" x14ac:dyDescent="0.15">
      <c r="N6967" s="93"/>
      <c r="P6967" s="93"/>
    </row>
    <row r="6968" spans="14:16" x14ac:dyDescent="0.15">
      <c r="N6968" s="93"/>
      <c r="P6968" s="93"/>
    </row>
    <row r="6969" spans="14:16" x14ac:dyDescent="0.15">
      <c r="N6969" s="93"/>
      <c r="P6969" s="93"/>
    </row>
    <row r="6970" spans="14:16" x14ac:dyDescent="0.15">
      <c r="N6970" s="93"/>
      <c r="P6970" s="93"/>
    </row>
    <row r="6971" spans="14:16" x14ac:dyDescent="0.15">
      <c r="N6971" s="93"/>
      <c r="P6971" s="93"/>
    </row>
    <row r="6972" spans="14:16" x14ac:dyDescent="0.15">
      <c r="N6972" s="93"/>
      <c r="P6972" s="93"/>
    </row>
    <row r="6973" spans="14:16" x14ac:dyDescent="0.15">
      <c r="N6973" s="93"/>
      <c r="P6973" s="93"/>
    </row>
    <row r="6974" spans="14:16" x14ac:dyDescent="0.15">
      <c r="N6974" s="93"/>
      <c r="P6974" s="93"/>
    </row>
    <row r="6975" spans="14:16" x14ac:dyDescent="0.15">
      <c r="N6975" s="93"/>
      <c r="P6975" s="93"/>
    </row>
    <row r="6976" spans="14:16" x14ac:dyDescent="0.15">
      <c r="N6976" s="93"/>
      <c r="P6976" s="93"/>
    </row>
    <row r="6977" spans="14:16" x14ac:dyDescent="0.15">
      <c r="N6977" s="93"/>
      <c r="P6977" s="93"/>
    </row>
    <row r="6978" spans="14:16" x14ac:dyDescent="0.15">
      <c r="N6978" s="93"/>
      <c r="P6978" s="93"/>
    </row>
    <row r="6979" spans="14:16" x14ac:dyDescent="0.15">
      <c r="N6979" s="93"/>
      <c r="P6979" s="93"/>
    </row>
    <row r="6980" spans="14:16" x14ac:dyDescent="0.15">
      <c r="N6980" s="93"/>
      <c r="P6980" s="93"/>
    </row>
    <row r="6981" spans="14:16" x14ac:dyDescent="0.15">
      <c r="N6981" s="93"/>
      <c r="P6981" s="93"/>
    </row>
    <row r="6982" spans="14:16" x14ac:dyDescent="0.15">
      <c r="N6982" s="93"/>
      <c r="P6982" s="93"/>
    </row>
    <row r="6983" spans="14:16" x14ac:dyDescent="0.15">
      <c r="N6983" s="93"/>
      <c r="P6983" s="93"/>
    </row>
    <row r="6984" spans="14:16" x14ac:dyDescent="0.15">
      <c r="N6984" s="93"/>
      <c r="P6984" s="93"/>
    </row>
    <row r="6985" spans="14:16" x14ac:dyDescent="0.15">
      <c r="N6985" s="93"/>
      <c r="P6985" s="93"/>
    </row>
    <row r="6986" spans="14:16" x14ac:dyDescent="0.15">
      <c r="N6986" s="93"/>
      <c r="P6986" s="93"/>
    </row>
    <row r="6987" spans="14:16" x14ac:dyDescent="0.15">
      <c r="N6987" s="93"/>
      <c r="P6987" s="93"/>
    </row>
    <row r="6988" spans="14:16" x14ac:dyDescent="0.15">
      <c r="N6988" s="93"/>
      <c r="P6988" s="93"/>
    </row>
    <row r="6989" spans="14:16" x14ac:dyDescent="0.15">
      <c r="N6989" s="93"/>
      <c r="P6989" s="93"/>
    </row>
    <row r="6990" spans="14:16" x14ac:dyDescent="0.15">
      <c r="N6990" s="93"/>
      <c r="P6990" s="93"/>
    </row>
    <row r="6991" spans="14:16" x14ac:dyDescent="0.15">
      <c r="N6991" s="93"/>
      <c r="P6991" s="93"/>
    </row>
    <row r="6992" spans="14:16" x14ac:dyDescent="0.15">
      <c r="N6992" s="93"/>
      <c r="P6992" s="93"/>
    </row>
    <row r="6993" spans="14:16" x14ac:dyDescent="0.15">
      <c r="N6993" s="93"/>
      <c r="P6993" s="93"/>
    </row>
    <row r="6994" spans="14:16" x14ac:dyDescent="0.15">
      <c r="N6994" s="93"/>
      <c r="P6994" s="93"/>
    </row>
    <row r="6995" spans="14:16" x14ac:dyDescent="0.15">
      <c r="N6995" s="93"/>
      <c r="P6995" s="93"/>
    </row>
    <row r="6996" spans="14:16" x14ac:dyDescent="0.15">
      <c r="N6996" s="93"/>
      <c r="P6996" s="93"/>
    </row>
    <row r="6997" spans="14:16" x14ac:dyDescent="0.15">
      <c r="N6997" s="93"/>
      <c r="P6997" s="93"/>
    </row>
    <row r="6998" spans="14:16" x14ac:dyDescent="0.15">
      <c r="N6998" s="93"/>
      <c r="P6998" s="93"/>
    </row>
    <row r="6999" spans="14:16" x14ac:dyDescent="0.15">
      <c r="N6999" s="93"/>
      <c r="P6999" s="93"/>
    </row>
    <row r="7000" spans="14:16" x14ac:dyDescent="0.15">
      <c r="N7000" s="93"/>
      <c r="P7000" s="93"/>
    </row>
    <row r="7001" spans="14:16" x14ac:dyDescent="0.15">
      <c r="N7001" s="93"/>
      <c r="P7001" s="93"/>
    </row>
    <row r="7002" spans="14:16" x14ac:dyDescent="0.15">
      <c r="N7002" s="93"/>
      <c r="P7002" s="93"/>
    </row>
    <row r="7003" spans="14:16" x14ac:dyDescent="0.15">
      <c r="N7003" s="93"/>
      <c r="P7003" s="93"/>
    </row>
    <row r="7004" spans="14:16" x14ac:dyDescent="0.15">
      <c r="N7004" s="93"/>
      <c r="P7004" s="93"/>
    </row>
    <row r="7005" spans="14:16" x14ac:dyDescent="0.15">
      <c r="N7005" s="93"/>
      <c r="P7005" s="93"/>
    </row>
    <row r="7006" spans="14:16" x14ac:dyDescent="0.15">
      <c r="N7006" s="93"/>
      <c r="P7006" s="93"/>
    </row>
    <row r="7007" spans="14:16" x14ac:dyDescent="0.15">
      <c r="N7007" s="93"/>
      <c r="P7007" s="93"/>
    </row>
    <row r="7008" spans="14:16" x14ac:dyDescent="0.15">
      <c r="N7008" s="93"/>
      <c r="P7008" s="93"/>
    </row>
    <row r="7009" spans="14:16" x14ac:dyDescent="0.15">
      <c r="N7009" s="93"/>
      <c r="P7009" s="93"/>
    </row>
    <row r="7010" spans="14:16" x14ac:dyDescent="0.15">
      <c r="N7010" s="93"/>
      <c r="P7010" s="93"/>
    </row>
    <row r="7011" spans="14:16" x14ac:dyDescent="0.15">
      <c r="N7011" s="93"/>
      <c r="P7011" s="93"/>
    </row>
    <row r="7012" spans="14:16" x14ac:dyDescent="0.15">
      <c r="N7012" s="93"/>
      <c r="P7012" s="93"/>
    </row>
    <row r="7013" spans="14:16" x14ac:dyDescent="0.15">
      <c r="N7013" s="93"/>
      <c r="P7013" s="93"/>
    </row>
    <row r="7014" spans="14:16" x14ac:dyDescent="0.15">
      <c r="N7014" s="93"/>
      <c r="P7014" s="93"/>
    </row>
    <row r="7015" spans="14:16" x14ac:dyDescent="0.15">
      <c r="N7015" s="93"/>
      <c r="P7015" s="93"/>
    </row>
    <row r="7016" spans="14:16" x14ac:dyDescent="0.15">
      <c r="N7016" s="93"/>
      <c r="P7016" s="93"/>
    </row>
    <row r="7017" spans="14:16" x14ac:dyDescent="0.15">
      <c r="N7017" s="93"/>
      <c r="P7017" s="93"/>
    </row>
    <row r="7018" spans="14:16" x14ac:dyDescent="0.15">
      <c r="N7018" s="93"/>
      <c r="P7018" s="93"/>
    </row>
    <row r="7019" spans="14:16" x14ac:dyDescent="0.15">
      <c r="N7019" s="93"/>
      <c r="P7019" s="93"/>
    </row>
    <row r="7020" spans="14:16" x14ac:dyDescent="0.15">
      <c r="N7020" s="93"/>
      <c r="P7020" s="93"/>
    </row>
    <row r="7021" spans="14:16" x14ac:dyDescent="0.15">
      <c r="N7021" s="93"/>
      <c r="P7021" s="93"/>
    </row>
    <row r="7022" spans="14:16" x14ac:dyDescent="0.15">
      <c r="N7022" s="93"/>
      <c r="P7022" s="93"/>
    </row>
    <row r="7023" spans="14:16" x14ac:dyDescent="0.15">
      <c r="N7023" s="93"/>
      <c r="P7023" s="93"/>
    </row>
    <row r="7024" spans="14:16" x14ac:dyDescent="0.15">
      <c r="N7024" s="93"/>
      <c r="P7024" s="93"/>
    </row>
    <row r="7025" spans="14:16" x14ac:dyDescent="0.15">
      <c r="N7025" s="93"/>
      <c r="P7025" s="93"/>
    </row>
    <row r="7026" spans="14:16" x14ac:dyDescent="0.15">
      <c r="N7026" s="93"/>
      <c r="P7026" s="93"/>
    </row>
    <row r="7027" spans="14:16" x14ac:dyDescent="0.15">
      <c r="N7027" s="93"/>
      <c r="P7027" s="93"/>
    </row>
    <row r="7028" spans="14:16" x14ac:dyDescent="0.15">
      <c r="N7028" s="93"/>
      <c r="P7028" s="93"/>
    </row>
    <row r="7029" spans="14:16" x14ac:dyDescent="0.15">
      <c r="N7029" s="93"/>
      <c r="P7029" s="93"/>
    </row>
    <row r="7030" spans="14:16" x14ac:dyDescent="0.15">
      <c r="N7030" s="93"/>
      <c r="P7030" s="93"/>
    </row>
    <row r="7031" spans="14:16" x14ac:dyDescent="0.15">
      <c r="N7031" s="93"/>
      <c r="P7031" s="93"/>
    </row>
    <row r="7032" spans="14:16" x14ac:dyDescent="0.15">
      <c r="N7032" s="93"/>
      <c r="P7032" s="93"/>
    </row>
    <row r="7033" spans="14:16" x14ac:dyDescent="0.15">
      <c r="N7033" s="93"/>
      <c r="P7033" s="93"/>
    </row>
    <row r="7034" spans="14:16" x14ac:dyDescent="0.15">
      <c r="N7034" s="93"/>
      <c r="P7034" s="93"/>
    </row>
    <row r="7035" spans="14:16" x14ac:dyDescent="0.15">
      <c r="N7035" s="93"/>
      <c r="P7035" s="93"/>
    </row>
    <row r="7036" spans="14:16" x14ac:dyDescent="0.15">
      <c r="N7036" s="93"/>
      <c r="P7036" s="93"/>
    </row>
    <row r="7037" spans="14:16" x14ac:dyDescent="0.15">
      <c r="N7037" s="93"/>
      <c r="P7037" s="93"/>
    </row>
    <row r="7038" spans="14:16" x14ac:dyDescent="0.15">
      <c r="N7038" s="93"/>
      <c r="P7038" s="93"/>
    </row>
    <row r="7039" spans="14:16" x14ac:dyDescent="0.15">
      <c r="N7039" s="93"/>
      <c r="P7039" s="93"/>
    </row>
    <row r="7040" spans="14:16" x14ac:dyDescent="0.15">
      <c r="N7040" s="93"/>
      <c r="P7040" s="93"/>
    </row>
    <row r="7041" spans="14:16" x14ac:dyDescent="0.15">
      <c r="N7041" s="93"/>
      <c r="P7041" s="93"/>
    </row>
    <row r="7042" spans="14:16" x14ac:dyDescent="0.15">
      <c r="N7042" s="93"/>
      <c r="P7042" s="93"/>
    </row>
    <row r="7043" spans="14:16" x14ac:dyDescent="0.15">
      <c r="N7043" s="93"/>
      <c r="P7043" s="93"/>
    </row>
    <row r="7044" spans="14:16" x14ac:dyDescent="0.15">
      <c r="N7044" s="93"/>
      <c r="P7044" s="93"/>
    </row>
    <row r="7045" spans="14:16" x14ac:dyDescent="0.15">
      <c r="N7045" s="93"/>
      <c r="P7045" s="93"/>
    </row>
    <row r="7046" spans="14:16" x14ac:dyDescent="0.15">
      <c r="N7046" s="93"/>
      <c r="P7046" s="93"/>
    </row>
    <row r="7047" spans="14:16" x14ac:dyDescent="0.15">
      <c r="N7047" s="93"/>
      <c r="P7047" s="93"/>
    </row>
    <row r="7048" spans="14:16" x14ac:dyDescent="0.15">
      <c r="N7048" s="93"/>
      <c r="P7048" s="93"/>
    </row>
    <row r="7049" spans="14:16" x14ac:dyDescent="0.15">
      <c r="N7049" s="93"/>
      <c r="P7049" s="93"/>
    </row>
    <row r="7050" spans="14:16" x14ac:dyDescent="0.15">
      <c r="N7050" s="93"/>
      <c r="P7050" s="93"/>
    </row>
    <row r="7051" spans="14:16" x14ac:dyDescent="0.15">
      <c r="N7051" s="93"/>
      <c r="P7051" s="93"/>
    </row>
    <row r="7052" spans="14:16" x14ac:dyDescent="0.15">
      <c r="N7052" s="93"/>
      <c r="P7052" s="93"/>
    </row>
    <row r="7053" spans="14:16" x14ac:dyDescent="0.15">
      <c r="N7053" s="93"/>
      <c r="P7053" s="93"/>
    </row>
    <row r="7054" spans="14:16" x14ac:dyDescent="0.15">
      <c r="N7054" s="93"/>
      <c r="P7054" s="93"/>
    </row>
    <row r="7055" spans="14:16" x14ac:dyDescent="0.15">
      <c r="N7055" s="93"/>
      <c r="P7055" s="93"/>
    </row>
    <row r="7056" spans="14:16" x14ac:dyDescent="0.15">
      <c r="N7056" s="93"/>
      <c r="P7056" s="93"/>
    </row>
    <row r="7057" spans="14:16" x14ac:dyDescent="0.15">
      <c r="N7057" s="93"/>
      <c r="P7057" s="93"/>
    </row>
    <row r="7058" spans="14:16" x14ac:dyDescent="0.15">
      <c r="N7058" s="93"/>
      <c r="P7058" s="93"/>
    </row>
    <row r="7059" spans="14:16" x14ac:dyDescent="0.15">
      <c r="N7059" s="93"/>
      <c r="P7059" s="93"/>
    </row>
    <row r="7060" spans="14:16" x14ac:dyDescent="0.15">
      <c r="N7060" s="93"/>
      <c r="P7060" s="93"/>
    </row>
    <row r="7061" spans="14:16" x14ac:dyDescent="0.15">
      <c r="N7061" s="93"/>
      <c r="P7061" s="93"/>
    </row>
    <row r="7062" spans="14:16" x14ac:dyDescent="0.15">
      <c r="N7062" s="93"/>
      <c r="P7062" s="93"/>
    </row>
    <row r="7063" spans="14:16" x14ac:dyDescent="0.15">
      <c r="N7063" s="93"/>
      <c r="P7063" s="93"/>
    </row>
    <row r="7064" spans="14:16" x14ac:dyDescent="0.15">
      <c r="N7064" s="93"/>
      <c r="P7064" s="93"/>
    </row>
    <row r="7065" spans="14:16" x14ac:dyDescent="0.15">
      <c r="N7065" s="93"/>
      <c r="P7065" s="93"/>
    </row>
    <row r="7066" spans="14:16" x14ac:dyDescent="0.15">
      <c r="N7066" s="93"/>
      <c r="P7066" s="93"/>
    </row>
    <row r="7067" spans="14:16" x14ac:dyDescent="0.15">
      <c r="N7067" s="93"/>
      <c r="P7067" s="93"/>
    </row>
    <row r="7068" spans="14:16" x14ac:dyDescent="0.15">
      <c r="N7068" s="93"/>
      <c r="P7068" s="93"/>
    </row>
    <row r="7069" spans="14:16" x14ac:dyDescent="0.15">
      <c r="N7069" s="93"/>
      <c r="P7069" s="93"/>
    </row>
    <row r="7070" spans="14:16" x14ac:dyDescent="0.15">
      <c r="N7070" s="93"/>
      <c r="P7070" s="93"/>
    </row>
    <row r="7071" spans="14:16" x14ac:dyDescent="0.15">
      <c r="N7071" s="93"/>
      <c r="P7071" s="93"/>
    </row>
    <row r="7072" spans="14:16" x14ac:dyDescent="0.15">
      <c r="N7072" s="93"/>
      <c r="P7072" s="93"/>
    </row>
    <row r="7073" spans="14:16" x14ac:dyDescent="0.15">
      <c r="N7073" s="93"/>
      <c r="P7073" s="93"/>
    </row>
    <row r="7074" spans="14:16" x14ac:dyDescent="0.15">
      <c r="N7074" s="93"/>
      <c r="P7074" s="93"/>
    </row>
    <row r="7075" spans="14:16" x14ac:dyDescent="0.15">
      <c r="N7075" s="93"/>
      <c r="P7075" s="93"/>
    </row>
    <row r="7076" spans="14:16" x14ac:dyDescent="0.15">
      <c r="N7076" s="93"/>
      <c r="P7076" s="93"/>
    </row>
    <row r="7077" spans="14:16" x14ac:dyDescent="0.15">
      <c r="N7077" s="93"/>
      <c r="P7077" s="93"/>
    </row>
    <row r="7078" spans="14:16" x14ac:dyDescent="0.15">
      <c r="N7078" s="93"/>
      <c r="P7078" s="93"/>
    </row>
    <row r="7079" spans="14:16" x14ac:dyDescent="0.15">
      <c r="N7079" s="93"/>
      <c r="P7079" s="93"/>
    </row>
    <row r="7080" spans="14:16" x14ac:dyDescent="0.15">
      <c r="N7080" s="93"/>
      <c r="P7080" s="93"/>
    </row>
    <row r="7081" spans="14:16" x14ac:dyDescent="0.15">
      <c r="N7081" s="93"/>
      <c r="P7081" s="93"/>
    </row>
    <row r="7082" spans="14:16" x14ac:dyDescent="0.15">
      <c r="N7082" s="93"/>
      <c r="P7082" s="93"/>
    </row>
    <row r="7083" spans="14:16" x14ac:dyDescent="0.15">
      <c r="N7083" s="93"/>
      <c r="P7083" s="93"/>
    </row>
    <row r="7084" spans="14:16" x14ac:dyDescent="0.15">
      <c r="N7084" s="93"/>
      <c r="P7084" s="93"/>
    </row>
    <row r="7085" spans="14:16" x14ac:dyDescent="0.15">
      <c r="N7085" s="93"/>
      <c r="P7085" s="93"/>
    </row>
    <row r="7086" spans="14:16" x14ac:dyDescent="0.15">
      <c r="N7086" s="93"/>
      <c r="P7086" s="93"/>
    </row>
    <row r="7087" spans="14:16" x14ac:dyDescent="0.15">
      <c r="N7087" s="93"/>
      <c r="P7087" s="93"/>
    </row>
    <row r="7088" spans="14:16" x14ac:dyDescent="0.15">
      <c r="N7088" s="93"/>
      <c r="P7088" s="93"/>
    </row>
    <row r="7089" spans="14:16" x14ac:dyDescent="0.15">
      <c r="N7089" s="93"/>
      <c r="P7089" s="93"/>
    </row>
    <row r="7090" spans="14:16" x14ac:dyDescent="0.15">
      <c r="N7090" s="93"/>
      <c r="P7090" s="93"/>
    </row>
    <row r="7091" spans="14:16" x14ac:dyDescent="0.15">
      <c r="N7091" s="93"/>
      <c r="P7091" s="93"/>
    </row>
    <row r="7092" spans="14:16" x14ac:dyDescent="0.15">
      <c r="N7092" s="93"/>
      <c r="P7092" s="93"/>
    </row>
    <row r="7093" spans="14:16" x14ac:dyDescent="0.15">
      <c r="N7093" s="93"/>
      <c r="P7093" s="93"/>
    </row>
    <row r="7094" spans="14:16" x14ac:dyDescent="0.15">
      <c r="N7094" s="93"/>
      <c r="P7094" s="93"/>
    </row>
    <row r="7095" spans="14:16" x14ac:dyDescent="0.15">
      <c r="N7095" s="93"/>
      <c r="P7095" s="93"/>
    </row>
    <row r="7096" spans="14:16" x14ac:dyDescent="0.15">
      <c r="N7096" s="93"/>
      <c r="P7096" s="93"/>
    </row>
    <row r="7097" spans="14:16" x14ac:dyDescent="0.15">
      <c r="N7097" s="93"/>
      <c r="P7097" s="93"/>
    </row>
    <row r="7098" spans="14:16" x14ac:dyDescent="0.15">
      <c r="N7098" s="93"/>
      <c r="P7098" s="93"/>
    </row>
    <row r="7099" spans="14:16" x14ac:dyDescent="0.15">
      <c r="N7099" s="93"/>
      <c r="P7099" s="93"/>
    </row>
    <row r="7100" spans="14:16" x14ac:dyDescent="0.15">
      <c r="N7100" s="93"/>
      <c r="P7100" s="93"/>
    </row>
    <row r="7101" spans="14:16" x14ac:dyDescent="0.15">
      <c r="N7101" s="93"/>
      <c r="P7101" s="93"/>
    </row>
    <row r="7102" spans="14:16" x14ac:dyDescent="0.15">
      <c r="N7102" s="93"/>
      <c r="P7102" s="93"/>
    </row>
    <row r="7103" spans="14:16" x14ac:dyDescent="0.15">
      <c r="N7103" s="93"/>
      <c r="P7103" s="93"/>
    </row>
    <row r="7104" spans="14:16" x14ac:dyDescent="0.15">
      <c r="N7104" s="93"/>
      <c r="P7104" s="93"/>
    </row>
    <row r="7105" spans="14:16" x14ac:dyDescent="0.15">
      <c r="N7105" s="93"/>
      <c r="P7105" s="93"/>
    </row>
    <row r="7106" spans="14:16" x14ac:dyDescent="0.15">
      <c r="N7106" s="93"/>
      <c r="P7106" s="93"/>
    </row>
    <row r="7107" spans="14:16" x14ac:dyDescent="0.15">
      <c r="N7107" s="93"/>
      <c r="P7107" s="93"/>
    </row>
    <row r="7108" spans="14:16" x14ac:dyDescent="0.15">
      <c r="N7108" s="93"/>
      <c r="P7108" s="93"/>
    </row>
    <row r="7109" spans="14:16" x14ac:dyDescent="0.15">
      <c r="N7109" s="93"/>
      <c r="P7109" s="93"/>
    </row>
    <row r="7110" spans="14:16" x14ac:dyDescent="0.15">
      <c r="N7110" s="93"/>
      <c r="P7110" s="93"/>
    </row>
    <row r="7111" spans="14:16" x14ac:dyDescent="0.15">
      <c r="N7111" s="93"/>
      <c r="P7111" s="93"/>
    </row>
    <row r="7112" spans="14:16" x14ac:dyDescent="0.15">
      <c r="N7112" s="93"/>
      <c r="P7112" s="93"/>
    </row>
    <row r="7113" spans="14:16" x14ac:dyDescent="0.15">
      <c r="N7113" s="93"/>
      <c r="P7113" s="93"/>
    </row>
    <row r="7114" spans="14:16" x14ac:dyDescent="0.15">
      <c r="N7114" s="93"/>
      <c r="P7114" s="93"/>
    </row>
    <row r="7115" spans="14:16" x14ac:dyDescent="0.15">
      <c r="N7115" s="93"/>
      <c r="P7115" s="93"/>
    </row>
    <row r="7116" spans="14:16" x14ac:dyDescent="0.15">
      <c r="N7116" s="93"/>
      <c r="P7116" s="93"/>
    </row>
    <row r="7117" spans="14:16" x14ac:dyDescent="0.15">
      <c r="N7117" s="93"/>
      <c r="P7117" s="93"/>
    </row>
    <row r="7118" spans="14:16" x14ac:dyDescent="0.15">
      <c r="N7118" s="93"/>
      <c r="P7118" s="93"/>
    </row>
    <row r="7119" spans="14:16" x14ac:dyDescent="0.15">
      <c r="N7119" s="93"/>
      <c r="P7119" s="93"/>
    </row>
    <row r="7120" spans="14:16" x14ac:dyDescent="0.15">
      <c r="N7120" s="93"/>
      <c r="P7120" s="93"/>
    </row>
    <row r="7121" spans="14:16" x14ac:dyDescent="0.15">
      <c r="N7121" s="93"/>
      <c r="P7121" s="93"/>
    </row>
    <row r="7122" spans="14:16" x14ac:dyDescent="0.15">
      <c r="N7122" s="93"/>
      <c r="P7122" s="93"/>
    </row>
    <row r="7123" spans="14:16" x14ac:dyDescent="0.15">
      <c r="N7123" s="93"/>
      <c r="P7123" s="93"/>
    </row>
    <row r="7124" spans="14:16" x14ac:dyDescent="0.15">
      <c r="N7124" s="93"/>
      <c r="P7124" s="93"/>
    </row>
    <row r="7125" spans="14:16" x14ac:dyDescent="0.15">
      <c r="N7125" s="93"/>
      <c r="P7125" s="93"/>
    </row>
    <row r="7126" spans="14:16" x14ac:dyDescent="0.15">
      <c r="N7126" s="93"/>
      <c r="P7126" s="93"/>
    </row>
    <row r="7127" spans="14:16" x14ac:dyDescent="0.15">
      <c r="N7127" s="93"/>
      <c r="P7127" s="93"/>
    </row>
    <row r="7128" spans="14:16" x14ac:dyDescent="0.15">
      <c r="N7128" s="93"/>
      <c r="P7128" s="93"/>
    </row>
    <row r="7129" spans="14:16" x14ac:dyDescent="0.15">
      <c r="N7129" s="93"/>
      <c r="P7129" s="93"/>
    </row>
    <row r="7130" spans="14:16" x14ac:dyDescent="0.15">
      <c r="N7130" s="93"/>
      <c r="P7130" s="93"/>
    </row>
    <row r="7131" spans="14:16" x14ac:dyDescent="0.15">
      <c r="N7131" s="93"/>
      <c r="P7131" s="93"/>
    </row>
    <row r="7132" spans="14:16" x14ac:dyDescent="0.15">
      <c r="N7132" s="93"/>
      <c r="P7132" s="93"/>
    </row>
    <row r="7133" spans="14:16" x14ac:dyDescent="0.15">
      <c r="N7133" s="93"/>
      <c r="P7133" s="93"/>
    </row>
    <row r="7134" spans="14:16" x14ac:dyDescent="0.15">
      <c r="N7134" s="93"/>
      <c r="P7134" s="93"/>
    </row>
    <row r="7135" spans="14:16" x14ac:dyDescent="0.15">
      <c r="N7135" s="93"/>
      <c r="P7135" s="93"/>
    </row>
    <row r="7136" spans="14:16" x14ac:dyDescent="0.15">
      <c r="N7136" s="93"/>
      <c r="P7136" s="93"/>
    </row>
    <row r="7137" spans="14:16" x14ac:dyDescent="0.15">
      <c r="N7137" s="93"/>
      <c r="P7137" s="93"/>
    </row>
    <row r="7138" spans="14:16" x14ac:dyDescent="0.15">
      <c r="N7138" s="93"/>
      <c r="P7138" s="93"/>
    </row>
    <row r="7139" spans="14:16" x14ac:dyDescent="0.15">
      <c r="N7139" s="93"/>
      <c r="P7139" s="93"/>
    </row>
    <row r="7140" spans="14:16" x14ac:dyDescent="0.15">
      <c r="N7140" s="93"/>
      <c r="P7140" s="93"/>
    </row>
    <row r="7141" spans="14:16" x14ac:dyDescent="0.15">
      <c r="N7141" s="93"/>
      <c r="P7141" s="93"/>
    </row>
    <row r="7142" spans="14:16" x14ac:dyDescent="0.15">
      <c r="N7142" s="93"/>
      <c r="P7142" s="93"/>
    </row>
    <row r="7143" spans="14:16" x14ac:dyDescent="0.15">
      <c r="N7143" s="93"/>
      <c r="P7143" s="93"/>
    </row>
    <row r="7144" spans="14:16" x14ac:dyDescent="0.15">
      <c r="N7144" s="93"/>
      <c r="P7144" s="93"/>
    </row>
    <row r="7145" spans="14:16" x14ac:dyDescent="0.15">
      <c r="N7145" s="93"/>
      <c r="P7145" s="93"/>
    </row>
    <row r="7146" spans="14:16" x14ac:dyDescent="0.15">
      <c r="N7146" s="93"/>
      <c r="P7146" s="93"/>
    </row>
    <row r="7147" spans="14:16" x14ac:dyDescent="0.15">
      <c r="N7147" s="93"/>
      <c r="P7147" s="93"/>
    </row>
    <row r="7148" spans="14:16" x14ac:dyDescent="0.15">
      <c r="N7148" s="93"/>
      <c r="P7148" s="93"/>
    </row>
    <row r="7149" spans="14:16" x14ac:dyDescent="0.15">
      <c r="N7149" s="93"/>
      <c r="P7149" s="93"/>
    </row>
    <row r="7150" spans="14:16" x14ac:dyDescent="0.15">
      <c r="N7150" s="93"/>
      <c r="P7150" s="93"/>
    </row>
    <row r="7151" spans="14:16" x14ac:dyDescent="0.15">
      <c r="N7151" s="93"/>
      <c r="P7151" s="93"/>
    </row>
    <row r="7152" spans="14:16" x14ac:dyDescent="0.15">
      <c r="N7152" s="93"/>
      <c r="P7152" s="93"/>
    </row>
    <row r="7153" spans="14:16" x14ac:dyDescent="0.15">
      <c r="N7153" s="93"/>
      <c r="P7153" s="93"/>
    </row>
    <row r="7154" spans="14:16" x14ac:dyDescent="0.15">
      <c r="N7154" s="93"/>
      <c r="P7154" s="93"/>
    </row>
    <row r="7155" spans="14:16" x14ac:dyDescent="0.15">
      <c r="N7155" s="93"/>
      <c r="P7155" s="93"/>
    </row>
    <row r="7156" spans="14:16" x14ac:dyDescent="0.15">
      <c r="N7156" s="93"/>
      <c r="P7156" s="93"/>
    </row>
    <row r="7157" spans="14:16" x14ac:dyDescent="0.15">
      <c r="N7157" s="93"/>
      <c r="P7157" s="93"/>
    </row>
    <row r="7158" spans="14:16" x14ac:dyDescent="0.15">
      <c r="N7158" s="93"/>
      <c r="P7158" s="93"/>
    </row>
    <row r="7159" spans="14:16" x14ac:dyDescent="0.15">
      <c r="N7159" s="93"/>
      <c r="P7159" s="93"/>
    </row>
    <row r="7160" spans="14:16" x14ac:dyDescent="0.15">
      <c r="N7160" s="93"/>
      <c r="P7160" s="93"/>
    </row>
    <row r="7161" spans="14:16" x14ac:dyDescent="0.15">
      <c r="N7161" s="93"/>
      <c r="P7161" s="93"/>
    </row>
    <row r="7162" spans="14:16" x14ac:dyDescent="0.15">
      <c r="N7162" s="93"/>
      <c r="P7162" s="93"/>
    </row>
    <row r="7163" spans="14:16" x14ac:dyDescent="0.15">
      <c r="N7163" s="93"/>
      <c r="P7163" s="93"/>
    </row>
    <row r="7164" spans="14:16" x14ac:dyDescent="0.15">
      <c r="N7164" s="93"/>
      <c r="P7164" s="93"/>
    </row>
    <row r="7165" spans="14:16" x14ac:dyDescent="0.15">
      <c r="N7165" s="93"/>
      <c r="P7165" s="93"/>
    </row>
    <row r="7166" spans="14:16" x14ac:dyDescent="0.15">
      <c r="N7166" s="93"/>
      <c r="P7166" s="93"/>
    </row>
    <row r="7167" spans="14:16" x14ac:dyDescent="0.15">
      <c r="N7167" s="93"/>
      <c r="P7167" s="93"/>
    </row>
    <row r="7168" spans="14:16" x14ac:dyDescent="0.15">
      <c r="N7168" s="93"/>
      <c r="P7168" s="93"/>
    </row>
    <row r="7169" spans="14:16" x14ac:dyDescent="0.15">
      <c r="N7169" s="93"/>
      <c r="P7169" s="93"/>
    </row>
    <row r="7170" spans="14:16" x14ac:dyDescent="0.15">
      <c r="N7170" s="93"/>
      <c r="P7170" s="93"/>
    </row>
    <row r="7171" spans="14:16" x14ac:dyDescent="0.15">
      <c r="N7171" s="93"/>
      <c r="P7171" s="93"/>
    </row>
    <row r="7172" spans="14:16" x14ac:dyDescent="0.15">
      <c r="N7172" s="93"/>
      <c r="P7172" s="93"/>
    </row>
    <row r="7173" spans="14:16" x14ac:dyDescent="0.15">
      <c r="N7173" s="93"/>
      <c r="P7173" s="93"/>
    </row>
    <row r="7174" spans="14:16" x14ac:dyDescent="0.15">
      <c r="N7174" s="93"/>
      <c r="P7174" s="93"/>
    </row>
    <row r="7175" spans="14:16" x14ac:dyDescent="0.15">
      <c r="N7175" s="93"/>
      <c r="P7175" s="93"/>
    </row>
    <row r="7176" spans="14:16" x14ac:dyDescent="0.15">
      <c r="N7176" s="93"/>
      <c r="P7176" s="93"/>
    </row>
    <row r="7177" spans="14:16" x14ac:dyDescent="0.15">
      <c r="N7177" s="93"/>
      <c r="P7177" s="93"/>
    </row>
    <row r="7178" spans="14:16" x14ac:dyDescent="0.15">
      <c r="N7178" s="93"/>
      <c r="P7178" s="93"/>
    </row>
    <row r="7179" spans="14:16" x14ac:dyDescent="0.15">
      <c r="N7179" s="93"/>
      <c r="P7179" s="93"/>
    </row>
    <row r="7180" spans="14:16" x14ac:dyDescent="0.15">
      <c r="N7180" s="93"/>
      <c r="P7180" s="93"/>
    </row>
    <row r="7181" spans="14:16" x14ac:dyDescent="0.15">
      <c r="N7181" s="93"/>
      <c r="P7181" s="93"/>
    </row>
    <row r="7182" spans="14:16" x14ac:dyDescent="0.15">
      <c r="N7182" s="93"/>
      <c r="P7182" s="93"/>
    </row>
    <row r="7183" spans="14:16" x14ac:dyDescent="0.15">
      <c r="N7183" s="93"/>
      <c r="P7183" s="93"/>
    </row>
    <row r="7184" spans="14:16" x14ac:dyDescent="0.15">
      <c r="N7184" s="93"/>
      <c r="P7184" s="93"/>
    </row>
    <row r="7185" spans="14:16" x14ac:dyDescent="0.15">
      <c r="N7185" s="93"/>
      <c r="P7185" s="93"/>
    </row>
    <row r="7186" spans="14:16" x14ac:dyDescent="0.15">
      <c r="N7186" s="93"/>
      <c r="P7186" s="93"/>
    </row>
    <row r="7187" spans="14:16" x14ac:dyDescent="0.15">
      <c r="N7187" s="93"/>
      <c r="P7187" s="93"/>
    </row>
    <row r="7188" spans="14:16" x14ac:dyDescent="0.15">
      <c r="N7188" s="93"/>
      <c r="P7188" s="93"/>
    </row>
    <row r="7189" spans="14:16" x14ac:dyDescent="0.15">
      <c r="N7189" s="93"/>
      <c r="P7189" s="93"/>
    </row>
    <row r="7190" spans="14:16" x14ac:dyDescent="0.15">
      <c r="N7190" s="93"/>
      <c r="P7190" s="93"/>
    </row>
    <row r="7191" spans="14:16" x14ac:dyDescent="0.15">
      <c r="N7191" s="93"/>
      <c r="P7191" s="93"/>
    </row>
    <row r="7192" spans="14:16" x14ac:dyDescent="0.15">
      <c r="N7192" s="93"/>
      <c r="P7192" s="93"/>
    </row>
    <row r="7193" spans="14:16" x14ac:dyDescent="0.15">
      <c r="N7193" s="93"/>
      <c r="P7193" s="93"/>
    </row>
    <row r="7194" spans="14:16" x14ac:dyDescent="0.15">
      <c r="N7194" s="93"/>
      <c r="P7194" s="93"/>
    </row>
    <row r="7195" spans="14:16" x14ac:dyDescent="0.15">
      <c r="N7195" s="93"/>
      <c r="P7195" s="93"/>
    </row>
    <row r="7196" spans="14:16" x14ac:dyDescent="0.15">
      <c r="N7196" s="93"/>
      <c r="P7196" s="93"/>
    </row>
    <row r="7197" spans="14:16" x14ac:dyDescent="0.15">
      <c r="N7197" s="93"/>
      <c r="P7197" s="93"/>
    </row>
    <row r="7198" spans="14:16" x14ac:dyDescent="0.15">
      <c r="N7198" s="93"/>
      <c r="P7198" s="93"/>
    </row>
    <row r="7199" spans="14:16" x14ac:dyDescent="0.15">
      <c r="N7199" s="93"/>
      <c r="P7199" s="93"/>
    </row>
    <row r="7200" spans="14:16" x14ac:dyDescent="0.15">
      <c r="N7200" s="93"/>
      <c r="P7200" s="93"/>
    </row>
    <row r="7201" spans="14:16" x14ac:dyDescent="0.15">
      <c r="N7201" s="93"/>
      <c r="P7201" s="93"/>
    </row>
    <row r="7202" spans="14:16" x14ac:dyDescent="0.15">
      <c r="N7202" s="93"/>
      <c r="P7202" s="93"/>
    </row>
    <row r="7203" spans="14:16" x14ac:dyDescent="0.15">
      <c r="N7203" s="93"/>
      <c r="P7203" s="93"/>
    </row>
    <row r="7204" spans="14:16" x14ac:dyDescent="0.15">
      <c r="N7204" s="93"/>
      <c r="P7204" s="93"/>
    </row>
    <row r="7205" spans="14:16" x14ac:dyDescent="0.15">
      <c r="N7205" s="93"/>
      <c r="P7205" s="93"/>
    </row>
    <row r="7206" spans="14:16" x14ac:dyDescent="0.15">
      <c r="N7206" s="93"/>
      <c r="P7206" s="93"/>
    </row>
    <row r="7207" spans="14:16" x14ac:dyDescent="0.15">
      <c r="N7207" s="93"/>
      <c r="P7207" s="93"/>
    </row>
    <row r="7208" spans="14:16" x14ac:dyDescent="0.15">
      <c r="N7208" s="93"/>
      <c r="P7208" s="93"/>
    </row>
    <row r="7209" spans="14:16" x14ac:dyDescent="0.15">
      <c r="N7209" s="93"/>
      <c r="P7209" s="93"/>
    </row>
    <row r="7210" spans="14:16" x14ac:dyDescent="0.15">
      <c r="N7210" s="93"/>
      <c r="P7210" s="93"/>
    </row>
    <row r="7211" spans="14:16" x14ac:dyDescent="0.15">
      <c r="N7211" s="93"/>
      <c r="P7211" s="93"/>
    </row>
    <row r="7212" spans="14:16" x14ac:dyDescent="0.15">
      <c r="N7212" s="93"/>
      <c r="P7212" s="93"/>
    </row>
    <row r="7213" spans="14:16" x14ac:dyDescent="0.15">
      <c r="N7213" s="93"/>
      <c r="P7213" s="93"/>
    </row>
    <row r="7214" spans="14:16" x14ac:dyDescent="0.15">
      <c r="N7214" s="93"/>
      <c r="P7214" s="93"/>
    </row>
    <row r="7215" spans="14:16" x14ac:dyDescent="0.15">
      <c r="N7215" s="93"/>
      <c r="P7215" s="93"/>
    </row>
    <row r="7216" spans="14:16" x14ac:dyDescent="0.15">
      <c r="N7216" s="93"/>
      <c r="P7216" s="93"/>
    </row>
    <row r="7217" spans="14:16" x14ac:dyDescent="0.15">
      <c r="N7217" s="93"/>
      <c r="P7217" s="93"/>
    </row>
    <row r="7218" spans="14:16" x14ac:dyDescent="0.15">
      <c r="N7218" s="93"/>
      <c r="P7218" s="93"/>
    </row>
    <row r="7219" spans="14:16" x14ac:dyDescent="0.15">
      <c r="N7219" s="93"/>
      <c r="P7219" s="93"/>
    </row>
    <row r="7220" spans="14:16" x14ac:dyDescent="0.15">
      <c r="N7220" s="93"/>
      <c r="P7220" s="93"/>
    </row>
    <row r="7221" spans="14:16" x14ac:dyDescent="0.15">
      <c r="N7221" s="93"/>
      <c r="P7221" s="93"/>
    </row>
    <row r="7222" spans="14:16" x14ac:dyDescent="0.15">
      <c r="N7222" s="93"/>
      <c r="P7222" s="93"/>
    </row>
    <row r="7223" spans="14:16" x14ac:dyDescent="0.15">
      <c r="N7223" s="93"/>
      <c r="P7223" s="93"/>
    </row>
    <row r="7224" spans="14:16" x14ac:dyDescent="0.15">
      <c r="N7224" s="93"/>
      <c r="P7224" s="93"/>
    </row>
    <row r="7225" spans="14:16" x14ac:dyDescent="0.15">
      <c r="N7225" s="93"/>
      <c r="P7225" s="93"/>
    </row>
    <row r="7226" spans="14:16" x14ac:dyDescent="0.15">
      <c r="N7226" s="93"/>
      <c r="P7226" s="93"/>
    </row>
    <row r="7227" spans="14:16" x14ac:dyDescent="0.15">
      <c r="N7227" s="93"/>
      <c r="P7227" s="93"/>
    </row>
    <row r="7228" spans="14:16" x14ac:dyDescent="0.15">
      <c r="N7228" s="93"/>
      <c r="P7228" s="93"/>
    </row>
    <row r="7229" spans="14:16" x14ac:dyDescent="0.15">
      <c r="N7229" s="93"/>
      <c r="P7229" s="93"/>
    </row>
    <row r="7230" spans="14:16" x14ac:dyDescent="0.15">
      <c r="N7230" s="93"/>
      <c r="P7230" s="93"/>
    </row>
    <row r="7231" spans="14:16" x14ac:dyDescent="0.15">
      <c r="N7231" s="93"/>
      <c r="P7231" s="93"/>
    </row>
    <row r="7232" spans="14:16" x14ac:dyDescent="0.15">
      <c r="N7232" s="93"/>
      <c r="P7232" s="93"/>
    </row>
    <row r="7233" spans="14:16" x14ac:dyDescent="0.15">
      <c r="N7233" s="93"/>
      <c r="P7233" s="93"/>
    </row>
    <row r="7234" spans="14:16" x14ac:dyDescent="0.15">
      <c r="N7234" s="93"/>
      <c r="P7234" s="93"/>
    </row>
    <row r="7235" spans="14:16" x14ac:dyDescent="0.15">
      <c r="N7235" s="93"/>
      <c r="P7235" s="93"/>
    </row>
    <row r="7236" spans="14:16" x14ac:dyDescent="0.15">
      <c r="N7236" s="93"/>
      <c r="P7236" s="93"/>
    </row>
    <row r="7237" spans="14:16" x14ac:dyDescent="0.15">
      <c r="N7237" s="93"/>
      <c r="P7237" s="93"/>
    </row>
    <row r="7238" spans="14:16" x14ac:dyDescent="0.15">
      <c r="N7238" s="93"/>
      <c r="P7238" s="93"/>
    </row>
    <row r="7239" spans="14:16" x14ac:dyDescent="0.15">
      <c r="N7239" s="93"/>
      <c r="P7239" s="93"/>
    </row>
    <row r="7240" spans="14:16" x14ac:dyDescent="0.15">
      <c r="N7240" s="93"/>
      <c r="P7240" s="93"/>
    </row>
    <row r="7241" spans="14:16" x14ac:dyDescent="0.15">
      <c r="N7241" s="93"/>
      <c r="P7241" s="93"/>
    </row>
    <row r="7242" spans="14:16" x14ac:dyDescent="0.15">
      <c r="N7242" s="93"/>
      <c r="P7242" s="93"/>
    </row>
    <row r="7243" spans="14:16" x14ac:dyDescent="0.15">
      <c r="N7243" s="93"/>
      <c r="P7243" s="93"/>
    </row>
    <row r="7244" spans="14:16" x14ac:dyDescent="0.15">
      <c r="N7244" s="93"/>
      <c r="P7244" s="93"/>
    </row>
    <row r="7245" spans="14:16" x14ac:dyDescent="0.15">
      <c r="N7245" s="93"/>
      <c r="P7245" s="93"/>
    </row>
    <row r="7246" spans="14:16" x14ac:dyDescent="0.15">
      <c r="N7246" s="93"/>
      <c r="P7246" s="93"/>
    </row>
    <row r="7247" spans="14:16" x14ac:dyDescent="0.15">
      <c r="N7247" s="93"/>
      <c r="P7247" s="93"/>
    </row>
    <row r="7248" spans="14:16" x14ac:dyDescent="0.15">
      <c r="N7248" s="93"/>
      <c r="P7248" s="93"/>
    </row>
    <row r="7249" spans="14:16" x14ac:dyDescent="0.15">
      <c r="N7249" s="93"/>
      <c r="P7249" s="93"/>
    </row>
    <row r="7250" spans="14:16" x14ac:dyDescent="0.15">
      <c r="N7250" s="93"/>
      <c r="P7250" s="93"/>
    </row>
    <row r="7251" spans="14:16" x14ac:dyDescent="0.15">
      <c r="N7251" s="93"/>
      <c r="P7251" s="93"/>
    </row>
    <row r="7252" spans="14:16" x14ac:dyDescent="0.15">
      <c r="N7252" s="93"/>
      <c r="P7252" s="93"/>
    </row>
    <row r="7253" spans="14:16" x14ac:dyDescent="0.15">
      <c r="N7253" s="93"/>
      <c r="P7253" s="93"/>
    </row>
    <row r="7254" spans="14:16" x14ac:dyDescent="0.15">
      <c r="N7254" s="93"/>
      <c r="P7254" s="93"/>
    </row>
    <row r="7255" spans="14:16" x14ac:dyDescent="0.15">
      <c r="N7255" s="93"/>
      <c r="P7255" s="93"/>
    </row>
    <row r="7256" spans="14:16" x14ac:dyDescent="0.15">
      <c r="N7256" s="93"/>
      <c r="P7256" s="93"/>
    </row>
    <row r="7257" spans="14:16" x14ac:dyDescent="0.15">
      <c r="N7257" s="93"/>
      <c r="P7257" s="93"/>
    </row>
    <row r="7258" spans="14:16" x14ac:dyDescent="0.15">
      <c r="N7258" s="93"/>
      <c r="P7258" s="93"/>
    </row>
    <row r="7259" spans="14:16" x14ac:dyDescent="0.15">
      <c r="N7259" s="93"/>
      <c r="P7259" s="93"/>
    </row>
    <row r="7260" spans="14:16" x14ac:dyDescent="0.15">
      <c r="N7260" s="93"/>
      <c r="P7260" s="93"/>
    </row>
    <row r="7261" spans="14:16" x14ac:dyDescent="0.15">
      <c r="N7261" s="93"/>
      <c r="P7261" s="93"/>
    </row>
    <row r="7262" spans="14:16" x14ac:dyDescent="0.15">
      <c r="N7262" s="93"/>
      <c r="P7262" s="93"/>
    </row>
    <row r="7263" spans="14:16" x14ac:dyDescent="0.15">
      <c r="N7263" s="93"/>
      <c r="P7263" s="93"/>
    </row>
    <row r="7264" spans="14:16" x14ac:dyDescent="0.15">
      <c r="N7264" s="93"/>
      <c r="P7264" s="93"/>
    </row>
    <row r="7265" spans="14:16" x14ac:dyDescent="0.15">
      <c r="N7265" s="93"/>
      <c r="P7265" s="93"/>
    </row>
    <row r="7266" spans="14:16" x14ac:dyDescent="0.15">
      <c r="N7266" s="93"/>
      <c r="P7266" s="93"/>
    </row>
    <row r="7267" spans="14:16" x14ac:dyDescent="0.15">
      <c r="N7267" s="93"/>
      <c r="P7267" s="93"/>
    </row>
    <row r="7268" spans="14:16" x14ac:dyDescent="0.15">
      <c r="N7268" s="93"/>
      <c r="P7268" s="93"/>
    </row>
    <row r="7269" spans="14:16" x14ac:dyDescent="0.15">
      <c r="N7269" s="93"/>
      <c r="P7269" s="93"/>
    </row>
    <row r="7270" spans="14:16" x14ac:dyDescent="0.15">
      <c r="N7270" s="93"/>
      <c r="P7270" s="93"/>
    </row>
    <row r="7271" spans="14:16" x14ac:dyDescent="0.15">
      <c r="N7271" s="93"/>
      <c r="P7271" s="93"/>
    </row>
    <row r="7272" spans="14:16" x14ac:dyDescent="0.15">
      <c r="N7272" s="93"/>
      <c r="P7272" s="93"/>
    </row>
    <row r="7273" spans="14:16" x14ac:dyDescent="0.15">
      <c r="N7273" s="93"/>
      <c r="P7273" s="93"/>
    </row>
    <row r="7274" spans="14:16" x14ac:dyDescent="0.15">
      <c r="N7274" s="93"/>
      <c r="P7274" s="93"/>
    </row>
    <row r="7275" spans="14:16" x14ac:dyDescent="0.15">
      <c r="N7275" s="93"/>
      <c r="P7275" s="93"/>
    </row>
    <row r="7276" spans="14:16" x14ac:dyDescent="0.15">
      <c r="N7276" s="93"/>
      <c r="P7276" s="93"/>
    </row>
    <row r="7277" spans="14:16" x14ac:dyDescent="0.15">
      <c r="N7277" s="93"/>
      <c r="P7277" s="93"/>
    </row>
    <row r="7278" spans="14:16" x14ac:dyDescent="0.15">
      <c r="N7278" s="93"/>
      <c r="P7278" s="93"/>
    </row>
    <row r="7279" spans="14:16" x14ac:dyDescent="0.15">
      <c r="N7279" s="93"/>
      <c r="P7279" s="93"/>
    </row>
    <row r="7280" spans="14:16" x14ac:dyDescent="0.15">
      <c r="N7280" s="93"/>
      <c r="P7280" s="93"/>
    </row>
    <row r="7281" spans="14:16" x14ac:dyDescent="0.15">
      <c r="N7281" s="93"/>
      <c r="P7281" s="93"/>
    </row>
    <row r="7282" spans="14:16" x14ac:dyDescent="0.15">
      <c r="N7282" s="93"/>
      <c r="P7282" s="93"/>
    </row>
    <row r="7283" spans="14:16" x14ac:dyDescent="0.15">
      <c r="N7283" s="93"/>
      <c r="P7283" s="93"/>
    </row>
    <row r="7284" spans="14:16" x14ac:dyDescent="0.15">
      <c r="N7284" s="93"/>
      <c r="P7284" s="93"/>
    </row>
    <row r="7285" spans="14:16" x14ac:dyDescent="0.15">
      <c r="N7285" s="93"/>
      <c r="P7285" s="93"/>
    </row>
    <row r="7286" spans="14:16" x14ac:dyDescent="0.15">
      <c r="N7286" s="93"/>
      <c r="P7286" s="93"/>
    </row>
    <row r="7287" spans="14:16" x14ac:dyDescent="0.15">
      <c r="N7287" s="93"/>
      <c r="P7287" s="93"/>
    </row>
    <row r="7288" spans="14:16" x14ac:dyDescent="0.15">
      <c r="N7288" s="93"/>
      <c r="P7288" s="93"/>
    </row>
    <row r="7289" spans="14:16" x14ac:dyDescent="0.15">
      <c r="N7289" s="93"/>
      <c r="P7289" s="93"/>
    </row>
    <row r="7290" spans="14:16" x14ac:dyDescent="0.15">
      <c r="N7290" s="93"/>
      <c r="P7290" s="93"/>
    </row>
    <row r="7291" spans="14:16" x14ac:dyDescent="0.15">
      <c r="N7291" s="93"/>
      <c r="P7291" s="93"/>
    </row>
    <row r="7292" spans="14:16" x14ac:dyDescent="0.15">
      <c r="N7292" s="93"/>
      <c r="P7292" s="93"/>
    </row>
    <row r="7293" spans="14:16" x14ac:dyDescent="0.15">
      <c r="N7293" s="93"/>
      <c r="P7293" s="93"/>
    </row>
    <row r="7294" spans="14:16" x14ac:dyDescent="0.15">
      <c r="N7294" s="93"/>
      <c r="P7294" s="93"/>
    </row>
    <row r="7295" spans="14:16" x14ac:dyDescent="0.15">
      <c r="N7295" s="93"/>
      <c r="P7295" s="93"/>
    </row>
    <row r="7296" spans="14:16" x14ac:dyDescent="0.15">
      <c r="N7296" s="93"/>
      <c r="P7296" s="93"/>
    </row>
    <row r="7297" spans="14:16" x14ac:dyDescent="0.15">
      <c r="N7297" s="93"/>
      <c r="P7297" s="93"/>
    </row>
    <row r="7298" spans="14:16" x14ac:dyDescent="0.15">
      <c r="N7298" s="93"/>
      <c r="P7298" s="93"/>
    </row>
    <row r="7299" spans="14:16" x14ac:dyDescent="0.15">
      <c r="N7299" s="93"/>
      <c r="P7299" s="93"/>
    </row>
    <row r="7300" spans="14:16" x14ac:dyDescent="0.15">
      <c r="N7300" s="93"/>
      <c r="P7300" s="93"/>
    </row>
    <row r="7301" spans="14:16" x14ac:dyDescent="0.15">
      <c r="N7301" s="93"/>
      <c r="P7301" s="93"/>
    </row>
    <row r="7302" spans="14:16" x14ac:dyDescent="0.15">
      <c r="N7302" s="93"/>
      <c r="P7302" s="93"/>
    </row>
    <row r="7303" spans="14:16" x14ac:dyDescent="0.15">
      <c r="N7303" s="93"/>
      <c r="P7303" s="93"/>
    </row>
    <row r="7304" spans="14:16" x14ac:dyDescent="0.15">
      <c r="N7304" s="93"/>
      <c r="P7304" s="93"/>
    </row>
    <row r="7305" spans="14:16" x14ac:dyDescent="0.15">
      <c r="N7305" s="93"/>
      <c r="P7305" s="93"/>
    </row>
    <row r="7306" spans="14:16" x14ac:dyDescent="0.15">
      <c r="N7306" s="93"/>
      <c r="P7306" s="93"/>
    </row>
    <row r="7307" spans="14:16" x14ac:dyDescent="0.15">
      <c r="N7307" s="93"/>
      <c r="P7307" s="93"/>
    </row>
    <row r="7308" spans="14:16" x14ac:dyDescent="0.15">
      <c r="N7308" s="93"/>
      <c r="P7308" s="93"/>
    </row>
    <row r="7309" spans="14:16" x14ac:dyDescent="0.15">
      <c r="N7309" s="93"/>
      <c r="P7309" s="93"/>
    </row>
    <row r="7310" spans="14:16" x14ac:dyDescent="0.15">
      <c r="N7310" s="93"/>
      <c r="P7310" s="93"/>
    </row>
    <row r="7311" spans="14:16" x14ac:dyDescent="0.15">
      <c r="N7311" s="93"/>
      <c r="P7311" s="93"/>
    </row>
    <row r="7312" spans="14:16" x14ac:dyDescent="0.15">
      <c r="N7312" s="93"/>
      <c r="P7312" s="93"/>
    </row>
    <row r="7313" spans="14:16" x14ac:dyDescent="0.15">
      <c r="N7313" s="93"/>
      <c r="P7313" s="93"/>
    </row>
    <row r="7314" spans="14:16" x14ac:dyDescent="0.15">
      <c r="N7314" s="93"/>
      <c r="P7314" s="93"/>
    </row>
    <row r="7315" spans="14:16" x14ac:dyDescent="0.15">
      <c r="N7315" s="93"/>
      <c r="P7315" s="93"/>
    </row>
    <row r="7316" spans="14:16" x14ac:dyDescent="0.15">
      <c r="N7316" s="93"/>
      <c r="P7316" s="93"/>
    </row>
    <row r="7317" spans="14:16" x14ac:dyDescent="0.15">
      <c r="N7317" s="93"/>
      <c r="P7317" s="93"/>
    </row>
    <row r="7318" spans="14:16" x14ac:dyDescent="0.15">
      <c r="N7318" s="93"/>
      <c r="P7318" s="93"/>
    </row>
    <row r="7319" spans="14:16" x14ac:dyDescent="0.15">
      <c r="N7319" s="93"/>
      <c r="P7319" s="93"/>
    </row>
    <row r="7320" spans="14:16" x14ac:dyDescent="0.15">
      <c r="N7320" s="93"/>
      <c r="P7320" s="93"/>
    </row>
    <row r="7321" spans="14:16" x14ac:dyDescent="0.15">
      <c r="N7321" s="93"/>
      <c r="P7321" s="93"/>
    </row>
    <row r="7322" spans="14:16" x14ac:dyDescent="0.15">
      <c r="N7322" s="93"/>
      <c r="P7322" s="93"/>
    </row>
    <row r="7323" spans="14:16" x14ac:dyDescent="0.15">
      <c r="N7323" s="93"/>
      <c r="P7323" s="93"/>
    </row>
    <row r="7324" spans="14:16" x14ac:dyDescent="0.15">
      <c r="N7324" s="93"/>
      <c r="P7324" s="93"/>
    </row>
    <row r="7325" spans="14:16" x14ac:dyDescent="0.15">
      <c r="N7325" s="93"/>
      <c r="P7325" s="93"/>
    </row>
    <row r="7326" spans="14:16" x14ac:dyDescent="0.15">
      <c r="N7326" s="93"/>
      <c r="P7326" s="93"/>
    </row>
    <row r="7327" spans="14:16" x14ac:dyDescent="0.15">
      <c r="N7327" s="93"/>
      <c r="P7327" s="93"/>
    </row>
    <row r="7328" spans="14:16" x14ac:dyDescent="0.15">
      <c r="N7328" s="93"/>
      <c r="P7328" s="93"/>
    </row>
    <row r="7329" spans="14:16" x14ac:dyDescent="0.15">
      <c r="N7329" s="93"/>
      <c r="P7329" s="93"/>
    </row>
    <row r="7330" spans="14:16" x14ac:dyDescent="0.15">
      <c r="N7330" s="93"/>
      <c r="P7330" s="93"/>
    </row>
    <row r="7331" spans="14:16" x14ac:dyDescent="0.15">
      <c r="N7331" s="93"/>
      <c r="P7331" s="93"/>
    </row>
    <row r="7332" spans="14:16" x14ac:dyDescent="0.15">
      <c r="N7332" s="93"/>
      <c r="P7332" s="93"/>
    </row>
    <row r="7333" spans="14:16" x14ac:dyDescent="0.15">
      <c r="N7333" s="93"/>
      <c r="P7333" s="93"/>
    </row>
    <row r="7334" spans="14:16" x14ac:dyDescent="0.15">
      <c r="N7334" s="93"/>
      <c r="P7334" s="93"/>
    </row>
    <row r="7335" spans="14:16" x14ac:dyDescent="0.15">
      <c r="N7335" s="93"/>
      <c r="P7335" s="93"/>
    </row>
    <row r="7336" spans="14:16" x14ac:dyDescent="0.15">
      <c r="N7336" s="93"/>
      <c r="P7336" s="93"/>
    </row>
    <row r="7337" spans="14:16" x14ac:dyDescent="0.15">
      <c r="N7337" s="93"/>
      <c r="P7337" s="93"/>
    </row>
    <row r="7338" spans="14:16" x14ac:dyDescent="0.15">
      <c r="N7338" s="93"/>
      <c r="P7338" s="93"/>
    </row>
    <row r="7339" spans="14:16" x14ac:dyDescent="0.15">
      <c r="N7339" s="93"/>
      <c r="P7339" s="93"/>
    </row>
    <row r="7340" spans="14:16" x14ac:dyDescent="0.15">
      <c r="N7340" s="93"/>
      <c r="P7340" s="93"/>
    </row>
    <row r="7341" spans="14:16" x14ac:dyDescent="0.15">
      <c r="N7341" s="93"/>
      <c r="P7341" s="93"/>
    </row>
    <row r="7342" spans="14:16" x14ac:dyDescent="0.15">
      <c r="N7342" s="93"/>
      <c r="P7342" s="93"/>
    </row>
    <row r="7343" spans="14:16" x14ac:dyDescent="0.15">
      <c r="N7343" s="93"/>
      <c r="P7343" s="93"/>
    </row>
    <row r="7344" spans="14:16" x14ac:dyDescent="0.15">
      <c r="N7344" s="93"/>
      <c r="P7344" s="93"/>
    </row>
    <row r="7345" spans="14:16" x14ac:dyDescent="0.15">
      <c r="N7345" s="93"/>
      <c r="P7345" s="93"/>
    </row>
    <row r="7346" spans="14:16" x14ac:dyDescent="0.15">
      <c r="N7346" s="93"/>
      <c r="P7346" s="93"/>
    </row>
    <row r="7347" spans="14:16" x14ac:dyDescent="0.15">
      <c r="N7347" s="93"/>
      <c r="P7347" s="93"/>
    </row>
    <row r="7348" spans="14:16" x14ac:dyDescent="0.15">
      <c r="N7348" s="93"/>
      <c r="P7348" s="93"/>
    </row>
    <row r="7349" spans="14:16" x14ac:dyDescent="0.15">
      <c r="N7349" s="93"/>
      <c r="P7349" s="93"/>
    </row>
    <row r="7350" spans="14:16" x14ac:dyDescent="0.15">
      <c r="N7350" s="93"/>
      <c r="P7350" s="93"/>
    </row>
    <row r="7351" spans="14:16" x14ac:dyDescent="0.15">
      <c r="N7351" s="93"/>
      <c r="P7351" s="93"/>
    </row>
    <row r="7352" spans="14:16" x14ac:dyDescent="0.15">
      <c r="N7352" s="93"/>
      <c r="P7352" s="93"/>
    </row>
    <row r="7353" spans="14:16" x14ac:dyDescent="0.15">
      <c r="N7353" s="93"/>
      <c r="P7353" s="93"/>
    </row>
    <row r="7354" spans="14:16" x14ac:dyDescent="0.15">
      <c r="N7354" s="93"/>
      <c r="P7354" s="93"/>
    </row>
    <row r="7355" spans="14:16" x14ac:dyDescent="0.15">
      <c r="N7355" s="93"/>
      <c r="P7355" s="93"/>
    </row>
    <row r="7356" spans="14:16" x14ac:dyDescent="0.15">
      <c r="N7356" s="93"/>
      <c r="P7356" s="93"/>
    </row>
    <row r="7357" spans="14:16" x14ac:dyDescent="0.15">
      <c r="N7357" s="93"/>
      <c r="P7357" s="93"/>
    </row>
    <row r="7358" spans="14:16" x14ac:dyDescent="0.15">
      <c r="N7358" s="93"/>
      <c r="P7358" s="93"/>
    </row>
    <row r="7359" spans="14:16" x14ac:dyDescent="0.15">
      <c r="N7359" s="93"/>
      <c r="P7359" s="93"/>
    </row>
    <row r="7360" spans="14:16" x14ac:dyDescent="0.15">
      <c r="N7360" s="93"/>
      <c r="P7360" s="93"/>
    </row>
    <row r="7361" spans="14:16" x14ac:dyDescent="0.15">
      <c r="N7361" s="93"/>
      <c r="P7361" s="93"/>
    </row>
    <row r="7362" spans="14:16" x14ac:dyDescent="0.15">
      <c r="N7362" s="93"/>
      <c r="P7362" s="93"/>
    </row>
    <row r="7363" spans="14:16" x14ac:dyDescent="0.15">
      <c r="N7363" s="93"/>
      <c r="P7363" s="93"/>
    </row>
    <row r="7364" spans="14:16" x14ac:dyDescent="0.15">
      <c r="N7364" s="93"/>
      <c r="P7364" s="93"/>
    </row>
    <row r="7365" spans="14:16" x14ac:dyDescent="0.15">
      <c r="N7365" s="93"/>
      <c r="P7365" s="93"/>
    </row>
    <row r="7366" spans="14:16" x14ac:dyDescent="0.15">
      <c r="N7366" s="93"/>
      <c r="P7366" s="93"/>
    </row>
    <row r="7367" spans="14:16" x14ac:dyDescent="0.15">
      <c r="N7367" s="93"/>
      <c r="P7367" s="93"/>
    </row>
    <row r="7368" spans="14:16" x14ac:dyDescent="0.15">
      <c r="N7368" s="93"/>
      <c r="P7368" s="93"/>
    </row>
    <row r="7369" spans="14:16" x14ac:dyDescent="0.15">
      <c r="N7369" s="93"/>
      <c r="P7369" s="93"/>
    </row>
    <row r="7370" spans="14:16" x14ac:dyDescent="0.15">
      <c r="N7370" s="93"/>
      <c r="P7370" s="93"/>
    </row>
    <row r="7371" spans="14:16" x14ac:dyDescent="0.15">
      <c r="N7371" s="93"/>
      <c r="P7371" s="93"/>
    </row>
    <row r="7372" spans="14:16" x14ac:dyDescent="0.15">
      <c r="N7372" s="93"/>
      <c r="P7372" s="93"/>
    </row>
    <row r="7373" spans="14:16" x14ac:dyDescent="0.15">
      <c r="N7373" s="93"/>
      <c r="P7373" s="93"/>
    </row>
    <row r="7374" spans="14:16" x14ac:dyDescent="0.15">
      <c r="N7374" s="93"/>
      <c r="P7374" s="93"/>
    </row>
    <row r="7375" spans="14:16" x14ac:dyDescent="0.15">
      <c r="N7375" s="93"/>
      <c r="P7375" s="93"/>
    </row>
    <row r="7376" spans="14:16" x14ac:dyDescent="0.15">
      <c r="N7376" s="93"/>
      <c r="P7376" s="93"/>
    </row>
    <row r="7377" spans="14:16" x14ac:dyDescent="0.15">
      <c r="N7377" s="93"/>
      <c r="P7377" s="93"/>
    </row>
    <row r="7378" spans="14:16" x14ac:dyDescent="0.15">
      <c r="N7378" s="93"/>
      <c r="P7378" s="93"/>
    </row>
    <row r="7379" spans="14:16" x14ac:dyDescent="0.15">
      <c r="N7379" s="93"/>
      <c r="P7379" s="93"/>
    </row>
    <row r="7380" spans="14:16" x14ac:dyDescent="0.15">
      <c r="N7380" s="93"/>
      <c r="P7380" s="93"/>
    </row>
    <row r="7381" spans="14:16" x14ac:dyDescent="0.15">
      <c r="N7381" s="93"/>
      <c r="P7381" s="93"/>
    </row>
    <row r="7382" spans="14:16" x14ac:dyDescent="0.15">
      <c r="N7382" s="93"/>
      <c r="P7382" s="93"/>
    </row>
    <row r="7383" spans="14:16" x14ac:dyDescent="0.15">
      <c r="N7383" s="93"/>
      <c r="P7383" s="93"/>
    </row>
    <row r="7384" spans="14:16" x14ac:dyDescent="0.15">
      <c r="N7384" s="93"/>
      <c r="P7384" s="93"/>
    </row>
    <row r="7385" spans="14:16" x14ac:dyDescent="0.15">
      <c r="N7385" s="93"/>
      <c r="P7385" s="93"/>
    </row>
    <row r="7386" spans="14:16" x14ac:dyDescent="0.15">
      <c r="N7386" s="93"/>
      <c r="P7386" s="93"/>
    </row>
    <row r="7387" spans="14:16" x14ac:dyDescent="0.15">
      <c r="N7387" s="93"/>
      <c r="P7387" s="93"/>
    </row>
    <row r="7388" spans="14:16" x14ac:dyDescent="0.15">
      <c r="N7388" s="93"/>
      <c r="P7388" s="93"/>
    </row>
    <row r="7389" spans="14:16" x14ac:dyDescent="0.15">
      <c r="N7389" s="93"/>
      <c r="P7389" s="93"/>
    </row>
    <row r="7390" spans="14:16" x14ac:dyDescent="0.15">
      <c r="N7390" s="93"/>
      <c r="P7390" s="93"/>
    </row>
    <row r="7391" spans="14:16" x14ac:dyDescent="0.15">
      <c r="N7391" s="93"/>
      <c r="P7391" s="93"/>
    </row>
    <row r="7392" spans="14:16" x14ac:dyDescent="0.15">
      <c r="N7392" s="93"/>
      <c r="P7392" s="93"/>
    </row>
    <row r="7393" spans="14:16" x14ac:dyDescent="0.15">
      <c r="N7393" s="93"/>
      <c r="P7393" s="93"/>
    </row>
    <row r="7394" spans="14:16" x14ac:dyDescent="0.15">
      <c r="N7394" s="93"/>
      <c r="P7394" s="93"/>
    </row>
    <row r="7395" spans="14:16" x14ac:dyDescent="0.15">
      <c r="N7395" s="93"/>
      <c r="P7395" s="93"/>
    </row>
    <row r="7396" spans="14:16" x14ac:dyDescent="0.15">
      <c r="N7396" s="93"/>
      <c r="P7396" s="93"/>
    </row>
    <row r="7397" spans="14:16" x14ac:dyDescent="0.15">
      <c r="N7397" s="93"/>
      <c r="P7397" s="93"/>
    </row>
    <row r="7398" spans="14:16" x14ac:dyDescent="0.15">
      <c r="N7398" s="93"/>
      <c r="P7398" s="93"/>
    </row>
    <row r="7399" spans="14:16" x14ac:dyDescent="0.15">
      <c r="N7399" s="93"/>
      <c r="P7399" s="93"/>
    </row>
    <row r="7400" spans="14:16" x14ac:dyDescent="0.15">
      <c r="N7400" s="93"/>
      <c r="P7400" s="93"/>
    </row>
    <row r="7401" spans="14:16" x14ac:dyDescent="0.15">
      <c r="N7401" s="93"/>
      <c r="P7401" s="93"/>
    </row>
    <row r="7402" spans="14:16" x14ac:dyDescent="0.15">
      <c r="N7402" s="93"/>
      <c r="P7402" s="93"/>
    </row>
    <row r="7403" spans="14:16" x14ac:dyDescent="0.15">
      <c r="N7403" s="93"/>
      <c r="P7403" s="93"/>
    </row>
    <row r="7404" spans="14:16" x14ac:dyDescent="0.15">
      <c r="N7404" s="93"/>
      <c r="P7404" s="93"/>
    </row>
    <row r="7405" spans="14:16" x14ac:dyDescent="0.15">
      <c r="N7405" s="93"/>
      <c r="P7405" s="93"/>
    </row>
    <row r="7406" spans="14:16" x14ac:dyDescent="0.15">
      <c r="N7406" s="93"/>
      <c r="P7406" s="93"/>
    </row>
    <row r="7407" spans="14:16" x14ac:dyDescent="0.15">
      <c r="N7407" s="93"/>
      <c r="P7407" s="93"/>
    </row>
    <row r="7408" spans="14:16" x14ac:dyDescent="0.15">
      <c r="N7408" s="93"/>
      <c r="P7408" s="93"/>
    </row>
    <row r="7409" spans="14:16" x14ac:dyDescent="0.15">
      <c r="N7409" s="93"/>
      <c r="P7409" s="93"/>
    </row>
    <row r="7410" spans="14:16" x14ac:dyDescent="0.15">
      <c r="N7410" s="93"/>
      <c r="P7410" s="93"/>
    </row>
    <row r="7411" spans="14:16" x14ac:dyDescent="0.15">
      <c r="N7411" s="93"/>
      <c r="P7411" s="93"/>
    </row>
    <row r="7412" spans="14:16" x14ac:dyDescent="0.15">
      <c r="N7412" s="93"/>
      <c r="P7412" s="93"/>
    </row>
    <row r="7413" spans="14:16" x14ac:dyDescent="0.15">
      <c r="N7413" s="93"/>
      <c r="P7413" s="93"/>
    </row>
    <row r="7414" spans="14:16" x14ac:dyDescent="0.15">
      <c r="N7414" s="93"/>
      <c r="P7414" s="93"/>
    </row>
    <row r="7415" spans="14:16" x14ac:dyDescent="0.15">
      <c r="N7415" s="93"/>
      <c r="P7415" s="93"/>
    </row>
    <row r="7416" spans="14:16" x14ac:dyDescent="0.15">
      <c r="N7416" s="93"/>
      <c r="P7416" s="93"/>
    </row>
    <row r="7417" spans="14:16" x14ac:dyDescent="0.15">
      <c r="N7417" s="93"/>
      <c r="P7417" s="93"/>
    </row>
    <row r="7418" spans="14:16" x14ac:dyDescent="0.15">
      <c r="N7418" s="93"/>
      <c r="P7418" s="93"/>
    </row>
    <row r="7419" spans="14:16" x14ac:dyDescent="0.15">
      <c r="N7419" s="93"/>
      <c r="P7419" s="93"/>
    </row>
    <row r="7420" spans="14:16" x14ac:dyDescent="0.15">
      <c r="N7420" s="93"/>
      <c r="P7420" s="93"/>
    </row>
    <row r="7421" spans="14:16" x14ac:dyDescent="0.15">
      <c r="N7421" s="93"/>
      <c r="P7421" s="93"/>
    </row>
    <row r="7422" spans="14:16" x14ac:dyDescent="0.15">
      <c r="N7422" s="93"/>
      <c r="P7422" s="93"/>
    </row>
    <row r="7423" spans="14:16" x14ac:dyDescent="0.15">
      <c r="N7423" s="93"/>
      <c r="P7423" s="93"/>
    </row>
    <row r="7424" spans="14:16" x14ac:dyDescent="0.15">
      <c r="N7424" s="93"/>
      <c r="P7424" s="93"/>
    </row>
    <row r="7425" spans="14:16" x14ac:dyDescent="0.15">
      <c r="N7425" s="93"/>
      <c r="P7425" s="93"/>
    </row>
    <row r="7426" spans="14:16" x14ac:dyDescent="0.15">
      <c r="N7426" s="93"/>
      <c r="P7426" s="93"/>
    </row>
    <row r="7427" spans="14:16" x14ac:dyDescent="0.15">
      <c r="N7427" s="93"/>
      <c r="P7427" s="93"/>
    </row>
    <row r="7428" spans="14:16" x14ac:dyDescent="0.15">
      <c r="N7428" s="93"/>
      <c r="P7428" s="93"/>
    </row>
    <row r="7429" spans="14:16" x14ac:dyDescent="0.15">
      <c r="N7429" s="93"/>
      <c r="P7429" s="93"/>
    </row>
    <row r="7430" spans="14:16" x14ac:dyDescent="0.15">
      <c r="N7430" s="93"/>
      <c r="P7430" s="93"/>
    </row>
    <row r="7431" spans="14:16" x14ac:dyDescent="0.15">
      <c r="N7431" s="93"/>
      <c r="P7431" s="93"/>
    </row>
    <row r="7432" spans="14:16" x14ac:dyDescent="0.15">
      <c r="N7432" s="93"/>
      <c r="P7432" s="93"/>
    </row>
    <row r="7433" spans="14:16" x14ac:dyDescent="0.15">
      <c r="N7433" s="93"/>
      <c r="P7433" s="93"/>
    </row>
    <row r="7434" spans="14:16" x14ac:dyDescent="0.15">
      <c r="N7434" s="93"/>
      <c r="P7434" s="93"/>
    </row>
    <row r="7435" spans="14:16" x14ac:dyDescent="0.15">
      <c r="N7435" s="93"/>
      <c r="P7435" s="93"/>
    </row>
    <row r="7436" spans="14:16" x14ac:dyDescent="0.15">
      <c r="N7436" s="93"/>
      <c r="P7436" s="93"/>
    </row>
    <row r="7437" spans="14:16" x14ac:dyDescent="0.15">
      <c r="N7437" s="93"/>
      <c r="P7437" s="93"/>
    </row>
    <row r="7438" spans="14:16" x14ac:dyDescent="0.15">
      <c r="N7438" s="93"/>
      <c r="P7438" s="93"/>
    </row>
    <row r="7439" spans="14:16" x14ac:dyDescent="0.15">
      <c r="N7439" s="93"/>
      <c r="P7439" s="93"/>
    </row>
    <row r="7440" spans="14:16" x14ac:dyDescent="0.15">
      <c r="N7440" s="93"/>
      <c r="P7440" s="93"/>
    </row>
    <row r="7441" spans="14:16" x14ac:dyDescent="0.15">
      <c r="N7441" s="93"/>
      <c r="P7441" s="93"/>
    </row>
    <row r="7442" spans="14:16" x14ac:dyDescent="0.15">
      <c r="N7442" s="93"/>
      <c r="P7442" s="93"/>
    </row>
    <row r="7443" spans="14:16" x14ac:dyDescent="0.15">
      <c r="N7443" s="93"/>
      <c r="P7443" s="93"/>
    </row>
    <row r="7444" spans="14:16" x14ac:dyDescent="0.15">
      <c r="N7444" s="93"/>
      <c r="P7444" s="93"/>
    </row>
    <row r="7445" spans="14:16" x14ac:dyDescent="0.15">
      <c r="N7445" s="93"/>
      <c r="P7445" s="93"/>
    </row>
    <row r="7446" spans="14:16" x14ac:dyDescent="0.15">
      <c r="N7446" s="93"/>
      <c r="P7446" s="93"/>
    </row>
    <row r="7447" spans="14:16" x14ac:dyDescent="0.15">
      <c r="N7447" s="93"/>
      <c r="P7447" s="93"/>
    </row>
    <row r="7448" spans="14:16" x14ac:dyDescent="0.15">
      <c r="N7448" s="93"/>
      <c r="P7448" s="93"/>
    </row>
    <row r="7449" spans="14:16" x14ac:dyDescent="0.15">
      <c r="N7449" s="93"/>
      <c r="P7449" s="93"/>
    </row>
    <row r="7450" spans="14:16" x14ac:dyDescent="0.15">
      <c r="N7450" s="93"/>
      <c r="P7450" s="93"/>
    </row>
    <row r="7451" spans="14:16" x14ac:dyDescent="0.15">
      <c r="N7451" s="93"/>
      <c r="P7451" s="93"/>
    </row>
    <row r="7452" spans="14:16" x14ac:dyDescent="0.15">
      <c r="N7452" s="93"/>
      <c r="P7452" s="93"/>
    </row>
    <row r="7453" spans="14:16" x14ac:dyDescent="0.15">
      <c r="N7453" s="93"/>
      <c r="P7453" s="93"/>
    </row>
    <row r="7454" spans="14:16" x14ac:dyDescent="0.15">
      <c r="N7454" s="93"/>
      <c r="P7454" s="93"/>
    </row>
    <row r="7455" spans="14:16" x14ac:dyDescent="0.15">
      <c r="N7455" s="93"/>
      <c r="P7455" s="93"/>
    </row>
    <row r="7456" spans="14:16" x14ac:dyDescent="0.15">
      <c r="N7456" s="93"/>
      <c r="P7456" s="93"/>
    </row>
    <row r="7457" spans="14:16" x14ac:dyDescent="0.15">
      <c r="N7457" s="93"/>
      <c r="P7457" s="93"/>
    </row>
    <row r="7458" spans="14:16" x14ac:dyDescent="0.15">
      <c r="N7458" s="93"/>
      <c r="P7458" s="93"/>
    </row>
    <row r="7459" spans="14:16" x14ac:dyDescent="0.15">
      <c r="N7459" s="93"/>
      <c r="P7459" s="93"/>
    </row>
    <row r="7460" spans="14:16" x14ac:dyDescent="0.15">
      <c r="N7460" s="93"/>
      <c r="P7460" s="93"/>
    </row>
    <row r="7461" spans="14:16" x14ac:dyDescent="0.15">
      <c r="N7461" s="93"/>
      <c r="P7461" s="93"/>
    </row>
    <row r="7462" spans="14:16" x14ac:dyDescent="0.15">
      <c r="N7462" s="93"/>
      <c r="P7462" s="93"/>
    </row>
    <row r="7463" spans="14:16" x14ac:dyDescent="0.15">
      <c r="N7463" s="93"/>
      <c r="P7463" s="93"/>
    </row>
    <row r="7464" spans="14:16" x14ac:dyDescent="0.15">
      <c r="N7464" s="93"/>
      <c r="P7464" s="93"/>
    </row>
    <row r="7465" spans="14:16" x14ac:dyDescent="0.15">
      <c r="N7465" s="93"/>
      <c r="P7465" s="93"/>
    </row>
    <row r="7466" spans="14:16" x14ac:dyDescent="0.15">
      <c r="N7466" s="93"/>
      <c r="P7466" s="93"/>
    </row>
    <row r="7467" spans="14:16" x14ac:dyDescent="0.15">
      <c r="N7467" s="93"/>
      <c r="P7467" s="93"/>
    </row>
    <row r="7468" spans="14:16" x14ac:dyDescent="0.15">
      <c r="N7468" s="93"/>
      <c r="P7468" s="93"/>
    </row>
    <row r="7469" spans="14:16" x14ac:dyDescent="0.15">
      <c r="N7469" s="93"/>
      <c r="P7469" s="93"/>
    </row>
    <row r="7470" spans="14:16" x14ac:dyDescent="0.15">
      <c r="N7470" s="93"/>
      <c r="P7470" s="93"/>
    </row>
    <row r="7471" spans="14:16" x14ac:dyDescent="0.15">
      <c r="N7471" s="93"/>
      <c r="P7471" s="93"/>
    </row>
    <row r="7472" spans="14:16" x14ac:dyDescent="0.15">
      <c r="N7472" s="93"/>
      <c r="P7472" s="93"/>
    </row>
    <row r="7473" spans="14:16" x14ac:dyDescent="0.15">
      <c r="N7473" s="93"/>
      <c r="P7473" s="93"/>
    </row>
    <row r="7474" spans="14:16" x14ac:dyDescent="0.15">
      <c r="N7474" s="93"/>
      <c r="P7474" s="93"/>
    </row>
    <row r="7475" spans="14:16" x14ac:dyDescent="0.15">
      <c r="N7475" s="93"/>
      <c r="P7475" s="93"/>
    </row>
    <row r="7476" spans="14:16" x14ac:dyDescent="0.15">
      <c r="N7476" s="93"/>
      <c r="P7476" s="93"/>
    </row>
    <row r="7477" spans="14:16" x14ac:dyDescent="0.15">
      <c r="N7477" s="93"/>
      <c r="P7477" s="93"/>
    </row>
    <row r="7478" spans="14:16" x14ac:dyDescent="0.15">
      <c r="N7478" s="93"/>
      <c r="P7478" s="93"/>
    </row>
    <row r="7479" spans="14:16" x14ac:dyDescent="0.15">
      <c r="N7479" s="93"/>
      <c r="P7479" s="93"/>
    </row>
    <row r="7480" spans="14:16" x14ac:dyDescent="0.15">
      <c r="N7480" s="93"/>
      <c r="P7480" s="93"/>
    </row>
    <row r="7481" spans="14:16" x14ac:dyDescent="0.15">
      <c r="N7481" s="93"/>
      <c r="P7481" s="93"/>
    </row>
    <row r="7482" spans="14:16" x14ac:dyDescent="0.15">
      <c r="N7482" s="93"/>
      <c r="P7482" s="93"/>
    </row>
    <row r="7483" spans="14:16" x14ac:dyDescent="0.15">
      <c r="N7483" s="93"/>
      <c r="P7483" s="93"/>
    </row>
    <row r="7484" spans="14:16" x14ac:dyDescent="0.15">
      <c r="N7484" s="93"/>
      <c r="P7484" s="93"/>
    </row>
    <row r="7485" spans="14:16" x14ac:dyDescent="0.15">
      <c r="N7485" s="93"/>
      <c r="P7485" s="93"/>
    </row>
    <row r="7486" spans="14:16" x14ac:dyDescent="0.15">
      <c r="N7486" s="93"/>
      <c r="P7486" s="93"/>
    </row>
    <row r="7487" spans="14:16" x14ac:dyDescent="0.15">
      <c r="N7487" s="93"/>
      <c r="P7487" s="93"/>
    </row>
    <row r="7488" spans="14:16" x14ac:dyDescent="0.15">
      <c r="N7488" s="93"/>
      <c r="P7488" s="93"/>
    </row>
    <row r="7489" spans="14:16" x14ac:dyDescent="0.15">
      <c r="N7489" s="93"/>
      <c r="P7489" s="93"/>
    </row>
    <row r="7490" spans="14:16" x14ac:dyDescent="0.15">
      <c r="N7490" s="93"/>
      <c r="P7490" s="93"/>
    </row>
    <row r="7491" spans="14:16" x14ac:dyDescent="0.15">
      <c r="N7491" s="93"/>
      <c r="P7491" s="93"/>
    </row>
    <row r="7492" spans="14:16" x14ac:dyDescent="0.15">
      <c r="N7492" s="93"/>
      <c r="P7492" s="93"/>
    </row>
    <row r="7493" spans="14:16" x14ac:dyDescent="0.15">
      <c r="N7493" s="93"/>
      <c r="P7493" s="93"/>
    </row>
    <row r="7494" spans="14:16" x14ac:dyDescent="0.15">
      <c r="N7494" s="93"/>
      <c r="P7494" s="93"/>
    </row>
    <row r="7495" spans="14:16" x14ac:dyDescent="0.15">
      <c r="N7495" s="93"/>
      <c r="P7495" s="93"/>
    </row>
    <row r="7496" spans="14:16" x14ac:dyDescent="0.15">
      <c r="N7496" s="93"/>
      <c r="P7496" s="93"/>
    </row>
    <row r="7497" spans="14:16" x14ac:dyDescent="0.15">
      <c r="N7497" s="93"/>
      <c r="P7497" s="93"/>
    </row>
    <row r="7498" spans="14:16" x14ac:dyDescent="0.15">
      <c r="N7498" s="93"/>
      <c r="P7498" s="93"/>
    </row>
    <row r="7499" spans="14:16" x14ac:dyDescent="0.15">
      <c r="N7499" s="93"/>
      <c r="P7499" s="93"/>
    </row>
    <row r="7500" spans="14:16" x14ac:dyDescent="0.15">
      <c r="N7500" s="93"/>
      <c r="P7500" s="93"/>
    </row>
    <row r="7501" spans="14:16" x14ac:dyDescent="0.15">
      <c r="N7501" s="93"/>
      <c r="P7501" s="93"/>
    </row>
    <row r="7502" spans="14:16" x14ac:dyDescent="0.15">
      <c r="N7502" s="93"/>
      <c r="P7502" s="93"/>
    </row>
    <row r="7503" spans="14:16" x14ac:dyDescent="0.15">
      <c r="N7503" s="93"/>
      <c r="P7503" s="93"/>
    </row>
    <row r="7504" spans="14:16" x14ac:dyDescent="0.15">
      <c r="N7504" s="93"/>
      <c r="P7504" s="93"/>
    </row>
    <row r="7505" spans="14:16" x14ac:dyDescent="0.15">
      <c r="N7505" s="93"/>
      <c r="P7505" s="93"/>
    </row>
    <row r="7506" spans="14:16" x14ac:dyDescent="0.15">
      <c r="N7506" s="93"/>
      <c r="P7506" s="93"/>
    </row>
    <row r="7507" spans="14:16" x14ac:dyDescent="0.15">
      <c r="N7507" s="93"/>
      <c r="P7507" s="93"/>
    </row>
    <row r="7508" spans="14:16" x14ac:dyDescent="0.15">
      <c r="N7508" s="93"/>
      <c r="P7508" s="93"/>
    </row>
    <row r="7509" spans="14:16" x14ac:dyDescent="0.15">
      <c r="N7509" s="93"/>
      <c r="P7509" s="93"/>
    </row>
    <row r="7510" spans="14:16" x14ac:dyDescent="0.15">
      <c r="N7510" s="93"/>
      <c r="P7510" s="93"/>
    </row>
    <row r="7511" spans="14:16" x14ac:dyDescent="0.15">
      <c r="N7511" s="93"/>
      <c r="P7511" s="93"/>
    </row>
    <row r="7512" spans="14:16" x14ac:dyDescent="0.15">
      <c r="N7512" s="93"/>
      <c r="P7512" s="93"/>
    </row>
    <row r="7513" spans="14:16" x14ac:dyDescent="0.15">
      <c r="N7513" s="93"/>
      <c r="P7513" s="93"/>
    </row>
    <row r="7514" spans="14:16" x14ac:dyDescent="0.15">
      <c r="N7514" s="93"/>
      <c r="P7514" s="93"/>
    </row>
    <row r="7515" spans="14:16" x14ac:dyDescent="0.15">
      <c r="N7515" s="93"/>
      <c r="P7515" s="93"/>
    </row>
    <row r="7516" spans="14:16" x14ac:dyDescent="0.15">
      <c r="N7516" s="93"/>
      <c r="P7516" s="93"/>
    </row>
    <row r="7517" spans="14:16" x14ac:dyDescent="0.15">
      <c r="N7517" s="93"/>
      <c r="P7517" s="93"/>
    </row>
    <row r="7518" spans="14:16" x14ac:dyDescent="0.15">
      <c r="N7518" s="93"/>
      <c r="P7518" s="93"/>
    </row>
    <row r="7519" spans="14:16" x14ac:dyDescent="0.15">
      <c r="N7519" s="93"/>
      <c r="P7519" s="93"/>
    </row>
    <row r="7520" spans="14:16" x14ac:dyDescent="0.15">
      <c r="N7520" s="93"/>
      <c r="P7520" s="93"/>
    </row>
    <row r="7521" spans="14:16" x14ac:dyDescent="0.15">
      <c r="N7521" s="93"/>
      <c r="P7521" s="93"/>
    </row>
    <row r="7522" spans="14:16" x14ac:dyDescent="0.15">
      <c r="N7522" s="93"/>
      <c r="P7522" s="93"/>
    </row>
    <row r="7523" spans="14:16" x14ac:dyDescent="0.15">
      <c r="N7523" s="93"/>
      <c r="P7523" s="93"/>
    </row>
    <row r="7524" spans="14:16" x14ac:dyDescent="0.15">
      <c r="N7524" s="93"/>
      <c r="P7524" s="93"/>
    </row>
    <row r="7525" spans="14:16" x14ac:dyDescent="0.15">
      <c r="N7525" s="93"/>
      <c r="P7525" s="93"/>
    </row>
    <row r="7526" spans="14:16" x14ac:dyDescent="0.15">
      <c r="N7526" s="93"/>
      <c r="P7526" s="93"/>
    </row>
    <row r="7527" spans="14:16" x14ac:dyDescent="0.15">
      <c r="N7527" s="93"/>
      <c r="P7527" s="93"/>
    </row>
    <row r="7528" spans="14:16" x14ac:dyDescent="0.15">
      <c r="N7528" s="93"/>
      <c r="P7528" s="93"/>
    </row>
    <row r="7529" spans="14:16" x14ac:dyDescent="0.15">
      <c r="N7529" s="93"/>
      <c r="P7529" s="93"/>
    </row>
    <row r="7530" spans="14:16" x14ac:dyDescent="0.15">
      <c r="N7530" s="93"/>
      <c r="P7530" s="93"/>
    </row>
    <row r="7531" spans="14:16" x14ac:dyDescent="0.15">
      <c r="N7531" s="93"/>
      <c r="P7531" s="93"/>
    </row>
    <row r="7532" spans="14:16" x14ac:dyDescent="0.15">
      <c r="N7532" s="93"/>
      <c r="P7532" s="93"/>
    </row>
    <row r="7533" spans="14:16" x14ac:dyDescent="0.15">
      <c r="N7533" s="93"/>
      <c r="P7533" s="93"/>
    </row>
    <row r="7534" spans="14:16" x14ac:dyDescent="0.15">
      <c r="N7534" s="93"/>
      <c r="P7534" s="93"/>
    </row>
    <row r="7535" spans="14:16" x14ac:dyDescent="0.15">
      <c r="N7535" s="93"/>
      <c r="P7535" s="93"/>
    </row>
    <row r="7536" spans="14:16" x14ac:dyDescent="0.15">
      <c r="N7536" s="93"/>
      <c r="P7536" s="93"/>
    </row>
    <row r="7537" spans="14:16" x14ac:dyDescent="0.15">
      <c r="N7537" s="93"/>
      <c r="P7537" s="93"/>
    </row>
    <row r="7538" spans="14:16" x14ac:dyDescent="0.15">
      <c r="N7538" s="93"/>
      <c r="P7538" s="93"/>
    </row>
    <row r="7539" spans="14:16" x14ac:dyDescent="0.15">
      <c r="N7539" s="93"/>
      <c r="P7539" s="93"/>
    </row>
    <row r="7540" spans="14:16" x14ac:dyDescent="0.15">
      <c r="N7540" s="93"/>
      <c r="P7540" s="93"/>
    </row>
    <row r="7541" spans="14:16" x14ac:dyDescent="0.15">
      <c r="N7541" s="93"/>
      <c r="P7541" s="93"/>
    </row>
    <row r="7542" spans="14:16" x14ac:dyDescent="0.15">
      <c r="N7542" s="93"/>
      <c r="P7542" s="93"/>
    </row>
    <row r="7543" spans="14:16" x14ac:dyDescent="0.15">
      <c r="N7543" s="93"/>
      <c r="P7543" s="93"/>
    </row>
    <row r="7544" spans="14:16" x14ac:dyDescent="0.15">
      <c r="N7544" s="93"/>
      <c r="P7544" s="93"/>
    </row>
    <row r="7545" spans="14:16" x14ac:dyDescent="0.15">
      <c r="N7545" s="93"/>
      <c r="P7545" s="93"/>
    </row>
    <row r="7546" spans="14:16" x14ac:dyDescent="0.15">
      <c r="N7546" s="93"/>
      <c r="P7546" s="93"/>
    </row>
    <row r="7547" spans="14:16" x14ac:dyDescent="0.15">
      <c r="N7547" s="93"/>
      <c r="P7547" s="93"/>
    </row>
    <row r="7548" spans="14:16" x14ac:dyDescent="0.15">
      <c r="N7548" s="93"/>
      <c r="P7548" s="93"/>
    </row>
    <row r="7549" spans="14:16" x14ac:dyDescent="0.15">
      <c r="N7549" s="93"/>
      <c r="P7549" s="93"/>
    </row>
    <row r="7550" spans="14:16" x14ac:dyDescent="0.15">
      <c r="N7550" s="93"/>
      <c r="P7550" s="93"/>
    </row>
    <row r="7551" spans="14:16" x14ac:dyDescent="0.15">
      <c r="N7551" s="93"/>
      <c r="P7551" s="93"/>
    </row>
    <row r="7552" spans="14:16" x14ac:dyDescent="0.15">
      <c r="N7552" s="93"/>
      <c r="P7552" s="93"/>
    </row>
    <row r="7553" spans="14:16" x14ac:dyDescent="0.15">
      <c r="N7553" s="93"/>
      <c r="P7553" s="93"/>
    </row>
    <row r="7554" spans="14:16" x14ac:dyDescent="0.15">
      <c r="N7554" s="93"/>
      <c r="P7554" s="93"/>
    </row>
    <row r="7555" spans="14:16" x14ac:dyDescent="0.15">
      <c r="N7555" s="93"/>
      <c r="P7555" s="93"/>
    </row>
    <row r="7556" spans="14:16" x14ac:dyDescent="0.15">
      <c r="N7556" s="93"/>
      <c r="P7556" s="93"/>
    </row>
    <row r="7557" spans="14:16" x14ac:dyDescent="0.15">
      <c r="N7557" s="93"/>
      <c r="P7557" s="93"/>
    </row>
    <row r="7558" spans="14:16" x14ac:dyDescent="0.15">
      <c r="N7558" s="93"/>
      <c r="P7558" s="93"/>
    </row>
    <row r="7559" spans="14:16" x14ac:dyDescent="0.15">
      <c r="N7559" s="93"/>
      <c r="P7559" s="93"/>
    </row>
    <row r="7560" spans="14:16" x14ac:dyDescent="0.15">
      <c r="N7560" s="93"/>
      <c r="P7560" s="93"/>
    </row>
    <row r="7561" spans="14:16" x14ac:dyDescent="0.15">
      <c r="N7561" s="93"/>
      <c r="P7561" s="93"/>
    </row>
    <row r="7562" spans="14:16" x14ac:dyDescent="0.15">
      <c r="N7562" s="93"/>
      <c r="P7562" s="93"/>
    </row>
    <row r="7563" spans="14:16" x14ac:dyDescent="0.15">
      <c r="N7563" s="93"/>
      <c r="P7563" s="93"/>
    </row>
    <row r="7564" spans="14:16" x14ac:dyDescent="0.15">
      <c r="N7564" s="93"/>
      <c r="P7564" s="93"/>
    </row>
    <row r="7565" spans="14:16" x14ac:dyDescent="0.15">
      <c r="N7565" s="93"/>
      <c r="P7565" s="93"/>
    </row>
    <row r="7566" spans="14:16" x14ac:dyDescent="0.15">
      <c r="N7566" s="93"/>
      <c r="P7566" s="93"/>
    </row>
    <row r="7567" spans="14:16" x14ac:dyDescent="0.15">
      <c r="N7567" s="93"/>
      <c r="P7567" s="93"/>
    </row>
    <row r="7568" spans="14:16" x14ac:dyDescent="0.15">
      <c r="N7568" s="93"/>
      <c r="P7568" s="93"/>
    </row>
    <row r="7569" spans="14:16" x14ac:dyDescent="0.15">
      <c r="N7569" s="93"/>
      <c r="P7569" s="93"/>
    </row>
    <row r="7570" spans="14:16" x14ac:dyDescent="0.15">
      <c r="N7570" s="93"/>
      <c r="P7570" s="93"/>
    </row>
    <row r="7571" spans="14:16" x14ac:dyDescent="0.15">
      <c r="N7571" s="93"/>
      <c r="P7571" s="93"/>
    </row>
    <row r="7572" spans="14:16" x14ac:dyDescent="0.15">
      <c r="N7572" s="93"/>
      <c r="P7572" s="93"/>
    </row>
    <row r="7573" spans="14:16" x14ac:dyDescent="0.15">
      <c r="N7573" s="93"/>
      <c r="P7573" s="93"/>
    </row>
    <row r="7574" spans="14:16" x14ac:dyDescent="0.15">
      <c r="N7574" s="93"/>
      <c r="P7574" s="93"/>
    </row>
    <row r="7575" spans="14:16" x14ac:dyDescent="0.15">
      <c r="N7575" s="93"/>
      <c r="P7575" s="93"/>
    </row>
    <row r="7576" spans="14:16" x14ac:dyDescent="0.15">
      <c r="N7576" s="93"/>
      <c r="P7576" s="93"/>
    </row>
    <row r="7577" spans="14:16" x14ac:dyDescent="0.15">
      <c r="N7577" s="93"/>
      <c r="P7577" s="93"/>
    </row>
    <row r="7578" spans="14:16" x14ac:dyDescent="0.15">
      <c r="N7578" s="93"/>
      <c r="P7578" s="93"/>
    </row>
    <row r="7579" spans="14:16" x14ac:dyDescent="0.15">
      <c r="N7579" s="93"/>
      <c r="P7579" s="93"/>
    </row>
    <row r="7580" spans="14:16" x14ac:dyDescent="0.15">
      <c r="N7580" s="93"/>
      <c r="P7580" s="93"/>
    </row>
    <row r="7581" spans="14:16" x14ac:dyDescent="0.15">
      <c r="N7581" s="93"/>
      <c r="P7581" s="93"/>
    </row>
    <row r="7582" spans="14:16" x14ac:dyDescent="0.15">
      <c r="N7582" s="93"/>
      <c r="P7582" s="93"/>
    </row>
    <row r="7583" spans="14:16" x14ac:dyDescent="0.15">
      <c r="N7583" s="93"/>
      <c r="P7583" s="93"/>
    </row>
    <row r="7584" spans="14:16" x14ac:dyDescent="0.15">
      <c r="N7584" s="93"/>
      <c r="P7584" s="93"/>
    </row>
    <row r="7585" spans="14:16" x14ac:dyDescent="0.15">
      <c r="N7585" s="93"/>
      <c r="P7585" s="93"/>
    </row>
    <row r="7586" spans="14:16" x14ac:dyDescent="0.15">
      <c r="N7586" s="93"/>
      <c r="P7586" s="93"/>
    </row>
    <row r="7587" spans="14:16" x14ac:dyDescent="0.15">
      <c r="N7587" s="93"/>
      <c r="P7587" s="93"/>
    </row>
    <row r="7588" spans="14:16" x14ac:dyDescent="0.15">
      <c r="N7588" s="93"/>
      <c r="P7588" s="93"/>
    </row>
    <row r="7589" spans="14:16" x14ac:dyDescent="0.15">
      <c r="N7589" s="93"/>
      <c r="P7589" s="93"/>
    </row>
    <row r="7590" spans="14:16" x14ac:dyDescent="0.15">
      <c r="N7590" s="93"/>
      <c r="P7590" s="93"/>
    </row>
    <row r="7591" spans="14:16" x14ac:dyDescent="0.15">
      <c r="N7591" s="93"/>
      <c r="P7591" s="93"/>
    </row>
    <row r="7592" spans="14:16" x14ac:dyDescent="0.15">
      <c r="N7592" s="93"/>
      <c r="P7592" s="93"/>
    </row>
    <row r="7593" spans="14:16" x14ac:dyDescent="0.15">
      <c r="N7593" s="93"/>
      <c r="P7593" s="93"/>
    </row>
    <row r="7594" spans="14:16" x14ac:dyDescent="0.15">
      <c r="N7594" s="93"/>
      <c r="P7594" s="93"/>
    </row>
    <row r="7595" spans="14:16" x14ac:dyDescent="0.15">
      <c r="N7595" s="93"/>
      <c r="P7595" s="93"/>
    </row>
    <row r="7596" spans="14:16" x14ac:dyDescent="0.15">
      <c r="N7596" s="93"/>
      <c r="P7596" s="93"/>
    </row>
    <row r="7597" spans="14:16" x14ac:dyDescent="0.15">
      <c r="N7597" s="93"/>
      <c r="P7597" s="93"/>
    </row>
    <row r="7598" spans="14:16" x14ac:dyDescent="0.15">
      <c r="N7598" s="93"/>
      <c r="P7598" s="93"/>
    </row>
    <row r="7599" spans="14:16" x14ac:dyDescent="0.15">
      <c r="N7599" s="93"/>
      <c r="P7599" s="93"/>
    </row>
    <row r="7600" spans="14:16" x14ac:dyDescent="0.15">
      <c r="N7600" s="93"/>
      <c r="P7600" s="93"/>
    </row>
    <row r="7601" spans="14:16" x14ac:dyDescent="0.15">
      <c r="N7601" s="93"/>
      <c r="P7601" s="93"/>
    </row>
    <row r="7602" spans="14:16" x14ac:dyDescent="0.15">
      <c r="N7602" s="93"/>
      <c r="P7602" s="93"/>
    </row>
    <row r="7603" spans="14:16" x14ac:dyDescent="0.15">
      <c r="N7603" s="93"/>
      <c r="P7603" s="93"/>
    </row>
    <row r="7604" spans="14:16" x14ac:dyDescent="0.15">
      <c r="N7604" s="93"/>
      <c r="P7604" s="93"/>
    </row>
    <row r="7605" spans="14:16" x14ac:dyDescent="0.15">
      <c r="N7605" s="93"/>
      <c r="P7605" s="93"/>
    </row>
    <row r="7606" spans="14:16" x14ac:dyDescent="0.15">
      <c r="N7606" s="93"/>
      <c r="P7606" s="93"/>
    </row>
    <row r="7607" spans="14:16" x14ac:dyDescent="0.15">
      <c r="N7607" s="93"/>
      <c r="P7607" s="93"/>
    </row>
    <row r="7608" spans="14:16" x14ac:dyDescent="0.15">
      <c r="N7608" s="93"/>
      <c r="P7608" s="93"/>
    </row>
    <row r="7609" spans="14:16" x14ac:dyDescent="0.15">
      <c r="N7609" s="93"/>
      <c r="P7609" s="93"/>
    </row>
    <row r="7610" spans="14:16" x14ac:dyDescent="0.15">
      <c r="N7610" s="93"/>
      <c r="P7610" s="93"/>
    </row>
    <row r="7611" spans="14:16" x14ac:dyDescent="0.15">
      <c r="N7611" s="93"/>
      <c r="P7611" s="93"/>
    </row>
    <row r="7612" spans="14:16" x14ac:dyDescent="0.15">
      <c r="N7612" s="93"/>
      <c r="P7612" s="93"/>
    </row>
    <row r="7613" spans="14:16" x14ac:dyDescent="0.15">
      <c r="N7613" s="93"/>
      <c r="P7613" s="93"/>
    </row>
    <row r="7614" spans="14:16" x14ac:dyDescent="0.15">
      <c r="N7614" s="93"/>
      <c r="P7614" s="93"/>
    </row>
    <row r="7615" spans="14:16" x14ac:dyDescent="0.15">
      <c r="N7615" s="93"/>
      <c r="P7615" s="93"/>
    </row>
    <row r="7616" spans="14:16" x14ac:dyDescent="0.15">
      <c r="N7616" s="93"/>
      <c r="P7616" s="93"/>
    </row>
    <row r="7617" spans="14:16" x14ac:dyDescent="0.15">
      <c r="N7617" s="93"/>
      <c r="P7617" s="93"/>
    </row>
    <row r="7618" spans="14:16" x14ac:dyDescent="0.15">
      <c r="N7618" s="93"/>
      <c r="P7618" s="93"/>
    </row>
    <row r="7619" spans="14:16" x14ac:dyDescent="0.15">
      <c r="N7619" s="93"/>
      <c r="P7619" s="93"/>
    </row>
    <row r="7620" spans="14:16" x14ac:dyDescent="0.15">
      <c r="N7620" s="93"/>
      <c r="P7620" s="93"/>
    </row>
    <row r="7621" spans="14:16" x14ac:dyDescent="0.15">
      <c r="N7621" s="93"/>
      <c r="P7621" s="93"/>
    </row>
    <row r="7622" spans="14:16" x14ac:dyDescent="0.15">
      <c r="N7622" s="93"/>
      <c r="P7622" s="93"/>
    </row>
    <row r="7623" spans="14:16" x14ac:dyDescent="0.15">
      <c r="N7623" s="93"/>
      <c r="P7623" s="93"/>
    </row>
    <row r="7624" spans="14:16" x14ac:dyDescent="0.15">
      <c r="N7624" s="93"/>
      <c r="P7624" s="93"/>
    </row>
    <row r="7625" spans="14:16" x14ac:dyDescent="0.15">
      <c r="N7625" s="93"/>
      <c r="P7625" s="93"/>
    </row>
    <row r="7626" spans="14:16" x14ac:dyDescent="0.15">
      <c r="N7626" s="93"/>
      <c r="P7626" s="93"/>
    </row>
    <row r="7627" spans="14:16" x14ac:dyDescent="0.15">
      <c r="N7627" s="93"/>
      <c r="P7627" s="93"/>
    </row>
    <row r="7628" spans="14:16" x14ac:dyDescent="0.15">
      <c r="N7628" s="93"/>
      <c r="P7628" s="93"/>
    </row>
    <row r="7629" spans="14:16" x14ac:dyDescent="0.15">
      <c r="N7629" s="93"/>
      <c r="P7629" s="93"/>
    </row>
    <row r="7630" spans="14:16" x14ac:dyDescent="0.15">
      <c r="N7630" s="93"/>
      <c r="P7630" s="93"/>
    </row>
    <row r="7631" spans="14:16" x14ac:dyDescent="0.15">
      <c r="N7631" s="93"/>
      <c r="P7631" s="93"/>
    </row>
    <row r="7632" spans="14:16" x14ac:dyDescent="0.15">
      <c r="N7632" s="93"/>
      <c r="P7632" s="93"/>
    </row>
    <row r="7633" spans="14:16" x14ac:dyDescent="0.15">
      <c r="N7633" s="93"/>
      <c r="P7633" s="93"/>
    </row>
    <row r="7634" spans="14:16" x14ac:dyDescent="0.15">
      <c r="N7634" s="93"/>
      <c r="P7634" s="93"/>
    </row>
    <row r="7635" spans="14:16" x14ac:dyDescent="0.15">
      <c r="N7635" s="93"/>
      <c r="P7635" s="93"/>
    </row>
    <row r="7636" spans="14:16" x14ac:dyDescent="0.15">
      <c r="N7636" s="93"/>
      <c r="P7636" s="93"/>
    </row>
    <row r="7637" spans="14:16" x14ac:dyDescent="0.15">
      <c r="N7637" s="93"/>
      <c r="P7637" s="93"/>
    </row>
    <row r="7638" spans="14:16" x14ac:dyDescent="0.15">
      <c r="N7638" s="93"/>
      <c r="P7638" s="93"/>
    </row>
    <row r="7639" spans="14:16" x14ac:dyDescent="0.15">
      <c r="N7639" s="93"/>
      <c r="P7639" s="93"/>
    </row>
    <row r="7640" spans="14:16" x14ac:dyDescent="0.15">
      <c r="N7640" s="93"/>
      <c r="P7640" s="93"/>
    </row>
    <row r="7641" spans="14:16" x14ac:dyDescent="0.15">
      <c r="N7641" s="93"/>
      <c r="P7641" s="93"/>
    </row>
    <row r="7642" spans="14:16" x14ac:dyDescent="0.15">
      <c r="N7642" s="93"/>
      <c r="P7642" s="93"/>
    </row>
    <row r="7643" spans="14:16" x14ac:dyDescent="0.15">
      <c r="N7643" s="93"/>
      <c r="P7643" s="93"/>
    </row>
    <row r="7644" spans="14:16" x14ac:dyDescent="0.15">
      <c r="N7644" s="93"/>
      <c r="P7644" s="93"/>
    </row>
    <row r="7645" spans="14:16" x14ac:dyDescent="0.15">
      <c r="N7645" s="93"/>
      <c r="P7645" s="93"/>
    </row>
    <row r="7646" spans="14:16" x14ac:dyDescent="0.15">
      <c r="N7646" s="93"/>
      <c r="P7646" s="93"/>
    </row>
    <row r="7647" spans="14:16" x14ac:dyDescent="0.15">
      <c r="N7647" s="93"/>
      <c r="P7647" s="93"/>
    </row>
    <row r="7648" spans="14:16" x14ac:dyDescent="0.15">
      <c r="N7648" s="93"/>
      <c r="P7648" s="93"/>
    </row>
    <row r="7649" spans="14:16" x14ac:dyDescent="0.15">
      <c r="N7649" s="93"/>
      <c r="P7649" s="93"/>
    </row>
    <row r="7650" spans="14:16" x14ac:dyDescent="0.15">
      <c r="N7650" s="93"/>
      <c r="P7650" s="93"/>
    </row>
    <row r="7651" spans="14:16" x14ac:dyDescent="0.15">
      <c r="N7651" s="93"/>
      <c r="P7651" s="93"/>
    </row>
    <row r="7652" spans="14:16" x14ac:dyDescent="0.15">
      <c r="N7652" s="93"/>
      <c r="P7652" s="93"/>
    </row>
    <row r="7653" spans="14:16" x14ac:dyDescent="0.15">
      <c r="N7653" s="93"/>
      <c r="P7653" s="93"/>
    </row>
    <row r="7654" spans="14:16" x14ac:dyDescent="0.15">
      <c r="N7654" s="93"/>
      <c r="P7654" s="93"/>
    </row>
    <row r="7655" spans="14:16" x14ac:dyDescent="0.15">
      <c r="N7655" s="93"/>
      <c r="P7655" s="93"/>
    </row>
    <row r="7656" spans="14:16" x14ac:dyDescent="0.15">
      <c r="N7656" s="93"/>
      <c r="P7656" s="93"/>
    </row>
    <row r="7657" spans="14:16" x14ac:dyDescent="0.15">
      <c r="N7657" s="93"/>
      <c r="P7657" s="93"/>
    </row>
    <row r="7658" spans="14:16" x14ac:dyDescent="0.15">
      <c r="N7658" s="93"/>
      <c r="P7658" s="93"/>
    </row>
    <row r="7659" spans="14:16" x14ac:dyDescent="0.15">
      <c r="N7659" s="93"/>
      <c r="P7659" s="93"/>
    </row>
    <row r="7660" spans="14:16" x14ac:dyDescent="0.15">
      <c r="N7660" s="93"/>
      <c r="P7660" s="93"/>
    </row>
    <row r="7661" spans="14:16" x14ac:dyDescent="0.15">
      <c r="N7661" s="93"/>
      <c r="P7661" s="93"/>
    </row>
    <row r="7662" spans="14:16" x14ac:dyDescent="0.15">
      <c r="N7662" s="93"/>
      <c r="P7662" s="93"/>
    </row>
    <row r="7663" spans="14:16" x14ac:dyDescent="0.15">
      <c r="N7663" s="93"/>
      <c r="P7663" s="93"/>
    </row>
    <row r="7664" spans="14:16" x14ac:dyDescent="0.15">
      <c r="N7664" s="93"/>
      <c r="P7664" s="93"/>
    </row>
    <row r="7665" spans="14:16" x14ac:dyDescent="0.15">
      <c r="N7665" s="93"/>
      <c r="P7665" s="93"/>
    </row>
    <row r="7666" spans="14:16" x14ac:dyDescent="0.15">
      <c r="N7666" s="93"/>
      <c r="P7666" s="93"/>
    </row>
    <row r="7667" spans="14:16" x14ac:dyDescent="0.15">
      <c r="N7667" s="93"/>
      <c r="P7667" s="93"/>
    </row>
    <row r="7668" spans="14:16" x14ac:dyDescent="0.15">
      <c r="N7668" s="93"/>
      <c r="P7668" s="93"/>
    </row>
    <row r="7669" spans="14:16" x14ac:dyDescent="0.15">
      <c r="N7669" s="93"/>
      <c r="P7669" s="93"/>
    </row>
    <row r="7670" spans="14:16" x14ac:dyDescent="0.15">
      <c r="N7670" s="93"/>
      <c r="P7670" s="93"/>
    </row>
    <row r="7671" spans="14:16" x14ac:dyDescent="0.15">
      <c r="N7671" s="93"/>
      <c r="P7671" s="93"/>
    </row>
    <row r="7672" spans="14:16" x14ac:dyDescent="0.15">
      <c r="N7672" s="93"/>
      <c r="P7672" s="93"/>
    </row>
    <row r="7673" spans="14:16" x14ac:dyDescent="0.15">
      <c r="N7673" s="93"/>
      <c r="P7673" s="93"/>
    </row>
    <row r="7674" spans="14:16" x14ac:dyDescent="0.15">
      <c r="N7674" s="93"/>
      <c r="P7674" s="93"/>
    </row>
    <row r="7675" spans="14:16" x14ac:dyDescent="0.15">
      <c r="N7675" s="93"/>
      <c r="P7675" s="93"/>
    </row>
    <row r="7676" spans="14:16" x14ac:dyDescent="0.15">
      <c r="N7676" s="93"/>
      <c r="P7676" s="93"/>
    </row>
    <row r="7677" spans="14:16" x14ac:dyDescent="0.15">
      <c r="N7677" s="93"/>
      <c r="P7677" s="93"/>
    </row>
    <row r="7678" spans="14:16" x14ac:dyDescent="0.15">
      <c r="N7678" s="93"/>
      <c r="P7678" s="93"/>
    </row>
    <row r="7679" spans="14:16" x14ac:dyDescent="0.15">
      <c r="N7679" s="93"/>
      <c r="P7679" s="93"/>
    </row>
    <row r="7680" spans="14:16" x14ac:dyDescent="0.15">
      <c r="N7680" s="93"/>
      <c r="P7680" s="93"/>
    </row>
    <row r="7681" spans="14:16" x14ac:dyDescent="0.15">
      <c r="N7681" s="93"/>
      <c r="P7681" s="93"/>
    </row>
    <row r="7682" spans="14:16" x14ac:dyDescent="0.15">
      <c r="N7682" s="93"/>
      <c r="P7682" s="93"/>
    </row>
    <row r="7683" spans="14:16" x14ac:dyDescent="0.15">
      <c r="N7683" s="93"/>
      <c r="P7683" s="93"/>
    </row>
    <row r="7684" spans="14:16" x14ac:dyDescent="0.15">
      <c r="N7684" s="93"/>
      <c r="P7684" s="93"/>
    </row>
    <row r="7685" spans="14:16" x14ac:dyDescent="0.15">
      <c r="N7685" s="93"/>
      <c r="P7685" s="93"/>
    </row>
    <row r="7686" spans="14:16" x14ac:dyDescent="0.15">
      <c r="N7686" s="93"/>
      <c r="P7686" s="93"/>
    </row>
    <row r="7687" spans="14:16" x14ac:dyDescent="0.15">
      <c r="N7687" s="93"/>
      <c r="P7687" s="93"/>
    </row>
    <row r="7688" spans="14:16" x14ac:dyDescent="0.15">
      <c r="N7688" s="93"/>
      <c r="P7688" s="93"/>
    </row>
    <row r="7689" spans="14:16" x14ac:dyDescent="0.15">
      <c r="N7689" s="93"/>
      <c r="P7689" s="93"/>
    </row>
    <row r="7690" spans="14:16" x14ac:dyDescent="0.15">
      <c r="N7690" s="93"/>
      <c r="P7690" s="93"/>
    </row>
    <row r="7691" spans="14:16" x14ac:dyDescent="0.15">
      <c r="N7691" s="93"/>
      <c r="P7691" s="93"/>
    </row>
    <row r="7692" spans="14:16" x14ac:dyDescent="0.15">
      <c r="N7692" s="93"/>
      <c r="P7692" s="93"/>
    </row>
    <row r="7693" spans="14:16" x14ac:dyDescent="0.15">
      <c r="N7693" s="93"/>
      <c r="P7693" s="93"/>
    </row>
    <row r="7694" spans="14:16" x14ac:dyDescent="0.15">
      <c r="N7694" s="93"/>
      <c r="P7694" s="93"/>
    </row>
    <row r="7695" spans="14:16" x14ac:dyDescent="0.15">
      <c r="N7695" s="93"/>
      <c r="P7695" s="93"/>
    </row>
    <row r="7696" spans="14:16" x14ac:dyDescent="0.15">
      <c r="N7696" s="93"/>
      <c r="P7696" s="93"/>
    </row>
    <row r="7697" spans="14:16" x14ac:dyDescent="0.15">
      <c r="N7697" s="93"/>
      <c r="P7697" s="93"/>
    </row>
    <row r="7698" spans="14:16" x14ac:dyDescent="0.15">
      <c r="N7698" s="93"/>
      <c r="P7698" s="93"/>
    </row>
    <row r="7699" spans="14:16" x14ac:dyDescent="0.15">
      <c r="N7699" s="93"/>
      <c r="P7699" s="93"/>
    </row>
    <row r="7700" spans="14:16" x14ac:dyDescent="0.15">
      <c r="N7700" s="93"/>
      <c r="P7700" s="93"/>
    </row>
    <row r="7701" spans="14:16" x14ac:dyDescent="0.15">
      <c r="N7701" s="93"/>
      <c r="P7701" s="93"/>
    </row>
    <row r="7702" spans="14:16" x14ac:dyDescent="0.15">
      <c r="N7702" s="93"/>
      <c r="P7702" s="93"/>
    </row>
    <row r="7703" spans="14:16" x14ac:dyDescent="0.15">
      <c r="N7703" s="93"/>
      <c r="P7703" s="93"/>
    </row>
    <row r="7704" spans="14:16" x14ac:dyDescent="0.15">
      <c r="N7704" s="93"/>
      <c r="P7704" s="93"/>
    </row>
    <row r="7705" spans="14:16" x14ac:dyDescent="0.15">
      <c r="N7705" s="93"/>
      <c r="P7705" s="93"/>
    </row>
    <row r="7706" spans="14:16" x14ac:dyDescent="0.15">
      <c r="N7706" s="93"/>
      <c r="P7706" s="93"/>
    </row>
    <row r="7707" spans="14:16" x14ac:dyDescent="0.15">
      <c r="N7707" s="93"/>
      <c r="P7707" s="93"/>
    </row>
    <row r="7708" spans="14:16" x14ac:dyDescent="0.15">
      <c r="N7708" s="93"/>
      <c r="P7708" s="93"/>
    </row>
    <row r="7709" spans="14:16" x14ac:dyDescent="0.15">
      <c r="N7709" s="93"/>
      <c r="P7709" s="93"/>
    </row>
    <row r="7710" spans="14:16" x14ac:dyDescent="0.15">
      <c r="N7710" s="93"/>
      <c r="P7710" s="93"/>
    </row>
    <row r="7711" spans="14:16" x14ac:dyDescent="0.15">
      <c r="N7711" s="93"/>
      <c r="P7711" s="93"/>
    </row>
    <row r="7712" spans="14:16" x14ac:dyDescent="0.15">
      <c r="N7712" s="93"/>
      <c r="P7712" s="93"/>
    </row>
    <row r="7713" spans="14:16" x14ac:dyDescent="0.15">
      <c r="N7713" s="93"/>
      <c r="P7713" s="93"/>
    </row>
    <row r="7714" spans="14:16" x14ac:dyDescent="0.15">
      <c r="N7714" s="93"/>
      <c r="P7714" s="93"/>
    </row>
    <row r="7715" spans="14:16" x14ac:dyDescent="0.15">
      <c r="N7715" s="93"/>
      <c r="P7715" s="93"/>
    </row>
    <row r="7716" spans="14:16" x14ac:dyDescent="0.15">
      <c r="N7716" s="93"/>
      <c r="P7716" s="93"/>
    </row>
    <row r="7717" spans="14:16" x14ac:dyDescent="0.15">
      <c r="N7717" s="93"/>
      <c r="P7717" s="93"/>
    </row>
    <row r="7718" spans="14:16" x14ac:dyDescent="0.15">
      <c r="N7718" s="93"/>
      <c r="P7718" s="93"/>
    </row>
    <row r="7719" spans="14:16" x14ac:dyDescent="0.15">
      <c r="N7719" s="93"/>
      <c r="P7719" s="93"/>
    </row>
    <row r="7720" spans="14:16" x14ac:dyDescent="0.15">
      <c r="N7720" s="93"/>
      <c r="P7720" s="93"/>
    </row>
    <row r="7721" spans="14:16" x14ac:dyDescent="0.15">
      <c r="N7721" s="93"/>
      <c r="P7721" s="93"/>
    </row>
    <row r="7722" spans="14:16" x14ac:dyDescent="0.15">
      <c r="N7722" s="93"/>
      <c r="P7722" s="93"/>
    </row>
    <row r="7723" spans="14:16" x14ac:dyDescent="0.15">
      <c r="N7723" s="93"/>
      <c r="P7723" s="93"/>
    </row>
    <row r="7724" spans="14:16" x14ac:dyDescent="0.15">
      <c r="N7724" s="93"/>
      <c r="P7724" s="93"/>
    </row>
    <row r="7725" spans="14:16" x14ac:dyDescent="0.15">
      <c r="N7725" s="93"/>
      <c r="P7725" s="93"/>
    </row>
    <row r="7726" spans="14:16" x14ac:dyDescent="0.15">
      <c r="N7726" s="93"/>
      <c r="P7726" s="93"/>
    </row>
    <row r="7727" spans="14:16" x14ac:dyDescent="0.15">
      <c r="N7727" s="93"/>
      <c r="P7727" s="93"/>
    </row>
    <row r="7728" spans="14:16" x14ac:dyDescent="0.15">
      <c r="N7728" s="93"/>
      <c r="P7728" s="93"/>
    </row>
    <row r="7729" spans="14:16" x14ac:dyDescent="0.15">
      <c r="N7729" s="93"/>
      <c r="P7729" s="93"/>
    </row>
    <row r="7730" spans="14:16" x14ac:dyDescent="0.15">
      <c r="N7730" s="93"/>
      <c r="P7730" s="93"/>
    </row>
    <row r="7731" spans="14:16" x14ac:dyDescent="0.15">
      <c r="N7731" s="93"/>
      <c r="P7731" s="93"/>
    </row>
    <row r="7732" spans="14:16" x14ac:dyDescent="0.15">
      <c r="N7732" s="93"/>
      <c r="P7732" s="93"/>
    </row>
    <row r="7733" spans="14:16" x14ac:dyDescent="0.15">
      <c r="N7733" s="93"/>
      <c r="P7733" s="93"/>
    </row>
    <row r="7734" spans="14:16" x14ac:dyDescent="0.15">
      <c r="N7734" s="93"/>
      <c r="P7734" s="93"/>
    </row>
    <row r="7735" spans="14:16" x14ac:dyDescent="0.15">
      <c r="N7735" s="93"/>
      <c r="P7735" s="93"/>
    </row>
    <row r="7736" spans="14:16" x14ac:dyDescent="0.15">
      <c r="N7736" s="93"/>
      <c r="P7736" s="93"/>
    </row>
    <row r="7737" spans="14:16" x14ac:dyDescent="0.15">
      <c r="N7737" s="93"/>
      <c r="P7737" s="93"/>
    </row>
    <row r="7738" spans="14:16" x14ac:dyDescent="0.15">
      <c r="N7738" s="93"/>
      <c r="P7738" s="93"/>
    </row>
    <row r="7739" spans="14:16" x14ac:dyDescent="0.15">
      <c r="N7739" s="93"/>
      <c r="P7739" s="93"/>
    </row>
    <row r="7740" spans="14:16" x14ac:dyDescent="0.15">
      <c r="N7740" s="93"/>
      <c r="P7740" s="93"/>
    </row>
    <row r="7741" spans="14:16" x14ac:dyDescent="0.15">
      <c r="N7741" s="93"/>
      <c r="P7741" s="93"/>
    </row>
    <row r="7742" spans="14:16" x14ac:dyDescent="0.15">
      <c r="N7742" s="93"/>
      <c r="P7742" s="93"/>
    </row>
    <row r="7743" spans="14:16" x14ac:dyDescent="0.15">
      <c r="N7743" s="93"/>
      <c r="P7743" s="93"/>
    </row>
    <row r="7744" spans="14:16" x14ac:dyDescent="0.15">
      <c r="N7744" s="93"/>
      <c r="P7744" s="93"/>
    </row>
    <row r="7745" spans="14:16" x14ac:dyDescent="0.15">
      <c r="N7745" s="93"/>
      <c r="P7745" s="93"/>
    </row>
    <row r="7746" spans="14:16" x14ac:dyDescent="0.15">
      <c r="N7746" s="93"/>
      <c r="P7746" s="93"/>
    </row>
    <row r="7747" spans="14:16" x14ac:dyDescent="0.15">
      <c r="N7747" s="93"/>
      <c r="P7747" s="93"/>
    </row>
    <row r="7748" spans="14:16" x14ac:dyDescent="0.15">
      <c r="N7748" s="93"/>
      <c r="P7748" s="93"/>
    </row>
    <row r="7749" spans="14:16" x14ac:dyDescent="0.15">
      <c r="N7749" s="93"/>
      <c r="P7749" s="93"/>
    </row>
    <row r="7750" spans="14:16" x14ac:dyDescent="0.15">
      <c r="N7750" s="93"/>
      <c r="P7750" s="93"/>
    </row>
    <row r="7751" spans="14:16" x14ac:dyDescent="0.15">
      <c r="N7751" s="93"/>
      <c r="P7751" s="93"/>
    </row>
    <row r="7752" spans="14:16" x14ac:dyDescent="0.15">
      <c r="N7752" s="93"/>
      <c r="P7752" s="93"/>
    </row>
    <row r="7753" spans="14:16" x14ac:dyDescent="0.15">
      <c r="N7753" s="93"/>
      <c r="P7753" s="93"/>
    </row>
    <row r="7754" spans="14:16" x14ac:dyDescent="0.15">
      <c r="N7754" s="93"/>
      <c r="P7754" s="93"/>
    </row>
    <row r="7755" spans="14:16" x14ac:dyDescent="0.15">
      <c r="N7755" s="93"/>
      <c r="P7755" s="93"/>
    </row>
    <row r="7756" spans="14:16" x14ac:dyDescent="0.15">
      <c r="N7756" s="93"/>
      <c r="P7756" s="93"/>
    </row>
    <row r="7757" spans="14:16" x14ac:dyDescent="0.15">
      <c r="N7757" s="93"/>
      <c r="P7757" s="93"/>
    </row>
    <row r="7758" spans="14:16" x14ac:dyDescent="0.15">
      <c r="N7758" s="93"/>
      <c r="P7758" s="93"/>
    </row>
    <row r="7759" spans="14:16" x14ac:dyDescent="0.15">
      <c r="N7759" s="93"/>
      <c r="P7759" s="93"/>
    </row>
    <row r="7760" spans="14:16" x14ac:dyDescent="0.15">
      <c r="N7760" s="93"/>
      <c r="P7760" s="93"/>
    </row>
    <row r="7761" spans="14:16" x14ac:dyDescent="0.15">
      <c r="N7761" s="93"/>
      <c r="P7761" s="93"/>
    </row>
    <row r="7762" spans="14:16" x14ac:dyDescent="0.15">
      <c r="N7762" s="93"/>
      <c r="P7762" s="93"/>
    </row>
    <row r="7763" spans="14:16" x14ac:dyDescent="0.15">
      <c r="N7763" s="93"/>
      <c r="P7763" s="93"/>
    </row>
    <row r="7764" spans="14:16" x14ac:dyDescent="0.15">
      <c r="N7764" s="93"/>
      <c r="P7764" s="93"/>
    </row>
    <row r="7765" spans="14:16" x14ac:dyDescent="0.15">
      <c r="N7765" s="93"/>
      <c r="P7765" s="93"/>
    </row>
    <row r="7766" spans="14:16" x14ac:dyDescent="0.15">
      <c r="N7766" s="93"/>
      <c r="P7766" s="93"/>
    </row>
    <row r="7767" spans="14:16" x14ac:dyDescent="0.15">
      <c r="N7767" s="93"/>
      <c r="P7767" s="93"/>
    </row>
    <row r="7768" spans="14:16" x14ac:dyDescent="0.15">
      <c r="N7768" s="93"/>
      <c r="P7768" s="93"/>
    </row>
    <row r="7769" spans="14:16" x14ac:dyDescent="0.15">
      <c r="N7769" s="93"/>
      <c r="P7769" s="93"/>
    </row>
    <row r="7770" spans="14:16" x14ac:dyDescent="0.15">
      <c r="N7770" s="93"/>
      <c r="P7770" s="93"/>
    </row>
    <row r="7771" spans="14:16" x14ac:dyDescent="0.15">
      <c r="N7771" s="93"/>
      <c r="P7771" s="93"/>
    </row>
    <row r="7772" spans="14:16" x14ac:dyDescent="0.15">
      <c r="N7772" s="93"/>
      <c r="P7772" s="93"/>
    </row>
    <row r="7773" spans="14:16" x14ac:dyDescent="0.15">
      <c r="N7773" s="93"/>
      <c r="P7773" s="93"/>
    </row>
    <row r="7774" spans="14:16" x14ac:dyDescent="0.15">
      <c r="N7774" s="93"/>
      <c r="P7774" s="93"/>
    </row>
    <row r="7775" spans="14:16" x14ac:dyDescent="0.15">
      <c r="N7775" s="93"/>
      <c r="P7775" s="93"/>
    </row>
    <row r="7776" spans="14:16" x14ac:dyDescent="0.15">
      <c r="N7776" s="93"/>
      <c r="P7776" s="93"/>
    </row>
    <row r="7777" spans="14:16" x14ac:dyDescent="0.15">
      <c r="N7777" s="93"/>
      <c r="P7777" s="93"/>
    </row>
    <row r="7778" spans="14:16" x14ac:dyDescent="0.15">
      <c r="N7778" s="93"/>
      <c r="P7778" s="93"/>
    </row>
    <row r="7779" spans="14:16" x14ac:dyDescent="0.15">
      <c r="N7779" s="93"/>
      <c r="P7779" s="93"/>
    </row>
    <row r="7780" spans="14:16" x14ac:dyDescent="0.15">
      <c r="N7780" s="93"/>
      <c r="P7780" s="93"/>
    </row>
    <row r="7781" spans="14:16" x14ac:dyDescent="0.15">
      <c r="N7781" s="93"/>
      <c r="P7781" s="93"/>
    </row>
    <row r="7782" spans="14:16" x14ac:dyDescent="0.15">
      <c r="N7782" s="93"/>
      <c r="P7782" s="93"/>
    </row>
    <row r="7783" spans="14:16" x14ac:dyDescent="0.15">
      <c r="N7783" s="93"/>
      <c r="P7783" s="93"/>
    </row>
    <row r="7784" spans="14:16" x14ac:dyDescent="0.15">
      <c r="N7784" s="93"/>
      <c r="P7784" s="93"/>
    </row>
    <row r="7785" spans="14:16" x14ac:dyDescent="0.15">
      <c r="N7785" s="93"/>
      <c r="P7785" s="93"/>
    </row>
    <row r="7786" spans="14:16" x14ac:dyDescent="0.15">
      <c r="N7786" s="93"/>
      <c r="P7786" s="93"/>
    </row>
    <row r="7787" spans="14:16" x14ac:dyDescent="0.15">
      <c r="N7787" s="93"/>
      <c r="P7787" s="93"/>
    </row>
    <row r="7788" spans="14:16" x14ac:dyDescent="0.15">
      <c r="N7788" s="93"/>
      <c r="P7788" s="93"/>
    </row>
    <row r="7789" spans="14:16" x14ac:dyDescent="0.15">
      <c r="N7789" s="93"/>
      <c r="P7789" s="93"/>
    </row>
    <row r="7790" spans="14:16" x14ac:dyDescent="0.15">
      <c r="N7790" s="93"/>
      <c r="P7790" s="93"/>
    </row>
    <row r="7791" spans="14:16" x14ac:dyDescent="0.15">
      <c r="N7791" s="93"/>
      <c r="P7791" s="93"/>
    </row>
    <row r="7792" spans="14:16" x14ac:dyDescent="0.15">
      <c r="N7792" s="93"/>
      <c r="P7792" s="93"/>
    </row>
    <row r="7793" spans="14:16" x14ac:dyDescent="0.15">
      <c r="N7793" s="93"/>
      <c r="P7793" s="93"/>
    </row>
    <row r="7794" spans="14:16" x14ac:dyDescent="0.15">
      <c r="N7794" s="93"/>
      <c r="P7794" s="93"/>
    </row>
    <row r="7795" spans="14:16" x14ac:dyDescent="0.15">
      <c r="N7795" s="93"/>
      <c r="P7795" s="93"/>
    </row>
    <row r="7796" spans="14:16" x14ac:dyDescent="0.15">
      <c r="N7796" s="93"/>
      <c r="P7796" s="93"/>
    </row>
    <row r="7797" spans="14:16" x14ac:dyDescent="0.15">
      <c r="N7797" s="93"/>
      <c r="P7797" s="93"/>
    </row>
    <row r="7798" spans="14:16" x14ac:dyDescent="0.15">
      <c r="N7798" s="93"/>
      <c r="P7798" s="93"/>
    </row>
    <row r="7799" spans="14:16" x14ac:dyDescent="0.15">
      <c r="N7799" s="93"/>
      <c r="P7799" s="93"/>
    </row>
    <row r="7800" spans="14:16" x14ac:dyDescent="0.15">
      <c r="N7800" s="93"/>
      <c r="P7800" s="93"/>
    </row>
    <row r="7801" spans="14:16" x14ac:dyDescent="0.15">
      <c r="N7801" s="93"/>
      <c r="P7801" s="93"/>
    </row>
    <row r="7802" spans="14:16" x14ac:dyDescent="0.15">
      <c r="N7802" s="93"/>
      <c r="P7802" s="93"/>
    </row>
    <row r="7803" spans="14:16" x14ac:dyDescent="0.15">
      <c r="N7803" s="93"/>
      <c r="P7803" s="93"/>
    </row>
    <row r="7804" spans="14:16" x14ac:dyDescent="0.15">
      <c r="N7804" s="93"/>
      <c r="P7804" s="93"/>
    </row>
    <row r="7805" spans="14:16" x14ac:dyDescent="0.15">
      <c r="N7805" s="93"/>
      <c r="P7805" s="93"/>
    </row>
    <row r="7806" spans="14:16" x14ac:dyDescent="0.15">
      <c r="N7806" s="93"/>
      <c r="P7806" s="93"/>
    </row>
    <row r="7807" spans="14:16" x14ac:dyDescent="0.15">
      <c r="N7807" s="93"/>
      <c r="P7807" s="93"/>
    </row>
    <row r="7808" spans="14:16" x14ac:dyDescent="0.15">
      <c r="N7808" s="93"/>
      <c r="P7808" s="93"/>
    </row>
    <row r="7809" spans="14:16" x14ac:dyDescent="0.15">
      <c r="N7809" s="93"/>
      <c r="P7809" s="93"/>
    </row>
    <row r="7810" spans="14:16" x14ac:dyDescent="0.15">
      <c r="N7810" s="93"/>
      <c r="P7810" s="93"/>
    </row>
    <row r="7811" spans="14:16" x14ac:dyDescent="0.15">
      <c r="N7811" s="93"/>
      <c r="P7811" s="93"/>
    </row>
    <row r="7812" spans="14:16" x14ac:dyDescent="0.15">
      <c r="N7812" s="93"/>
      <c r="P7812" s="93"/>
    </row>
    <row r="7813" spans="14:16" x14ac:dyDescent="0.15">
      <c r="N7813" s="93"/>
      <c r="P7813" s="93"/>
    </row>
    <row r="7814" spans="14:16" x14ac:dyDescent="0.15">
      <c r="N7814" s="93"/>
      <c r="P7814" s="93"/>
    </row>
    <row r="7815" spans="14:16" x14ac:dyDescent="0.15">
      <c r="N7815" s="93"/>
      <c r="P7815" s="93"/>
    </row>
    <row r="7816" spans="14:16" x14ac:dyDescent="0.15">
      <c r="N7816" s="93"/>
      <c r="P7816" s="93"/>
    </row>
    <row r="7817" spans="14:16" x14ac:dyDescent="0.15">
      <c r="N7817" s="93"/>
      <c r="P7817" s="93"/>
    </row>
    <row r="7818" spans="14:16" x14ac:dyDescent="0.15">
      <c r="N7818" s="93"/>
      <c r="P7818" s="93"/>
    </row>
    <row r="7819" spans="14:16" x14ac:dyDescent="0.15">
      <c r="N7819" s="93"/>
      <c r="P7819" s="93"/>
    </row>
    <row r="7820" spans="14:16" x14ac:dyDescent="0.15">
      <c r="N7820" s="93"/>
      <c r="P7820" s="93"/>
    </row>
    <row r="7821" spans="14:16" x14ac:dyDescent="0.15">
      <c r="N7821" s="93"/>
      <c r="P7821" s="93"/>
    </row>
    <row r="7822" spans="14:16" x14ac:dyDescent="0.15">
      <c r="N7822" s="93"/>
      <c r="P7822" s="93"/>
    </row>
    <row r="7823" spans="14:16" x14ac:dyDescent="0.15">
      <c r="N7823" s="93"/>
      <c r="P7823" s="93"/>
    </row>
    <row r="7824" spans="14:16" x14ac:dyDescent="0.15">
      <c r="N7824" s="93"/>
      <c r="P7824" s="93"/>
    </row>
    <row r="7825" spans="14:16" x14ac:dyDescent="0.15">
      <c r="N7825" s="93"/>
      <c r="P7825" s="93"/>
    </row>
    <row r="7826" spans="14:16" x14ac:dyDescent="0.15">
      <c r="N7826" s="93"/>
      <c r="P7826" s="93"/>
    </row>
    <row r="7827" spans="14:16" x14ac:dyDescent="0.15">
      <c r="N7827" s="93"/>
      <c r="P7827" s="93"/>
    </row>
    <row r="7828" spans="14:16" x14ac:dyDescent="0.15">
      <c r="N7828" s="93"/>
      <c r="P7828" s="93"/>
    </row>
    <row r="7829" spans="14:16" x14ac:dyDescent="0.15">
      <c r="N7829" s="93"/>
      <c r="P7829" s="93"/>
    </row>
    <row r="7830" spans="14:16" x14ac:dyDescent="0.15">
      <c r="N7830" s="93"/>
      <c r="P7830" s="93"/>
    </row>
    <row r="7831" spans="14:16" x14ac:dyDescent="0.15">
      <c r="N7831" s="93"/>
      <c r="P7831" s="93"/>
    </row>
    <row r="7832" spans="14:16" x14ac:dyDescent="0.15">
      <c r="N7832" s="93"/>
      <c r="P7832" s="93"/>
    </row>
    <row r="7833" spans="14:16" x14ac:dyDescent="0.15">
      <c r="N7833" s="93"/>
      <c r="P7833" s="93"/>
    </row>
    <row r="7834" spans="14:16" x14ac:dyDescent="0.15">
      <c r="N7834" s="93"/>
      <c r="P7834" s="93"/>
    </row>
    <row r="7835" spans="14:16" x14ac:dyDescent="0.15">
      <c r="N7835" s="93"/>
      <c r="P7835" s="93"/>
    </row>
    <row r="7836" spans="14:16" x14ac:dyDescent="0.15">
      <c r="N7836" s="93"/>
      <c r="P7836" s="93"/>
    </row>
    <row r="7837" spans="14:16" x14ac:dyDescent="0.15">
      <c r="N7837" s="93"/>
      <c r="P7837" s="93"/>
    </row>
    <row r="7838" spans="14:16" x14ac:dyDescent="0.15">
      <c r="N7838" s="93"/>
      <c r="P7838" s="93"/>
    </row>
    <row r="7839" spans="14:16" x14ac:dyDescent="0.15">
      <c r="N7839" s="93"/>
      <c r="P7839" s="93"/>
    </row>
    <row r="7840" spans="14:16" x14ac:dyDescent="0.15">
      <c r="N7840" s="93"/>
      <c r="P7840" s="93"/>
    </row>
    <row r="7841" spans="14:16" x14ac:dyDescent="0.15">
      <c r="N7841" s="93"/>
      <c r="P7841" s="93"/>
    </row>
    <row r="7842" spans="14:16" x14ac:dyDescent="0.15">
      <c r="N7842" s="93"/>
      <c r="P7842" s="93"/>
    </row>
    <row r="7843" spans="14:16" x14ac:dyDescent="0.15">
      <c r="N7843" s="93"/>
      <c r="P7843" s="93"/>
    </row>
    <row r="7844" spans="14:16" x14ac:dyDescent="0.15">
      <c r="N7844" s="93"/>
      <c r="P7844" s="93"/>
    </row>
    <row r="7845" spans="14:16" x14ac:dyDescent="0.15">
      <c r="N7845" s="93"/>
      <c r="P7845" s="93"/>
    </row>
    <row r="7846" spans="14:16" x14ac:dyDescent="0.15">
      <c r="N7846" s="93"/>
      <c r="P7846" s="93"/>
    </row>
    <row r="7847" spans="14:16" x14ac:dyDescent="0.15">
      <c r="N7847" s="93"/>
      <c r="P7847" s="93"/>
    </row>
    <row r="7848" spans="14:16" x14ac:dyDescent="0.15">
      <c r="N7848" s="93"/>
      <c r="P7848" s="93"/>
    </row>
    <row r="7849" spans="14:16" x14ac:dyDescent="0.15">
      <c r="N7849" s="93"/>
      <c r="P7849" s="93"/>
    </row>
    <row r="7850" spans="14:16" x14ac:dyDescent="0.15">
      <c r="N7850" s="93"/>
      <c r="P7850" s="93"/>
    </row>
    <row r="7851" spans="14:16" x14ac:dyDescent="0.15">
      <c r="N7851" s="93"/>
      <c r="P7851" s="93"/>
    </row>
    <row r="7852" spans="14:16" x14ac:dyDescent="0.15">
      <c r="N7852" s="93"/>
      <c r="P7852" s="93"/>
    </row>
    <row r="7853" spans="14:16" x14ac:dyDescent="0.15">
      <c r="N7853" s="93"/>
      <c r="P7853" s="93"/>
    </row>
    <row r="7854" spans="14:16" x14ac:dyDescent="0.15">
      <c r="N7854" s="93"/>
      <c r="P7854" s="93"/>
    </row>
    <row r="7855" spans="14:16" x14ac:dyDescent="0.15">
      <c r="N7855" s="93"/>
      <c r="P7855" s="93"/>
    </row>
    <row r="7856" spans="14:16" x14ac:dyDescent="0.15">
      <c r="N7856" s="93"/>
      <c r="P7856" s="93"/>
    </row>
    <row r="7857" spans="14:16" x14ac:dyDescent="0.15">
      <c r="N7857" s="93"/>
      <c r="P7857" s="93"/>
    </row>
    <row r="7858" spans="14:16" x14ac:dyDescent="0.15">
      <c r="N7858" s="93"/>
      <c r="P7858" s="93"/>
    </row>
    <row r="7859" spans="14:16" x14ac:dyDescent="0.15">
      <c r="N7859" s="93"/>
      <c r="P7859" s="93"/>
    </row>
    <row r="7860" spans="14:16" x14ac:dyDescent="0.15">
      <c r="N7860" s="93"/>
      <c r="P7860" s="93"/>
    </row>
    <row r="7861" spans="14:16" x14ac:dyDescent="0.15">
      <c r="N7861" s="93"/>
      <c r="P7861" s="93"/>
    </row>
    <row r="7862" spans="14:16" x14ac:dyDescent="0.15">
      <c r="N7862" s="93"/>
      <c r="P7862" s="93"/>
    </row>
    <row r="7863" spans="14:16" x14ac:dyDescent="0.15">
      <c r="N7863" s="93"/>
      <c r="P7863" s="93"/>
    </row>
    <row r="7864" spans="14:16" x14ac:dyDescent="0.15">
      <c r="N7864" s="93"/>
      <c r="P7864" s="93"/>
    </row>
    <row r="7865" spans="14:16" x14ac:dyDescent="0.15">
      <c r="N7865" s="93"/>
      <c r="P7865" s="93"/>
    </row>
    <row r="7866" spans="14:16" x14ac:dyDescent="0.15">
      <c r="N7866" s="93"/>
      <c r="P7866" s="93"/>
    </row>
    <row r="7867" spans="14:16" x14ac:dyDescent="0.15">
      <c r="N7867" s="93"/>
      <c r="P7867" s="93"/>
    </row>
    <row r="7868" spans="14:16" x14ac:dyDescent="0.15">
      <c r="N7868" s="93"/>
      <c r="P7868" s="93"/>
    </row>
    <row r="7869" spans="14:16" x14ac:dyDescent="0.15">
      <c r="N7869" s="93"/>
      <c r="P7869" s="93"/>
    </row>
    <row r="7870" spans="14:16" x14ac:dyDescent="0.15">
      <c r="N7870" s="93"/>
      <c r="P7870" s="93"/>
    </row>
    <row r="7871" spans="14:16" x14ac:dyDescent="0.15">
      <c r="N7871" s="93"/>
      <c r="P7871" s="93"/>
    </row>
    <row r="7872" spans="14:16" x14ac:dyDescent="0.15">
      <c r="N7872" s="93"/>
      <c r="P7872" s="93"/>
    </row>
    <row r="7873" spans="14:16" x14ac:dyDescent="0.15">
      <c r="N7873" s="93"/>
      <c r="P7873" s="93"/>
    </row>
    <row r="7874" spans="14:16" x14ac:dyDescent="0.15">
      <c r="N7874" s="93"/>
      <c r="P7874" s="93"/>
    </row>
    <row r="7875" spans="14:16" x14ac:dyDescent="0.15">
      <c r="N7875" s="93"/>
      <c r="P7875" s="93"/>
    </row>
    <row r="7876" spans="14:16" x14ac:dyDescent="0.15">
      <c r="N7876" s="93"/>
      <c r="P7876" s="93"/>
    </row>
    <row r="7877" spans="14:16" x14ac:dyDescent="0.15">
      <c r="N7877" s="93"/>
      <c r="P7877" s="93"/>
    </row>
    <row r="7878" spans="14:16" x14ac:dyDescent="0.15">
      <c r="N7878" s="93"/>
      <c r="P7878" s="93"/>
    </row>
    <row r="7879" spans="14:16" x14ac:dyDescent="0.15">
      <c r="N7879" s="93"/>
      <c r="P7879" s="93"/>
    </row>
    <row r="7880" spans="14:16" x14ac:dyDescent="0.15">
      <c r="N7880" s="93"/>
      <c r="P7880" s="93"/>
    </row>
    <row r="7881" spans="14:16" x14ac:dyDescent="0.15">
      <c r="N7881" s="93"/>
      <c r="P7881" s="93"/>
    </row>
    <row r="7882" spans="14:16" x14ac:dyDescent="0.15">
      <c r="N7882" s="93"/>
      <c r="P7882" s="93"/>
    </row>
    <row r="7883" spans="14:16" x14ac:dyDescent="0.15">
      <c r="N7883" s="93"/>
      <c r="P7883" s="93"/>
    </row>
    <row r="7884" spans="14:16" x14ac:dyDescent="0.15">
      <c r="N7884" s="93"/>
      <c r="P7884" s="93"/>
    </row>
    <row r="7885" spans="14:16" x14ac:dyDescent="0.15">
      <c r="N7885" s="93"/>
      <c r="P7885" s="93"/>
    </row>
    <row r="7886" spans="14:16" x14ac:dyDescent="0.15">
      <c r="N7886" s="93"/>
      <c r="P7886" s="93"/>
    </row>
    <row r="7887" spans="14:16" x14ac:dyDescent="0.15">
      <c r="N7887" s="93"/>
      <c r="P7887" s="93"/>
    </row>
    <row r="7888" spans="14:16" x14ac:dyDescent="0.15">
      <c r="N7888" s="93"/>
      <c r="P7888" s="93"/>
    </row>
    <row r="7889" spans="14:16" x14ac:dyDescent="0.15">
      <c r="N7889" s="93"/>
      <c r="P7889" s="93"/>
    </row>
    <row r="7890" spans="14:16" x14ac:dyDescent="0.15">
      <c r="N7890" s="93"/>
      <c r="P7890" s="93"/>
    </row>
    <row r="7891" spans="14:16" x14ac:dyDescent="0.15">
      <c r="N7891" s="93"/>
      <c r="P7891" s="93"/>
    </row>
    <row r="7892" spans="14:16" x14ac:dyDescent="0.15">
      <c r="N7892" s="93"/>
      <c r="P7892" s="93"/>
    </row>
    <row r="7893" spans="14:16" x14ac:dyDescent="0.15">
      <c r="N7893" s="93"/>
      <c r="P7893" s="93"/>
    </row>
    <row r="7894" spans="14:16" x14ac:dyDescent="0.15">
      <c r="N7894" s="93"/>
      <c r="P7894" s="93"/>
    </row>
    <row r="7895" spans="14:16" x14ac:dyDescent="0.15">
      <c r="N7895" s="93"/>
      <c r="P7895" s="93"/>
    </row>
    <row r="7896" spans="14:16" x14ac:dyDescent="0.15">
      <c r="N7896" s="93"/>
      <c r="P7896" s="93"/>
    </row>
    <row r="7897" spans="14:16" x14ac:dyDescent="0.15">
      <c r="N7897" s="93"/>
      <c r="P7897" s="93"/>
    </row>
    <row r="7898" spans="14:16" x14ac:dyDescent="0.15">
      <c r="N7898" s="93"/>
      <c r="P7898" s="93"/>
    </row>
    <row r="7899" spans="14:16" x14ac:dyDescent="0.15">
      <c r="N7899" s="93"/>
      <c r="P7899" s="93"/>
    </row>
    <row r="7900" spans="14:16" x14ac:dyDescent="0.15">
      <c r="N7900" s="93"/>
      <c r="P7900" s="93"/>
    </row>
    <row r="7901" spans="14:16" x14ac:dyDescent="0.15">
      <c r="N7901" s="93"/>
      <c r="P7901" s="93"/>
    </row>
    <row r="7902" spans="14:16" x14ac:dyDescent="0.15">
      <c r="N7902" s="93"/>
      <c r="P7902" s="93"/>
    </row>
    <row r="7903" spans="14:16" x14ac:dyDescent="0.15">
      <c r="N7903" s="93"/>
      <c r="P7903" s="93"/>
    </row>
    <row r="7904" spans="14:16" x14ac:dyDescent="0.15">
      <c r="N7904" s="93"/>
      <c r="P7904" s="93"/>
    </row>
    <row r="7905" spans="14:16" x14ac:dyDescent="0.15">
      <c r="N7905" s="93"/>
      <c r="P7905" s="93"/>
    </row>
    <row r="7906" spans="14:16" x14ac:dyDescent="0.15">
      <c r="N7906" s="93"/>
      <c r="P7906" s="93"/>
    </row>
    <row r="7907" spans="14:16" x14ac:dyDescent="0.15">
      <c r="N7907" s="93"/>
      <c r="P7907" s="93"/>
    </row>
    <row r="7908" spans="14:16" x14ac:dyDescent="0.15">
      <c r="N7908" s="93"/>
      <c r="P7908" s="93"/>
    </row>
    <row r="7909" spans="14:16" x14ac:dyDescent="0.15">
      <c r="N7909" s="93"/>
      <c r="P7909" s="93"/>
    </row>
    <row r="7910" spans="14:16" x14ac:dyDescent="0.15">
      <c r="N7910" s="93"/>
      <c r="P7910" s="93"/>
    </row>
    <row r="7911" spans="14:16" x14ac:dyDescent="0.15">
      <c r="N7911" s="93"/>
      <c r="P7911" s="93"/>
    </row>
    <row r="7912" spans="14:16" x14ac:dyDescent="0.15">
      <c r="N7912" s="93"/>
      <c r="P7912" s="93"/>
    </row>
    <row r="7913" spans="14:16" x14ac:dyDescent="0.15">
      <c r="N7913" s="93"/>
      <c r="P7913" s="93"/>
    </row>
    <row r="7914" spans="14:16" x14ac:dyDescent="0.15">
      <c r="N7914" s="93"/>
      <c r="P7914" s="93"/>
    </row>
    <row r="7915" spans="14:16" x14ac:dyDescent="0.15">
      <c r="N7915" s="93"/>
      <c r="P7915" s="93"/>
    </row>
    <row r="7916" spans="14:16" x14ac:dyDescent="0.15">
      <c r="N7916" s="93"/>
      <c r="P7916" s="93"/>
    </row>
    <row r="7917" spans="14:16" x14ac:dyDescent="0.15">
      <c r="N7917" s="93"/>
      <c r="P7917" s="93"/>
    </row>
    <row r="7918" spans="14:16" x14ac:dyDescent="0.15">
      <c r="N7918" s="93"/>
      <c r="P7918" s="93"/>
    </row>
    <row r="7919" spans="14:16" x14ac:dyDescent="0.15">
      <c r="N7919" s="93"/>
      <c r="P7919" s="93"/>
    </row>
    <row r="7920" spans="14:16" x14ac:dyDescent="0.15">
      <c r="N7920" s="93"/>
      <c r="P7920" s="93"/>
    </row>
    <row r="7921" spans="14:16" x14ac:dyDescent="0.15">
      <c r="N7921" s="93"/>
      <c r="P7921" s="93"/>
    </row>
    <row r="7922" spans="14:16" x14ac:dyDescent="0.15">
      <c r="N7922" s="93"/>
      <c r="P7922" s="93"/>
    </row>
    <row r="7923" spans="14:16" x14ac:dyDescent="0.15">
      <c r="N7923" s="93"/>
      <c r="P7923" s="93"/>
    </row>
    <row r="7924" spans="14:16" x14ac:dyDescent="0.15">
      <c r="N7924" s="93"/>
      <c r="P7924" s="93"/>
    </row>
    <row r="7925" spans="14:16" x14ac:dyDescent="0.15">
      <c r="N7925" s="93"/>
      <c r="P7925" s="93"/>
    </row>
    <row r="7926" spans="14:16" x14ac:dyDescent="0.15">
      <c r="N7926" s="93"/>
      <c r="P7926" s="93"/>
    </row>
    <row r="7927" spans="14:16" x14ac:dyDescent="0.15">
      <c r="N7927" s="93"/>
      <c r="P7927" s="93"/>
    </row>
    <row r="7928" spans="14:16" x14ac:dyDescent="0.15">
      <c r="N7928" s="93"/>
      <c r="P7928" s="93"/>
    </row>
    <row r="7929" spans="14:16" x14ac:dyDescent="0.15">
      <c r="N7929" s="93"/>
      <c r="P7929" s="93"/>
    </row>
    <row r="7930" spans="14:16" x14ac:dyDescent="0.15">
      <c r="N7930" s="93"/>
      <c r="P7930" s="93"/>
    </row>
    <row r="7931" spans="14:16" x14ac:dyDescent="0.15">
      <c r="N7931" s="93"/>
      <c r="P7931" s="93"/>
    </row>
    <row r="7932" spans="14:16" x14ac:dyDescent="0.15">
      <c r="N7932" s="93"/>
      <c r="P7932" s="93"/>
    </row>
    <row r="7933" spans="14:16" x14ac:dyDescent="0.15">
      <c r="N7933" s="93"/>
      <c r="P7933" s="93"/>
    </row>
    <row r="7934" spans="14:16" x14ac:dyDescent="0.15">
      <c r="N7934" s="93"/>
      <c r="P7934" s="93"/>
    </row>
    <row r="7935" spans="14:16" x14ac:dyDescent="0.15">
      <c r="N7935" s="93"/>
      <c r="P7935" s="93"/>
    </row>
    <row r="7936" spans="14:16" x14ac:dyDescent="0.15">
      <c r="N7936" s="93"/>
      <c r="P7936" s="93"/>
    </row>
    <row r="7937" spans="14:16" x14ac:dyDescent="0.15">
      <c r="N7937" s="93"/>
      <c r="P7937" s="93"/>
    </row>
    <row r="7938" spans="14:16" x14ac:dyDescent="0.15">
      <c r="N7938" s="93"/>
      <c r="P7938" s="93"/>
    </row>
    <row r="7939" spans="14:16" x14ac:dyDescent="0.15">
      <c r="N7939" s="93"/>
      <c r="P7939" s="93"/>
    </row>
    <row r="7940" spans="14:16" x14ac:dyDescent="0.15">
      <c r="N7940" s="93"/>
      <c r="P7940" s="93"/>
    </row>
    <row r="7941" spans="14:16" x14ac:dyDescent="0.15">
      <c r="N7941" s="93"/>
      <c r="P7941" s="93"/>
    </row>
    <row r="7942" spans="14:16" x14ac:dyDescent="0.15">
      <c r="N7942" s="93"/>
      <c r="P7942" s="93"/>
    </row>
    <row r="7943" spans="14:16" x14ac:dyDescent="0.15">
      <c r="N7943" s="93"/>
      <c r="P7943" s="93"/>
    </row>
    <row r="7944" spans="14:16" x14ac:dyDescent="0.15">
      <c r="N7944" s="93"/>
      <c r="P7944" s="93"/>
    </row>
    <row r="7945" spans="14:16" x14ac:dyDescent="0.15">
      <c r="N7945" s="93"/>
      <c r="P7945" s="93"/>
    </row>
    <row r="7946" spans="14:16" x14ac:dyDescent="0.15">
      <c r="N7946" s="93"/>
      <c r="P7946" s="93"/>
    </row>
    <row r="7947" spans="14:16" x14ac:dyDescent="0.15">
      <c r="N7947" s="93"/>
      <c r="P7947" s="93"/>
    </row>
    <row r="7948" spans="14:16" x14ac:dyDescent="0.15">
      <c r="N7948" s="93"/>
      <c r="P7948" s="93"/>
    </row>
    <row r="7949" spans="14:16" x14ac:dyDescent="0.15">
      <c r="N7949" s="93"/>
      <c r="P7949" s="93"/>
    </row>
    <row r="7950" spans="14:16" x14ac:dyDescent="0.15">
      <c r="N7950" s="93"/>
      <c r="P7950" s="93"/>
    </row>
    <row r="7951" spans="14:16" x14ac:dyDescent="0.15">
      <c r="N7951" s="93"/>
      <c r="P7951" s="93"/>
    </row>
    <row r="7952" spans="14:16" x14ac:dyDescent="0.15">
      <c r="N7952" s="93"/>
      <c r="P7952" s="93"/>
    </row>
    <row r="7953" spans="14:16" x14ac:dyDescent="0.15">
      <c r="N7953" s="93"/>
      <c r="P7953" s="93"/>
    </row>
    <row r="7954" spans="14:16" x14ac:dyDescent="0.15">
      <c r="N7954" s="93"/>
      <c r="P7954" s="93"/>
    </row>
    <row r="7955" spans="14:16" x14ac:dyDescent="0.15">
      <c r="N7955" s="93"/>
      <c r="P7955" s="93"/>
    </row>
    <row r="7956" spans="14:16" x14ac:dyDescent="0.15">
      <c r="N7956" s="93"/>
      <c r="P7956" s="93"/>
    </row>
    <row r="7957" spans="14:16" x14ac:dyDescent="0.15">
      <c r="N7957" s="93"/>
      <c r="P7957" s="93"/>
    </row>
    <row r="7958" spans="14:16" x14ac:dyDescent="0.15">
      <c r="N7958" s="93"/>
      <c r="P7958" s="93"/>
    </row>
    <row r="7959" spans="14:16" x14ac:dyDescent="0.15">
      <c r="N7959" s="93"/>
      <c r="P7959" s="93"/>
    </row>
    <row r="7960" spans="14:16" x14ac:dyDescent="0.15">
      <c r="N7960" s="93"/>
      <c r="P7960" s="93"/>
    </row>
    <row r="7961" spans="14:16" x14ac:dyDescent="0.15">
      <c r="N7961" s="93"/>
      <c r="P7961" s="93"/>
    </row>
    <row r="7962" spans="14:16" x14ac:dyDescent="0.15">
      <c r="N7962" s="93"/>
      <c r="P7962" s="93"/>
    </row>
    <row r="7963" spans="14:16" x14ac:dyDescent="0.15">
      <c r="N7963" s="93"/>
      <c r="P7963" s="93"/>
    </row>
    <row r="7964" spans="14:16" x14ac:dyDescent="0.15">
      <c r="N7964" s="93"/>
      <c r="P7964" s="93"/>
    </row>
    <row r="7965" spans="14:16" x14ac:dyDescent="0.15">
      <c r="N7965" s="93"/>
      <c r="P7965" s="93"/>
    </row>
    <row r="7966" spans="14:16" x14ac:dyDescent="0.15">
      <c r="N7966" s="93"/>
      <c r="P7966" s="93"/>
    </row>
    <row r="7967" spans="14:16" x14ac:dyDescent="0.15">
      <c r="N7967" s="93"/>
      <c r="P7967" s="93"/>
    </row>
    <row r="7968" spans="14:16" x14ac:dyDescent="0.15">
      <c r="N7968" s="93"/>
      <c r="P7968" s="93"/>
    </row>
    <row r="7969" spans="14:16" x14ac:dyDescent="0.15">
      <c r="N7969" s="93"/>
      <c r="P7969" s="93"/>
    </row>
    <row r="7970" spans="14:16" x14ac:dyDescent="0.15">
      <c r="N7970" s="93"/>
      <c r="P7970" s="93"/>
    </row>
    <row r="7971" spans="14:16" x14ac:dyDescent="0.15">
      <c r="N7971" s="93"/>
      <c r="P7971" s="93"/>
    </row>
    <row r="7972" spans="14:16" x14ac:dyDescent="0.15">
      <c r="N7972" s="93"/>
      <c r="P7972" s="93"/>
    </row>
    <row r="7973" spans="14:16" x14ac:dyDescent="0.15">
      <c r="N7973" s="93"/>
      <c r="P7973" s="93"/>
    </row>
    <row r="7974" spans="14:16" x14ac:dyDescent="0.15">
      <c r="N7974" s="93"/>
      <c r="P7974" s="93"/>
    </row>
    <row r="7975" spans="14:16" x14ac:dyDescent="0.15">
      <c r="N7975" s="93"/>
      <c r="P7975" s="93"/>
    </row>
    <row r="7976" spans="14:16" x14ac:dyDescent="0.15">
      <c r="N7976" s="93"/>
      <c r="P7976" s="93"/>
    </row>
    <row r="7977" spans="14:16" x14ac:dyDescent="0.15">
      <c r="N7977" s="93"/>
      <c r="P7977" s="93"/>
    </row>
    <row r="7978" spans="14:16" x14ac:dyDescent="0.15">
      <c r="N7978" s="93"/>
      <c r="P7978" s="93"/>
    </row>
    <row r="7979" spans="14:16" x14ac:dyDescent="0.15">
      <c r="N7979" s="93"/>
      <c r="P7979" s="93"/>
    </row>
    <row r="7980" spans="14:16" x14ac:dyDescent="0.15">
      <c r="N7980" s="93"/>
      <c r="P7980" s="93"/>
    </row>
    <row r="7981" spans="14:16" x14ac:dyDescent="0.15">
      <c r="N7981" s="93"/>
      <c r="P7981" s="93"/>
    </row>
    <row r="7982" spans="14:16" x14ac:dyDescent="0.15">
      <c r="N7982" s="93"/>
      <c r="P7982" s="93"/>
    </row>
    <row r="7983" spans="14:16" x14ac:dyDescent="0.15">
      <c r="N7983" s="93"/>
      <c r="P7983" s="93"/>
    </row>
    <row r="7984" spans="14:16" x14ac:dyDescent="0.15">
      <c r="N7984" s="93"/>
      <c r="P7984" s="93"/>
    </row>
    <row r="7985" spans="14:16" x14ac:dyDescent="0.15">
      <c r="N7985" s="93"/>
      <c r="P7985" s="93"/>
    </row>
    <row r="7986" spans="14:16" x14ac:dyDescent="0.15">
      <c r="N7986" s="93"/>
      <c r="P7986" s="93"/>
    </row>
    <row r="7987" spans="14:16" x14ac:dyDescent="0.15">
      <c r="N7987" s="93"/>
      <c r="P7987" s="93"/>
    </row>
    <row r="7988" spans="14:16" x14ac:dyDescent="0.15">
      <c r="N7988" s="93"/>
      <c r="P7988" s="93"/>
    </row>
    <row r="7989" spans="14:16" x14ac:dyDescent="0.15">
      <c r="N7989" s="93"/>
      <c r="P7989" s="93"/>
    </row>
    <row r="7990" spans="14:16" x14ac:dyDescent="0.15">
      <c r="N7990" s="93"/>
      <c r="P7990" s="93"/>
    </row>
    <row r="7991" spans="14:16" x14ac:dyDescent="0.15">
      <c r="N7991" s="93"/>
      <c r="P7991" s="93"/>
    </row>
    <row r="7992" spans="14:16" x14ac:dyDescent="0.15">
      <c r="N7992" s="93"/>
      <c r="P7992" s="93"/>
    </row>
    <row r="7993" spans="14:16" x14ac:dyDescent="0.15">
      <c r="N7993" s="93"/>
      <c r="P7993" s="93"/>
    </row>
    <row r="7994" spans="14:16" x14ac:dyDescent="0.15">
      <c r="N7994" s="93"/>
      <c r="P7994" s="93"/>
    </row>
    <row r="7995" spans="14:16" x14ac:dyDescent="0.15">
      <c r="N7995" s="93"/>
      <c r="P7995" s="93"/>
    </row>
    <row r="7996" spans="14:16" x14ac:dyDescent="0.15">
      <c r="N7996" s="93"/>
      <c r="P7996" s="93"/>
    </row>
    <row r="7997" spans="14:16" x14ac:dyDescent="0.15">
      <c r="N7997" s="93"/>
      <c r="P7997" s="93"/>
    </row>
    <row r="7998" spans="14:16" x14ac:dyDescent="0.15">
      <c r="N7998" s="93"/>
      <c r="P7998" s="93"/>
    </row>
    <row r="7999" spans="14:16" x14ac:dyDescent="0.15">
      <c r="N7999" s="93"/>
      <c r="P7999" s="93"/>
    </row>
    <row r="8000" spans="14:16" x14ac:dyDescent="0.15">
      <c r="N8000" s="93"/>
      <c r="P8000" s="93"/>
    </row>
    <row r="8001" spans="14:16" x14ac:dyDescent="0.15">
      <c r="N8001" s="93"/>
      <c r="P8001" s="93"/>
    </row>
    <row r="8002" spans="14:16" x14ac:dyDescent="0.15">
      <c r="N8002" s="93"/>
      <c r="P8002" s="93"/>
    </row>
    <row r="8003" spans="14:16" x14ac:dyDescent="0.15">
      <c r="N8003" s="93"/>
      <c r="P8003" s="93"/>
    </row>
    <row r="8004" spans="14:16" x14ac:dyDescent="0.15">
      <c r="N8004" s="93"/>
      <c r="P8004" s="93"/>
    </row>
    <row r="8005" spans="14:16" x14ac:dyDescent="0.15">
      <c r="N8005" s="93"/>
      <c r="P8005" s="93"/>
    </row>
    <row r="8006" spans="14:16" x14ac:dyDescent="0.15">
      <c r="N8006" s="93"/>
      <c r="P8006" s="93"/>
    </row>
    <row r="8007" spans="14:16" x14ac:dyDescent="0.15">
      <c r="N8007" s="93"/>
      <c r="P8007" s="93"/>
    </row>
    <row r="8008" spans="14:16" x14ac:dyDescent="0.15">
      <c r="N8008" s="93"/>
      <c r="P8008" s="93"/>
    </row>
    <row r="8009" spans="14:16" x14ac:dyDescent="0.15">
      <c r="N8009" s="93"/>
      <c r="P8009" s="93"/>
    </row>
    <row r="8010" spans="14:16" x14ac:dyDescent="0.15">
      <c r="N8010" s="93"/>
      <c r="P8010" s="93"/>
    </row>
    <row r="8011" spans="14:16" x14ac:dyDescent="0.15">
      <c r="N8011" s="93"/>
      <c r="P8011" s="93"/>
    </row>
    <row r="8012" spans="14:16" x14ac:dyDescent="0.15">
      <c r="N8012" s="93"/>
      <c r="P8012" s="93"/>
    </row>
    <row r="8013" spans="14:16" x14ac:dyDescent="0.15">
      <c r="N8013" s="93"/>
      <c r="P8013" s="93"/>
    </row>
    <row r="8014" spans="14:16" x14ac:dyDescent="0.15">
      <c r="N8014" s="93"/>
      <c r="P8014" s="93"/>
    </row>
    <row r="8015" spans="14:16" x14ac:dyDescent="0.15">
      <c r="N8015" s="93"/>
      <c r="P8015" s="93"/>
    </row>
    <row r="8016" spans="14:16" x14ac:dyDescent="0.15">
      <c r="N8016" s="93"/>
      <c r="P8016" s="93"/>
    </row>
    <row r="8017" spans="14:16" x14ac:dyDescent="0.15">
      <c r="N8017" s="93"/>
      <c r="P8017" s="93"/>
    </row>
    <row r="8018" spans="14:16" x14ac:dyDescent="0.15">
      <c r="N8018" s="93"/>
      <c r="P8018" s="93"/>
    </row>
    <row r="8019" spans="14:16" x14ac:dyDescent="0.15">
      <c r="N8019" s="93"/>
      <c r="P8019" s="93"/>
    </row>
    <row r="8020" spans="14:16" x14ac:dyDescent="0.15">
      <c r="N8020" s="93"/>
      <c r="P8020" s="93"/>
    </row>
    <row r="8021" spans="14:16" x14ac:dyDescent="0.15">
      <c r="N8021" s="93"/>
      <c r="P8021" s="93"/>
    </row>
    <row r="8022" spans="14:16" x14ac:dyDescent="0.15">
      <c r="N8022" s="93"/>
      <c r="P8022" s="93"/>
    </row>
    <row r="8023" spans="14:16" x14ac:dyDescent="0.15">
      <c r="N8023" s="93"/>
      <c r="P8023" s="93"/>
    </row>
    <row r="8024" spans="14:16" x14ac:dyDescent="0.15">
      <c r="N8024" s="93"/>
      <c r="P8024" s="93"/>
    </row>
    <row r="8025" spans="14:16" x14ac:dyDescent="0.15">
      <c r="N8025" s="93"/>
      <c r="P8025" s="93"/>
    </row>
    <row r="8026" spans="14:16" x14ac:dyDescent="0.15">
      <c r="N8026" s="93"/>
      <c r="P8026" s="93"/>
    </row>
    <row r="8027" spans="14:16" x14ac:dyDescent="0.15">
      <c r="N8027" s="93"/>
      <c r="P8027" s="93"/>
    </row>
    <row r="8028" spans="14:16" x14ac:dyDescent="0.15">
      <c r="N8028" s="93"/>
      <c r="P8028" s="93"/>
    </row>
    <row r="8029" spans="14:16" x14ac:dyDescent="0.15">
      <c r="N8029" s="93"/>
      <c r="P8029" s="93"/>
    </row>
    <row r="8030" spans="14:16" x14ac:dyDescent="0.15">
      <c r="N8030" s="93"/>
      <c r="P8030" s="93"/>
    </row>
    <row r="8031" spans="14:16" x14ac:dyDescent="0.15">
      <c r="N8031" s="93"/>
      <c r="P8031" s="93"/>
    </row>
    <row r="8032" spans="14:16" x14ac:dyDescent="0.15">
      <c r="N8032" s="93"/>
      <c r="P8032" s="93"/>
    </row>
    <row r="8033" spans="14:16" x14ac:dyDescent="0.15">
      <c r="N8033" s="93"/>
      <c r="P8033" s="93"/>
    </row>
    <row r="8034" spans="14:16" x14ac:dyDescent="0.15">
      <c r="N8034" s="93"/>
      <c r="P8034" s="93"/>
    </row>
    <row r="8035" spans="14:16" x14ac:dyDescent="0.15">
      <c r="N8035" s="93"/>
      <c r="P8035" s="93"/>
    </row>
    <row r="8036" spans="14:16" x14ac:dyDescent="0.15">
      <c r="N8036" s="93"/>
      <c r="P8036" s="93"/>
    </row>
    <row r="8037" spans="14:16" x14ac:dyDescent="0.15">
      <c r="N8037" s="93"/>
      <c r="P8037" s="93"/>
    </row>
    <row r="8038" spans="14:16" x14ac:dyDescent="0.15">
      <c r="N8038" s="93"/>
      <c r="P8038" s="93"/>
    </row>
    <row r="8039" spans="14:16" x14ac:dyDescent="0.15">
      <c r="N8039" s="93"/>
      <c r="P8039" s="93"/>
    </row>
    <row r="8040" spans="14:16" x14ac:dyDescent="0.15">
      <c r="N8040" s="93"/>
      <c r="P8040" s="93"/>
    </row>
    <row r="8041" spans="14:16" x14ac:dyDescent="0.15">
      <c r="N8041" s="93"/>
      <c r="P8041" s="93"/>
    </row>
    <row r="8042" spans="14:16" x14ac:dyDescent="0.15">
      <c r="N8042" s="93"/>
      <c r="P8042" s="93"/>
    </row>
    <row r="8043" spans="14:16" x14ac:dyDescent="0.15">
      <c r="N8043" s="93"/>
      <c r="P8043" s="93"/>
    </row>
    <row r="8044" spans="14:16" x14ac:dyDescent="0.15">
      <c r="N8044" s="93"/>
      <c r="P8044" s="93"/>
    </row>
    <row r="8045" spans="14:16" x14ac:dyDescent="0.15">
      <c r="N8045" s="93"/>
      <c r="P8045" s="93"/>
    </row>
    <row r="8046" spans="14:16" x14ac:dyDescent="0.15">
      <c r="N8046" s="93"/>
      <c r="P8046" s="93"/>
    </row>
    <row r="8047" spans="14:16" x14ac:dyDescent="0.15">
      <c r="N8047" s="93"/>
      <c r="P8047" s="93"/>
    </row>
    <row r="8048" spans="14:16" x14ac:dyDescent="0.15">
      <c r="N8048" s="93"/>
      <c r="P8048" s="93"/>
    </row>
    <row r="8049" spans="14:16" x14ac:dyDescent="0.15">
      <c r="N8049" s="93"/>
      <c r="P8049" s="93"/>
    </row>
    <row r="8050" spans="14:16" x14ac:dyDescent="0.15">
      <c r="N8050" s="93"/>
      <c r="P8050" s="93"/>
    </row>
    <row r="8051" spans="14:16" x14ac:dyDescent="0.15">
      <c r="N8051" s="93"/>
      <c r="P8051" s="93"/>
    </row>
    <row r="8052" spans="14:16" x14ac:dyDescent="0.15">
      <c r="N8052" s="93"/>
      <c r="P8052" s="93"/>
    </row>
    <row r="8053" spans="14:16" x14ac:dyDescent="0.15">
      <c r="N8053" s="93"/>
      <c r="P8053" s="93"/>
    </row>
    <row r="8054" spans="14:16" x14ac:dyDescent="0.15">
      <c r="N8054" s="93"/>
      <c r="P8054" s="93"/>
    </row>
    <row r="8055" spans="14:16" x14ac:dyDescent="0.15">
      <c r="N8055" s="93"/>
      <c r="P8055" s="93"/>
    </row>
    <row r="8056" spans="14:16" x14ac:dyDescent="0.15">
      <c r="N8056" s="93"/>
      <c r="P8056" s="93"/>
    </row>
    <row r="8057" spans="14:16" x14ac:dyDescent="0.15">
      <c r="N8057" s="93"/>
      <c r="P8057" s="93"/>
    </row>
    <row r="8058" spans="14:16" x14ac:dyDescent="0.15">
      <c r="N8058" s="93"/>
      <c r="P8058" s="93"/>
    </row>
    <row r="8059" spans="14:16" x14ac:dyDescent="0.15">
      <c r="N8059" s="93"/>
      <c r="P8059" s="93"/>
    </row>
    <row r="8060" spans="14:16" x14ac:dyDescent="0.15">
      <c r="N8060" s="93"/>
      <c r="P8060" s="93"/>
    </row>
    <row r="8061" spans="14:16" x14ac:dyDescent="0.15">
      <c r="N8061" s="93"/>
      <c r="P8061" s="93"/>
    </row>
    <row r="8062" spans="14:16" x14ac:dyDescent="0.15">
      <c r="N8062" s="93"/>
      <c r="P8062" s="93"/>
    </row>
    <row r="8063" spans="14:16" x14ac:dyDescent="0.15">
      <c r="N8063" s="93"/>
      <c r="P8063" s="93"/>
    </row>
    <row r="8064" spans="14:16" x14ac:dyDescent="0.15">
      <c r="N8064" s="93"/>
      <c r="P8064" s="93"/>
    </row>
    <row r="8065" spans="14:16" x14ac:dyDescent="0.15">
      <c r="N8065" s="93"/>
      <c r="P8065" s="93"/>
    </row>
    <row r="8066" spans="14:16" x14ac:dyDescent="0.15">
      <c r="N8066" s="93"/>
      <c r="P8066" s="93"/>
    </row>
    <row r="8067" spans="14:16" x14ac:dyDescent="0.15">
      <c r="N8067" s="93"/>
      <c r="P8067" s="93"/>
    </row>
    <row r="8068" spans="14:16" x14ac:dyDescent="0.15">
      <c r="N8068" s="93"/>
      <c r="P8068" s="93"/>
    </row>
    <row r="8069" spans="14:16" x14ac:dyDescent="0.15">
      <c r="N8069" s="93"/>
      <c r="P8069" s="93"/>
    </row>
    <row r="8070" spans="14:16" x14ac:dyDescent="0.15">
      <c r="N8070" s="93"/>
      <c r="P8070" s="93"/>
    </row>
    <row r="8071" spans="14:16" x14ac:dyDescent="0.15">
      <c r="N8071" s="93"/>
      <c r="P8071" s="93"/>
    </row>
    <row r="8072" spans="14:16" x14ac:dyDescent="0.15">
      <c r="N8072" s="93"/>
      <c r="P8072" s="93"/>
    </row>
    <row r="8073" spans="14:16" x14ac:dyDescent="0.15">
      <c r="N8073" s="93"/>
      <c r="P8073" s="93"/>
    </row>
    <row r="8074" spans="14:16" x14ac:dyDescent="0.15">
      <c r="N8074" s="93"/>
      <c r="P8074" s="93"/>
    </row>
    <row r="8075" spans="14:16" x14ac:dyDescent="0.15">
      <c r="N8075" s="93"/>
      <c r="P8075" s="93"/>
    </row>
    <row r="8076" spans="14:16" x14ac:dyDescent="0.15">
      <c r="N8076" s="93"/>
      <c r="P8076" s="93"/>
    </row>
    <row r="8077" spans="14:16" x14ac:dyDescent="0.15">
      <c r="N8077" s="93"/>
      <c r="P8077" s="93"/>
    </row>
    <row r="8078" spans="14:16" x14ac:dyDescent="0.15">
      <c r="N8078" s="93"/>
      <c r="P8078" s="93"/>
    </row>
    <row r="8079" spans="14:16" x14ac:dyDescent="0.15">
      <c r="N8079" s="93"/>
      <c r="P8079" s="93"/>
    </row>
    <row r="8080" spans="14:16" x14ac:dyDescent="0.15">
      <c r="N8080" s="93"/>
      <c r="P8080" s="93"/>
    </row>
    <row r="8081" spans="14:16" x14ac:dyDescent="0.15">
      <c r="N8081" s="93"/>
      <c r="P8081" s="93"/>
    </row>
    <row r="8082" spans="14:16" x14ac:dyDescent="0.15">
      <c r="N8082" s="93"/>
      <c r="P8082" s="93"/>
    </row>
    <row r="8083" spans="14:16" x14ac:dyDescent="0.15">
      <c r="N8083" s="93"/>
      <c r="P8083" s="93"/>
    </row>
    <row r="8084" spans="14:16" x14ac:dyDescent="0.15">
      <c r="N8084" s="93"/>
      <c r="P8084" s="93"/>
    </row>
    <row r="8085" spans="14:16" x14ac:dyDescent="0.15">
      <c r="N8085" s="93"/>
      <c r="P8085" s="93"/>
    </row>
    <row r="8086" spans="14:16" x14ac:dyDescent="0.15">
      <c r="N8086" s="93"/>
      <c r="P8086" s="93"/>
    </row>
    <row r="8087" spans="14:16" x14ac:dyDescent="0.15">
      <c r="N8087" s="93"/>
      <c r="P8087" s="93"/>
    </row>
    <row r="8088" spans="14:16" x14ac:dyDescent="0.15">
      <c r="N8088" s="93"/>
      <c r="P8088" s="93"/>
    </row>
    <row r="8089" spans="14:16" x14ac:dyDescent="0.15">
      <c r="N8089" s="93"/>
      <c r="P8089" s="93"/>
    </row>
    <row r="8090" spans="14:16" x14ac:dyDescent="0.15">
      <c r="N8090" s="93"/>
      <c r="P8090" s="93"/>
    </row>
    <row r="8091" spans="14:16" x14ac:dyDescent="0.15">
      <c r="N8091" s="93"/>
      <c r="P8091" s="93"/>
    </row>
    <row r="8092" spans="14:16" x14ac:dyDescent="0.15">
      <c r="N8092" s="93"/>
      <c r="P8092" s="93"/>
    </row>
    <row r="8093" spans="14:16" x14ac:dyDescent="0.15">
      <c r="N8093" s="93"/>
      <c r="P8093" s="93"/>
    </row>
    <row r="8094" spans="14:16" x14ac:dyDescent="0.15">
      <c r="N8094" s="93"/>
      <c r="P8094" s="93"/>
    </row>
    <row r="8095" spans="14:16" x14ac:dyDescent="0.15">
      <c r="N8095" s="93"/>
      <c r="P8095" s="93"/>
    </row>
    <row r="8096" spans="14:16" x14ac:dyDescent="0.15">
      <c r="N8096" s="93"/>
      <c r="P8096" s="93"/>
    </row>
    <row r="8097" spans="14:16" x14ac:dyDescent="0.15">
      <c r="N8097" s="93"/>
      <c r="P8097" s="93"/>
    </row>
    <row r="8098" spans="14:16" x14ac:dyDescent="0.15">
      <c r="N8098" s="93"/>
      <c r="P8098" s="93"/>
    </row>
    <row r="8099" spans="14:16" x14ac:dyDescent="0.15">
      <c r="N8099" s="93"/>
      <c r="P8099" s="93"/>
    </row>
    <row r="8100" spans="14:16" x14ac:dyDescent="0.15">
      <c r="N8100" s="93"/>
      <c r="P8100" s="93"/>
    </row>
    <row r="8101" spans="14:16" x14ac:dyDescent="0.15">
      <c r="N8101" s="93"/>
      <c r="P8101" s="93"/>
    </row>
    <row r="8102" spans="14:16" x14ac:dyDescent="0.15">
      <c r="N8102" s="93"/>
      <c r="P8102" s="93"/>
    </row>
    <row r="8103" spans="14:16" x14ac:dyDescent="0.15">
      <c r="N8103" s="93"/>
      <c r="P8103" s="93"/>
    </row>
    <row r="8104" spans="14:16" x14ac:dyDescent="0.15">
      <c r="N8104" s="93"/>
      <c r="P8104" s="93"/>
    </row>
    <row r="8105" spans="14:16" x14ac:dyDescent="0.15">
      <c r="N8105" s="93"/>
      <c r="P8105" s="93"/>
    </row>
    <row r="8106" spans="14:16" x14ac:dyDescent="0.15">
      <c r="N8106" s="93"/>
      <c r="P8106" s="93"/>
    </row>
    <row r="8107" spans="14:16" x14ac:dyDescent="0.15">
      <c r="N8107" s="93"/>
      <c r="P8107" s="93"/>
    </row>
    <row r="8108" spans="14:16" x14ac:dyDescent="0.15">
      <c r="N8108" s="93"/>
      <c r="P8108" s="93"/>
    </row>
    <row r="8109" spans="14:16" x14ac:dyDescent="0.15">
      <c r="N8109" s="93"/>
      <c r="P8109" s="93"/>
    </row>
    <row r="8110" spans="14:16" x14ac:dyDescent="0.15">
      <c r="N8110" s="93"/>
      <c r="P8110" s="93"/>
    </row>
    <row r="8111" spans="14:16" x14ac:dyDescent="0.15">
      <c r="N8111" s="93"/>
      <c r="P8111" s="93"/>
    </row>
    <row r="8112" spans="14:16" x14ac:dyDescent="0.15">
      <c r="N8112" s="93"/>
      <c r="P8112" s="93"/>
    </row>
    <row r="8113" spans="14:16" x14ac:dyDescent="0.15">
      <c r="N8113" s="93"/>
      <c r="P8113" s="93"/>
    </row>
    <row r="8114" spans="14:16" x14ac:dyDescent="0.15">
      <c r="N8114" s="93"/>
      <c r="P8114" s="93"/>
    </row>
    <row r="8115" spans="14:16" x14ac:dyDescent="0.15">
      <c r="N8115" s="93"/>
      <c r="P8115" s="93"/>
    </row>
    <row r="8116" spans="14:16" x14ac:dyDescent="0.15">
      <c r="N8116" s="93"/>
      <c r="P8116" s="93"/>
    </row>
    <row r="8117" spans="14:16" x14ac:dyDescent="0.15">
      <c r="N8117" s="93"/>
      <c r="P8117" s="93"/>
    </row>
    <row r="8118" spans="14:16" x14ac:dyDescent="0.15">
      <c r="N8118" s="93"/>
      <c r="P8118" s="93"/>
    </row>
    <row r="8119" spans="14:16" x14ac:dyDescent="0.15">
      <c r="N8119" s="93"/>
      <c r="P8119" s="93"/>
    </row>
    <row r="8120" spans="14:16" x14ac:dyDescent="0.15">
      <c r="N8120" s="93"/>
      <c r="P8120" s="93"/>
    </row>
    <row r="8121" spans="14:16" x14ac:dyDescent="0.15">
      <c r="N8121" s="93"/>
      <c r="P8121" s="93"/>
    </row>
    <row r="8122" spans="14:16" x14ac:dyDescent="0.15">
      <c r="N8122" s="93"/>
      <c r="P8122" s="93"/>
    </row>
    <row r="8123" spans="14:16" x14ac:dyDescent="0.15">
      <c r="N8123" s="93"/>
      <c r="P8123" s="93"/>
    </row>
    <row r="8124" spans="14:16" x14ac:dyDescent="0.15">
      <c r="N8124" s="93"/>
      <c r="P8124" s="93"/>
    </row>
    <row r="8125" spans="14:16" x14ac:dyDescent="0.15">
      <c r="N8125" s="93"/>
      <c r="P8125" s="93"/>
    </row>
    <row r="8126" spans="14:16" x14ac:dyDescent="0.15">
      <c r="N8126" s="93"/>
      <c r="P8126" s="93"/>
    </row>
    <row r="8127" spans="14:16" x14ac:dyDescent="0.15">
      <c r="N8127" s="93"/>
      <c r="P8127" s="93"/>
    </row>
    <row r="8128" spans="14:16" x14ac:dyDescent="0.15">
      <c r="N8128" s="93"/>
      <c r="P8128" s="93"/>
    </row>
    <row r="8129" spans="14:16" x14ac:dyDescent="0.15">
      <c r="N8129" s="93"/>
      <c r="P8129" s="93"/>
    </row>
    <row r="8130" spans="14:16" x14ac:dyDescent="0.15">
      <c r="N8130" s="93"/>
      <c r="P8130" s="93"/>
    </row>
    <row r="8131" spans="14:16" x14ac:dyDescent="0.15">
      <c r="N8131" s="93"/>
      <c r="P8131" s="93"/>
    </row>
    <row r="8132" spans="14:16" x14ac:dyDescent="0.15">
      <c r="N8132" s="93"/>
      <c r="P8132" s="93"/>
    </row>
    <row r="8133" spans="14:16" x14ac:dyDescent="0.15">
      <c r="N8133" s="93"/>
      <c r="P8133" s="93"/>
    </row>
    <row r="8134" spans="14:16" x14ac:dyDescent="0.15">
      <c r="N8134" s="93"/>
      <c r="P8134" s="93"/>
    </row>
    <row r="8135" spans="14:16" x14ac:dyDescent="0.15">
      <c r="N8135" s="93"/>
      <c r="P8135" s="93"/>
    </row>
    <row r="8136" spans="14:16" x14ac:dyDescent="0.15">
      <c r="N8136" s="93"/>
      <c r="P8136" s="93"/>
    </row>
    <row r="8137" spans="14:16" x14ac:dyDescent="0.15">
      <c r="N8137" s="93"/>
      <c r="P8137" s="93"/>
    </row>
    <row r="8138" spans="14:16" x14ac:dyDescent="0.15">
      <c r="N8138" s="93"/>
      <c r="P8138" s="93"/>
    </row>
    <row r="8139" spans="14:16" x14ac:dyDescent="0.15">
      <c r="N8139" s="93"/>
      <c r="P8139" s="93"/>
    </row>
    <row r="8140" spans="14:16" x14ac:dyDescent="0.15">
      <c r="N8140" s="93"/>
      <c r="P8140" s="93"/>
    </row>
    <row r="8141" spans="14:16" x14ac:dyDescent="0.15">
      <c r="N8141" s="93"/>
      <c r="P8141" s="93"/>
    </row>
    <row r="8142" spans="14:16" x14ac:dyDescent="0.15">
      <c r="N8142" s="93"/>
      <c r="P8142" s="93"/>
    </row>
    <row r="8143" spans="14:16" x14ac:dyDescent="0.15">
      <c r="N8143" s="93"/>
      <c r="P8143" s="93"/>
    </row>
    <row r="8144" spans="14:16" x14ac:dyDescent="0.15">
      <c r="N8144" s="93"/>
      <c r="P8144" s="93"/>
    </row>
    <row r="8145" spans="14:16" x14ac:dyDescent="0.15">
      <c r="N8145" s="93"/>
      <c r="P8145" s="93"/>
    </row>
    <row r="8146" spans="14:16" x14ac:dyDescent="0.15">
      <c r="N8146" s="93"/>
      <c r="P8146" s="93"/>
    </row>
    <row r="8147" spans="14:16" x14ac:dyDescent="0.15">
      <c r="N8147" s="93"/>
      <c r="P8147" s="93"/>
    </row>
    <row r="8148" spans="14:16" x14ac:dyDescent="0.15">
      <c r="N8148" s="93"/>
      <c r="P8148" s="93"/>
    </row>
    <row r="8149" spans="14:16" x14ac:dyDescent="0.15">
      <c r="N8149" s="93"/>
      <c r="P8149" s="93"/>
    </row>
    <row r="8150" spans="14:16" x14ac:dyDescent="0.15">
      <c r="N8150" s="93"/>
      <c r="P8150" s="93"/>
    </row>
    <row r="8151" spans="14:16" x14ac:dyDescent="0.15">
      <c r="N8151" s="93"/>
      <c r="P8151" s="93"/>
    </row>
    <row r="8152" spans="14:16" x14ac:dyDescent="0.15">
      <c r="N8152" s="93"/>
      <c r="P8152" s="93"/>
    </row>
    <row r="8153" spans="14:16" x14ac:dyDescent="0.15">
      <c r="N8153" s="93"/>
      <c r="P8153" s="93"/>
    </row>
    <row r="8154" spans="14:16" x14ac:dyDescent="0.15">
      <c r="N8154" s="93"/>
      <c r="P8154" s="93"/>
    </row>
    <row r="8155" spans="14:16" x14ac:dyDescent="0.15">
      <c r="N8155" s="93"/>
      <c r="P8155" s="93"/>
    </row>
    <row r="8156" spans="14:16" x14ac:dyDescent="0.15">
      <c r="N8156" s="93"/>
      <c r="P8156" s="93"/>
    </row>
    <row r="8157" spans="14:16" x14ac:dyDescent="0.15">
      <c r="N8157" s="93"/>
      <c r="P8157" s="93"/>
    </row>
    <row r="8158" spans="14:16" x14ac:dyDescent="0.15">
      <c r="N8158" s="93"/>
      <c r="P8158" s="93"/>
    </row>
    <row r="8159" spans="14:16" x14ac:dyDescent="0.15">
      <c r="N8159" s="93"/>
      <c r="P8159" s="93"/>
    </row>
    <row r="8160" spans="14:16" x14ac:dyDescent="0.15">
      <c r="N8160" s="93"/>
      <c r="P8160" s="93"/>
    </row>
    <row r="8161" spans="14:16" x14ac:dyDescent="0.15">
      <c r="N8161" s="93"/>
      <c r="P8161" s="93"/>
    </row>
    <row r="8162" spans="14:16" x14ac:dyDescent="0.15">
      <c r="N8162" s="93"/>
      <c r="P8162" s="93"/>
    </row>
    <row r="8163" spans="14:16" x14ac:dyDescent="0.15">
      <c r="N8163" s="93"/>
      <c r="P8163" s="93"/>
    </row>
    <row r="8164" spans="14:16" x14ac:dyDescent="0.15">
      <c r="N8164" s="93"/>
      <c r="P8164" s="93"/>
    </row>
    <row r="8165" spans="14:16" x14ac:dyDescent="0.15">
      <c r="N8165" s="93"/>
      <c r="P8165" s="93"/>
    </row>
    <row r="8166" spans="14:16" x14ac:dyDescent="0.15">
      <c r="N8166" s="93"/>
      <c r="P8166" s="93"/>
    </row>
    <row r="8167" spans="14:16" x14ac:dyDescent="0.15">
      <c r="N8167" s="93"/>
      <c r="P8167" s="93"/>
    </row>
    <row r="8168" spans="14:16" x14ac:dyDescent="0.15">
      <c r="N8168" s="93"/>
      <c r="P8168" s="93"/>
    </row>
    <row r="8169" spans="14:16" x14ac:dyDescent="0.15">
      <c r="N8169" s="93"/>
      <c r="P8169" s="93"/>
    </row>
    <row r="8170" spans="14:16" x14ac:dyDescent="0.15">
      <c r="N8170" s="93"/>
      <c r="P8170" s="93"/>
    </row>
    <row r="8171" spans="14:16" x14ac:dyDescent="0.15">
      <c r="N8171" s="93"/>
      <c r="P8171" s="93"/>
    </row>
    <row r="8172" spans="14:16" x14ac:dyDescent="0.15">
      <c r="N8172" s="93"/>
      <c r="P8172" s="93"/>
    </row>
    <row r="8173" spans="14:16" x14ac:dyDescent="0.15">
      <c r="N8173" s="93"/>
      <c r="P8173" s="93"/>
    </row>
    <row r="8174" spans="14:16" x14ac:dyDescent="0.15">
      <c r="N8174" s="93"/>
      <c r="P8174" s="93"/>
    </row>
    <row r="8175" spans="14:16" x14ac:dyDescent="0.15">
      <c r="N8175" s="93"/>
      <c r="P8175" s="93"/>
    </row>
    <row r="8176" spans="14:16" x14ac:dyDescent="0.15">
      <c r="N8176" s="93"/>
      <c r="P8176" s="93"/>
    </row>
    <row r="8177" spans="14:16" x14ac:dyDescent="0.15">
      <c r="N8177" s="93"/>
      <c r="P8177" s="93"/>
    </row>
    <row r="8178" spans="14:16" x14ac:dyDescent="0.15">
      <c r="N8178" s="93"/>
      <c r="P8178" s="93"/>
    </row>
    <row r="8179" spans="14:16" x14ac:dyDescent="0.15">
      <c r="N8179" s="93"/>
      <c r="P8179" s="93"/>
    </row>
    <row r="8180" spans="14:16" x14ac:dyDescent="0.15">
      <c r="N8180" s="93"/>
      <c r="P8180" s="93"/>
    </row>
    <row r="8181" spans="14:16" x14ac:dyDescent="0.15">
      <c r="N8181" s="93"/>
      <c r="P8181" s="93"/>
    </row>
    <row r="8182" spans="14:16" x14ac:dyDescent="0.15">
      <c r="N8182" s="93"/>
      <c r="P8182" s="93"/>
    </row>
    <row r="8183" spans="14:16" x14ac:dyDescent="0.15">
      <c r="N8183" s="93"/>
      <c r="P8183" s="93"/>
    </row>
    <row r="8184" spans="14:16" x14ac:dyDescent="0.15">
      <c r="N8184" s="93"/>
      <c r="P8184" s="93"/>
    </row>
    <row r="8185" spans="14:16" x14ac:dyDescent="0.15">
      <c r="N8185" s="93"/>
      <c r="P8185" s="93"/>
    </row>
    <row r="8186" spans="14:16" x14ac:dyDescent="0.15">
      <c r="N8186" s="93"/>
      <c r="P8186" s="93"/>
    </row>
    <row r="8187" spans="14:16" x14ac:dyDescent="0.15">
      <c r="N8187" s="93"/>
      <c r="P8187" s="93"/>
    </row>
    <row r="8188" spans="14:16" x14ac:dyDescent="0.15">
      <c r="N8188" s="93"/>
      <c r="P8188" s="93"/>
    </row>
    <row r="8189" spans="14:16" x14ac:dyDescent="0.15">
      <c r="N8189" s="93"/>
      <c r="P8189" s="93"/>
    </row>
    <row r="8190" spans="14:16" x14ac:dyDescent="0.15">
      <c r="N8190" s="93"/>
      <c r="P8190" s="93"/>
    </row>
    <row r="8191" spans="14:16" x14ac:dyDescent="0.15">
      <c r="N8191" s="93"/>
      <c r="P8191" s="93"/>
    </row>
    <row r="8192" spans="14:16" x14ac:dyDescent="0.15">
      <c r="N8192" s="93"/>
      <c r="P8192" s="93"/>
    </row>
    <row r="8193" spans="14:16" x14ac:dyDescent="0.15">
      <c r="N8193" s="93"/>
      <c r="P8193" s="93"/>
    </row>
    <row r="8194" spans="14:16" x14ac:dyDescent="0.15">
      <c r="N8194" s="93"/>
      <c r="P8194" s="93"/>
    </row>
    <row r="8195" spans="14:16" x14ac:dyDescent="0.15">
      <c r="N8195" s="93"/>
      <c r="P8195" s="93"/>
    </row>
    <row r="8196" spans="14:16" x14ac:dyDescent="0.15">
      <c r="N8196" s="93"/>
      <c r="P8196" s="93"/>
    </row>
    <row r="8197" spans="14:16" x14ac:dyDescent="0.15">
      <c r="N8197" s="93"/>
      <c r="P8197" s="93"/>
    </row>
    <row r="8198" spans="14:16" x14ac:dyDescent="0.15">
      <c r="N8198" s="93"/>
      <c r="P8198" s="93"/>
    </row>
    <row r="8199" spans="14:16" x14ac:dyDescent="0.15">
      <c r="N8199" s="93"/>
      <c r="P8199" s="93"/>
    </row>
    <row r="8200" spans="14:16" x14ac:dyDescent="0.15">
      <c r="N8200" s="93"/>
      <c r="P8200" s="93"/>
    </row>
    <row r="8201" spans="14:16" x14ac:dyDescent="0.15">
      <c r="N8201" s="93"/>
      <c r="P8201" s="93"/>
    </row>
    <row r="8202" spans="14:16" x14ac:dyDescent="0.15">
      <c r="N8202" s="93"/>
      <c r="P8202" s="93"/>
    </row>
    <row r="8203" spans="14:16" x14ac:dyDescent="0.15">
      <c r="N8203" s="93"/>
      <c r="P8203" s="93"/>
    </row>
    <row r="8204" spans="14:16" x14ac:dyDescent="0.15">
      <c r="N8204" s="93"/>
      <c r="P8204" s="93"/>
    </row>
    <row r="8205" spans="14:16" x14ac:dyDescent="0.15">
      <c r="N8205" s="93"/>
      <c r="P8205" s="93"/>
    </row>
    <row r="8206" spans="14:16" x14ac:dyDescent="0.15">
      <c r="N8206" s="93"/>
      <c r="P8206" s="93"/>
    </row>
    <row r="8207" spans="14:16" x14ac:dyDescent="0.15">
      <c r="N8207" s="93"/>
      <c r="P8207" s="93"/>
    </row>
    <row r="8208" spans="14:16" x14ac:dyDescent="0.15">
      <c r="N8208" s="93"/>
      <c r="P8208" s="93"/>
    </row>
    <row r="8209" spans="14:16" x14ac:dyDescent="0.15">
      <c r="N8209" s="93"/>
      <c r="P8209" s="93"/>
    </row>
    <row r="8210" spans="14:16" x14ac:dyDescent="0.15">
      <c r="N8210" s="93"/>
      <c r="P8210" s="93"/>
    </row>
    <row r="8211" spans="14:16" x14ac:dyDescent="0.15">
      <c r="N8211" s="93"/>
      <c r="P8211" s="93"/>
    </row>
    <row r="8212" spans="14:16" x14ac:dyDescent="0.15">
      <c r="N8212" s="93"/>
      <c r="P8212" s="93"/>
    </row>
    <row r="8213" spans="14:16" x14ac:dyDescent="0.15">
      <c r="N8213" s="93"/>
      <c r="P8213" s="93"/>
    </row>
    <row r="8214" spans="14:16" x14ac:dyDescent="0.15">
      <c r="N8214" s="93"/>
      <c r="P8214" s="93"/>
    </row>
    <row r="8215" spans="14:16" x14ac:dyDescent="0.15">
      <c r="N8215" s="93"/>
      <c r="P8215" s="93"/>
    </row>
    <row r="8216" spans="14:16" x14ac:dyDescent="0.15">
      <c r="N8216" s="93"/>
      <c r="P8216" s="93"/>
    </row>
    <row r="8217" spans="14:16" x14ac:dyDescent="0.15">
      <c r="N8217" s="93"/>
      <c r="P8217" s="93"/>
    </row>
    <row r="8218" spans="14:16" x14ac:dyDescent="0.15">
      <c r="N8218" s="93"/>
      <c r="P8218" s="93"/>
    </row>
    <row r="8219" spans="14:16" x14ac:dyDescent="0.15">
      <c r="N8219" s="93"/>
      <c r="P8219" s="93"/>
    </row>
    <row r="8220" spans="14:16" x14ac:dyDescent="0.15">
      <c r="N8220" s="93"/>
      <c r="P8220" s="93"/>
    </row>
    <row r="8221" spans="14:16" x14ac:dyDescent="0.15">
      <c r="N8221" s="93"/>
      <c r="P8221" s="93"/>
    </row>
    <row r="8222" spans="14:16" x14ac:dyDescent="0.15">
      <c r="N8222" s="93"/>
      <c r="P8222" s="93"/>
    </row>
    <row r="8223" spans="14:16" x14ac:dyDescent="0.15">
      <c r="N8223" s="93"/>
      <c r="P8223" s="93"/>
    </row>
    <row r="8224" spans="14:16" x14ac:dyDescent="0.15">
      <c r="N8224" s="93"/>
      <c r="P8224" s="93"/>
    </row>
    <row r="8225" spans="14:16" x14ac:dyDescent="0.15">
      <c r="N8225" s="93"/>
      <c r="P8225" s="93"/>
    </row>
    <row r="8226" spans="14:16" x14ac:dyDescent="0.15">
      <c r="N8226" s="93"/>
      <c r="P8226" s="93"/>
    </row>
    <row r="8227" spans="14:16" x14ac:dyDescent="0.15">
      <c r="N8227" s="93"/>
      <c r="P8227" s="93"/>
    </row>
    <row r="8228" spans="14:16" x14ac:dyDescent="0.15">
      <c r="N8228" s="93"/>
      <c r="P8228" s="93"/>
    </row>
    <row r="8229" spans="14:16" x14ac:dyDescent="0.15">
      <c r="N8229" s="93"/>
      <c r="P8229" s="93"/>
    </row>
    <row r="8230" spans="14:16" x14ac:dyDescent="0.15">
      <c r="N8230" s="93"/>
      <c r="P8230" s="93"/>
    </row>
    <row r="8231" spans="14:16" x14ac:dyDescent="0.15">
      <c r="N8231" s="93"/>
      <c r="P8231" s="93"/>
    </row>
    <row r="8232" spans="14:16" x14ac:dyDescent="0.15">
      <c r="N8232" s="93"/>
      <c r="P8232" s="93"/>
    </row>
    <row r="8233" spans="14:16" x14ac:dyDescent="0.15">
      <c r="N8233" s="93"/>
      <c r="P8233" s="93"/>
    </row>
    <row r="8234" spans="14:16" x14ac:dyDescent="0.15">
      <c r="N8234" s="93"/>
      <c r="P8234" s="93"/>
    </row>
    <row r="8235" spans="14:16" x14ac:dyDescent="0.15">
      <c r="N8235" s="93"/>
      <c r="P8235" s="93"/>
    </row>
    <row r="8236" spans="14:16" x14ac:dyDescent="0.15">
      <c r="N8236" s="93"/>
      <c r="P8236" s="93"/>
    </row>
    <row r="8237" spans="14:16" x14ac:dyDescent="0.15">
      <c r="N8237" s="93"/>
      <c r="P8237" s="93"/>
    </row>
    <row r="8238" spans="14:16" x14ac:dyDescent="0.15">
      <c r="N8238" s="93"/>
      <c r="P8238" s="93"/>
    </row>
    <row r="8239" spans="14:16" x14ac:dyDescent="0.15">
      <c r="N8239" s="93"/>
      <c r="P8239" s="93"/>
    </row>
    <row r="8240" spans="14:16" x14ac:dyDescent="0.15">
      <c r="N8240" s="93"/>
      <c r="P8240" s="93"/>
    </row>
    <row r="8241" spans="14:16" x14ac:dyDescent="0.15">
      <c r="N8241" s="93"/>
      <c r="P8241" s="93"/>
    </row>
    <row r="8242" spans="14:16" x14ac:dyDescent="0.15">
      <c r="N8242" s="93"/>
      <c r="P8242" s="93"/>
    </row>
    <row r="8243" spans="14:16" x14ac:dyDescent="0.15">
      <c r="N8243" s="93"/>
      <c r="P8243" s="93"/>
    </row>
    <row r="8244" spans="14:16" x14ac:dyDescent="0.15">
      <c r="N8244" s="93"/>
      <c r="P8244" s="93"/>
    </row>
    <row r="8245" spans="14:16" x14ac:dyDescent="0.15">
      <c r="N8245" s="93"/>
      <c r="P8245" s="93"/>
    </row>
    <row r="8246" spans="14:16" x14ac:dyDescent="0.15">
      <c r="N8246" s="93"/>
      <c r="P8246" s="93"/>
    </row>
    <row r="8247" spans="14:16" x14ac:dyDescent="0.15">
      <c r="N8247" s="93"/>
      <c r="P8247" s="93"/>
    </row>
    <row r="8248" spans="14:16" x14ac:dyDescent="0.15">
      <c r="N8248" s="93"/>
      <c r="P8248" s="93"/>
    </row>
    <row r="8249" spans="14:16" x14ac:dyDescent="0.15">
      <c r="N8249" s="93"/>
      <c r="P8249" s="93"/>
    </row>
    <row r="8250" spans="14:16" x14ac:dyDescent="0.15">
      <c r="N8250" s="93"/>
      <c r="P8250" s="93"/>
    </row>
    <row r="8251" spans="14:16" x14ac:dyDescent="0.15">
      <c r="N8251" s="93"/>
      <c r="P8251" s="93"/>
    </row>
    <row r="8252" spans="14:16" x14ac:dyDescent="0.15">
      <c r="N8252" s="93"/>
      <c r="P8252" s="93"/>
    </row>
    <row r="8253" spans="14:16" x14ac:dyDescent="0.15">
      <c r="N8253" s="93"/>
      <c r="P8253" s="93"/>
    </row>
    <row r="8254" spans="14:16" x14ac:dyDescent="0.15">
      <c r="N8254" s="93"/>
      <c r="P8254" s="93"/>
    </row>
    <row r="8255" spans="14:16" x14ac:dyDescent="0.15">
      <c r="N8255" s="93"/>
      <c r="P8255" s="93"/>
    </row>
    <row r="8256" spans="14:16" x14ac:dyDescent="0.15">
      <c r="N8256" s="93"/>
      <c r="P8256" s="93"/>
    </row>
    <row r="8257" spans="14:16" x14ac:dyDescent="0.15">
      <c r="N8257" s="93"/>
      <c r="P8257" s="93"/>
    </row>
    <row r="8258" spans="14:16" x14ac:dyDescent="0.15">
      <c r="N8258" s="93"/>
      <c r="P8258" s="93"/>
    </row>
    <row r="8259" spans="14:16" x14ac:dyDescent="0.15">
      <c r="N8259" s="93"/>
      <c r="P8259" s="93"/>
    </row>
    <row r="8260" spans="14:16" x14ac:dyDescent="0.15">
      <c r="N8260" s="93"/>
      <c r="P8260" s="93"/>
    </row>
    <row r="8261" spans="14:16" x14ac:dyDescent="0.15">
      <c r="N8261" s="93"/>
      <c r="P8261" s="93"/>
    </row>
    <row r="8262" spans="14:16" x14ac:dyDescent="0.15">
      <c r="N8262" s="93"/>
      <c r="P8262" s="93"/>
    </row>
    <row r="8263" spans="14:16" x14ac:dyDescent="0.15">
      <c r="N8263" s="93"/>
      <c r="P8263" s="93"/>
    </row>
    <row r="8264" spans="14:16" x14ac:dyDescent="0.15">
      <c r="N8264" s="93"/>
      <c r="P8264" s="93"/>
    </row>
    <row r="8265" spans="14:16" x14ac:dyDescent="0.15">
      <c r="N8265" s="93"/>
      <c r="P8265" s="93"/>
    </row>
    <row r="8266" spans="14:16" x14ac:dyDescent="0.15">
      <c r="N8266" s="93"/>
      <c r="P8266" s="93"/>
    </row>
    <row r="8267" spans="14:16" x14ac:dyDescent="0.15">
      <c r="N8267" s="93"/>
      <c r="P8267" s="93"/>
    </row>
    <row r="8268" spans="14:16" x14ac:dyDescent="0.15">
      <c r="N8268" s="93"/>
      <c r="P8268" s="93"/>
    </row>
    <row r="8269" spans="14:16" x14ac:dyDescent="0.15">
      <c r="N8269" s="93"/>
      <c r="P8269" s="93"/>
    </row>
    <row r="8270" spans="14:16" x14ac:dyDescent="0.15">
      <c r="N8270" s="93"/>
      <c r="P8270" s="93"/>
    </row>
    <row r="8271" spans="14:16" x14ac:dyDescent="0.15">
      <c r="N8271" s="93"/>
      <c r="P8271" s="93"/>
    </row>
    <row r="8272" spans="14:16" x14ac:dyDescent="0.15">
      <c r="N8272" s="93"/>
      <c r="P8272" s="93"/>
    </row>
    <row r="8273" spans="14:16" x14ac:dyDescent="0.15">
      <c r="N8273" s="93"/>
      <c r="P8273" s="93"/>
    </row>
    <row r="8274" spans="14:16" x14ac:dyDescent="0.15">
      <c r="N8274" s="93"/>
      <c r="P8274" s="93"/>
    </row>
    <row r="8275" spans="14:16" x14ac:dyDescent="0.15">
      <c r="N8275" s="93"/>
      <c r="P8275" s="93"/>
    </row>
    <row r="8276" spans="14:16" x14ac:dyDescent="0.15">
      <c r="N8276" s="93"/>
      <c r="P8276" s="93"/>
    </row>
    <row r="8277" spans="14:16" x14ac:dyDescent="0.15">
      <c r="N8277" s="93"/>
      <c r="P8277" s="93"/>
    </row>
    <row r="8278" spans="14:16" x14ac:dyDescent="0.15">
      <c r="N8278" s="93"/>
      <c r="P8278" s="93"/>
    </row>
    <row r="8279" spans="14:16" x14ac:dyDescent="0.15">
      <c r="N8279" s="93"/>
      <c r="P8279" s="93"/>
    </row>
    <row r="8280" spans="14:16" x14ac:dyDescent="0.15">
      <c r="N8280" s="93"/>
      <c r="P8280" s="93"/>
    </row>
    <row r="8281" spans="14:16" x14ac:dyDescent="0.15">
      <c r="N8281" s="93"/>
      <c r="P8281" s="93"/>
    </row>
    <row r="8282" spans="14:16" x14ac:dyDescent="0.15">
      <c r="N8282" s="93"/>
      <c r="P8282" s="93"/>
    </row>
    <row r="8283" spans="14:16" x14ac:dyDescent="0.15">
      <c r="N8283" s="93"/>
      <c r="P8283" s="93"/>
    </row>
    <row r="8284" spans="14:16" x14ac:dyDescent="0.15">
      <c r="N8284" s="93"/>
      <c r="P8284" s="93"/>
    </row>
    <row r="8285" spans="14:16" x14ac:dyDescent="0.15">
      <c r="N8285" s="93"/>
      <c r="P8285" s="93"/>
    </row>
    <row r="8286" spans="14:16" x14ac:dyDescent="0.15">
      <c r="N8286" s="93"/>
      <c r="P8286" s="93"/>
    </row>
    <row r="8287" spans="14:16" x14ac:dyDescent="0.15">
      <c r="N8287" s="93"/>
      <c r="P8287" s="93"/>
    </row>
    <row r="8288" spans="14:16" x14ac:dyDescent="0.15">
      <c r="N8288" s="93"/>
      <c r="P8288" s="93"/>
    </row>
    <row r="8289" spans="14:16" x14ac:dyDescent="0.15">
      <c r="N8289" s="93"/>
      <c r="P8289" s="93"/>
    </row>
    <row r="8290" spans="14:16" x14ac:dyDescent="0.15">
      <c r="N8290" s="93"/>
      <c r="P8290" s="93"/>
    </row>
    <row r="8291" spans="14:16" x14ac:dyDescent="0.15">
      <c r="N8291" s="93"/>
      <c r="P8291" s="93"/>
    </row>
    <row r="8292" spans="14:16" x14ac:dyDescent="0.15">
      <c r="N8292" s="93"/>
      <c r="P8292" s="93"/>
    </row>
    <row r="8293" spans="14:16" x14ac:dyDescent="0.15">
      <c r="N8293" s="93"/>
      <c r="P8293" s="93"/>
    </row>
    <row r="8294" spans="14:16" x14ac:dyDescent="0.15">
      <c r="N8294" s="93"/>
      <c r="P8294" s="93"/>
    </row>
    <row r="8295" spans="14:16" x14ac:dyDescent="0.15">
      <c r="N8295" s="93"/>
      <c r="P8295" s="93"/>
    </row>
    <row r="8296" spans="14:16" x14ac:dyDescent="0.15">
      <c r="N8296" s="93"/>
      <c r="P8296" s="93"/>
    </row>
    <row r="8297" spans="14:16" x14ac:dyDescent="0.15">
      <c r="N8297" s="93"/>
      <c r="P8297" s="93"/>
    </row>
    <row r="8298" spans="14:16" x14ac:dyDescent="0.15">
      <c r="N8298" s="93"/>
      <c r="P8298" s="93"/>
    </row>
    <row r="8299" spans="14:16" x14ac:dyDescent="0.15">
      <c r="N8299" s="93"/>
      <c r="P8299" s="93"/>
    </row>
    <row r="8300" spans="14:16" x14ac:dyDescent="0.15">
      <c r="N8300" s="93"/>
      <c r="P8300" s="93"/>
    </row>
    <row r="8301" spans="14:16" x14ac:dyDescent="0.15">
      <c r="N8301" s="93"/>
      <c r="P8301" s="93"/>
    </row>
    <row r="8302" spans="14:16" x14ac:dyDescent="0.15">
      <c r="N8302" s="93"/>
      <c r="P8302" s="93"/>
    </row>
    <row r="8303" spans="14:16" x14ac:dyDescent="0.15">
      <c r="N8303" s="93"/>
      <c r="P8303" s="93"/>
    </row>
    <row r="8304" spans="14:16" x14ac:dyDescent="0.15">
      <c r="N8304" s="93"/>
      <c r="P8304" s="93"/>
    </row>
    <row r="8305" spans="14:16" x14ac:dyDescent="0.15">
      <c r="N8305" s="93"/>
      <c r="P8305" s="93"/>
    </row>
    <row r="8306" spans="14:16" x14ac:dyDescent="0.15">
      <c r="N8306" s="93"/>
      <c r="P8306" s="93"/>
    </row>
    <row r="8307" spans="14:16" x14ac:dyDescent="0.15">
      <c r="N8307" s="93"/>
      <c r="P8307" s="93"/>
    </row>
    <row r="8308" spans="14:16" x14ac:dyDescent="0.15">
      <c r="N8308" s="93"/>
      <c r="P8308" s="93"/>
    </row>
    <row r="8309" spans="14:16" x14ac:dyDescent="0.15">
      <c r="N8309" s="93"/>
      <c r="P8309" s="93"/>
    </row>
    <row r="8310" spans="14:16" x14ac:dyDescent="0.15">
      <c r="N8310" s="93"/>
      <c r="P8310" s="93"/>
    </row>
    <row r="8311" spans="14:16" x14ac:dyDescent="0.15">
      <c r="N8311" s="93"/>
      <c r="P8311" s="93"/>
    </row>
    <row r="8312" spans="14:16" x14ac:dyDescent="0.15">
      <c r="N8312" s="93"/>
      <c r="P8312" s="93"/>
    </row>
    <row r="8313" spans="14:16" x14ac:dyDescent="0.15">
      <c r="N8313" s="93"/>
      <c r="P8313" s="93"/>
    </row>
    <row r="8314" spans="14:16" x14ac:dyDescent="0.15">
      <c r="N8314" s="93"/>
      <c r="P8314" s="93"/>
    </row>
    <row r="8315" spans="14:16" x14ac:dyDescent="0.15">
      <c r="N8315" s="93"/>
      <c r="P8315" s="93"/>
    </row>
    <row r="8316" spans="14:16" x14ac:dyDescent="0.15">
      <c r="N8316" s="93"/>
      <c r="P8316" s="93"/>
    </row>
    <row r="8317" spans="14:16" x14ac:dyDescent="0.15">
      <c r="N8317" s="93"/>
      <c r="P8317" s="93"/>
    </row>
    <row r="8318" spans="14:16" x14ac:dyDescent="0.15">
      <c r="N8318" s="93"/>
      <c r="P8318" s="93"/>
    </row>
    <row r="8319" spans="14:16" x14ac:dyDescent="0.15">
      <c r="N8319" s="93"/>
      <c r="P8319" s="93"/>
    </row>
    <row r="8320" spans="14:16" x14ac:dyDescent="0.15">
      <c r="N8320" s="93"/>
      <c r="P8320" s="93"/>
    </row>
    <row r="8321" spans="14:16" x14ac:dyDescent="0.15">
      <c r="N8321" s="93"/>
      <c r="P8321" s="93"/>
    </row>
    <row r="8322" spans="14:16" x14ac:dyDescent="0.15">
      <c r="N8322" s="93"/>
      <c r="P8322" s="93"/>
    </row>
    <row r="8323" spans="14:16" x14ac:dyDescent="0.15">
      <c r="N8323" s="93"/>
      <c r="P8323" s="93"/>
    </row>
    <row r="8324" spans="14:16" x14ac:dyDescent="0.15">
      <c r="N8324" s="93"/>
      <c r="P8324" s="93"/>
    </row>
    <row r="8325" spans="14:16" x14ac:dyDescent="0.15">
      <c r="N8325" s="93"/>
      <c r="P8325" s="93"/>
    </row>
    <row r="8326" spans="14:16" x14ac:dyDescent="0.15">
      <c r="N8326" s="93"/>
      <c r="P8326" s="93"/>
    </row>
    <row r="8327" spans="14:16" x14ac:dyDescent="0.15">
      <c r="N8327" s="93"/>
      <c r="P8327" s="93"/>
    </row>
    <row r="8328" spans="14:16" x14ac:dyDescent="0.15">
      <c r="N8328" s="93"/>
      <c r="P8328" s="93"/>
    </row>
    <row r="8329" spans="14:16" x14ac:dyDescent="0.15">
      <c r="N8329" s="93"/>
      <c r="P8329" s="93"/>
    </row>
    <row r="8330" spans="14:16" x14ac:dyDescent="0.15">
      <c r="N8330" s="93"/>
      <c r="P8330" s="93"/>
    </row>
    <row r="8331" spans="14:16" x14ac:dyDescent="0.15">
      <c r="N8331" s="93"/>
      <c r="P8331" s="93"/>
    </row>
    <row r="8332" spans="14:16" x14ac:dyDescent="0.15">
      <c r="N8332" s="93"/>
      <c r="P8332" s="93"/>
    </row>
    <row r="8333" spans="14:16" x14ac:dyDescent="0.15">
      <c r="N8333" s="93"/>
      <c r="P8333" s="93"/>
    </row>
    <row r="8334" spans="14:16" x14ac:dyDescent="0.15">
      <c r="N8334" s="93"/>
      <c r="P8334" s="93"/>
    </row>
    <row r="8335" spans="14:16" x14ac:dyDescent="0.15">
      <c r="N8335" s="93"/>
      <c r="P8335" s="93"/>
    </row>
    <row r="8336" spans="14:16" x14ac:dyDescent="0.15">
      <c r="N8336" s="93"/>
      <c r="P8336" s="93"/>
    </row>
    <row r="8337" spans="14:16" x14ac:dyDescent="0.15">
      <c r="N8337" s="93"/>
      <c r="P8337" s="93"/>
    </row>
    <row r="8338" spans="14:16" x14ac:dyDescent="0.15">
      <c r="N8338" s="93"/>
      <c r="P8338" s="93"/>
    </row>
    <row r="8339" spans="14:16" x14ac:dyDescent="0.15">
      <c r="N8339" s="93"/>
      <c r="P8339" s="93"/>
    </row>
    <row r="8340" spans="14:16" x14ac:dyDescent="0.15">
      <c r="N8340" s="93"/>
      <c r="P8340" s="93"/>
    </row>
    <row r="8341" spans="14:16" x14ac:dyDescent="0.15">
      <c r="N8341" s="93"/>
      <c r="P8341" s="93"/>
    </row>
    <row r="8342" spans="14:16" x14ac:dyDescent="0.15">
      <c r="N8342" s="93"/>
      <c r="P8342" s="93"/>
    </row>
    <row r="8343" spans="14:16" x14ac:dyDescent="0.15">
      <c r="N8343" s="93"/>
      <c r="P8343" s="93"/>
    </row>
    <row r="8344" spans="14:16" x14ac:dyDescent="0.15">
      <c r="N8344" s="93"/>
      <c r="P8344" s="93"/>
    </row>
    <row r="8345" spans="14:16" x14ac:dyDescent="0.15">
      <c r="N8345" s="93"/>
      <c r="P8345" s="93"/>
    </row>
    <row r="8346" spans="14:16" x14ac:dyDescent="0.15">
      <c r="N8346" s="93"/>
      <c r="P8346" s="93"/>
    </row>
    <row r="8347" spans="14:16" x14ac:dyDescent="0.15">
      <c r="N8347" s="93"/>
      <c r="P8347" s="93"/>
    </row>
    <row r="8348" spans="14:16" x14ac:dyDescent="0.15">
      <c r="N8348" s="93"/>
      <c r="P8348" s="93"/>
    </row>
    <row r="8349" spans="14:16" x14ac:dyDescent="0.15">
      <c r="N8349" s="93"/>
      <c r="P8349" s="93"/>
    </row>
    <row r="8350" spans="14:16" x14ac:dyDescent="0.15">
      <c r="N8350" s="93"/>
      <c r="P8350" s="93"/>
    </row>
    <row r="8351" spans="14:16" x14ac:dyDescent="0.15">
      <c r="N8351" s="93"/>
      <c r="P8351" s="93"/>
    </row>
    <row r="8352" spans="14:16" x14ac:dyDescent="0.15">
      <c r="N8352" s="93"/>
      <c r="P8352" s="93"/>
    </row>
    <row r="8353" spans="14:16" x14ac:dyDescent="0.15">
      <c r="N8353" s="93"/>
      <c r="P8353" s="93"/>
    </row>
    <row r="8354" spans="14:16" x14ac:dyDescent="0.15">
      <c r="N8354" s="93"/>
      <c r="P8354" s="93"/>
    </row>
    <row r="8355" spans="14:16" x14ac:dyDescent="0.15">
      <c r="N8355" s="93"/>
      <c r="P8355" s="93"/>
    </row>
    <row r="8356" spans="14:16" x14ac:dyDescent="0.15">
      <c r="N8356" s="93"/>
      <c r="P8356" s="93"/>
    </row>
    <row r="8357" spans="14:16" x14ac:dyDescent="0.15">
      <c r="N8357" s="93"/>
      <c r="P8357" s="93"/>
    </row>
    <row r="8358" spans="14:16" x14ac:dyDescent="0.15">
      <c r="N8358" s="93"/>
      <c r="P8358" s="93"/>
    </row>
    <row r="8359" spans="14:16" x14ac:dyDescent="0.15">
      <c r="N8359" s="93"/>
      <c r="P8359" s="93"/>
    </row>
    <row r="8360" spans="14:16" x14ac:dyDescent="0.15">
      <c r="N8360" s="93"/>
      <c r="P8360" s="93"/>
    </row>
    <row r="8361" spans="14:16" x14ac:dyDescent="0.15">
      <c r="N8361" s="93"/>
      <c r="P8361" s="93"/>
    </row>
    <row r="8362" spans="14:16" x14ac:dyDescent="0.15">
      <c r="N8362" s="93"/>
      <c r="P8362" s="93"/>
    </row>
    <row r="8363" spans="14:16" x14ac:dyDescent="0.15">
      <c r="N8363" s="93"/>
      <c r="P8363" s="93"/>
    </row>
    <row r="8364" spans="14:16" x14ac:dyDescent="0.15">
      <c r="N8364" s="93"/>
      <c r="P8364" s="93"/>
    </row>
    <row r="8365" spans="14:16" x14ac:dyDescent="0.15">
      <c r="N8365" s="93"/>
      <c r="P8365" s="93"/>
    </row>
    <row r="8366" spans="14:16" x14ac:dyDescent="0.15">
      <c r="N8366" s="93"/>
      <c r="P8366" s="93"/>
    </row>
    <row r="8367" spans="14:16" x14ac:dyDescent="0.15">
      <c r="N8367" s="93"/>
      <c r="P8367" s="93"/>
    </row>
    <row r="8368" spans="14:16" x14ac:dyDescent="0.15">
      <c r="N8368" s="93"/>
      <c r="P8368" s="93"/>
    </row>
    <row r="8369" spans="14:16" x14ac:dyDescent="0.15">
      <c r="N8369" s="93"/>
      <c r="P8369" s="93"/>
    </row>
    <row r="8370" spans="14:16" x14ac:dyDescent="0.15">
      <c r="N8370" s="93"/>
      <c r="P8370" s="93"/>
    </row>
    <row r="8371" spans="14:16" x14ac:dyDescent="0.15">
      <c r="N8371" s="93"/>
      <c r="P8371" s="93"/>
    </row>
    <row r="8372" spans="14:16" x14ac:dyDescent="0.15">
      <c r="N8372" s="93"/>
      <c r="P8372" s="93"/>
    </row>
    <row r="8373" spans="14:16" x14ac:dyDescent="0.15">
      <c r="N8373" s="93"/>
      <c r="P8373" s="93"/>
    </row>
    <row r="8374" spans="14:16" x14ac:dyDescent="0.15">
      <c r="N8374" s="93"/>
      <c r="P8374" s="93"/>
    </row>
    <row r="8375" spans="14:16" x14ac:dyDescent="0.15">
      <c r="N8375" s="93"/>
      <c r="P8375" s="93"/>
    </row>
    <row r="8376" spans="14:16" x14ac:dyDescent="0.15">
      <c r="N8376" s="93"/>
      <c r="P8376" s="93"/>
    </row>
    <row r="8377" spans="14:16" x14ac:dyDescent="0.15">
      <c r="N8377" s="93"/>
      <c r="P8377" s="93"/>
    </row>
    <row r="8378" spans="14:16" x14ac:dyDescent="0.15">
      <c r="N8378" s="93"/>
      <c r="P8378" s="93"/>
    </row>
    <row r="8379" spans="14:16" x14ac:dyDescent="0.15">
      <c r="N8379" s="93"/>
      <c r="P8379" s="93"/>
    </row>
    <row r="8380" spans="14:16" x14ac:dyDescent="0.15">
      <c r="N8380" s="93"/>
      <c r="P8380" s="93"/>
    </row>
    <row r="8381" spans="14:16" x14ac:dyDescent="0.15">
      <c r="N8381" s="93"/>
      <c r="P8381" s="93"/>
    </row>
    <row r="8382" spans="14:16" x14ac:dyDescent="0.15">
      <c r="N8382" s="93"/>
      <c r="P8382" s="93"/>
    </row>
    <row r="8383" spans="14:16" x14ac:dyDescent="0.15">
      <c r="N8383" s="93"/>
      <c r="P8383" s="93"/>
    </row>
    <row r="8384" spans="14:16" x14ac:dyDescent="0.15">
      <c r="N8384" s="93"/>
      <c r="P8384" s="93"/>
    </row>
    <row r="8385" spans="14:16" x14ac:dyDescent="0.15">
      <c r="N8385" s="93"/>
      <c r="P8385" s="93"/>
    </row>
    <row r="8386" spans="14:16" x14ac:dyDescent="0.15">
      <c r="N8386" s="93"/>
      <c r="P8386" s="93"/>
    </row>
    <row r="8387" spans="14:16" x14ac:dyDescent="0.15">
      <c r="N8387" s="93"/>
      <c r="P8387" s="93"/>
    </row>
    <row r="8388" spans="14:16" x14ac:dyDescent="0.15">
      <c r="N8388" s="93"/>
      <c r="P8388" s="93"/>
    </row>
    <row r="8389" spans="14:16" x14ac:dyDescent="0.15">
      <c r="N8389" s="93"/>
      <c r="P8389" s="93"/>
    </row>
    <row r="8390" spans="14:16" x14ac:dyDescent="0.15">
      <c r="N8390" s="93"/>
      <c r="P8390" s="93"/>
    </row>
    <row r="8391" spans="14:16" x14ac:dyDescent="0.15">
      <c r="N8391" s="93"/>
      <c r="P8391" s="93"/>
    </row>
    <row r="8392" spans="14:16" x14ac:dyDescent="0.15">
      <c r="N8392" s="93"/>
      <c r="P8392" s="93"/>
    </row>
    <row r="8393" spans="14:16" x14ac:dyDescent="0.15">
      <c r="N8393" s="93"/>
      <c r="P8393" s="93"/>
    </row>
    <row r="8394" spans="14:16" x14ac:dyDescent="0.15">
      <c r="N8394" s="93"/>
      <c r="P8394" s="93"/>
    </row>
    <row r="8395" spans="14:16" x14ac:dyDescent="0.15">
      <c r="N8395" s="93"/>
      <c r="P8395" s="93"/>
    </row>
    <row r="8396" spans="14:16" x14ac:dyDescent="0.15">
      <c r="N8396" s="93"/>
      <c r="P8396" s="93"/>
    </row>
    <row r="8397" spans="14:16" x14ac:dyDescent="0.15">
      <c r="N8397" s="93"/>
      <c r="P8397" s="93"/>
    </row>
    <row r="8398" spans="14:16" x14ac:dyDescent="0.15">
      <c r="N8398" s="93"/>
      <c r="P8398" s="93"/>
    </row>
    <row r="8399" spans="14:16" x14ac:dyDescent="0.15">
      <c r="N8399" s="93"/>
      <c r="P8399" s="93"/>
    </row>
    <row r="8400" spans="14:16" x14ac:dyDescent="0.15">
      <c r="N8400" s="93"/>
      <c r="P8400" s="93"/>
    </row>
    <row r="8401" spans="14:16" x14ac:dyDescent="0.15">
      <c r="N8401" s="93"/>
      <c r="P8401" s="93"/>
    </row>
    <row r="8402" spans="14:16" x14ac:dyDescent="0.15">
      <c r="N8402" s="93"/>
      <c r="P8402" s="93"/>
    </row>
    <row r="8403" spans="14:16" x14ac:dyDescent="0.15">
      <c r="N8403" s="93"/>
      <c r="P8403" s="93"/>
    </row>
    <row r="8404" spans="14:16" x14ac:dyDescent="0.15">
      <c r="N8404" s="93"/>
      <c r="P8404" s="93"/>
    </row>
    <row r="8405" spans="14:16" x14ac:dyDescent="0.15">
      <c r="N8405" s="93"/>
      <c r="P8405" s="93"/>
    </row>
    <row r="8406" spans="14:16" x14ac:dyDescent="0.15">
      <c r="N8406" s="93"/>
      <c r="P8406" s="93"/>
    </row>
    <row r="8407" spans="14:16" x14ac:dyDescent="0.15">
      <c r="N8407" s="93"/>
      <c r="P8407" s="93"/>
    </row>
    <row r="8408" spans="14:16" x14ac:dyDescent="0.15">
      <c r="N8408" s="93"/>
      <c r="P8408" s="93"/>
    </row>
    <row r="8409" spans="14:16" x14ac:dyDescent="0.15">
      <c r="N8409" s="93"/>
      <c r="P8409" s="93"/>
    </row>
    <row r="8410" spans="14:16" x14ac:dyDescent="0.15">
      <c r="N8410" s="93"/>
      <c r="P8410" s="93"/>
    </row>
    <row r="8411" spans="14:16" x14ac:dyDescent="0.15">
      <c r="N8411" s="93"/>
      <c r="P8411" s="93"/>
    </row>
    <row r="8412" spans="14:16" x14ac:dyDescent="0.15">
      <c r="N8412" s="93"/>
      <c r="P8412" s="93"/>
    </row>
    <row r="8413" spans="14:16" x14ac:dyDescent="0.15">
      <c r="N8413" s="93"/>
      <c r="P8413" s="93"/>
    </row>
    <row r="8414" spans="14:16" x14ac:dyDescent="0.15">
      <c r="N8414" s="93"/>
      <c r="P8414" s="93"/>
    </row>
    <row r="8415" spans="14:16" x14ac:dyDescent="0.15">
      <c r="N8415" s="93"/>
      <c r="P8415" s="93"/>
    </row>
    <row r="8416" spans="14:16" x14ac:dyDescent="0.15">
      <c r="N8416" s="93"/>
      <c r="P8416" s="93"/>
    </row>
    <row r="8417" spans="14:16" x14ac:dyDescent="0.15">
      <c r="N8417" s="93"/>
      <c r="P8417" s="93"/>
    </row>
    <row r="8418" spans="14:16" x14ac:dyDescent="0.15">
      <c r="N8418" s="93"/>
      <c r="P8418" s="93"/>
    </row>
    <row r="8419" spans="14:16" x14ac:dyDescent="0.15">
      <c r="N8419" s="93"/>
      <c r="P8419" s="93"/>
    </row>
    <row r="8420" spans="14:16" x14ac:dyDescent="0.15">
      <c r="N8420" s="93"/>
      <c r="P8420" s="93"/>
    </row>
    <row r="8421" spans="14:16" x14ac:dyDescent="0.15">
      <c r="N8421" s="93"/>
      <c r="P8421" s="93"/>
    </row>
    <row r="8422" spans="14:16" x14ac:dyDescent="0.15">
      <c r="N8422" s="93"/>
      <c r="P8422" s="93"/>
    </row>
    <row r="8423" spans="14:16" x14ac:dyDescent="0.15">
      <c r="N8423" s="93"/>
      <c r="P8423" s="93"/>
    </row>
    <row r="8424" spans="14:16" x14ac:dyDescent="0.15">
      <c r="N8424" s="93"/>
      <c r="P8424" s="93"/>
    </row>
    <row r="8425" spans="14:16" x14ac:dyDescent="0.15">
      <c r="N8425" s="93"/>
      <c r="P8425" s="93"/>
    </row>
    <row r="8426" spans="14:16" x14ac:dyDescent="0.15">
      <c r="N8426" s="93"/>
      <c r="P8426" s="93"/>
    </row>
    <row r="8427" spans="14:16" x14ac:dyDescent="0.15">
      <c r="N8427" s="93"/>
      <c r="P8427" s="93"/>
    </row>
    <row r="8428" spans="14:16" x14ac:dyDescent="0.15">
      <c r="N8428" s="93"/>
      <c r="P8428" s="93"/>
    </row>
    <row r="8429" spans="14:16" x14ac:dyDescent="0.15">
      <c r="N8429" s="93"/>
      <c r="P8429" s="93"/>
    </row>
    <row r="8430" spans="14:16" x14ac:dyDescent="0.15">
      <c r="N8430" s="93"/>
      <c r="P8430" s="93"/>
    </row>
    <row r="8431" spans="14:16" x14ac:dyDescent="0.15">
      <c r="N8431" s="93"/>
      <c r="P8431" s="93"/>
    </row>
    <row r="8432" spans="14:16" x14ac:dyDescent="0.15">
      <c r="N8432" s="93"/>
      <c r="P8432" s="93"/>
    </row>
    <row r="8433" spans="14:16" x14ac:dyDescent="0.15">
      <c r="N8433" s="93"/>
      <c r="P8433" s="93"/>
    </row>
    <row r="8434" spans="14:16" x14ac:dyDescent="0.15">
      <c r="N8434" s="93"/>
      <c r="P8434" s="93"/>
    </row>
    <row r="8435" spans="14:16" x14ac:dyDescent="0.15">
      <c r="N8435" s="93"/>
      <c r="P8435" s="93"/>
    </row>
    <row r="8436" spans="14:16" x14ac:dyDescent="0.15">
      <c r="N8436" s="93"/>
      <c r="P8436" s="93"/>
    </row>
    <row r="8437" spans="14:16" x14ac:dyDescent="0.15">
      <c r="N8437" s="93"/>
      <c r="P8437" s="93"/>
    </row>
    <row r="8438" spans="14:16" x14ac:dyDescent="0.15">
      <c r="N8438" s="93"/>
      <c r="P8438" s="93"/>
    </row>
    <row r="8439" spans="14:16" x14ac:dyDescent="0.15">
      <c r="N8439" s="93"/>
      <c r="P8439" s="93"/>
    </row>
    <row r="8440" spans="14:16" x14ac:dyDescent="0.15">
      <c r="N8440" s="93"/>
      <c r="P8440" s="93"/>
    </row>
    <row r="8441" spans="14:16" x14ac:dyDescent="0.15">
      <c r="N8441" s="93"/>
      <c r="P8441" s="93"/>
    </row>
    <row r="8442" spans="14:16" x14ac:dyDescent="0.15">
      <c r="N8442" s="93"/>
      <c r="P8442" s="93"/>
    </row>
    <row r="8443" spans="14:16" x14ac:dyDescent="0.15">
      <c r="N8443" s="93"/>
      <c r="P8443" s="93"/>
    </row>
    <row r="8444" spans="14:16" x14ac:dyDescent="0.15">
      <c r="N8444" s="93"/>
      <c r="P8444" s="93"/>
    </row>
    <row r="8445" spans="14:16" x14ac:dyDescent="0.15">
      <c r="N8445" s="93"/>
      <c r="P8445" s="93"/>
    </row>
    <row r="8446" spans="14:16" x14ac:dyDescent="0.15">
      <c r="N8446" s="93"/>
      <c r="P8446" s="93"/>
    </row>
    <row r="8447" spans="14:16" x14ac:dyDescent="0.15">
      <c r="N8447" s="93"/>
      <c r="P8447" s="93"/>
    </row>
    <row r="8448" spans="14:16" x14ac:dyDescent="0.15">
      <c r="N8448" s="93"/>
      <c r="P8448" s="93"/>
    </row>
    <row r="8449" spans="14:16" x14ac:dyDescent="0.15">
      <c r="N8449" s="93"/>
      <c r="P8449" s="93"/>
    </row>
    <row r="8450" spans="14:16" x14ac:dyDescent="0.15">
      <c r="N8450" s="93"/>
      <c r="P8450" s="93"/>
    </row>
    <row r="8451" spans="14:16" x14ac:dyDescent="0.15">
      <c r="N8451" s="93"/>
      <c r="P8451" s="93"/>
    </row>
    <row r="8452" spans="14:16" x14ac:dyDescent="0.15">
      <c r="N8452" s="93"/>
      <c r="P8452" s="93"/>
    </row>
    <row r="8453" spans="14:16" x14ac:dyDescent="0.15">
      <c r="N8453" s="93"/>
      <c r="P8453" s="93"/>
    </row>
    <row r="8454" spans="14:16" x14ac:dyDescent="0.15">
      <c r="N8454" s="93"/>
      <c r="P8454" s="93"/>
    </row>
    <row r="8455" spans="14:16" x14ac:dyDescent="0.15">
      <c r="N8455" s="93"/>
      <c r="P8455" s="93"/>
    </row>
    <row r="8456" spans="14:16" x14ac:dyDescent="0.15">
      <c r="N8456" s="93"/>
      <c r="P8456" s="93"/>
    </row>
    <row r="8457" spans="14:16" x14ac:dyDescent="0.15">
      <c r="N8457" s="93"/>
      <c r="P8457" s="93"/>
    </row>
    <row r="8458" spans="14:16" x14ac:dyDescent="0.15">
      <c r="N8458" s="93"/>
      <c r="P8458" s="93"/>
    </row>
    <row r="8459" spans="14:16" x14ac:dyDescent="0.15">
      <c r="N8459" s="93"/>
      <c r="P8459" s="93"/>
    </row>
    <row r="8460" spans="14:16" x14ac:dyDescent="0.15">
      <c r="N8460" s="93"/>
      <c r="P8460" s="93"/>
    </row>
    <row r="8461" spans="14:16" x14ac:dyDescent="0.15">
      <c r="N8461" s="93"/>
      <c r="P8461" s="93"/>
    </row>
    <row r="8462" spans="14:16" x14ac:dyDescent="0.15">
      <c r="N8462" s="93"/>
      <c r="P8462" s="93"/>
    </row>
    <row r="8463" spans="14:16" x14ac:dyDescent="0.15">
      <c r="N8463" s="93"/>
      <c r="P8463" s="93"/>
    </row>
    <row r="8464" spans="14:16" x14ac:dyDescent="0.15">
      <c r="N8464" s="93"/>
      <c r="P8464" s="93"/>
    </row>
    <row r="8465" spans="14:16" x14ac:dyDescent="0.15">
      <c r="N8465" s="93"/>
      <c r="P8465" s="93"/>
    </row>
    <row r="8466" spans="14:16" x14ac:dyDescent="0.15">
      <c r="N8466" s="93"/>
      <c r="P8466" s="93"/>
    </row>
    <row r="8467" spans="14:16" x14ac:dyDescent="0.15">
      <c r="N8467" s="93"/>
      <c r="P8467" s="93"/>
    </row>
    <row r="8468" spans="14:16" x14ac:dyDescent="0.15">
      <c r="N8468" s="93"/>
      <c r="P8468" s="93"/>
    </row>
    <row r="8469" spans="14:16" x14ac:dyDescent="0.15">
      <c r="N8469" s="93"/>
      <c r="P8469" s="93"/>
    </row>
    <row r="8470" spans="14:16" x14ac:dyDescent="0.15">
      <c r="N8470" s="93"/>
      <c r="P8470" s="93"/>
    </row>
    <row r="8471" spans="14:16" x14ac:dyDescent="0.15">
      <c r="N8471" s="93"/>
      <c r="P8471" s="93"/>
    </row>
    <row r="8472" spans="14:16" x14ac:dyDescent="0.15">
      <c r="N8472" s="93"/>
      <c r="P8472" s="93"/>
    </row>
    <row r="8473" spans="14:16" x14ac:dyDescent="0.15">
      <c r="N8473" s="93"/>
      <c r="P8473" s="93"/>
    </row>
    <row r="8474" spans="14:16" x14ac:dyDescent="0.15">
      <c r="N8474" s="93"/>
      <c r="P8474" s="93"/>
    </row>
    <row r="8475" spans="14:16" x14ac:dyDescent="0.15">
      <c r="N8475" s="93"/>
      <c r="P8475" s="93"/>
    </row>
    <row r="8476" spans="14:16" x14ac:dyDescent="0.15">
      <c r="N8476" s="93"/>
      <c r="P8476" s="93"/>
    </row>
    <row r="8477" spans="14:16" x14ac:dyDescent="0.15">
      <c r="N8477" s="93"/>
      <c r="P8477" s="93"/>
    </row>
    <row r="8478" spans="14:16" x14ac:dyDescent="0.15">
      <c r="N8478" s="93"/>
      <c r="P8478" s="93"/>
    </row>
    <row r="8479" spans="14:16" x14ac:dyDescent="0.15">
      <c r="N8479" s="93"/>
      <c r="P8479" s="93"/>
    </row>
    <row r="8480" spans="14:16" x14ac:dyDescent="0.15">
      <c r="N8480" s="93"/>
      <c r="P8480" s="93"/>
    </row>
    <row r="8481" spans="14:16" x14ac:dyDescent="0.15">
      <c r="N8481" s="93"/>
      <c r="P8481" s="93"/>
    </row>
    <row r="8482" spans="14:16" x14ac:dyDescent="0.15">
      <c r="N8482" s="93"/>
      <c r="P8482" s="93"/>
    </row>
    <row r="8483" spans="14:16" x14ac:dyDescent="0.15">
      <c r="N8483" s="93"/>
      <c r="P8483" s="93"/>
    </row>
    <row r="8484" spans="14:16" x14ac:dyDescent="0.15">
      <c r="N8484" s="93"/>
      <c r="P8484" s="93"/>
    </row>
    <row r="8485" spans="14:16" x14ac:dyDescent="0.15">
      <c r="N8485" s="93"/>
      <c r="P8485" s="93"/>
    </row>
    <row r="8486" spans="14:16" x14ac:dyDescent="0.15">
      <c r="N8486" s="93"/>
      <c r="P8486" s="93"/>
    </row>
    <row r="8487" spans="14:16" x14ac:dyDescent="0.15">
      <c r="N8487" s="93"/>
      <c r="P8487" s="93"/>
    </row>
    <row r="8488" spans="14:16" x14ac:dyDescent="0.15">
      <c r="N8488" s="93"/>
      <c r="P8488" s="93"/>
    </row>
    <row r="8489" spans="14:16" x14ac:dyDescent="0.15">
      <c r="N8489" s="93"/>
      <c r="P8489" s="93"/>
    </row>
    <row r="8490" spans="14:16" x14ac:dyDescent="0.15">
      <c r="N8490" s="93"/>
      <c r="P8490" s="93"/>
    </row>
    <row r="8491" spans="14:16" x14ac:dyDescent="0.15">
      <c r="N8491" s="93"/>
      <c r="P8491" s="93"/>
    </row>
    <row r="8492" spans="14:16" x14ac:dyDescent="0.15">
      <c r="N8492" s="93"/>
      <c r="P8492" s="93"/>
    </row>
    <row r="8493" spans="14:16" x14ac:dyDescent="0.15">
      <c r="N8493" s="93"/>
      <c r="P8493" s="93"/>
    </row>
    <row r="8494" spans="14:16" x14ac:dyDescent="0.15">
      <c r="N8494" s="93"/>
      <c r="P8494" s="93"/>
    </row>
    <row r="8495" spans="14:16" x14ac:dyDescent="0.15">
      <c r="N8495" s="93"/>
      <c r="P8495" s="93"/>
    </row>
    <row r="8496" spans="14:16" x14ac:dyDescent="0.15">
      <c r="N8496" s="93"/>
      <c r="P8496" s="93"/>
    </row>
    <row r="8497" spans="14:16" x14ac:dyDescent="0.15">
      <c r="N8497" s="93"/>
      <c r="P8497" s="93"/>
    </row>
    <row r="8498" spans="14:16" x14ac:dyDescent="0.15">
      <c r="N8498" s="93"/>
      <c r="P8498" s="93"/>
    </row>
    <row r="8499" spans="14:16" x14ac:dyDescent="0.15">
      <c r="N8499" s="93"/>
      <c r="P8499" s="93"/>
    </row>
    <row r="8500" spans="14:16" x14ac:dyDescent="0.15">
      <c r="N8500" s="93"/>
      <c r="P8500" s="93"/>
    </row>
    <row r="8501" spans="14:16" x14ac:dyDescent="0.15">
      <c r="N8501" s="93"/>
      <c r="P8501" s="93"/>
    </row>
    <row r="8502" spans="14:16" x14ac:dyDescent="0.15">
      <c r="N8502" s="93"/>
      <c r="P8502" s="93"/>
    </row>
    <row r="8503" spans="14:16" x14ac:dyDescent="0.15">
      <c r="N8503" s="93"/>
      <c r="P8503" s="93"/>
    </row>
    <row r="8504" spans="14:16" x14ac:dyDescent="0.15">
      <c r="N8504" s="93"/>
      <c r="P8504" s="93"/>
    </row>
    <row r="8505" spans="14:16" x14ac:dyDescent="0.15">
      <c r="N8505" s="93"/>
      <c r="P8505" s="93"/>
    </row>
    <row r="8506" spans="14:16" x14ac:dyDescent="0.15">
      <c r="N8506" s="93"/>
      <c r="P8506" s="93"/>
    </row>
    <row r="8507" spans="14:16" x14ac:dyDescent="0.15">
      <c r="N8507" s="93"/>
      <c r="P8507" s="93"/>
    </row>
    <row r="8508" spans="14:16" x14ac:dyDescent="0.15">
      <c r="N8508" s="93"/>
      <c r="P8508" s="93"/>
    </row>
    <row r="8509" spans="14:16" x14ac:dyDescent="0.15">
      <c r="N8509" s="93"/>
      <c r="P8509" s="93"/>
    </row>
    <row r="8510" spans="14:16" x14ac:dyDescent="0.15">
      <c r="N8510" s="93"/>
      <c r="P8510" s="93"/>
    </row>
    <row r="8511" spans="14:16" x14ac:dyDescent="0.15">
      <c r="N8511" s="93"/>
      <c r="P8511" s="93"/>
    </row>
    <row r="8512" spans="14:16" x14ac:dyDescent="0.15">
      <c r="N8512" s="93"/>
      <c r="P8512" s="93"/>
    </row>
    <row r="8513" spans="14:16" x14ac:dyDescent="0.15">
      <c r="N8513" s="93"/>
      <c r="P8513" s="93"/>
    </row>
    <row r="8514" spans="14:16" x14ac:dyDescent="0.15">
      <c r="N8514" s="93"/>
      <c r="P8514" s="93"/>
    </row>
    <row r="8515" spans="14:16" x14ac:dyDescent="0.15">
      <c r="N8515" s="93"/>
      <c r="P8515" s="93"/>
    </row>
    <row r="8516" spans="14:16" x14ac:dyDescent="0.15">
      <c r="N8516" s="93"/>
      <c r="P8516" s="93"/>
    </row>
    <row r="8517" spans="14:16" x14ac:dyDescent="0.15">
      <c r="N8517" s="93"/>
      <c r="P8517" s="93"/>
    </row>
    <row r="8518" spans="14:16" x14ac:dyDescent="0.15">
      <c r="N8518" s="93"/>
      <c r="P8518" s="93"/>
    </row>
    <row r="8519" spans="14:16" x14ac:dyDescent="0.15">
      <c r="N8519" s="93"/>
      <c r="P8519" s="93"/>
    </row>
    <row r="8520" spans="14:16" x14ac:dyDescent="0.15">
      <c r="N8520" s="93"/>
      <c r="P8520" s="93"/>
    </row>
    <row r="8521" spans="14:16" x14ac:dyDescent="0.15">
      <c r="N8521" s="93"/>
      <c r="P8521" s="93"/>
    </row>
    <row r="8522" spans="14:16" x14ac:dyDescent="0.15">
      <c r="N8522" s="93"/>
      <c r="P8522" s="93"/>
    </row>
    <row r="8523" spans="14:16" x14ac:dyDescent="0.15">
      <c r="N8523" s="93"/>
      <c r="P8523" s="93"/>
    </row>
    <row r="8524" spans="14:16" x14ac:dyDescent="0.15">
      <c r="N8524" s="93"/>
      <c r="P8524" s="93"/>
    </row>
    <row r="8525" spans="14:16" x14ac:dyDescent="0.15">
      <c r="N8525" s="93"/>
      <c r="P8525" s="93"/>
    </row>
    <row r="8526" spans="14:16" x14ac:dyDescent="0.15">
      <c r="N8526" s="93"/>
      <c r="P8526" s="93"/>
    </row>
    <row r="8527" spans="14:16" x14ac:dyDescent="0.15">
      <c r="N8527" s="93"/>
      <c r="P8527" s="93"/>
    </row>
    <row r="8528" spans="14:16" x14ac:dyDescent="0.15">
      <c r="N8528" s="93"/>
      <c r="P8528" s="93"/>
    </row>
    <row r="8529" spans="14:16" x14ac:dyDescent="0.15">
      <c r="N8529" s="93"/>
      <c r="P8529" s="93"/>
    </row>
    <row r="8530" spans="14:16" x14ac:dyDescent="0.15">
      <c r="N8530" s="93"/>
      <c r="P8530" s="93"/>
    </row>
    <row r="8531" spans="14:16" x14ac:dyDescent="0.15">
      <c r="N8531" s="93"/>
      <c r="P8531" s="93"/>
    </row>
    <row r="8532" spans="14:16" x14ac:dyDescent="0.15">
      <c r="N8532" s="93"/>
      <c r="P8532" s="93"/>
    </row>
    <row r="8533" spans="14:16" x14ac:dyDescent="0.15">
      <c r="N8533" s="93"/>
      <c r="P8533" s="93"/>
    </row>
    <row r="8534" spans="14:16" x14ac:dyDescent="0.15">
      <c r="N8534" s="93"/>
      <c r="P8534" s="93"/>
    </row>
    <row r="8535" spans="14:16" x14ac:dyDescent="0.15">
      <c r="N8535" s="93"/>
      <c r="P8535" s="93"/>
    </row>
    <row r="8536" spans="14:16" x14ac:dyDescent="0.15">
      <c r="N8536" s="93"/>
      <c r="P8536" s="93"/>
    </row>
    <row r="8537" spans="14:16" x14ac:dyDescent="0.15">
      <c r="N8537" s="93"/>
      <c r="P8537" s="93"/>
    </row>
    <row r="8538" spans="14:16" x14ac:dyDescent="0.15">
      <c r="N8538" s="93"/>
      <c r="P8538" s="93"/>
    </row>
    <row r="8539" spans="14:16" x14ac:dyDescent="0.15">
      <c r="N8539" s="93"/>
      <c r="P8539" s="93"/>
    </row>
    <row r="8540" spans="14:16" x14ac:dyDescent="0.15">
      <c r="N8540" s="93"/>
      <c r="P8540" s="93"/>
    </row>
    <row r="8541" spans="14:16" x14ac:dyDescent="0.15">
      <c r="N8541" s="93"/>
      <c r="P8541" s="93"/>
    </row>
    <row r="8542" spans="14:16" x14ac:dyDescent="0.15">
      <c r="N8542" s="93"/>
      <c r="P8542" s="93"/>
    </row>
    <row r="8543" spans="14:16" x14ac:dyDescent="0.15">
      <c r="N8543" s="93"/>
      <c r="P8543" s="93"/>
    </row>
    <row r="8544" spans="14:16" x14ac:dyDescent="0.15">
      <c r="N8544" s="93"/>
      <c r="P8544" s="93"/>
    </row>
    <row r="8545" spans="14:16" x14ac:dyDescent="0.15">
      <c r="N8545" s="93"/>
      <c r="P8545" s="93"/>
    </row>
    <row r="8546" spans="14:16" x14ac:dyDescent="0.15">
      <c r="N8546" s="93"/>
      <c r="P8546" s="93"/>
    </row>
    <row r="8547" spans="14:16" x14ac:dyDescent="0.15">
      <c r="N8547" s="93"/>
      <c r="P8547" s="93"/>
    </row>
    <row r="8548" spans="14:16" x14ac:dyDescent="0.15">
      <c r="N8548" s="93"/>
      <c r="P8548" s="93"/>
    </row>
    <row r="8549" spans="14:16" x14ac:dyDescent="0.15">
      <c r="N8549" s="93"/>
      <c r="P8549" s="93"/>
    </row>
    <row r="8550" spans="14:16" x14ac:dyDescent="0.15">
      <c r="N8550" s="93"/>
      <c r="P8550" s="93"/>
    </row>
    <row r="8551" spans="14:16" x14ac:dyDescent="0.15">
      <c r="N8551" s="93"/>
      <c r="P8551" s="93"/>
    </row>
    <row r="8552" spans="14:16" x14ac:dyDescent="0.15">
      <c r="N8552" s="93"/>
      <c r="P8552" s="93"/>
    </row>
    <row r="8553" spans="14:16" x14ac:dyDescent="0.15">
      <c r="N8553" s="93"/>
      <c r="P8553" s="93"/>
    </row>
    <row r="8554" spans="14:16" x14ac:dyDescent="0.15">
      <c r="N8554" s="93"/>
      <c r="P8554" s="93"/>
    </row>
    <row r="8555" spans="14:16" x14ac:dyDescent="0.15">
      <c r="N8555" s="93"/>
      <c r="P8555" s="93"/>
    </row>
    <row r="8556" spans="14:16" x14ac:dyDescent="0.15">
      <c r="N8556" s="93"/>
      <c r="P8556" s="93"/>
    </row>
    <row r="8557" spans="14:16" x14ac:dyDescent="0.15">
      <c r="N8557" s="93"/>
      <c r="P8557" s="93"/>
    </row>
    <row r="8558" spans="14:16" x14ac:dyDescent="0.15">
      <c r="N8558" s="93"/>
      <c r="P8558" s="93"/>
    </row>
    <row r="8559" spans="14:16" x14ac:dyDescent="0.15">
      <c r="N8559" s="93"/>
      <c r="P8559" s="93"/>
    </row>
    <row r="8560" spans="14:16" x14ac:dyDescent="0.15">
      <c r="N8560" s="93"/>
      <c r="P8560" s="93"/>
    </row>
    <row r="8561" spans="14:16" x14ac:dyDescent="0.15">
      <c r="N8561" s="93"/>
      <c r="P8561" s="93"/>
    </row>
    <row r="8562" spans="14:16" x14ac:dyDescent="0.15">
      <c r="N8562" s="93"/>
      <c r="P8562" s="93"/>
    </row>
    <row r="8563" spans="14:16" x14ac:dyDescent="0.15">
      <c r="N8563" s="93"/>
      <c r="P8563" s="93"/>
    </row>
    <row r="8564" spans="14:16" x14ac:dyDescent="0.15">
      <c r="N8564" s="93"/>
      <c r="P8564" s="93"/>
    </row>
    <row r="8565" spans="14:16" x14ac:dyDescent="0.15">
      <c r="N8565" s="93"/>
      <c r="P8565" s="93"/>
    </row>
    <row r="8566" spans="14:16" x14ac:dyDescent="0.15">
      <c r="N8566" s="93"/>
      <c r="P8566" s="93"/>
    </row>
    <row r="8567" spans="14:16" x14ac:dyDescent="0.15">
      <c r="N8567" s="93"/>
      <c r="P8567" s="93"/>
    </row>
    <row r="8568" spans="14:16" x14ac:dyDescent="0.15">
      <c r="N8568" s="93"/>
      <c r="P8568" s="93"/>
    </row>
    <row r="8569" spans="14:16" x14ac:dyDescent="0.15">
      <c r="N8569" s="93"/>
      <c r="P8569" s="93"/>
    </row>
    <row r="8570" spans="14:16" x14ac:dyDescent="0.15">
      <c r="N8570" s="93"/>
      <c r="P8570" s="93"/>
    </row>
    <row r="8571" spans="14:16" x14ac:dyDescent="0.15">
      <c r="N8571" s="93"/>
      <c r="P8571" s="93"/>
    </row>
    <row r="8572" spans="14:16" x14ac:dyDescent="0.15">
      <c r="N8572" s="93"/>
      <c r="P8572" s="93"/>
    </row>
    <row r="8573" spans="14:16" x14ac:dyDescent="0.15">
      <c r="N8573" s="93"/>
      <c r="P8573" s="93"/>
    </row>
    <row r="8574" spans="14:16" x14ac:dyDescent="0.15">
      <c r="N8574" s="93"/>
      <c r="P8574" s="93"/>
    </row>
    <row r="8575" spans="14:16" x14ac:dyDescent="0.15">
      <c r="N8575" s="93"/>
      <c r="P8575" s="93"/>
    </row>
    <row r="8576" spans="14:16" x14ac:dyDescent="0.15">
      <c r="N8576" s="93"/>
      <c r="P8576" s="93"/>
    </row>
    <row r="8577" spans="14:16" x14ac:dyDescent="0.15">
      <c r="N8577" s="93"/>
      <c r="P8577" s="93"/>
    </row>
    <row r="8578" spans="14:16" x14ac:dyDescent="0.15">
      <c r="N8578" s="93"/>
      <c r="P8578" s="93"/>
    </row>
    <row r="8579" spans="14:16" x14ac:dyDescent="0.15">
      <c r="N8579" s="93"/>
      <c r="P8579" s="93"/>
    </row>
    <row r="8580" spans="14:16" x14ac:dyDescent="0.15">
      <c r="N8580" s="93"/>
      <c r="P8580" s="93"/>
    </row>
    <row r="8581" spans="14:16" x14ac:dyDescent="0.15">
      <c r="N8581" s="93"/>
      <c r="P8581" s="93"/>
    </row>
    <row r="8582" spans="14:16" x14ac:dyDescent="0.15">
      <c r="N8582" s="93"/>
      <c r="P8582" s="93"/>
    </row>
    <row r="8583" spans="14:16" x14ac:dyDescent="0.15">
      <c r="N8583" s="93"/>
      <c r="P8583" s="93"/>
    </row>
    <row r="8584" spans="14:16" x14ac:dyDescent="0.15">
      <c r="N8584" s="93"/>
      <c r="P8584" s="93"/>
    </row>
    <row r="8585" spans="14:16" x14ac:dyDescent="0.15">
      <c r="N8585" s="93"/>
      <c r="P8585" s="93"/>
    </row>
    <row r="8586" spans="14:16" x14ac:dyDescent="0.15">
      <c r="N8586" s="93"/>
      <c r="P8586" s="93"/>
    </row>
    <row r="8587" spans="14:16" x14ac:dyDescent="0.15">
      <c r="N8587" s="93"/>
      <c r="P8587" s="93"/>
    </row>
    <row r="8588" spans="14:16" x14ac:dyDescent="0.15">
      <c r="N8588" s="93"/>
      <c r="P8588" s="93"/>
    </row>
    <row r="8589" spans="14:16" x14ac:dyDescent="0.15">
      <c r="N8589" s="93"/>
      <c r="P8589" s="93"/>
    </row>
    <row r="8590" spans="14:16" x14ac:dyDescent="0.15">
      <c r="N8590" s="93"/>
      <c r="P8590" s="93"/>
    </row>
    <row r="8591" spans="14:16" x14ac:dyDescent="0.15">
      <c r="N8591" s="93"/>
      <c r="P8591" s="93"/>
    </row>
    <row r="8592" spans="14:16" x14ac:dyDescent="0.15">
      <c r="N8592" s="93"/>
      <c r="P8592" s="93"/>
    </row>
    <row r="8593" spans="14:16" x14ac:dyDescent="0.15">
      <c r="N8593" s="93"/>
      <c r="P8593" s="93"/>
    </row>
    <row r="8594" spans="14:16" x14ac:dyDescent="0.15">
      <c r="N8594" s="93"/>
      <c r="P8594" s="93"/>
    </row>
    <row r="8595" spans="14:16" x14ac:dyDescent="0.15">
      <c r="N8595" s="93"/>
      <c r="P8595" s="93"/>
    </row>
    <row r="8596" spans="14:16" x14ac:dyDescent="0.15">
      <c r="N8596" s="93"/>
      <c r="P8596" s="93"/>
    </row>
    <row r="8597" spans="14:16" x14ac:dyDescent="0.15">
      <c r="N8597" s="93"/>
      <c r="P8597" s="93"/>
    </row>
    <row r="8598" spans="14:16" x14ac:dyDescent="0.15">
      <c r="N8598" s="93"/>
      <c r="P8598" s="93"/>
    </row>
    <row r="8599" spans="14:16" x14ac:dyDescent="0.15">
      <c r="N8599" s="93"/>
      <c r="P8599" s="93"/>
    </row>
    <row r="8600" spans="14:16" x14ac:dyDescent="0.15">
      <c r="N8600" s="93"/>
      <c r="P8600" s="93"/>
    </row>
    <row r="8601" spans="14:16" x14ac:dyDescent="0.15">
      <c r="N8601" s="93"/>
      <c r="P8601" s="93"/>
    </row>
    <row r="8602" spans="14:16" x14ac:dyDescent="0.15">
      <c r="N8602" s="93"/>
      <c r="P8602" s="93"/>
    </row>
    <row r="8603" spans="14:16" x14ac:dyDescent="0.15">
      <c r="N8603" s="93"/>
      <c r="P8603" s="93"/>
    </row>
    <row r="8604" spans="14:16" x14ac:dyDescent="0.15">
      <c r="N8604" s="93"/>
      <c r="P8604" s="93"/>
    </row>
    <row r="8605" spans="14:16" x14ac:dyDescent="0.15">
      <c r="N8605" s="93"/>
      <c r="P8605" s="93"/>
    </row>
    <row r="8606" spans="14:16" x14ac:dyDescent="0.15">
      <c r="N8606" s="93"/>
      <c r="P8606" s="93"/>
    </row>
    <row r="8607" spans="14:16" x14ac:dyDescent="0.15">
      <c r="N8607" s="93"/>
      <c r="P8607" s="93"/>
    </row>
    <row r="8608" spans="14:16" x14ac:dyDescent="0.15">
      <c r="N8608" s="93"/>
      <c r="P8608" s="93"/>
    </row>
    <row r="8609" spans="14:16" x14ac:dyDescent="0.15">
      <c r="N8609" s="93"/>
      <c r="P8609" s="93"/>
    </row>
    <row r="8610" spans="14:16" x14ac:dyDescent="0.15">
      <c r="N8610" s="93"/>
      <c r="P8610" s="93"/>
    </row>
    <row r="8611" spans="14:16" x14ac:dyDescent="0.15">
      <c r="N8611" s="93"/>
      <c r="P8611" s="93"/>
    </row>
    <row r="8612" spans="14:16" x14ac:dyDescent="0.15">
      <c r="N8612" s="93"/>
      <c r="P8612" s="93"/>
    </row>
    <row r="8613" spans="14:16" x14ac:dyDescent="0.15">
      <c r="N8613" s="93"/>
      <c r="P8613" s="93"/>
    </row>
    <row r="8614" spans="14:16" x14ac:dyDescent="0.15">
      <c r="N8614" s="93"/>
      <c r="P8614" s="93"/>
    </row>
    <row r="8615" spans="14:16" x14ac:dyDescent="0.15">
      <c r="N8615" s="93"/>
      <c r="P8615" s="93"/>
    </row>
    <row r="8616" spans="14:16" x14ac:dyDescent="0.15">
      <c r="N8616" s="93"/>
      <c r="P8616" s="93"/>
    </row>
    <row r="8617" spans="14:16" x14ac:dyDescent="0.15">
      <c r="N8617" s="93"/>
      <c r="P8617" s="93"/>
    </row>
    <row r="8618" spans="14:16" x14ac:dyDescent="0.15">
      <c r="N8618" s="93"/>
      <c r="P8618" s="93"/>
    </row>
    <row r="8619" spans="14:16" x14ac:dyDescent="0.15">
      <c r="N8619" s="93"/>
      <c r="P8619" s="93"/>
    </row>
    <row r="8620" spans="14:16" x14ac:dyDescent="0.15">
      <c r="N8620" s="93"/>
      <c r="P8620" s="93"/>
    </row>
    <row r="8621" spans="14:16" x14ac:dyDescent="0.15">
      <c r="N8621" s="93"/>
      <c r="P8621" s="93"/>
    </row>
    <row r="8622" spans="14:16" x14ac:dyDescent="0.15">
      <c r="N8622" s="93"/>
      <c r="P8622" s="93"/>
    </row>
    <row r="8623" spans="14:16" x14ac:dyDescent="0.15">
      <c r="N8623" s="93"/>
      <c r="P8623" s="93"/>
    </row>
    <row r="8624" spans="14:16" x14ac:dyDescent="0.15">
      <c r="N8624" s="93"/>
      <c r="P8624" s="93"/>
    </row>
    <row r="8625" spans="14:16" x14ac:dyDescent="0.15">
      <c r="N8625" s="93"/>
      <c r="P8625" s="93"/>
    </row>
    <row r="8626" spans="14:16" x14ac:dyDescent="0.15">
      <c r="N8626" s="93"/>
      <c r="P8626" s="93"/>
    </row>
    <row r="8627" spans="14:16" x14ac:dyDescent="0.15">
      <c r="N8627" s="93"/>
      <c r="P8627" s="93"/>
    </row>
    <row r="8628" spans="14:16" x14ac:dyDescent="0.15">
      <c r="N8628" s="93"/>
      <c r="P8628" s="93"/>
    </row>
    <row r="8629" spans="14:16" x14ac:dyDescent="0.15">
      <c r="N8629" s="93"/>
      <c r="P8629" s="93"/>
    </row>
    <row r="8630" spans="14:16" x14ac:dyDescent="0.15">
      <c r="N8630" s="93"/>
      <c r="P8630" s="93"/>
    </row>
    <row r="8631" spans="14:16" x14ac:dyDescent="0.15">
      <c r="N8631" s="93"/>
      <c r="P8631" s="93"/>
    </row>
    <row r="8632" spans="14:16" x14ac:dyDescent="0.15">
      <c r="N8632" s="93"/>
      <c r="P8632" s="93"/>
    </row>
    <row r="8633" spans="14:16" x14ac:dyDescent="0.15">
      <c r="N8633" s="93"/>
      <c r="P8633" s="93"/>
    </row>
    <row r="8634" spans="14:16" x14ac:dyDescent="0.15">
      <c r="N8634" s="93"/>
      <c r="P8634" s="93"/>
    </row>
    <row r="8635" spans="14:16" x14ac:dyDescent="0.15">
      <c r="N8635" s="93"/>
      <c r="P8635" s="93"/>
    </row>
    <row r="8636" spans="14:16" x14ac:dyDescent="0.15">
      <c r="N8636" s="93"/>
      <c r="P8636" s="93"/>
    </row>
    <row r="8637" spans="14:16" x14ac:dyDescent="0.15">
      <c r="N8637" s="93"/>
      <c r="P8637" s="93"/>
    </row>
    <row r="8638" spans="14:16" x14ac:dyDescent="0.15">
      <c r="N8638" s="93"/>
      <c r="P8638" s="93"/>
    </row>
    <row r="8639" spans="14:16" x14ac:dyDescent="0.15">
      <c r="N8639" s="93"/>
      <c r="P8639" s="93"/>
    </row>
    <row r="8640" spans="14:16" x14ac:dyDescent="0.15">
      <c r="N8640" s="93"/>
      <c r="P8640" s="93"/>
    </row>
    <row r="8641" spans="14:16" x14ac:dyDescent="0.15">
      <c r="N8641" s="93"/>
      <c r="P8641" s="93"/>
    </row>
    <row r="8642" spans="14:16" x14ac:dyDescent="0.15">
      <c r="N8642" s="93"/>
      <c r="P8642" s="93"/>
    </row>
    <row r="8643" spans="14:16" x14ac:dyDescent="0.15">
      <c r="N8643" s="93"/>
      <c r="P8643" s="93"/>
    </row>
    <row r="8644" spans="14:16" x14ac:dyDescent="0.15">
      <c r="N8644" s="93"/>
      <c r="P8644" s="93"/>
    </row>
    <row r="8645" spans="14:16" x14ac:dyDescent="0.15">
      <c r="N8645" s="93"/>
      <c r="P8645" s="93"/>
    </row>
    <row r="8646" spans="14:16" x14ac:dyDescent="0.15">
      <c r="N8646" s="93"/>
      <c r="P8646" s="93"/>
    </row>
    <row r="8647" spans="14:16" x14ac:dyDescent="0.15">
      <c r="N8647" s="93"/>
      <c r="P8647" s="93"/>
    </row>
    <row r="8648" spans="14:16" x14ac:dyDescent="0.15">
      <c r="N8648" s="93"/>
      <c r="P8648" s="93"/>
    </row>
    <row r="8649" spans="14:16" x14ac:dyDescent="0.15">
      <c r="N8649" s="93"/>
      <c r="P8649" s="93"/>
    </row>
    <row r="8650" spans="14:16" x14ac:dyDescent="0.15">
      <c r="N8650" s="93"/>
      <c r="P8650" s="93"/>
    </row>
    <row r="8651" spans="14:16" x14ac:dyDescent="0.15">
      <c r="N8651" s="93"/>
      <c r="P8651" s="93"/>
    </row>
    <row r="8652" spans="14:16" x14ac:dyDescent="0.15">
      <c r="N8652" s="93"/>
      <c r="P8652" s="93"/>
    </row>
    <row r="8653" spans="14:16" x14ac:dyDescent="0.15">
      <c r="N8653" s="93"/>
      <c r="P8653" s="93"/>
    </row>
    <row r="8654" spans="14:16" x14ac:dyDescent="0.15">
      <c r="N8654" s="93"/>
      <c r="P8654" s="93"/>
    </row>
    <row r="8655" spans="14:16" x14ac:dyDescent="0.15">
      <c r="N8655" s="93"/>
      <c r="P8655" s="93"/>
    </row>
    <row r="8656" spans="14:16" x14ac:dyDescent="0.15">
      <c r="N8656" s="93"/>
      <c r="P8656" s="93"/>
    </row>
    <row r="8657" spans="14:16" x14ac:dyDescent="0.15">
      <c r="N8657" s="93"/>
      <c r="P8657" s="93"/>
    </row>
    <row r="8658" spans="14:16" x14ac:dyDescent="0.15">
      <c r="N8658" s="93"/>
      <c r="P8658" s="93"/>
    </row>
    <row r="8659" spans="14:16" x14ac:dyDescent="0.15">
      <c r="N8659" s="93"/>
      <c r="P8659" s="93"/>
    </row>
    <row r="8660" spans="14:16" x14ac:dyDescent="0.15">
      <c r="N8660" s="93"/>
      <c r="P8660" s="93"/>
    </row>
    <row r="8661" spans="14:16" x14ac:dyDescent="0.15">
      <c r="N8661" s="93"/>
      <c r="P8661" s="93"/>
    </row>
    <row r="8662" spans="14:16" x14ac:dyDescent="0.15">
      <c r="N8662" s="93"/>
      <c r="P8662" s="93"/>
    </row>
    <row r="8663" spans="14:16" x14ac:dyDescent="0.15">
      <c r="N8663" s="93"/>
      <c r="P8663" s="93"/>
    </row>
    <row r="8664" spans="14:16" x14ac:dyDescent="0.15">
      <c r="N8664" s="93"/>
      <c r="P8664" s="93"/>
    </row>
    <row r="8665" spans="14:16" x14ac:dyDescent="0.15">
      <c r="N8665" s="93"/>
      <c r="P8665" s="93"/>
    </row>
    <row r="8666" spans="14:16" x14ac:dyDescent="0.15">
      <c r="N8666" s="93"/>
      <c r="P8666" s="93"/>
    </row>
    <row r="8667" spans="14:16" x14ac:dyDescent="0.15">
      <c r="N8667" s="93"/>
      <c r="P8667" s="93"/>
    </row>
    <row r="8668" spans="14:16" x14ac:dyDescent="0.15">
      <c r="N8668" s="93"/>
      <c r="P8668" s="93"/>
    </row>
    <row r="8669" spans="14:16" x14ac:dyDescent="0.15">
      <c r="N8669" s="93"/>
      <c r="P8669" s="93"/>
    </row>
    <row r="8670" spans="14:16" x14ac:dyDescent="0.15">
      <c r="N8670" s="93"/>
      <c r="P8670" s="93"/>
    </row>
    <row r="8671" spans="14:16" x14ac:dyDescent="0.15">
      <c r="N8671" s="93"/>
      <c r="P8671" s="93"/>
    </row>
    <row r="8672" spans="14:16" x14ac:dyDescent="0.15">
      <c r="N8672" s="93"/>
      <c r="P8672" s="93"/>
    </row>
    <row r="8673" spans="14:16" x14ac:dyDescent="0.15">
      <c r="N8673" s="93"/>
      <c r="P8673" s="93"/>
    </row>
    <row r="8674" spans="14:16" x14ac:dyDescent="0.15">
      <c r="N8674" s="93"/>
      <c r="P8674" s="93"/>
    </row>
    <row r="8675" spans="14:16" x14ac:dyDescent="0.15">
      <c r="N8675" s="93"/>
      <c r="P8675" s="93"/>
    </row>
    <row r="8676" spans="14:16" x14ac:dyDescent="0.15">
      <c r="N8676" s="93"/>
      <c r="P8676" s="93"/>
    </row>
    <row r="8677" spans="14:16" x14ac:dyDescent="0.15">
      <c r="N8677" s="93"/>
      <c r="P8677" s="93"/>
    </row>
    <row r="8678" spans="14:16" x14ac:dyDescent="0.15">
      <c r="N8678" s="93"/>
      <c r="P8678" s="93"/>
    </row>
    <row r="8679" spans="14:16" x14ac:dyDescent="0.15">
      <c r="N8679" s="93"/>
      <c r="P8679" s="93"/>
    </row>
    <row r="8680" spans="14:16" x14ac:dyDescent="0.15">
      <c r="N8680" s="93"/>
      <c r="P8680" s="93"/>
    </row>
    <row r="8681" spans="14:16" x14ac:dyDescent="0.15">
      <c r="N8681" s="93"/>
      <c r="P8681" s="93"/>
    </row>
    <row r="8682" spans="14:16" x14ac:dyDescent="0.15">
      <c r="N8682" s="93"/>
      <c r="P8682" s="93"/>
    </row>
    <row r="8683" spans="14:16" x14ac:dyDescent="0.15">
      <c r="N8683" s="93"/>
      <c r="P8683" s="93"/>
    </row>
    <row r="8684" spans="14:16" x14ac:dyDescent="0.15">
      <c r="N8684" s="93"/>
      <c r="P8684" s="93"/>
    </row>
    <row r="8685" spans="14:16" x14ac:dyDescent="0.15">
      <c r="N8685" s="93"/>
      <c r="P8685" s="93"/>
    </row>
    <row r="8686" spans="14:16" x14ac:dyDescent="0.15">
      <c r="N8686" s="93"/>
      <c r="P8686" s="93"/>
    </row>
    <row r="8687" spans="14:16" x14ac:dyDescent="0.15">
      <c r="N8687" s="93"/>
      <c r="P8687" s="93"/>
    </row>
    <row r="8688" spans="14:16" x14ac:dyDescent="0.15">
      <c r="N8688" s="93"/>
      <c r="P8688" s="93"/>
    </row>
    <row r="8689" spans="14:16" x14ac:dyDescent="0.15">
      <c r="N8689" s="93"/>
      <c r="P8689" s="93"/>
    </row>
    <row r="8690" spans="14:16" x14ac:dyDescent="0.15">
      <c r="N8690" s="93"/>
      <c r="P8690" s="93"/>
    </row>
    <row r="8691" spans="14:16" x14ac:dyDescent="0.15">
      <c r="N8691" s="93"/>
      <c r="P8691" s="93"/>
    </row>
    <row r="8692" spans="14:16" x14ac:dyDescent="0.15">
      <c r="N8692" s="93"/>
      <c r="P8692" s="93"/>
    </row>
    <row r="8693" spans="14:16" x14ac:dyDescent="0.15">
      <c r="N8693" s="93"/>
      <c r="P8693" s="93"/>
    </row>
    <row r="8694" spans="14:16" x14ac:dyDescent="0.15">
      <c r="N8694" s="93"/>
      <c r="P8694" s="93"/>
    </row>
    <row r="8695" spans="14:16" x14ac:dyDescent="0.15">
      <c r="N8695" s="93"/>
      <c r="P8695" s="93"/>
    </row>
    <row r="8696" spans="14:16" x14ac:dyDescent="0.15">
      <c r="N8696" s="93"/>
      <c r="P8696" s="93"/>
    </row>
    <row r="8697" spans="14:16" x14ac:dyDescent="0.15">
      <c r="N8697" s="93"/>
      <c r="P8697" s="93"/>
    </row>
    <row r="8698" spans="14:16" x14ac:dyDescent="0.15">
      <c r="N8698" s="93"/>
      <c r="P8698" s="93"/>
    </row>
    <row r="8699" spans="14:16" x14ac:dyDescent="0.15">
      <c r="N8699" s="93"/>
      <c r="P8699" s="93"/>
    </row>
    <row r="8700" spans="14:16" x14ac:dyDescent="0.15">
      <c r="N8700" s="93"/>
      <c r="P8700" s="93"/>
    </row>
    <row r="8701" spans="14:16" x14ac:dyDescent="0.15">
      <c r="N8701" s="93"/>
      <c r="P8701" s="93"/>
    </row>
    <row r="8702" spans="14:16" x14ac:dyDescent="0.15">
      <c r="N8702" s="93"/>
      <c r="P8702" s="93"/>
    </row>
    <row r="8703" spans="14:16" x14ac:dyDescent="0.15">
      <c r="N8703" s="93"/>
      <c r="P8703" s="93"/>
    </row>
    <row r="8704" spans="14:16" x14ac:dyDescent="0.15">
      <c r="N8704" s="93"/>
      <c r="P8704" s="93"/>
    </row>
    <row r="8705" spans="14:16" x14ac:dyDescent="0.15">
      <c r="N8705" s="93"/>
      <c r="P8705" s="93"/>
    </row>
    <row r="8706" spans="14:16" x14ac:dyDescent="0.15">
      <c r="N8706" s="93"/>
      <c r="P8706" s="93"/>
    </row>
    <row r="8707" spans="14:16" x14ac:dyDescent="0.15">
      <c r="N8707" s="93"/>
      <c r="P8707" s="93"/>
    </row>
    <row r="8708" spans="14:16" x14ac:dyDescent="0.15">
      <c r="N8708" s="93"/>
      <c r="P8708" s="93"/>
    </row>
    <row r="8709" spans="14:16" x14ac:dyDescent="0.15">
      <c r="N8709" s="93"/>
      <c r="P8709" s="93"/>
    </row>
    <row r="8710" spans="14:16" x14ac:dyDescent="0.15">
      <c r="N8710" s="93"/>
      <c r="P8710" s="93"/>
    </row>
    <row r="8711" spans="14:16" x14ac:dyDescent="0.15">
      <c r="N8711" s="93"/>
      <c r="P8711" s="93"/>
    </row>
    <row r="8712" spans="14:16" x14ac:dyDescent="0.15">
      <c r="N8712" s="93"/>
      <c r="P8712" s="93"/>
    </row>
    <row r="8713" spans="14:16" x14ac:dyDescent="0.15">
      <c r="N8713" s="93"/>
      <c r="P8713" s="93"/>
    </row>
    <row r="8714" spans="14:16" x14ac:dyDescent="0.15">
      <c r="N8714" s="93"/>
      <c r="P8714" s="93"/>
    </row>
    <row r="8715" spans="14:16" x14ac:dyDescent="0.15">
      <c r="N8715" s="93"/>
      <c r="P8715" s="93"/>
    </row>
    <row r="8716" spans="14:16" x14ac:dyDescent="0.15">
      <c r="N8716" s="93"/>
      <c r="P8716" s="93"/>
    </row>
    <row r="8717" spans="14:16" x14ac:dyDescent="0.15">
      <c r="N8717" s="93"/>
      <c r="P8717" s="93"/>
    </row>
    <row r="8718" spans="14:16" x14ac:dyDescent="0.15">
      <c r="N8718" s="93"/>
      <c r="P8718" s="93"/>
    </row>
    <row r="8719" spans="14:16" x14ac:dyDescent="0.15">
      <c r="N8719" s="93"/>
      <c r="P8719" s="93"/>
    </row>
    <row r="8720" spans="14:16" x14ac:dyDescent="0.15">
      <c r="N8720" s="93"/>
      <c r="P8720" s="93"/>
    </row>
    <row r="8721" spans="14:16" x14ac:dyDescent="0.15">
      <c r="N8721" s="93"/>
      <c r="P8721" s="93"/>
    </row>
    <row r="8722" spans="14:16" x14ac:dyDescent="0.15">
      <c r="N8722" s="93"/>
      <c r="P8722" s="93"/>
    </row>
    <row r="8723" spans="14:16" x14ac:dyDescent="0.15">
      <c r="N8723" s="93"/>
      <c r="P8723" s="93"/>
    </row>
    <row r="8724" spans="14:16" x14ac:dyDescent="0.15">
      <c r="N8724" s="93"/>
      <c r="P8724" s="93"/>
    </row>
    <row r="8725" spans="14:16" x14ac:dyDescent="0.15">
      <c r="N8725" s="93"/>
      <c r="P8725" s="93"/>
    </row>
    <row r="8726" spans="14:16" x14ac:dyDescent="0.15">
      <c r="N8726" s="93"/>
      <c r="P8726" s="93"/>
    </row>
    <row r="8727" spans="14:16" x14ac:dyDescent="0.15">
      <c r="N8727" s="93"/>
      <c r="P8727" s="93"/>
    </row>
    <row r="8728" spans="14:16" x14ac:dyDescent="0.15">
      <c r="N8728" s="93"/>
      <c r="P8728" s="93"/>
    </row>
    <row r="8729" spans="14:16" x14ac:dyDescent="0.15">
      <c r="N8729" s="93"/>
      <c r="P8729" s="93"/>
    </row>
    <row r="8730" spans="14:16" x14ac:dyDescent="0.15">
      <c r="N8730" s="93"/>
      <c r="P8730" s="93"/>
    </row>
    <row r="8731" spans="14:16" x14ac:dyDescent="0.15">
      <c r="N8731" s="93"/>
      <c r="P8731" s="93"/>
    </row>
    <row r="8732" spans="14:16" x14ac:dyDescent="0.15">
      <c r="N8732" s="93"/>
      <c r="P8732" s="93"/>
    </row>
    <row r="8733" spans="14:16" x14ac:dyDescent="0.15">
      <c r="N8733" s="93"/>
      <c r="P8733" s="93"/>
    </row>
    <row r="8734" spans="14:16" x14ac:dyDescent="0.15">
      <c r="N8734" s="93"/>
      <c r="P8734" s="93"/>
    </row>
    <row r="8735" spans="14:16" x14ac:dyDescent="0.15">
      <c r="N8735" s="93"/>
      <c r="P8735" s="93"/>
    </row>
    <row r="8736" spans="14:16" x14ac:dyDescent="0.15">
      <c r="N8736" s="93"/>
      <c r="P8736" s="93"/>
    </row>
    <row r="8737" spans="14:16" x14ac:dyDescent="0.15">
      <c r="N8737" s="93"/>
      <c r="P8737" s="93"/>
    </row>
    <row r="8738" spans="14:16" x14ac:dyDescent="0.15">
      <c r="N8738" s="93"/>
      <c r="P8738" s="93"/>
    </row>
    <row r="8739" spans="14:16" x14ac:dyDescent="0.15">
      <c r="N8739" s="93"/>
      <c r="P8739" s="93"/>
    </row>
    <row r="8740" spans="14:16" x14ac:dyDescent="0.15">
      <c r="N8740" s="93"/>
      <c r="P8740" s="93"/>
    </row>
    <row r="8741" spans="14:16" x14ac:dyDescent="0.15">
      <c r="N8741" s="93"/>
      <c r="P8741" s="93"/>
    </row>
    <row r="8742" spans="14:16" x14ac:dyDescent="0.15">
      <c r="N8742" s="93"/>
      <c r="P8742" s="93"/>
    </row>
    <row r="8743" spans="14:16" x14ac:dyDescent="0.15">
      <c r="N8743" s="93"/>
      <c r="P8743" s="93"/>
    </row>
    <row r="8744" spans="14:16" x14ac:dyDescent="0.15">
      <c r="N8744" s="93"/>
      <c r="P8744" s="93"/>
    </row>
    <row r="8745" spans="14:16" x14ac:dyDescent="0.15">
      <c r="N8745" s="93"/>
      <c r="P8745" s="93"/>
    </row>
    <row r="8746" spans="14:16" x14ac:dyDescent="0.15">
      <c r="N8746" s="93"/>
      <c r="P8746" s="93"/>
    </row>
    <row r="8747" spans="14:16" x14ac:dyDescent="0.15">
      <c r="N8747" s="93"/>
      <c r="P8747" s="93"/>
    </row>
    <row r="8748" spans="14:16" x14ac:dyDescent="0.15">
      <c r="N8748" s="93"/>
      <c r="P8748" s="93"/>
    </row>
    <row r="8749" spans="14:16" x14ac:dyDescent="0.15">
      <c r="N8749" s="93"/>
      <c r="P8749" s="93"/>
    </row>
    <row r="8750" spans="14:16" x14ac:dyDescent="0.15">
      <c r="N8750" s="93"/>
      <c r="P8750" s="93"/>
    </row>
    <row r="8751" spans="14:16" x14ac:dyDescent="0.15">
      <c r="N8751" s="93"/>
      <c r="P8751" s="93"/>
    </row>
    <row r="8752" spans="14:16" x14ac:dyDescent="0.15">
      <c r="N8752" s="93"/>
      <c r="P8752" s="93"/>
    </row>
    <row r="8753" spans="14:16" x14ac:dyDescent="0.15">
      <c r="N8753" s="93"/>
      <c r="P8753" s="93"/>
    </row>
    <row r="8754" spans="14:16" x14ac:dyDescent="0.15">
      <c r="N8754" s="93"/>
      <c r="P8754" s="93"/>
    </row>
    <row r="8755" spans="14:16" x14ac:dyDescent="0.15">
      <c r="N8755" s="93"/>
      <c r="P8755" s="93"/>
    </row>
    <row r="8756" spans="14:16" x14ac:dyDescent="0.15">
      <c r="N8756" s="93"/>
      <c r="P8756" s="93"/>
    </row>
    <row r="8757" spans="14:16" x14ac:dyDescent="0.15">
      <c r="N8757" s="93"/>
      <c r="P8757" s="93"/>
    </row>
    <row r="8758" spans="14:16" x14ac:dyDescent="0.15">
      <c r="N8758" s="93"/>
      <c r="P8758" s="93"/>
    </row>
    <row r="8759" spans="14:16" x14ac:dyDescent="0.15">
      <c r="N8759" s="93"/>
      <c r="P8759" s="93"/>
    </row>
    <row r="8760" spans="14:16" x14ac:dyDescent="0.15">
      <c r="N8760" s="93"/>
      <c r="P8760" s="93"/>
    </row>
    <row r="8761" spans="14:16" x14ac:dyDescent="0.15">
      <c r="N8761" s="93"/>
      <c r="P8761" s="93"/>
    </row>
    <row r="8762" spans="14:16" x14ac:dyDescent="0.15">
      <c r="N8762" s="93"/>
      <c r="P8762" s="93"/>
    </row>
    <row r="8763" spans="14:16" x14ac:dyDescent="0.15">
      <c r="N8763" s="93"/>
      <c r="P8763" s="93"/>
    </row>
    <row r="8764" spans="14:16" x14ac:dyDescent="0.15">
      <c r="N8764" s="93"/>
      <c r="P8764" s="93"/>
    </row>
    <row r="8765" spans="14:16" x14ac:dyDescent="0.15">
      <c r="N8765" s="93"/>
      <c r="P8765" s="93"/>
    </row>
    <row r="8766" spans="14:16" x14ac:dyDescent="0.15">
      <c r="N8766" s="93"/>
      <c r="P8766" s="93"/>
    </row>
    <row r="8767" spans="14:16" x14ac:dyDescent="0.15">
      <c r="N8767" s="93"/>
      <c r="P8767" s="93"/>
    </row>
    <row r="8768" spans="14:16" x14ac:dyDescent="0.15">
      <c r="N8768" s="93"/>
      <c r="P8768" s="93"/>
    </row>
    <row r="8769" spans="14:16" x14ac:dyDescent="0.15">
      <c r="N8769" s="93"/>
      <c r="P8769" s="93"/>
    </row>
    <row r="8770" spans="14:16" x14ac:dyDescent="0.15">
      <c r="N8770" s="93"/>
      <c r="P8770" s="93"/>
    </row>
    <row r="8771" spans="14:16" x14ac:dyDescent="0.15">
      <c r="N8771" s="93"/>
      <c r="P8771" s="93"/>
    </row>
    <row r="8772" spans="14:16" x14ac:dyDescent="0.15">
      <c r="N8772" s="93"/>
      <c r="P8772" s="93"/>
    </row>
    <row r="8773" spans="14:16" x14ac:dyDescent="0.15">
      <c r="N8773" s="93"/>
      <c r="P8773" s="93"/>
    </row>
    <row r="8774" spans="14:16" x14ac:dyDescent="0.15">
      <c r="N8774" s="93"/>
      <c r="P8774" s="93"/>
    </row>
    <row r="8775" spans="14:16" x14ac:dyDescent="0.15">
      <c r="N8775" s="93"/>
      <c r="P8775" s="93"/>
    </row>
    <row r="8776" spans="14:16" x14ac:dyDescent="0.15">
      <c r="N8776" s="93"/>
      <c r="P8776" s="93"/>
    </row>
    <row r="8777" spans="14:16" x14ac:dyDescent="0.15">
      <c r="N8777" s="93"/>
      <c r="P8777" s="93"/>
    </row>
    <row r="8778" spans="14:16" x14ac:dyDescent="0.15">
      <c r="N8778" s="93"/>
      <c r="P8778" s="93"/>
    </row>
    <row r="8779" spans="14:16" x14ac:dyDescent="0.15">
      <c r="N8779" s="93"/>
      <c r="P8779" s="93"/>
    </row>
    <row r="8780" spans="14:16" x14ac:dyDescent="0.15">
      <c r="N8780" s="93"/>
      <c r="P8780" s="93"/>
    </row>
    <row r="8781" spans="14:16" x14ac:dyDescent="0.15">
      <c r="N8781" s="93"/>
      <c r="P8781" s="93"/>
    </row>
    <row r="8782" spans="14:16" x14ac:dyDescent="0.15">
      <c r="N8782" s="93"/>
      <c r="P8782" s="93"/>
    </row>
    <row r="8783" spans="14:16" x14ac:dyDescent="0.15">
      <c r="N8783" s="93"/>
      <c r="P8783" s="93"/>
    </row>
    <row r="8784" spans="14:16" x14ac:dyDescent="0.15">
      <c r="N8784" s="93"/>
      <c r="P8784" s="93"/>
    </row>
    <row r="8785" spans="14:16" x14ac:dyDescent="0.15">
      <c r="N8785" s="93"/>
      <c r="P8785" s="93"/>
    </row>
    <row r="8786" spans="14:16" x14ac:dyDescent="0.15">
      <c r="N8786" s="93"/>
      <c r="P8786" s="93"/>
    </row>
    <row r="8787" spans="14:16" x14ac:dyDescent="0.15">
      <c r="N8787" s="93"/>
      <c r="P8787" s="93"/>
    </row>
    <row r="8788" spans="14:16" x14ac:dyDescent="0.15">
      <c r="N8788" s="93"/>
      <c r="P8788" s="93"/>
    </row>
    <row r="8789" spans="14:16" x14ac:dyDescent="0.15">
      <c r="N8789" s="93"/>
      <c r="P8789" s="93"/>
    </row>
    <row r="8790" spans="14:16" x14ac:dyDescent="0.15">
      <c r="N8790" s="93"/>
      <c r="P8790" s="93"/>
    </row>
    <row r="8791" spans="14:16" x14ac:dyDescent="0.15">
      <c r="N8791" s="93"/>
      <c r="P8791" s="93"/>
    </row>
    <row r="8792" spans="14:16" x14ac:dyDescent="0.15">
      <c r="N8792" s="93"/>
      <c r="P8792" s="93"/>
    </row>
    <row r="8793" spans="14:16" x14ac:dyDescent="0.15">
      <c r="N8793" s="93"/>
      <c r="P8793" s="93"/>
    </row>
    <row r="8794" spans="14:16" x14ac:dyDescent="0.15">
      <c r="N8794" s="93"/>
      <c r="P8794" s="93"/>
    </row>
    <row r="8795" spans="14:16" x14ac:dyDescent="0.15">
      <c r="N8795" s="93"/>
      <c r="P8795" s="93"/>
    </row>
    <row r="8796" spans="14:16" x14ac:dyDescent="0.15">
      <c r="N8796" s="93"/>
      <c r="P8796" s="93"/>
    </row>
    <row r="8797" spans="14:16" x14ac:dyDescent="0.15">
      <c r="N8797" s="93"/>
      <c r="P8797" s="93"/>
    </row>
    <row r="8798" spans="14:16" x14ac:dyDescent="0.15">
      <c r="N8798" s="93"/>
      <c r="P8798" s="93"/>
    </row>
    <row r="8799" spans="14:16" x14ac:dyDescent="0.15">
      <c r="N8799" s="93"/>
      <c r="P8799" s="93"/>
    </row>
    <row r="8800" spans="14:16" x14ac:dyDescent="0.15">
      <c r="N8800" s="93"/>
      <c r="P8800" s="93"/>
    </row>
    <row r="8801" spans="14:16" x14ac:dyDescent="0.15">
      <c r="N8801" s="93"/>
      <c r="P8801" s="93"/>
    </row>
    <row r="8802" spans="14:16" x14ac:dyDescent="0.15">
      <c r="N8802" s="93"/>
      <c r="P8802" s="93"/>
    </row>
    <row r="8803" spans="14:16" x14ac:dyDescent="0.15">
      <c r="N8803" s="93"/>
      <c r="P8803" s="93"/>
    </row>
    <row r="8804" spans="14:16" x14ac:dyDescent="0.15">
      <c r="N8804" s="93"/>
      <c r="P8804" s="93"/>
    </row>
    <row r="8805" spans="14:16" x14ac:dyDescent="0.15">
      <c r="N8805" s="93"/>
      <c r="P8805" s="93"/>
    </row>
    <row r="8806" spans="14:16" x14ac:dyDescent="0.15">
      <c r="N8806" s="93"/>
      <c r="P8806" s="93"/>
    </row>
    <row r="8807" spans="14:16" x14ac:dyDescent="0.15">
      <c r="N8807" s="93"/>
      <c r="P8807" s="93"/>
    </row>
    <row r="8808" spans="14:16" x14ac:dyDescent="0.15">
      <c r="N8808" s="93"/>
      <c r="P8808" s="93"/>
    </row>
    <row r="8809" spans="14:16" x14ac:dyDescent="0.15">
      <c r="N8809" s="93"/>
      <c r="P8809" s="93"/>
    </row>
    <row r="8810" spans="14:16" x14ac:dyDescent="0.15">
      <c r="N8810" s="93"/>
      <c r="P8810" s="93"/>
    </row>
    <row r="8811" spans="14:16" x14ac:dyDescent="0.15">
      <c r="N8811" s="93"/>
      <c r="P8811" s="93"/>
    </row>
    <row r="8812" spans="14:16" x14ac:dyDescent="0.15">
      <c r="N8812" s="93"/>
      <c r="P8812" s="93"/>
    </row>
    <row r="8813" spans="14:16" x14ac:dyDescent="0.15">
      <c r="N8813" s="93"/>
      <c r="P8813" s="93"/>
    </row>
    <row r="8814" spans="14:16" x14ac:dyDescent="0.15">
      <c r="N8814" s="93"/>
      <c r="P8814" s="93"/>
    </row>
    <row r="8815" spans="14:16" x14ac:dyDescent="0.15">
      <c r="N8815" s="93"/>
      <c r="P8815" s="93"/>
    </row>
    <row r="8816" spans="14:16" x14ac:dyDescent="0.15">
      <c r="N8816" s="93"/>
      <c r="P8816" s="93"/>
    </row>
    <row r="8817" spans="14:16" x14ac:dyDescent="0.15">
      <c r="N8817" s="93"/>
      <c r="P8817" s="93"/>
    </row>
    <row r="8818" spans="14:16" x14ac:dyDescent="0.15">
      <c r="N8818" s="93"/>
      <c r="P8818" s="93"/>
    </row>
    <row r="8819" spans="14:16" x14ac:dyDescent="0.15">
      <c r="N8819" s="93"/>
      <c r="P8819" s="93"/>
    </row>
    <row r="8820" spans="14:16" x14ac:dyDescent="0.15">
      <c r="N8820" s="93"/>
      <c r="P8820" s="93"/>
    </row>
    <row r="8821" spans="14:16" x14ac:dyDescent="0.15">
      <c r="N8821" s="93"/>
      <c r="P8821" s="93"/>
    </row>
    <row r="8822" spans="14:16" x14ac:dyDescent="0.15">
      <c r="N8822" s="93"/>
      <c r="P8822" s="93"/>
    </row>
    <row r="8823" spans="14:16" x14ac:dyDescent="0.15">
      <c r="N8823" s="93"/>
      <c r="P8823" s="93"/>
    </row>
    <row r="8824" spans="14:16" x14ac:dyDescent="0.15">
      <c r="N8824" s="93"/>
      <c r="P8824" s="93"/>
    </row>
    <row r="8825" spans="14:16" x14ac:dyDescent="0.15">
      <c r="N8825" s="93"/>
      <c r="P8825" s="93"/>
    </row>
    <row r="8826" spans="14:16" x14ac:dyDescent="0.15">
      <c r="N8826" s="93"/>
      <c r="P8826" s="93"/>
    </row>
    <row r="8827" spans="14:16" x14ac:dyDescent="0.15">
      <c r="N8827" s="93"/>
      <c r="P8827" s="93"/>
    </row>
    <row r="8828" spans="14:16" x14ac:dyDescent="0.15">
      <c r="N8828" s="93"/>
      <c r="P8828" s="93"/>
    </row>
    <row r="8829" spans="14:16" x14ac:dyDescent="0.15">
      <c r="N8829" s="93"/>
      <c r="P8829" s="93"/>
    </row>
    <row r="8830" spans="14:16" x14ac:dyDescent="0.15">
      <c r="N8830" s="93"/>
      <c r="P8830" s="93"/>
    </row>
    <row r="8831" spans="14:16" x14ac:dyDescent="0.15">
      <c r="N8831" s="93"/>
      <c r="P8831" s="93"/>
    </row>
    <row r="8832" spans="14:16" x14ac:dyDescent="0.15">
      <c r="N8832" s="93"/>
      <c r="P8832" s="93"/>
    </row>
    <row r="8833" spans="14:16" x14ac:dyDescent="0.15">
      <c r="N8833" s="93"/>
      <c r="P8833" s="93"/>
    </row>
    <row r="8834" spans="14:16" x14ac:dyDescent="0.15">
      <c r="N8834" s="93"/>
      <c r="P8834" s="93"/>
    </row>
    <row r="8835" spans="14:16" x14ac:dyDescent="0.15">
      <c r="N8835" s="93"/>
      <c r="P8835" s="93"/>
    </row>
    <row r="8836" spans="14:16" x14ac:dyDescent="0.15">
      <c r="N8836" s="93"/>
      <c r="P8836" s="93"/>
    </row>
    <row r="8837" spans="14:16" x14ac:dyDescent="0.15">
      <c r="N8837" s="93"/>
      <c r="P8837" s="93"/>
    </row>
    <row r="8838" spans="14:16" x14ac:dyDescent="0.15">
      <c r="N8838" s="93"/>
      <c r="P8838" s="93"/>
    </row>
    <row r="8839" spans="14:16" x14ac:dyDescent="0.15">
      <c r="N8839" s="93"/>
      <c r="P8839" s="93"/>
    </row>
    <row r="8840" spans="14:16" x14ac:dyDescent="0.15">
      <c r="N8840" s="93"/>
      <c r="P8840" s="93"/>
    </row>
    <row r="8841" spans="14:16" x14ac:dyDescent="0.15">
      <c r="N8841" s="93"/>
      <c r="P8841" s="93"/>
    </row>
    <row r="8842" spans="14:16" x14ac:dyDescent="0.15">
      <c r="N8842" s="93"/>
      <c r="P8842" s="93"/>
    </row>
    <row r="8843" spans="14:16" x14ac:dyDescent="0.15">
      <c r="N8843" s="93"/>
      <c r="P8843" s="93"/>
    </row>
    <row r="8844" spans="14:16" x14ac:dyDescent="0.15">
      <c r="N8844" s="93"/>
      <c r="P8844" s="93"/>
    </row>
    <row r="8845" spans="14:16" x14ac:dyDescent="0.15">
      <c r="N8845" s="93"/>
      <c r="P8845" s="93"/>
    </row>
    <row r="8846" spans="14:16" x14ac:dyDescent="0.15">
      <c r="N8846" s="93"/>
      <c r="P8846" s="93"/>
    </row>
    <row r="8847" spans="14:16" x14ac:dyDescent="0.15">
      <c r="N8847" s="93"/>
      <c r="P8847" s="93"/>
    </row>
    <row r="8848" spans="14:16" x14ac:dyDescent="0.15">
      <c r="N8848" s="93"/>
      <c r="P8848" s="93"/>
    </row>
    <row r="8849" spans="14:16" x14ac:dyDescent="0.15">
      <c r="N8849" s="93"/>
      <c r="P8849" s="93"/>
    </row>
    <row r="8850" spans="14:16" x14ac:dyDescent="0.15">
      <c r="N8850" s="93"/>
      <c r="P8850" s="93"/>
    </row>
    <row r="8851" spans="14:16" x14ac:dyDescent="0.15">
      <c r="N8851" s="93"/>
      <c r="P8851" s="93"/>
    </row>
    <row r="8852" spans="14:16" x14ac:dyDescent="0.15">
      <c r="N8852" s="93"/>
      <c r="P8852" s="93"/>
    </row>
    <row r="8853" spans="14:16" x14ac:dyDescent="0.15">
      <c r="N8853" s="93"/>
      <c r="P8853" s="93"/>
    </row>
    <row r="8854" spans="14:16" x14ac:dyDescent="0.15">
      <c r="N8854" s="93"/>
      <c r="P8854" s="93"/>
    </row>
    <row r="8855" spans="14:16" x14ac:dyDescent="0.15">
      <c r="N8855" s="93"/>
      <c r="P8855" s="93"/>
    </row>
    <row r="8856" spans="14:16" x14ac:dyDescent="0.15">
      <c r="N8856" s="93"/>
      <c r="P8856" s="93"/>
    </row>
    <row r="8857" spans="14:16" x14ac:dyDescent="0.15">
      <c r="N8857" s="93"/>
      <c r="P8857" s="93"/>
    </row>
    <row r="8858" spans="14:16" x14ac:dyDescent="0.15">
      <c r="N8858" s="93"/>
      <c r="P8858" s="93"/>
    </row>
    <row r="8859" spans="14:16" x14ac:dyDescent="0.15">
      <c r="N8859" s="93"/>
      <c r="P8859" s="93"/>
    </row>
    <row r="8860" spans="14:16" x14ac:dyDescent="0.15">
      <c r="N8860" s="93"/>
      <c r="P8860" s="93"/>
    </row>
    <row r="8861" spans="14:16" x14ac:dyDescent="0.15">
      <c r="N8861" s="93"/>
      <c r="P8861" s="93"/>
    </row>
    <row r="8862" spans="14:16" x14ac:dyDescent="0.15">
      <c r="N8862" s="93"/>
      <c r="P8862" s="93"/>
    </row>
    <row r="8863" spans="14:16" x14ac:dyDescent="0.15">
      <c r="N8863" s="93"/>
      <c r="P8863" s="93"/>
    </row>
    <row r="8864" spans="14:16" x14ac:dyDescent="0.15">
      <c r="N8864" s="93"/>
      <c r="P8864" s="93"/>
    </row>
    <row r="8865" spans="14:16" x14ac:dyDescent="0.15">
      <c r="N8865" s="93"/>
      <c r="P8865" s="93"/>
    </row>
    <row r="8866" spans="14:16" x14ac:dyDescent="0.15">
      <c r="N8866" s="93"/>
      <c r="P8866" s="93"/>
    </row>
    <row r="8867" spans="14:16" x14ac:dyDescent="0.15">
      <c r="N8867" s="93"/>
      <c r="P8867" s="93"/>
    </row>
    <row r="8868" spans="14:16" x14ac:dyDescent="0.15">
      <c r="N8868" s="93"/>
      <c r="P8868" s="93"/>
    </row>
    <row r="8869" spans="14:16" x14ac:dyDescent="0.15">
      <c r="N8869" s="93"/>
      <c r="P8869" s="93"/>
    </row>
    <row r="8870" spans="14:16" x14ac:dyDescent="0.15">
      <c r="N8870" s="93"/>
      <c r="P8870" s="93"/>
    </row>
    <row r="8871" spans="14:16" x14ac:dyDescent="0.15">
      <c r="N8871" s="93"/>
      <c r="P8871" s="93"/>
    </row>
    <row r="8872" spans="14:16" x14ac:dyDescent="0.15">
      <c r="N8872" s="93"/>
      <c r="P8872" s="93"/>
    </row>
    <row r="8873" spans="14:16" x14ac:dyDescent="0.15">
      <c r="N8873" s="93"/>
      <c r="P8873" s="93"/>
    </row>
    <row r="8874" spans="14:16" x14ac:dyDescent="0.15">
      <c r="N8874" s="93"/>
      <c r="P8874" s="93"/>
    </row>
    <row r="8875" spans="14:16" x14ac:dyDescent="0.15">
      <c r="N8875" s="93"/>
      <c r="P8875" s="93"/>
    </row>
    <row r="8876" spans="14:16" x14ac:dyDescent="0.15">
      <c r="N8876" s="93"/>
      <c r="P8876" s="93"/>
    </row>
    <row r="8877" spans="14:16" x14ac:dyDescent="0.15">
      <c r="N8877" s="93"/>
      <c r="P8877" s="93"/>
    </row>
    <row r="8878" spans="14:16" x14ac:dyDescent="0.15">
      <c r="N8878" s="93"/>
      <c r="P8878" s="93"/>
    </row>
    <row r="8879" spans="14:16" x14ac:dyDescent="0.15">
      <c r="N8879" s="93"/>
      <c r="P8879" s="93"/>
    </row>
    <row r="8880" spans="14:16" x14ac:dyDescent="0.15">
      <c r="N8880" s="93"/>
      <c r="P8880" s="93"/>
    </row>
    <row r="8881" spans="14:16" x14ac:dyDescent="0.15">
      <c r="N8881" s="93"/>
      <c r="P8881" s="93"/>
    </row>
    <row r="8882" spans="14:16" x14ac:dyDescent="0.15">
      <c r="N8882" s="93"/>
      <c r="P8882" s="93"/>
    </row>
    <row r="8883" spans="14:16" x14ac:dyDescent="0.15">
      <c r="N8883" s="93"/>
      <c r="P8883" s="93"/>
    </row>
    <row r="8884" spans="14:16" x14ac:dyDescent="0.15">
      <c r="N8884" s="93"/>
      <c r="P8884" s="93"/>
    </row>
    <row r="8885" spans="14:16" x14ac:dyDescent="0.15">
      <c r="N8885" s="93"/>
      <c r="P8885" s="93"/>
    </row>
    <row r="8886" spans="14:16" x14ac:dyDescent="0.15">
      <c r="N8886" s="93"/>
      <c r="P8886" s="93"/>
    </row>
    <row r="8887" spans="14:16" x14ac:dyDescent="0.15">
      <c r="N8887" s="93"/>
      <c r="P8887" s="93"/>
    </row>
    <row r="8888" spans="14:16" x14ac:dyDescent="0.15">
      <c r="N8888" s="93"/>
      <c r="P8888" s="93"/>
    </row>
    <row r="8889" spans="14:16" x14ac:dyDescent="0.15">
      <c r="N8889" s="93"/>
      <c r="P8889" s="93"/>
    </row>
    <row r="8890" spans="14:16" x14ac:dyDescent="0.15">
      <c r="N8890" s="93"/>
      <c r="P8890" s="93"/>
    </row>
    <row r="8891" spans="14:16" x14ac:dyDescent="0.15">
      <c r="N8891" s="93"/>
      <c r="P8891" s="93"/>
    </row>
    <row r="8892" spans="14:16" x14ac:dyDescent="0.15">
      <c r="N8892" s="93"/>
      <c r="P8892" s="93"/>
    </row>
    <row r="8893" spans="14:16" x14ac:dyDescent="0.15">
      <c r="N8893" s="93"/>
      <c r="P8893" s="93"/>
    </row>
    <row r="8894" spans="14:16" x14ac:dyDescent="0.15">
      <c r="N8894" s="93"/>
      <c r="P8894" s="93"/>
    </row>
    <row r="8895" spans="14:16" x14ac:dyDescent="0.15">
      <c r="N8895" s="93"/>
      <c r="P8895" s="93"/>
    </row>
    <row r="8896" spans="14:16" x14ac:dyDescent="0.15">
      <c r="N8896" s="93"/>
      <c r="P8896" s="93"/>
    </row>
    <row r="8897" spans="14:16" x14ac:dyDescent="0.15">
      <c r="N8897" s="93"/>
      <c r="P8897" s="93"/>
    </row>
    <row r="8898" spans="14:16" x14ac:dyDescent="0.15">
      <c r="N8898" s="93"/>
      <c r="P8898" s="93"/>
    </row>
    <row r="8899" spans="14:16" x14ac:dyDescent="0.15">
      <c r="N8899" s="93"/>
      <c r="P8899" s="93"/>
    </row>
    <row r="8900" spans="14:16" x14ac:dyDescent="0.15">
      <c r="N8900" s="93"/>
      <c r="P8900" s="93"/>
    </row>
    <row r="8901" spans="14:16" x14ac:dyDescent="0.15">
      <c r="N8901" s="93"/>
      <c r="P8901" s="93"/>
    </row>
    <row r="8902" spans="14:16" x14ac:dyDescent="0.15">
      <c r="N8902" s="93"/>
      <c r="P8902" s="93"/>
    </row>
    <row r="8903" spans="14:16" x14ac:dyDescent="0.15">
      <c r="N8903" s="93"/>
      <c r="P8903" s="93"/>
    </row>
    <row r="8904" spans="14:16" x14ac:dyDescent="0.15">
      <c r="N8904" s="93"/>
      <c r="P8904" s="93"/>
    </row>
    <row r="8905" spans="14:16" x14ac:dyDescent="0.15">
      <c r="N8905" s="93"/>
      <c r="P8905" s="93"/>
    </row>
    <row r="8906" spans="14:16" x14ac:dyDescent="0.15">
      <c r="N8906" s="93"/>
      <c r="P8906" s="93"/>
    </row>
    <row r="8907" spans="14:16" x14ac:dyDescent="0.15">
      <c r="N8907" s="93"/>
      <c r="P8907" s="93"/>
    </row>
    <row r="8908" spans="14:16" x14ac:dyDescent="0.15">
      <c r="N8908" s="93"/>
      <c r="P8908" s="93"/>
    </row>
    <row r="8909" spans="14:16" x14ac:dyDescent="0.15">
      <c r="N8909" s="93"/>
      <c r="P8909" s="93"/>
    </row>
    <row r="8910" spans="14:16" x14ac:dyDescent="0.15">
      <c r="N8910" s="93"/>
      <c r="P8910" s="93"/>
    </row>
    <row r="8911" spans="14:16" x14ac:dyDescent="0.15">
      <c r="N8911" s="93"/>
      <c r="P8911" s="93"/>
    </row>
    <row r="8912" spans="14:16" x14ac:dyDescent="0.15">
      <c r="N8912" s="93"/>
      <c r="P8912" s="93"/>
    </row>
    <row r="8913" spans="14:16" x14ac:dyDescent="0.15">
      <c r="N8913" s="93"/>
      <c r="P8913" s="93"/>
    </row>
    <row r="8914" spans="14:16" x14ac:dyDescent="0.15">
      <c r="N8914" s="93"/>
      <c r="P8914" s="93"/>
    </row>
    <row r="8915" spans="14:16" x14ac:dyDescent="0.15">
      <c r="N8915" s="93"/>
      <c r="P8915" s="93"/>
    </row>
    <row r="8916" spans="14:16" x14ac:dyDescent="0.15">
      <c r="N8916" s="93"/>
      <c r="P8916" s="93"/>
    </row>
    <row r="8917" spans="14:16" x14ac:dyDescent="0.15">
      <c r="N8917" s="93"/>
      <c r="P8917" s="93"/>
    </row>
    <row r="8918" spans="14:16" x14ac:dyDescent="0.15">
      <c r="N8918" s="93"/>
      <c r="P8918" s="93"/>
    </row>
    <row r="8919" spans="14:16" x14ac:dyDescent="0.15">
      <c r="N8919" s="93"/>
      <c r="P8919" s="93"/>
    </row>
    <row r="8920" spans="14:16" x14ac:dyDescent="0.15">
      <c r="N8920" s="93"/>
      <c r="P8920" s="93"/>
    </row>
    <row r="8921" spans="14:16" x14ac:dyDescent="0.15">
      <c r="N8921" s="93"/>
      <c r="P8921" s="93"/>
    </row>
    <row r="8922" spans="14:16" x14ac:dyDescent="0.15">
      <c r="N8922" s="93"/>
      <c r="P8922" s="93"/>
    </row>
    <row r="8923" spans="14:16" x14ac:dyDescent="0.15">
      <c r="N8923" s="93"/>
      <c r="P8923" s="93"/>
    </row>
    <row r="8924" spans="14:16" x14ac:dyDescent="0.15">
      <c r="N8924" s="93"/>
      <c r="P8924" s="93"/>
    </row>
    <row r="8925" spans="14:16" x14ac:dyDescent="0.15">
      <c r="N8925" s="93"/>
      <c r="P8925" s="93"/>
    </row>
    <row r="8926" spans="14:16" x14ac:dyDescent="0.15">
      <c r="N8926" s="93"/>
      <c r="P8926" s="93"/>
    </row>
    <row r="8927" spans="14:16" x14ac:dyDescent="0.15">
      <c r="N8927" s="93"/>
      <c r="P8927" s="93"/>
    </row>
    <row r="8928" spans="14:16" x14ac:dyDescent="0.15">
      <c r="N8928" s="93"/>
      <c r="P8928" s="93"/>
    </row>
    <row r="8929" spans="14:16" x14ac:dyDescent="0.15">
      <c r="N8929" s="93"/>
      <c r="P8929" s="93"/>
    </row>
    <row r="8930" spans="14:16" x14ac:dyDescent="0.15">
      <c r="N8930" s="93"/>
      <c r="P8930" s="93"/>
    </row>
    <row r="8931" spans="14:16" x14ac:dyDescent="0.15">
      <c r="N8931" s="93"/>
      <c r="P8931" s="93"/>
    </row>
    <row r="8932" spans="14:16" x14ac:dyDescent="0.15">
      <c r="N8932" s="93"/>
      <c r="P8932" s="93"/>
    </row>
    <row r="8933" spans="14:16" x14ac:dyDescent="0.15">
      <c r="N8933" s="93"/>
      <c r="P8933" s="93"/>
    </row>
    <row r="8934" spans="14:16" x14ac:dyDescent="0.15">
      <c r="N8934" s="93"/>
      <c r="P8934" s="93"/>
    </row>
    <row r="8935" spans="14:16" x14ac:dyDescent="0.15">
      <c r="N8935" s="93"/>
      <c r="P8935" s="93"/>
    </row>
    <row r="8936" spans="14:16" x14ac:dyDescent="0.15">
      <c r="N8936" s="93"/>
      <c r="P8936" s="93"/>
    </row>
    <row r="8937" spans="14:16" x14ac:dyDescent="0.15">
      <c r="N8937" s="93"/>
      <c r="P8937" s="93"/>
    </row>
    <row r="8938" spans="14:16" x14ac:dyDescent="0.15">
      <c r="N8938" s="93"/>
      <c r="P8938" s="93"/>
    </row>
    <row r="8939" spans="14:16" x14ac:dyDescent="0.15">
      <c r="N8939" s="93"/>
      <c r="P8939" s="93"/>
    </row>
    <row r="8940" spans="14:16" x14ac:dyDescent="0.15">
      <c r="N8940" s="93"/>
      <c r="P8940" s="93"/>
    </row>
    <row r="8941" spans="14:16" x14ac:dyDescent="0.15">
      <c r="N8941" s="93"/>
      <c r="P8941" s="93"/>
    </row>
    <row r="8942" spans="14:16" x14ac:dyDescent="0.15">
      <c r="N8942" s="93"/>
      <c r="P8942" s="93"/>
    </row>
    <row r="8943" spans="14:16" x14ac:dyDescent="0.15">
      <c r="N8943" s="93"/>
      <c r="P8943" s="93"/>
    </row>
    <row r="8944" spans="14:16" x14ac:dyDescent="0.15">
      <c r="N8944" s="93"/>
      <c r="P8944" s="93"/>
    </row>
    <row r="8945" spans="14:16" x14ac:dyDescent="0.15">
      <c r="N8945" s="93"/>
      <c r="P8945" s="93"/>
    </row>
    <row r="8946" spans="14:16" x14ac:dyDescent="0.15">
      <c r="N8946" s="93"/>
      <c r="P8946" s="93"/>
    </row>
    <row r="8947" spans="14:16" x14ac:dyDescent="0.15">
      <c r="N8947" s="93"/>
      <c r="P8947" s="93"/>
    </row>
    <row r="8948" spans="14:16" x14ac:dyDescent="0.15">
      <c r="N8948" s="93"/>
      <c r="P8948" s="93"/>
    </row>
    <row r="8949" spans="14:16" x14ac:dyDescent="0.15">
      <c r="N8949" s="93"/>
      <c r="P8949" s="93"/>
    </row>
    <row r="8950" spans="14:16" x14ac:dyDescent="0.15">
      <c r="N8950" s="93"/>
      <c r="P8950" s="93"/>
    </row>
    <row r="8951" spans="14:16" x14ac:dyDescent="0.15">
      <c r="N8951" s="93"/>
      <c r="P8951" s="93"/>
    </row>
    <row r="8952" spans="14:16" x14ac:dyDescent="0.15">
      <c r="N8952" s="93"/>
      <c r="P8952" s="93"/>
    </row>
    <row r="8953" spans="14:16" x14ac:dyDescent="0.15">
      <c r="N8953" s="93"/>
      <c r="P8953" s="93"/>
    </row>
    <row r="8954" spans="14:16" x14ac:dyDescent="0.15">
      <c r="N8954" s="93"/>
      <c r="P8954" s="93"/>
    </row>
    <row r="8955" spans="14:16" x14ac:dyDescent="0.15">
      <c r="N8955" s="93"/>
      <c r="P8955" s="93"/>
    </row>
    <row r="8956" spans="14:16" x14ac:dyDescent="0.15">
      <c r="N8956" s="93"/>
      <c r="P8956" s="93"/>
    </row>
    <row r="8957" spans="14:16" x14ac:dyDescent="0.15">
      <c r="N8957" s="93"/>
      <c r="P8957" s="93"/>
    </row>
    <row r="8958" spans="14:16" x14ac:dyDescent="0.15">
      <c r="N8958" s="93"/>
      <c r="P8958" s="93"/>
    </row>
    <row r="8959" spans="14:16" x14ac:dyDescent="0.15">
      <c r="N8959" s="93"/>
      <c r="P8959" s="93"/>
    </row>
    <row r="8960" spans="14:16" x14ac:dyDescent="0.15">
      <c r="N8960" s="93"/>
      <c r="P8960" s="93"/>
    </row>
    <row r="8961" spans="14:16" x14ac:dyDescent="0.15">
      <c r="N8961" s="93"/>
      <c r="P8961" s="93"/>
    </row>
    <row r="8962" spans="14:16" x14ac:dyDescent="0.15">
      <c r="N8962" s="93"/>
      <c r="P8962" s="93"/>
    </row>
    <row r="8963" spans="14:16" x14ac:dyDescent="0.15">
      <c r="N8963" s="93"/>
      <c r="P8963" s="93"/>
    </row>
    <row r="8964" spans="14:16" x14ac:dyDescent="0.15">
      <c r="N8964" s="93"/>
      <c r="P8964" s="93"/>
    </row>
    <row r="8965" spans="14:16" x14ac:dyDescent="0.15">
      <c r="N8965" s="93"/>
      <c r="P8965" s="93"/>
    </row>
    <row r="8966" spans="14:16" x14ac:dyDescent="0.15">
      <c r="N8966" s="93"/>
      <c r="P8966" s="93"/>
    </row>
    <row r="8967" spans="14:16" x14ac:dyDescent="0.15">
      <c r="N8967" s="93"/>
      <c r="P8967" s="93"/>
    </row>
    <row r="8968" spans="14:16" x14ac:dyDescent="0.15">
      <c r="N8968" s="93"/>
      <c r="P8968" s="93"/>
    </row>
    <row r="8969" spans="14:16" x14ac:dyDescent="0.15">
      <c r="N8969" s="93"/>
      <c r="P8969" s="93"/>
    </row>
    <row r="8970" spans="14:16" x14ac:dyDescent="0.15">
      <c r="N8970" s="93"/>
      <c r="P8970" s="93"/>
    </row>
    <row r="8971" spans="14:16" x14ac:dyDescent="0.15">
      <c r="N8971" s="93"/>
      <c r="P8971" s="93"/>
    </row>
    <row r="8972" spans="14:16" x14ac:dyDescent="0.15">
      <c r="N8972" s="93"/>
      <c r="P8972" s="93"/>
    </row>
    <row r="8973" spans="14:16" x14ac:dyDescent="0.15">
      <c r="N8973" s="93"/>
      <c r="P8973" s="93"/>
    </row>
    <row r="8974" spans="14:16" x14ac:dyDescent="0.15">
      <c r="N8974" s="93"/>
      <c r="P8974" s="93"/>
    </row>
    <row r="8975" spans="14:16" x14ac:dyDescent="0.15">
      <c r="N8975" s="93"/>
      <c r="P8975" s="93"/>
    </row>
    <row r="8976" spans="14:16" x14ac:dyDescent="0.15">
      <c r="N8976" s="93"/>
      <c r="P8976" s="93"/>
    </row>
    <row r="8977" spans="14:16" x14ac:dyDescent="0.15">
      <c r="N8977" s="93"/>
      <c r="P8977" s="93"/>
    </row>
    <row r="8978" spans="14:16" x14ac:dyDescent="0.15">
      <c r="N8978" s="93"/>
      <c r="P8978" s="93"/>
    </row>
    <row r="8979" spans="14:16" x14ac:dyDescent="0.15">
      <c r="N8979" s="93"/>
      <c r="P8979" s="93"/>
    </row>
    <row r="8980" spans="14:16" x14ac:dyDescent="0.15">
      <c r="N8980" s="93"/>
      <c r="P8980" s="93"/>
    </row>
    <row r="8981" spans="14:16" x14ac:dyDescent="0.15">
      <c r="N8981" s="93"/>
      <c r="P8981" s="93"/>
    </row>
    <row r="8982" spans="14:16" x14ac:dyDescent="0.15">
      <c r="N8982" s="93"/>
      <c r="P8982" s="93"/>
    </row>
    <row r="8983" spans="14:16" x14ac:dyDescent="0.15">
      <c r="N8983" s="93"/>
      <c r="P8983" s="93"/>
    </row>
    <row r="8984" spans="14:16" x14ac:dyDescent="0.15">
      <c r="N8984" s="93"/>
      <c r="P8984" s="93"/>
    </row>
    <row r="8985" spans="14:16" x14ac:dyDescent="0.15">
      <c r="N8985" s="93"/>
      <c r="P8985" s="93"/>
    </row>
    <row r="8986" spans="14:16" x14ac:dyDescent="0.15">
      <c r="N8986" s="93"/>
      <c r="P8986" s="93"/>
    </row>
    <row r="8987" spans="14:16" x14ac:dyDescent="0.15">
      <c r="N8987" s="93"/>
      <c r="P8987" s="93"/>
    </row>
    <row r="8988" spans="14:16" x14ac:dyDescent="0.15">
      <c r="N8988" s="93"/>
      <c r="P8988" s="93"/>
    </row>
    <row r="8989" spans="14:16" x14ac:dyDescent="0.15">
      <c r="N8989" s="93"/>
      <c r="P8989" s="93"/>
    </row>
    <row r="8990" spans="14:16" x14ac:dyDescent="0.15">
      <c r="N8990" s="93"/>
      <c r="P8990" s="93"/>
    </row>
    <row r="8991" spans="14:16" x14ac:dyDescent="0.15">
      <c r="N8991" s="93"/>
      <c r="P8991" s="93"/>
    </row>
    <row r="8992" spans="14:16" x14ac:dyDescent="0.15">
      <c r="N8992" s="93"/>
      <c r="P8992" s="93"/>
    </row>
    <row r="8993" spans="14:16" x14ac:dyDescent="0.15">
      <c r="N8993" s="93"/>
      <c r="P8993" s="93"/>
    </row>
    <row r="8994" spans="14:16" x14ac:dyDescent="0.15">
      <c r="N8994" s="93"/>
      <c r="P8994" s="93"/>
    </row>
    <row r="8995" spans="14:16" x14ac:dyDescent="0.15">
      <c r="N8995" s="93"/>
      <c r="P8995" s="93"/>
    </row>
    <row r="8996" spans="14:16" x14ac:dyDescent="0.15">
      <c r="N8996" s="93"/>
      <c r="P8996" s="93"/>
    </row>
    <row r="8997" spans="14:16" x14ac:dyDescent="0.15">
      <c r="N8997" s="93"/>
      <c r="P8997" s="93"/>
    </row>
    <row r="8998" spans="14:16" x14ac:dyDescent="0.15">
      <c r="N8998" s="93"/>
      <c r="P8998" s="93"/>
    </row>
    <row r="8999" spans="14:16" x14ac:dyDescent="0.15">
      <c r="N8999" s="93"/>
      <c r="P8999" s="93"/>
    </row>
    <row r="9000" spans="14:16" x14ac:dyDescent="0.15">
      <c r="N9000" s="93"/>
      <c r="P9000" s="93"/>
    </row>
    <row r="9001" spans="14:16" x14ac:dyDescent="0.15">
      <c r="N9001" s="93"/>
      <c r="P9001" s="93"/>
    </row>
    <row r="9002" spans="14:16" x14ac:dyDescent="0.15">
      <c r="N9002" s="93"/>
      <c r="P9002" s="93"/>
    </row>
    <row r="9003" spans="14:16" x14ac:dyDescent="0.15">
      <c r="N9003" s="93"/>
      <c r="P9003" s="93"/>
    </row>
    <row r="9004" spans="14:16" x14ac:dyDescent="0.15">
      <c r="N9004" s="93"/>
      <c r="P9004" s="93"/>
    </row>
    <row r="9005" spans="14:16" x14ac:dyDescent="0.15">
      <c r="N9005" s="93"/>
      <c r="P9005" s="93"/>
    </row>
    <row r="9006" spans="14:16" x14ac:dyDescent="0.15">
      <c r="N9006" s="93"/>
      <c r="P9006" s="93"/>
    </row>
    <row r="9007" spans="14:16" x14ac:dyDescent="0.15">
      <c r="N9007" s="93"/>
      <c r="P9007" s="93"/>
    </row>
    <row r="9008" spans="14:16" x14ac:dyDescent="0.15">
      <c r="N9008" s="93"/>
      <c r="P9008" s="93"/>
    </row>
    <row r="9009" spans="14:16" x14ac:dyDescent="0.15">
      <c r="N9009" s="93"/>
      <c r="P9009" s="93"/>
    </row>
    <row r="9010" spans="14:16" x14ac:dyDescent="0.15">
      <c r="N9010" s="93"/>
      <c r="P9010" s="93"/>
    </row>
    <row r="9011" spans="14:16" x14ac:dyDescent="0.15">
      <c r="N9011" s="93"/>
      <c r="P9011" s="93"/>
    </row>
    <row r="9012" spans="14:16" x14ac:dyDescent="0.15">
      <c r="N9012" s="93"/>
      <c r="P9012" s="93"/>
    </row>
    <row r="9013" spans="14:16" x14ac:dyDescent="0.15">
      <c r="N9013" s="93"/>
      <c r="P9013" s="93"/>
    </row>
    <row r="9014" spans="14:16" x14ac:dyDescent="0.15">
      <c r="N9014" s="93"/>
      <c r="P9014" s="93"/>
    </row>
    <row r="9015" spans="14:16" x14ac:dyDescent="0.15">
      <c r="N9015" s="93"/>
      <c r="P9015" s="93"/>
    </row>
    <row r="9016" spans="14:16" x14ac:dyDescent="0.15">
      <c r="N9016" s="93"/>
      <c r="P9016" s="93"/>
    </row>
    <row r="9017" spans="14:16" x14ac:dyDescent="0.15">
      <c r="N9017" s="93"/>
      <c r="P9017" s="93"/>
    </row>
    <row r="9018" spans="14:16" x14ac:dyDescent="0.15">
      <c r="N9018" s="93"/>
      <c r="P9018" s="93"/>
    </row>
    <row r="9019" spans="14:16" x14ac:dyDescent="0.15">
      <c r="N9019" s="93"/>
      <c r="P9019" s="93"/>
    </row>
    <row r="9020" spans="14:16" x14ac:dyDescent="0.15">
      <c r="N9020" s="93"/>
      <c r="P9020" s="93"/>
    </row>
    <row r="9021" spans="14:16" x14ac:dyDescent="0.15">
      <c r="N9021" s="93"/>
      <c r="P9021" s="93"/>
    </row>
    <row r="9022" spans="14:16" x14ac:dyDescent="0.15">
      <c r="N9022" s="93"/>
      <c r="P9022" s="93"/>
    </row>
    <row r="9023" spans="14:16" x14ac:dyDescent="0.15">
      <c r="N9023" s="93"/>
      <c r="P9023" s="93"/>
    </row>
    <row r="9024" spans="14:16" x14ac:dyDescent="0.15">
      <c r="N9024" s="93"/>
      <c r="P9024" s="93"/>
    </row>
    <row r="9025" spans="14:16" x14ac:dyDescent="0.15">
      <c r="N9025" s="93"/>
      <c r="P9025" s="93"/>
    </row>
    <row r="9026" spans="14:16" x14ac:dyDescent="0.15">
      <c r="N9026" s="93"/>
      <c r="P9026" s="93"/>
    </row>
    <row r="9027" spans="14:16" x14ac:dyDescent="0.15">
      <c r="N9027" s="93"/>
      <c r="P9027" s="93"/>
    </row>
    <row r="9028" spans="14:16" x14ac:dyDescent="0.15">
      <c r="N9028" s="93"/>
      <c r="P9028" s="93"/>
    </row>
    <row r="9029" spans="14:16" x14ac:dyDescent="0.15">
      <c r="N9029" s="93"/>
      <c r="P9029" s="93"/>
    </row>
    <row r="9030" spans="14:16" x14ac:dyDescent="0.15">
      <c r="N9030" s="93"/>
      <c r="P9030" s="93"/>
    </row>
    <row r="9031" spans="14:16" x14ac:dyDescent="0.15">
      <c r="N9031" s="93"/>
      <c r="P9031" s="93"/>
    </row>
    <row r="9032" spans="14:16" x14ac:dyDescent="0.15">
      <c r="N9032" s="93"/>
      <c r="P9032" s="93"/>
    </row>
    <row r="9033" spans="14:16" x14ac:dyDescent="0.15">
      <c r="N9033" s="93"/>
      <c r="P9033" s="93"/>
    </row>
    <row r="9034" spans="14:16" x14ac:dyDescent="0.15">
      <c r="N9034" s="93"/>
      <c r="P9034" s="93"/>
    </row>
    <row r="9035" spans="14:16" x14ac:dyDescent="0.15">
      <c r="N9035" s="93"/>
      <c r="P9035" s="93"/>
    </row>
    <row r="9036" spans="14:16" x14ac:dyDescent="0.15">
      <c r="N9036" s="93"/>
      <c r="P9036" s="93"/>
    </row>
    <row r="9037" spans="14:16" x14ac:dyDescent="0.15">
      <c r="N9037" s="93"/>
      <c r="P9037" s="93"/>
    </row>
    <row r="9038" spans="14:16" x14ac:dyDescent="0.15">
      <c r="N9038" s="93"/>
      <c r="P9038" s="93"/>
    </row>
    <row r="9039" spans="14:16" x14ac:dyDescent="0.15">
      <c r="N9039" s="93"/>
      <c r="P9039" s="93"/>
    </row>
    <row r="9040" spans="14:16" x14ac:dyDescent="0.15">
      <c r="N9040" s="93"/>
      <c r="P9040" s="93"/>
    </row>
    <row r="9041" spans="14:16" x14ac:dyDescent="0.15">
      <c r="N9041" s="93"/>
      <c r="P9041" s="93"/>
    </row>
    <row r="9042" spans="14:16" x14ac:dyDescent="0.15">
      <c r="N9042" s="93"/>
      <c r="P9042" s="93"/>
    </row>
    <row r="9043" spans="14:16" x14ac:dyDescent="0.15">
      <c r="N9043" s="93"/>
      <c r="P9043" s="93"/>
    </row>
    <row r="9044" spans="14:16" x14ac:dyDescent="0.15">
      <c r="N9044" s="93"/>
      <c r="P9044" s="93"/>
    </row>
    <row r="9045" spans="14:16" x14ac:dyDescent="0.15">
      <c r="N9045" s="93"/>
      <c r="P9045" s="93"/>
    </row>
    <row r="9046" spans="14:16" x14ac:dyDescent="0.15">
      <c r="N9046" s="93"/>
      <c r="P9046" s="93"/>
    </row>
    <row r="9047" spans="14:16" x14ac:dyDescent="0.15">
      <c r="N9047" s="93"/>
      <c r="P9047" s="93"/>
    </row>
    <row r="9048" spans="14:16" x14ac:dyDescent="0.15">
      <c r="N9048" s="93"/>
      <c r="P9048" s="93"/>
    </row>
    <row r="9049" spans="14:16" x14ac:dyDescent="0.15">
      <c r="N9049" s="93"/>
      <c r="P9049" s="93"/>
    </row>
    <row r="9050" spans="14:16" x14ac:dyDescent="0.15">
      <c r="N9050" s="93"/>
      <c r="P9050" s="93"/>
    </row>
    <row r="9051" spans="14:16" x14ac:dyDescent="0.15">
      <c r="N9051" s="93"/>
      <c r="P9051" s="93"/>
    </row>
    <row r="9052" spans="14:16" x14ac:dyDescent="0.15">
      <c r="N9052" s="93"/>
      <c r="P9052" s="93"/>
    </row>
    <row r="9053" spans="14:16" x14ac:dyDescent="0.15">
      <c r="N9053" s="93"/>
      <c r="P9053" s="93"/>
    </row>
    <row r="9054" spans="14:16" x14ac:dyDescent="0.15">
      <c r="N9054" s="93"/>
      <c r="P9054" s="93"/>
    </row>
    <row r="9055" spans="14:16" x14ac:dyDescent="0.15">
      <c r="N9055" s="93"/>
      <c r="P9055" s="93"/>
    </row>
    <row r="9056" spans="14:16" x14ac:dyDescent="0.15">
      <c r="N9056" s="93"/>
      <c r="P9056" s="93"/>
    </row>
    <row r="9057" spans="14:16" x14ac:dyDescent="0.15">
      <c r="N9057" s="93"/>
      <c r="P9057" s="93"/>
    </row>
    <row r="9058" spans="14:16" x14ac:dyDescent="0.15">
      <c r="N9058" s="93"/>
      <c r="P9058" s="93"/>
    </row>
    <row r="9059" spans="14:16" x14ac:dyDescent="0.15">
      <c r="N9059" s="93"/>
      <c r="P9059" s="93"/>
    </row>
    <row r="9060" spans="14:16" x14ac:dyDescent="0.15">
      <c r="N9060" s="93"/>
      <c r="P9060" s="93"/>
    </row>
    <row r="9061" spans="14:16" x14ac:dyDescent="0.15">
      <c r="N9061" s="93"/>
      <c r="P9061" s="93"/>
    </row>
    <row r="9062" spans="14:16" x14ac:dyDescent="0.15">
      <c r="N9062" s="93"/>
      <c r="P9062" s="93"/>
    </row>
    <row r="9063" spans="14:16" x14ac:dyDescent="0.15">
      <c r="N9063" s="93"/>
      <c r="P9063" s="93"/>
    </row>
    <row r="9064" spans="14:16" x14ac:dyDescent="0.15">
      <c r="N9064" s="93"/>
      <c r="P9064" s="93"/>
    </row>
    <row r="9065" spans="14:16" x14ac:dyDescent="0.15">
      <c r="N9065" s="93"/>
      <c r="P9065" s="93"/>
    </row>
    <row r="9066" spans="14:16" x14ac:dyDescent="0.15">
      <c r="N9066" s="93"/>
      <c r="P9066" s="93"/>
    </row>
    <row r="9067" spans="14:16" x14ac:dyDescent="0.15">
      <c r="N9067" s="93"/>
      <c r="P9067" s="93"/>
    </row>
    <row r="9068" spans="14:16" x14ac:dyDescent="0.15">
      <c r="N9068" s="93"/>
      <c r="P9068" s="93"/>
    </row>
    <row r="9069" spans="14:16" x14ac:dyDescent="0.15">
      <c r="N9069" s="93"/>
      <c r="P9069" s="93"/>
    </row>
    <row r="9070" spans="14:16" x14ac:dyDescent="0.15">
      <c r="N9070" s="93"/>
      <c r="P9070" s="93"/>
    </row>
    <row r="9071" spans="14:16" x14ac:dyDescent="0.15">
      <c r="N9071" s="93"/>
      <c r="P9071" s="93"/>
    </row>
    <row r="9072" spans="14:16" x14ac:dyDescent="0.15">
      <c r="N9072" s="93"/>
      <c r="P9072" s="93"/>
    </row>
    <row r="9073" spans="14:16" x14ac:dyDescent="0.15">
      <c r="N9073" s="93"/>
      <c r="P9073" s="93"/>
    </row>
    <row r="9074" spans="14:16" x14ac:dyDescent="0.15">
      <c r="N9074" s="93"/>
      <c r="P9074" s="93"/>
    </row>
    <row r="9075" spans="14:16" x14ac:dyDescent="0.15">
      <c r="N9075" s="93"/>
      <c r="P9075" s="93"/>
    </row>
    <row r="9076" spans="14:16" x14ac:dyDescent="0.15">
      <c r="N9076" s="93"/>
      <c r="P9076" s="93"/>
    </row>
    <row r="9077" spans="14:16" x14ac:dyDescent="0.15">
      <c r="N9077" s="93"/>
      <c r="P9077" s="93"/>
    </row>
    <row r="9078" spans="14:16" x14ac:dyDescent="0.15">
      <c r="N9078" s="93"/>
      <c r="P9078" s="93"/>
    </row>
    <row r="9079" spans="14:16" x14ac:dyDescent="0.15">
      <c r="N9079" s="93"/>
      <c r="P9079" s="93"/>
    </row>
    <row r="9080" spans="14:16" x14ac:dyDescent="0.15">
      <c r="N9080" s="93"/>
      <c r="P9080" s="93"/>
    </row>
    <row r="9081" spans="14:16" x14ac:dyDescent="0.15">
      <c r="N9081" s="93"/>
      <c r="P9081" s="93"/>
    </row>
    <row r="9082" spans="14:16" x14ac:dyDescent="0.15">
      <c r="N9082" s="93"/>
      <c r="P9082" s="93"/>
    </row>
    <row r="9083" spans="14:16" x14ac:dyDescent="0.15">
      <c r="N9083" s="93"/>
      <c r="P9083" s="93"/>
    </row>
    <row r="9084" spans="14:16" x14ac:dyDescent="0.15">
      <c r="N9084" s="93"/>
      <c r="P9084" s="93"/>
    </row>
    <row r="9085" spans="14:16" x14ac:dyDescent="0.15">
      <c r="N9085" s="93"/>
      <c r="P9085" s="93"/>
    </row>
    <row r="9086" spans="14:16" x14ac:dyDescent="0.15">
      <c r="N9086" s="93"/>
      <c r="P9086" s="93"/>
    </row>
    <row r="9087" spans="14:16" x14ac:dyDescent="0.15">
      <c r="N9087" s="93"/>
      <c r="P9087" s="93"/>
    </row>
    <row r="9088" spans="14:16" x14ac:dyDescent="0.15">
      <c r="N9088" s="93"/>
      <c r="P9088" s="93"/>
    </row>
    <row r="9089" spans="14:16" x14ac:dyDescent="0.15">
      <c r="N9089" s="93"/>
      <c r="P9089" s="93"/>
    </row>
    <row r="9090" spans="14:16" x14ac:dyDescent="0.15">
      <c r="N9090" s="93"/>
      <c r="P9090" s="93"/>
    </row>
    <row r="9091" spans="14:16" x14ac:dyDescent="0.15">
      <c r="N9091" s="93"/>
      <c r="P9091" s="93"/>
    </row>
    <row r="9092" spans="14:16" x14ac:dyDescent="0.15">
      <c r="N9092" s="93"/>
      <c r="P9092" s="93"/>
    </row>
    <row r="9093" spans="14:16" x14ac:dyDescent="0.15">
      <c r="N9093" s="93"/>
      <c r="P9093" s="93"/>
    </row>
    <row r="9094" spans="14:16" x14ac:dyDescent="0.15">
      <c r="N9094" s="93"/>
      <c r="P9094" s="93"/>
    </row>
    <row r="9095" spans="14:16" x14ac:dyDescent="0.15">
      <c r="N9095" s="93"/>
      <c r="P9095" s="93"/>
    </row>
    <row r="9096" spans="14:16" x14ac:dyDescent="0.15">
      <c r="N9096" s="93"/>
      <c r="P9096" s="93"/>
    </row>
    <row r="9097" spans="14:16" x14ac:dyDescent="0.15">
      <c r="N9097" s="93"/>
      <c r="P9097" s="93"/>
    </row>
    <row r="9098" spans="14:16" x14ac:dyDescent="0.15">
      <c r="N9098" s="93"/>
      <c r="P9098" s="93"/>
    </row>
    <row r="9099" spans="14:16" x14ac:dyDescent="0.15">
      <c r="N9099" s="93"/>
      <c r="P9099" s="93"/>
    </row>
    <row r="9100" spans="14:16" x14ac:dyDescent="0.15">
      <c r="N9100" s="93"/>
      <c r="P9100" s="93"/>
    </row>
    <row r="9101" spans="14:16" x14ac:dyDescent="0.15">
      <c r="N9101" s="93"/>
      <c r="P9101" s="93"/>
    </row>
    <row r="9102" spans="14:16" x14ac:dyDescent="0.15">
      <c r="N9102" s="93"/>
      <c r="P9102" s="93"/>
    </row>
    <row r="9103" spans="14:16" x14ac:dyDescent="0.15">
      <c r="N9103" s="93"/>
      <c r="P9103" s="93"/>
    </row>
    <row r="9104" spans="14:16" x14ac:dyDescent="0.15">
      <c r="N9104" s="93"/>
      <c r="P9104" s="93"/>
    </row>
    <row r="9105" spans="14:16" x14ac:dyDescent="0.15">
      <c r="N9105" s="93"/>
      <c r="P9105" s="93"/>
    </row>
    <row r="9106" spans="14:16" x14ac:dyDescent="0.15">
      <c r="N9106" s="93"/>
      <c r="P9106" s="93"/>
    </row>
    <row r="9107" spans="14:16" x14ac:dyDescent="0.15">
      <c r="N9107" s="93"/>
      <c r="P9107" s="93"/>
    </row>
    <row r="9108" spans="14:16" x14ac:dyDescent="0.15">
      <c r="N9108" s="93"/>
      <c r="P9108" s="93"/>
    </row>
    <row r="9109" spans="14:16" x14ac:dyDescent="0.15">
      <c r="N9109" s="93"/>
      <c r="P9109" s="93"/>
    </row>
    <row r="9110" spans="14:16" x14ac:dyDescent="0.15">
      <c r="N9110" s="93"/>
      <c r="P9110" s="93"/>
    </row>
    <row r="9111" spans="14:16" x14ac:dyDescent="0.15">
      <c r="N9111" s="93"/>
      <c r="P9111" s="93"/>
    </row>
    <row r="9112" spans="14:16" x14ac:dyDescent="0.15">
      <c r="N9112" s="93"/>
      <c r="P9112" s="93"/>
    </row>
    <row r="9113" spans="14:16" x14ac:dyDescent="0.15">
      <c r="N9113" s="93"/>
      <c r="P9113" s="93"/>
    </row>
    <row r="9114" spans="14:16" x14ac:dyDescent="0.15">
      <c r="N9114" s="93"/>
      <c r="P9114" s="93"/>
    </row>
    <row r="9115" spans="14:16" x14ac:dyDescent="0.15">
      <c r="N9115" s="93"/>
      <c r="P9115" s="93"/>
    </row>
    <row r="9116" spans="14:16" x14ac:dyDescent="0.15">
      <c r="N9116" s="93"/>
      <c r="P9116" s="93"/>
    </row>
    <row r="9117" spans="14:16" x14ac:dyDescent="0.15">
      <c r="N9117" s="93"/>
      <c r="P9117" s="93"/>
    </row>
    <row r="9118" spans="14:16" x14ac:dyDescent="0.15">
      <c r="N9118" s="93"/>
      <c r="P9118" s="93"/>
    </row>
    <row r="9119" spans="14:16" x14ac:dyDescent="0.15">
      <c r="N9119" s="93"/>
      <c r="P9119" s="93"/>
    </row>
    <row r="9120" spans="14:16" x14ac:dyDescent="0.15">
      <c r="N9120" s="93"/>
      <c r="P9120" s="93"/>
    </row>
    <row r="9121" spans="14:16" x14ac:dyDescent="0.15">
      <c r="N9121" s="93"/>
      <c r="P9121" s="93"/>
    </row>
    <row r="9122" spans="14:16" x14ac:dyDescent="0.15">
      <c r="N9122" s="93"/>
      <c r="P9122" s="93"/>
    </row>
    <row r="9123" spans="14:16" x14ac:dyDescent="0.15">
      <c r="N9123" s="93"/>
      <c r="P9123" s="93"/>
    </row>
    <row r="9124" spans="14:16" x14ac:dyDescent="0.15">
      <c r="N9124" s="93"/>
      <c r="P9124" s="93"/>
    </row>
    <row r="9125" spans="14:16" x14ac:dyDescent="0.15">
      <c r="N9125" s="93"/>
      <c r="P9125" s="93"/>
    </row>
    <row r="9126" spans="14:16" x14ac:dyDescent="0.15">
      <c r="N9126" s="93"/>
      <c r="P9126" s="93"/>
    </row>
    <row r="9127" spans="14:16" x14ac:dyDescent="0.15">
      <c r="N9127" s="93"/>
      <c r="P9127" s="93"/>
    </row>
    <row r="9128" spans="14:16" x14ac:dyDescent="0.15">
      <c r="N9128" s="93"/>
      <c r="P9128" s="93"/>
    </row>
    <row r="9129" spans="14:16" x14ac:dyDescent="0.15">
      <c r="N9129" s="93"/>
      <c r="P9129" s="93"/>
    </row>
    <row r="9130" spans="14:16" x14ac:dyDescent="0.15">
      <c r="N9130" s="93"/>
      <c r="P9130" s="93"/>
    </row>
    <row r="9131" spans="14:16" x14ac:dyDescent="0.15">
      <c r="N9131" s="93"/>
      <c r="P9131" s="93"/>
    </row>
    <row r="9132" spans="14:16" x14ac:dyDescent="0.15">
      <c r="N9132" s="93"/>
      <c r="P9132" s="93"/>
    </row>
    <row r="9133" spans="14:16" x14ac:dyDescent="0.15">
      <c r="N9133" s="93"/>
      <c r="P9133" s="93"/>
    </row>
    <row r="9134" spans="14:16" x14ac:dyDescent="0.15">
      <c r="N9134" s="93"/>
      <c r="P9134" s="93"/>
    </row>
    <row r="9135" spans="14:16" x14ac:dyDescent="0.15">
      <c r="N9135" s="93"/>
      <c r="P9135" s="93"/>
    </row>
    <row r="9136" spans="14:16" x14ac:dyDescent="0.15">
      <c r="N9136" s="93"/>
      <c r="P9136" s="93"/>
    </row>
    <row r="9137" spans="14:16" x14ac:dyDescent="0.15">
      <c r="N9137" s="93"/>
      <c r="P9137" s="93"/>
    </row>
    <row r="9138" spans="14:16" x14ac:dyDescent="0.15">
      <c r="N9138" s="93"/>
      <c r="P9138" s="93"/>
    </row>
    <row r="9139" spans="14:16" x14ac:dyDescent="0.15">
      <c r="N9139" s="93"/>
      <c r="P9139" s="93"/>
    </row>
    <row r="9140" spans="14:16" x14ac:dyDescent="0.15">
      <c r="N9140" s="93"/>
      <c r="P9140" s="93"/>
    </row>
    <row r="9141" spans="14:16" x14ac:dyDescent="0.15">
      <c r="N9141" s="93"/>
      <c r="P9141" s="93"/>
    </row>
    <row r="9142" spans="14:16" x14ac:dyDescent="0.15">
      <c r="N9142" s="93"/>
      <c r="P9142" s="93"/>
    </row>
    <row r="9143" spans="14:16" x14ac:dyDescent="0.15">
      <c r="N9143" s="93"/>
      <c r="P9143" s="93"/>
    </row>
    <row r="9144" spans="14:16" x14ac:dyDescent="0.15">
      <c r="N9144" s="93"/>
      <c r="P9144" s="93"/>
    </row>
    <row r="9145" spans="14:16" x14ac:dyDescent="0.15">
      <c r="N9145" s="93"/>
      <c r="P9145" s="93"/>
    </row>
    <row r="9146" spans="14:16" x14ac:dyDescent="0.15">
      <c r="N9146" s="93"/>
      <c r="P9146" s="93"/>
    </row>
    <row r="9147" spans="14:16" x14ac:dyDescent="0.15">
      <c r="N9147" s="93"/>
      <c r="P9147" s="93"/>
    </row>
    <row r="9148" spans="14:16" x14ac:dyDescent="0.15">
      <c r="N9148" s="93"/>
      <c r="P9148" s="93"/>
    </row>
    <row r="9149" spans="14:16" x14ac:dyDescent="0.15">
      <c r="N9149" s="93"/>
      <c r="P9149" s="93"/>
    </row>
    <row r="9150" spans="14:16" x14ac:dyDescent="0.15">
      <c r="N9150" s="93"/>
      <c r="P9150" s="93"/>
    </row>
    <row r="9151" spans="14:16" x14ac:dyDescent="0.15">
      <c r="N9151" s="93"/>
      <c r="P9151" s="93"/>
    </row>
    <row r="9152" spans="14:16" x14ac:dyDescent="0.15">
      <c r="N9152" s="93"/>
      <c r="P9152" s="93"/>
    </row>
    <row r="9153" spans="14:16" x14ac:dyDescent="0.15">
      <c r="N9153" s="93"/>
      <c r="P9153" s="93"/>
    </row>
    <row r="9154" spans="14:16" x14ac:dyDescent="0.15">
      <c r="N9154" s="93"/>
      <c r="P9154" s="93"/>
    </row>
    <row r="9155" spans="14:16" x14ac:dyDescent="0.15">
      <c r="N9155" s="93"/>
      <c r="P9155" s="93"/>
    </row>
    <row r="9156" spans="14:16" x14ac:dyDescent="0.15">
      <c r="N9156" s="93"/>
      <c r="P9156" s="93"/>
    </row>
    <row r="9157" spans="14:16" x14ac:dyDescent="0.15">
      <c r="N9157" s="93"/>
      <c r="P9157" s="93"/>
    </row>
    <row r="9158" spans="14:16" x14ac:dyDescent="0.15">
      <c r="N9158" s="93"/>
      <c r="P9158" s="93"/>
    </row>
    <row r="9159" spans="14:16" x14ac:dyDescent="0.15">
      <c r="N9159" s="93"/>
      <c r="P9159" s="93"/>
    </row>
    <row r="9160" spans="14:16" x14ac:dyDescent="0.15">
      <c r="N9160" s="93"/>
      <c r="P9160" s="93"/>
    </row>
    <row r="9161" spans="14:16" x14ac:dyDescent="0.15">
      <c r="N9161" s="93"/>
      <c r="P9161" s="93"/>
    </row>
    <row r="9162" spans="14:16" x14ac:dyDescent="0.15">
      <c r="N9162" s="93"/>
      <c r="P9162" s="93"/>
    </row>
    <row r="9163" spans="14:16" x14ac:dyDescent="0.15">
      <c r="N9163" s="93"/>
      <c r="P9163" s="93"/>
    </row>
    <row r="9164" spans="14:16" x14ac:dyDescent="0.15">
      <c r="N9164" s="93"/>
      <c r="P9164" s="93"/>
    </row>
    <row r="9165" spans="14:16" x14ac:dyDescent="0.15">
      <c r="N9165" s="93"/>
      <c r="P9165" s="93"/>
    </row>
    <row r="9166" spans="14:16" x14ac:dyDescent="0.15">
      <c r="N9166" s="93"/>
      <c r="P9166" s="93"/>
    </row>
    <row r="9167" spans="14:16" x14ac:dyDescent="0.15">
      <c r="N9167" s="93"/>
      <c r="P9167" s="93"/>
    </row>
    <row r="9168" spans="14:16" x14ac:dyDescent="0.15">
      <c r="N9168" s="93"/>
      <c r="P9168" s="93"/>
    </row>
    <row r="9169" spans="14:16" x14ac:dyDescent="0.15">
      <c r="N9169" s="93"/>
      <c r="P9169" s="93"/>
    </row>
    <row r="9170" spans="14:16" x14ac:dyDescent="0.15">
      <c r="N9170" s="93"/>
      <c r="P9170" s="93"/>
    </row>
    <row r="9171" spans="14:16" x14ac:dyDescent="0.15">
      <c r="N9171" s="93"/>
      <c r="P9171" s="93"/>
    </row>
    <row r="9172" spans="14:16" x14ac:dyDescent="0.15">
      <c r="N9172" s="93"/>
      <c r="P9172" s="93"/>
    </row>
    <row r="9173" spans="14:16" x14ac:dyDescent="0.15">
      <c r="N9173" s="93"/>
      <c r="P9173" s="93"/>
    </row>
    <row r="9174" spans="14:16" x14ac:dyDescent="0.15">
      <c r="N9174" s="93"/>
      <c r="P9174" s="93"/>
    </row>
    <row r="9175" spans="14:16" x14ac:dyDescent="0.15">
      <c r="N9175" s="93"/>
      <c r="P9175" s="93"/>
    </row>
    <row r="9176" spans="14:16" x14ac:dyDescent="0.15">
      <c r="N9176" s="93"/>
      <c r="P9176" s="93"/>
    </row>
    <row r="9177" spans="14:16" x14ac:dyDescent="0.15">
      <c r="N9177" s="93"/>
      <c r="P9177" s="93"/>
    </row>
    <row r="9178" spans="14:16" x14ac:dyDescent="0.15">
      <c r="N9178" s="93"/>
      <c r="P9178" s="93"/>
    </row>
    <row r="9179" spans="14:16" x14ac:dyDescent="0.15">
      <c r="N9179" s="93"/>
      <c r="P9179" s="93"/>
    </row>
    <row r="9180" spans="14:16" x14ac:dyDescent="0.15">
      <c r="N9180" s="93"/>
      <c r="P9180" s="93"/>
    </row>
    <row r="9181" spans="14:16" x14ac:dyDescent="0.15">
      <c r="N9181" s="93"/>
      <c r="P9181" s="93"/>
    </row>
    <row r="9182" spans="14:16" x14ac:dyDescent="0.15">
      <c r="N9182" s="93"/>
      <c r="P9182" s="93"/>
    </row>
    <row r="9183" spans="14:16" x14ac:dyDescent="0.15">
      <c r="N9183" s="93"/>
      <c r="P9183" s="93"/>
    </row>
    <row r="9184" spans="14:16" x14ac:dyDescent="0.15">
      <c r="N9184" s="93"/>
      <c r="P9184" s="93"/>
    </row>
    <row r="9185" spans="14:16" x14ac:dyDescent="0.15">
      <c r="N9185" s="93"/>
      <c r="P9185" s="93"/>
    </row>
    <row r="9186" spans="14:16" x14ac:dyDescent="0.15">
      <c r="N9186" s="93"/>
      <c r="P9186" s="93"/>
    </row>
    <row r="9187" spans="14:16" x14ac:dyDescent="0.15">
      <c r="N9187" s="93"/>
      <c r="P9187" s="93"/>
    </row>
    <row r="9188" spans="14:16" x14ac:dyDescent="0.15">
      <c r="N9188" s="93"/>
      <c r="P9188" s="93"/>
    </row>
    <row r="9189" spans="14:16" x14ac:dyDescent="0.15">
      <c r="N9189" s="93"/>
      <c r="P9189" s="93"/>
    </row>
    <row r="9190" spans="14:16" x14ac:dyDescent="0.15">
      <c r="N9190" s="93"/>
      <c r="P9190" s="93"/>
    </row>
    <row r="9191" spans="14:16" x14ac:dyDescent="0.15">
      <c r="N9191" s="93"/>
      <c r="P9191" s="93"/>
    </row>
    <row r="9192" spans="14:16" x14ac:dyDescent="0.15">
      <c r="N9192" s="93"/>
      <c r="P9192" s="93"/>
    </row>
    <row r="9193" spans="14:16" x14ac:dyDescent="0.15">
      <c r="N9193" s="93"/>
      <c r="P9193" s="93"/>
    </row>
    <row r="9194" spans="14:16" x14ac:dyDescent="0.15">
      <c r="N9194" s="93"/>
      <c r="P9194" s="93"/>
    </row>
    <row r="9195" spans="14:16" x14ac:dyDescent="0.15">
      <c r="N9195" s="93"/>
      <c r="P9195" s="93"/>
    </row>
    <row r="9196" spans="14:16" x14ac:dyDescent="0.15">
      <c r="N9196" s="93"/>
      <c r="P9196" s="93"/>
    </row>
    <row r="9197" spans="14:16" x14ac:dyDescent="0.15">
      <c r="N9197" s="93"/>
      <c r="P9197" s="93"/>
    </row>
    <row r="9198" spans="14:16" x14ac:dyDescent="0.15">
      <c r="N9198" s="93"/>
      <c r="P9198" s="93"/>
    </row>
    <row r="9199" spans="14:16" x14ac:dyDescent="0.15">
      <c r="N9199" s="93"/>
      <c r="P9199" s="93"/>
    </row>
    <row r="9200" spans="14:16" x14ac:dyDescent="0.15">
      <c r="N9200" s="93"/>
      <c r="P9200" s="93"/>
    </row>
    <row r="9201" spans="14:16" x14ac:dyDescent="0.15">
      <c r="N9201" s="93"/>
      <c r="P9201" s="93"/>
    </row>
    <row r="9202" spans="14:16" x14ac:dyDescent="0.15">
      <c r="N9202" s="93"/>
      <c r="P9202" s="93"/>
    </row>
    <row r="9203" spans="14:16" x14ac:dyDescent="0.15">
      <c r="N9203" s="93"/>
      <c r="P9203" s="93"/>
    </row>
    <row r="9204" spans="14:16" x14ac:dyDescent="0.15">
      <c r="N9204" s="93"/>
      <c r="P9204" s="93"/>
    </row>
    <row r="9205" spans="14:16" x14ac:dyDescent="0.15">
      <c r="N9205" s="93"/>
      <c r="P9205" s="93"/>
    </row>
    <row r="9206" spans="14:16" x14ac:dyDescent="0.15">
      <c r="N9206" s="93"/>
      <c r="P9206" s="93"/>
    </row>
    <row r="9207" spans="14:16" x14ac:dyDescent="0.15">
      <c r="N9207" s="93"/>
      <c r="P9207" s="93"/>
    </row>
    <row r="9208" spans="14:16" x14ac:dyDescent="0.15">
      <c r="N9208" s="93"/>
      <c r="P9208" s="93"/>
    </row>
    <row r="9209" spans="14:16" x14ac:dyDescent="0.15">
      <c r="N9209" s="93"/>
      <c r="P9209" s="93"/>
    </row>
    <row r="9210" spans="14:16" x14ac:dyDescent="0.15">
      <c r="N9210" s="93"/>
      <c r="P9210" s="93"/>
    </row>
    <row r="9211" spans="14:16" x14ac:dyDescent="0.15">
      <c r="N9211" s="93"/>
      <c r="P9211" s="93"/>
    </row>
    <row r="9212" spans="14:16" x14ac:dyDescent="0.15">
      <c r="N9212" s="93"/>
      <c r="P9212" s="93"/>
    </row>
    <row r="9213" spans="14:16" x14ac:dyDescent="0.15">
      <c r="N9213" s="93"/>
      <c r="P9213" s="93"/>
    </row>
    <row r="9214" spans="14:16" x14ac:dyDescent="0.15">
      <c r="N9214" s="93"/>
      <c r="P9214" s="93"/>
    </row>
    <row r="9215" spans="14:16" x14ac:dyDescent="0.15">
      <c r="N9215" s="93"/>
      <c r="P9215" s="93"/>
    </row>
    <row r="9216" spans="14:16" x14ac:dyDescent="0.15">
      <c r="N9216" s="93"/>
      <c r="P9216" s="93"/>
    </row>
    <row r="9217" spans="14:16" x14ac:dyDescent="0.15">
      <c r="N9217" s="93"/>
      <c r="P9217" s="93"/>
    </row>
    <row r="9218" spans="14:16" x14ac:dyDescent="0.15">
      <c r="N9218" s="93"/>
      <c r="P9218" s="93"/>
    </row>
    <row r="9219" spans="14:16" x14ac:dyDescent="0.15">
      <c r="N9219" s="93"/>
      <c r="P9219" s="93"/>
    </row>
    <row r="9220" spans="14:16" x14ac:dyDescent="0.15">
      <c r="N9220" s="93"/>
      <c r="P9220" s="93"/>
    </row>
    <row r="9221" spans="14:16" x14ac:dyDescent="0.15">
      <c r="N9221" s="93"/>
      <c r="P9221" s="93"/>
    </row>
    <row r="9222" spans="14:16" x14ac:dyDescent="0.15">
      <c r="N9222" s="93"/>
      <c r="P9222" s="93"/>
    </row>
    <row r="9223" spans="14:16" x14ac:dyDescent="0.15">
      <c r="N9223" s="93"/>
      <c r="P9223" s="93"/>
    </row>
    <row r="9224" spans="14:16" x14ac:dyDescent="0.15">
      <c r="N9224" s="93"/>
      <c r="P9224" s="93"/>
    </row>
    <row r="9225" spans="14:16" x14ac:dyDescent="0.15">
      <c r="N9225" s="93"/>
      <c r="P9225" s="93"/>
    </row>
    <row r="9226" spans="14:16" x14ac:dyDescent="0.15">
      <c r="N9226" s="93"/>
      <c r="P9226" s="93"/>
    </row>
    <row r="9227" spans="14:16" x14ac:dyDescent="0.15">
      <c r="N9227" s="93"/>
      <c r="P9227" s="93"/>
    </row>
    <row r="9228" spans="14:16" x14ac:dyDescent="0.15">
      <c r="N9228" s="93"/>
      <c r="P9228" s="93"/>
    </row>
    <row r="9229" spans="14:16" x14ac:dyDescent="0.15">
      <c r="N9229" s="93"/>
      <c r="P9229" s="93"/>
    </row>
    <row r="9230" spans="14:16" x14ac:dyDescent="0.15">
      <c r="N9230" s="93"/>
      <c r="P9230" s="93"/>
    </row>
    <row r="9231" spans="14:16" x14ac:dyDescent="0.15">
      <c r="N9231" s="93"/>
      <c r="P9231" s="93"/>
    </row>
    <row r="9232" spans="14:16" x14ac:dyDescent="0.15">
      <c r="N9232" s="93"/>
      <c r="P9232" s="93"/>
    </row>
    <row r="9233" spans="14:16" x14ac:dyDescent="0.15">
      <c r="N9233" s="93"/>
      <c r="P9233" s="93"/>
    </row>
    <row r="9234" spans="14:16" x14ac:dyDescent="0.15">
      <c r="N9234" s="93"/>
      <c r="P9234" s="93"/>
    </row>
    <row r="9235" spans="14:16" x14ac:dyDescent="0.15">
      <c r="N9235" s="93"/>
      <c r="P9235" s="93"/>
    </row>
    <row r="9236" spans="14:16" x14ac:dyDescent="0.15">
      <c r="N9236" s="93"/>
      <c r="P9236" s="93"/>
    </row>
    <row r="9237" spans="14:16" x14ac:dyDescent="0.15">
      <c r="N9237" s="93"/>
      <c r="P9237" s="93"/>
    </row>
    <row r="9238" spans="14:16" x14ac:dyDescent="0.15">
      <c r="N9238" s="93"/>
      <c r="P9238" s="93"/>
    </row>
    <row r="9239" spans="14:16" x14ac:dyDescent="0.15">
      <c r="N9239" s="93"/>
      <c r="P9239" s="93"/>
    </row>
    <row r="9240" spans="14:16" x14ac:dyDescent="0.15">
      <c r="N9240" s="93"/>
      <c r="P9240" s="93"/>
    </row>
    <row r="9241" spans="14:16" x14ac:dyDescent="0.15">
      <c r="N9241" s="93"/>
      <c r="P9241" s="93"/>
    </row>
    <row r="9242" spans="14:16" x14ac:dyDescent="0.15">
      <c r="N9242" s="93"/>
      <c r="P9242" s="93"/>
    </row>
    <row r="9243" spans="14:16" x14ac:dyDescent="0.15">
      <c r="N9243" s="93"/>
      <c r="P9243" s="93"/>
    </row>
    <row r="9244" spans="14:16" x14ac:dyDescent="0.15">
      <c r="N9244" s="93"/>
      <c r="P9244" s="93"/>
    </row>
    <row r="9245" spans="14:16" x14ac:dyDescent="0.15">
      <c r="N9245" s="93"/>
      <c r="P9245" s="93"/>
    </row>
    <row r="9246" spans="14:16" x14ac:dyDescent="0.15">
      <c r="N9246" s="93"/>
      <c r="P9246" s="93"/>
    </row>
    <row r="9247" spans="14:16" x14ac:dyDescent="0.15">
      <c r="N9247" s="93"/>
      <c r="P9247" s="93"/>
    </row>
    <row r="9248" spans="14:16" x14ac:dyDescent="0.15">
      <c r="N9248" s="93"/>
      <c r="P9248" s="93"/>
    </row>
    <row r="9249" spans="14:16" x14ac:dyDescent="0.15">
      <c r="N9249" s="93"/>
      <c r="P9249" s="93"/>
    </row>
    <row r="9250" spans="14:16" x14ac:dyDescent="0.15">
      <c r="N9250" s="93"/>
      <c r="P9250" s="93"/>
    </row>
    <row r="9251" spans="14:16" x14ac:dyDescent="0.15">
      <c r="N9251" s="93"/>
      <c r="P9251" s="93"/>
    </row>
    <row r="9252" spans="14:16" x14ac:dyDescent="0.15">
      <c r="N9252" s="93"/>
      <c r="P9252" s="93"/>
    </row>
    <row r="9253" spans="14:16" x14ac:dyDescent="0.15">
      <c r="N9253" s="93"/>
      <c r="P9253" s="93"/>
    </row>
    <row r="9254" spans="14:16" x14ac:dyDescent="0.15">
      <c r="N9254" s="93"/>
      <c r="P9254" s="93"/>
    </row>
    <row r="9255" spans="14:16" x14ac:dyDescent="0.15">
      <c r="N9255" s="93"/>
      <c r="P9255" s="93"/>
    </row>
    <row r="9256" spans="14:16" x14ac:dyDescent="0.15">
      <c r="N9256" s="93"/>
      <c r="P9256" s="93"/>
    </row>
    <row r="9257" spans="14:16" x14ac:dyDescent="0.15">
      <c r="N9257" s="93"/>
      <c r="P9257" s="93"/>
    </row>
    <row r="9258" spans="14:16" x14ac:dyDescent="0.15">
      <c r="N9258" s="93"/>
      <c r="P9258" s="93"/>
    </row>
    <row r="9259" spans="14:16" x14ac:dyDescent="0.15">
      <c r="N9259" s="93"/>
      <c r="P9259" s="93"/>
    </row>
    <row r="9260" spans="14:16" x14ac:dyDescent="0.15">
      <c r="N9260" s="93"/>
      <c r="P9260" s="93"/>
    </row>
    <row r="9261" spans="14:16" x14ac:dyDescent="0.15">
      <c r="N9261" s="93"/>
      <c r="P9261" s="93"/>
    </row>
    <row r="9262" spans="14:16" x14ac:dyDescent="0.15">
      <c r="N9262" s="93"/>
      <c r="P9262" s="93"/>
    </row>
    <row r="9263" spans="14:16" x14ac:dyDescent="0.15">
      <c r="N9263" s="93"/>
      <c r="P9263" s="93"/>
    </row>
    <row r="9264" spans="14:16" x14ac:dyDescent="0.15">
      <c r="N9264" s="93"/>
      <c r="P9264" s="93"/>
    </row>
    <row r="9265" spans="14:16" x14ac:dyDescent="0.15">
      <c r="N9265" s="93"/>
      <c r="P9265" s="93"/>
    </row>
    <row r="9266" spans="14:16" x14ac:dyDescent="0.15">
      <c r="N9266" s="93"/>
      <c r="P9266" s="93"/>
    </row>
    <row r="9267" spans="14:16" x14ac:dyDescent="0.15">
      <c r="N9267" s="93"/>
      <c r="P9267" s="93"/>
    </row>
    <row r="9268" spans="14:16" x14ac:dyDescent="0.15">
      <c r="N9268" s="93"/>
      <c r="P9268" s="93"/>
    </row>
    <row r="9269" spans="14:16" x14ac:dyDescent="0.15">
      <c r="N9269" s="93"/>
      <c r="P9269" s="93"/>
    </row>
    <row r="9270" spans="14:16" x14ac:dyDescent="0.15">
      <c r="N9270" s="93"/>
      <c r="P9270" s="93"/>
    </row>
    <row r="9271" spans="14:16" x14ac:dyDescent="0.15">
      <c r="N9271" s="93"/>
      <c r="P9271" s="93"/>
    </row>
    <row r="9272" spans="14:16" x14ac:dyDescent="0.15">
      <c r="N9272" s="93"/>
      <c r="P9272" s="93"/>
    </row>
    <row r="9273" spans="14:16" x14ac:dyDescent="0.15">
      <c r="N9273" s="93"/>
      <c r="P9273" s="93"/>
    </row>
    <row r="9274" spans="14:16" x14ac:dyDescent="0.15">
      <c r="N9274" s="93"/>
      <c r="P9274" s="93"/>
    </row>
    <row r="9275" spans="14:16" x14ac:dyDescent="0.15">
      <c r="N9275" s="93"/>
      <c r="P9275" s="93"/>
    </row>
    <row r="9276" spans="14:16" x14ac:dyDescent="0.15">
      <c r="N9276" s="93"/>
      <c r="P9276" s="93"/>
    </row>
    <row r="9277" spans="14:16" x14ac:dyDescent="0.15">
      <c r="N9277" s="93"/>
      <c r="P9277" s="93"/>
    </row>
    <row r="9278" spans="14:16" x14ac:dyDescent="0.15">
      <c r="N9278" s="93"/>
      <c r="P9278" s="93"/>
    </row>
    <row r="9279" spans="14:16" x14ac:dyDescent="0.15">
      <c r="N9279" s="93"/>
      <c r="P9279" s="93"/>
    </row>
    <row r="9280" spans="14:16" x14ac:dyDescent="0.15">
      <c r="N9280" s="93"/>
      <c r="P9280" s="93"/>
    </row>
    <row r="9281" spans="14:16" x14ac:dyDescent="0.15">
      <c r="N9281" s="93"/>
      <c r="P9281" s="93"/>
    </row>
    <row r="9282" spans="14:16" x14ac:dyDescent="0.15">
      <c r="N9282" s="93"/>
      <c r="P9282" s="93"/>
    </row>
    <row r="9283" spans="14:16" x14ac:dyDescent="0.15">
      <c r="N9283" s="93"/>
      <c r="P9283" s="93"/>
    </row>
    <row r="9284" spans="14:16" x14ac:dyDescent="0.15">
      <c r="N9284" s="93"/>
      <c r="P9284" s="93"/>
    </row>
    <row r="9285" spans="14:16" x14ac:dyDescent="0.15">
      <c r="N9285" s="93"/>
      <c r="P9285" s="93"/>
    </row>
    <row r="9286" spans="14:16" x14ac:dyDescent="0.15">
      <c r="N9286" s="93"/>
      <c r="P9286" s="93"/>
    </row>
    <row r="9287" spans="14:16" x14ac:dyDescent="0.15">
      <c r="N9287" s="93"/>
      <c r="P9287" s="93"/>
    </row>
    <row r="9288" spans="14:16" x14ac:dyDescent="0.15">
      <c r="N9288" s="93"/>
      <c r="P9288" s="93"/>
    </row>
    <row r="9289" spans="14:16" x14ac:dyDescent="0.15">
      <c r="N9289" s="93"/>
      <c r="P9289" s="93"/>
    </row>
    <row r="9290" spans="14:16" x14ac:dyDescent="0.15">
      <c r="N9290" s="93"/>
      <c r="P9290" s="93"/>
    </row>
    <row r="9291" spans="14:16" x14ac:dyDescent="0.15">
      <c r="N9291" s="93"/>
      <c r="P9291" s="93"/>
    </row>
    <row r="9292" spans="14:16" x14ac:dyDescent="0.15">
      <c r="N9292" s="93"/>
      <c r="P9292" s="93"/>
    </row>
    <row r="9293" spans="14:16" x14ac:dyDescent="0.15">
      <c r="N9293" s="93"/>
      <c r="P9293" s="93"/>
    </row>
    <row r="9294" spans="14:16" x14ac:dyDescent="0.15">
      <c r="N9294" s="93"/>
      <c r="P9294" s="93"/>
    </row>
    <row r="9295" spans="14:16" x14ac:dyDescent="0.15">
      <c r="N9295" s="93"/>
      <c r="P9295" s="93"/>
    </row>
    <row r="9296" spans="14:16" x14ac:dyDescent="0.15">
      <c r="N9296" s="93"/>
      <c r="P9296" s="93"/>
    </row>
    <row r="9297" spans="14:16" x14ac:dyDescent="0.15">
      <c r="N9297" s="93"/>
      <c r="P9297" s="93"/>
    </row>
    <row r="9298" spans="14:16" x14ac:dyDescent="0.15">
      <c r="N9298" s="93"/>
      <c r="P9298" s="93"/>
    </row>
    <row r="9299" spans="14:16" x14ac:dyDescent="0.15">
      <c r="N9299" s="93"/>
      <c r="P9299" s="93"/>
    </row>
    <row r="9300" spans="14:16" x14ac:dyDescent="0.15">
      <c r="N9300" s="93"/>
      <c r="P9300" s="93"/>
    </row>
    <row r="9301" spans="14:16" x14ac:dyDescent="0.15">
      <c r="N9301" s="93"/>
      <c r="P9301" s="93"/>
    </row>
    <row r="9302" spans="14:16" x14ac:dyDescent="0.15">
      <c r="N9302" s="93"/>
      <c r="P9302" s="93"/>
    </row>
    <row r="9303" spans="14:16" x14ac:dyDescent="0.15">
      <c r="N9303" s="93"/>
      <c r="P9303" s="93"/>
    </row>
    <row r="9304" spans="14:16" x14ac:dyDescent="0.15">
      <c r="N9304" s="93"/>
      <c r="P9304" s="93"/>
    </row>
    <row r="9305" spans="14:16" x14ac:dyDescent="0.15">
      <c r="N9305" s="93"/>
      <c r="P9305" s="93"/>
    </row>
    <row r="9306" spans="14:16" x14ac:dyDescent="0.15">
      <c r="N9306" s="93"/>
      <c r="P9306" s="93"/>
    </row>
    <row r="9307" spans="14:16" x14ac:dyDescent="0.15">
      <c r="N9307" s="93"/>
      <c r="P9307" s="93"/>
    </row>
    <row r="9308" spans="14:16" x14ac:dyDescent="0.15">
      <c r="N9308" s="93"/>
      <c r="P9308" s="93"/>
    </row>
    <row r="9309" spans="14:16" x14ac:dyDescent="0.15">
      <c r="N9309" s="93"/>
      <c r="P9309" s="93"/>
    </row>
    <row r="9310" spans="14:16" x14ac:dyDescent="0.15">
      <c r="N9310" s="93"/>
      <c r="P9310" s="93"/>
    </row>
    <row r="9311" spans="14:16" x14ac:dyDescent="0.15">
      <c r="N9311" s="93"/>
      <c r="P9311" s="93"/>
    </row>
    <row r="9312" spans="14:16" x14ac:dyDescent="0.15">
      <c r="N9312" s="93"/>
      <c r="P9312" s="93"/>
    </row>
    <row r="9313" spans="14:16" x14ac:dyDescent="0.15">
      <c r="N9313" s="93"/>
      <c r="P9313" s="93"/>
    </row>
    <row r="9314" spans="14:16" x14ac:dyDescent="0.15">
      <c r="N9314" s="93"/>
      <c r="P9314" s="93"/>
    </row>
    <row r="9315" spans="14:16" x14ac:dyDescent="0.15">
      <c r="N9315" s="93"/>
      <c r="P9315" s="93"/>
    </row>
    <row r="9316" spans="14:16" x14ac:dyDescent="0.15">
      <c r="N9316" s="93"/>
      <c r="P9316" s="93"/>
    </row>
    <row r="9317" spans="14:16" x14ac:dyDescent="0.15">
      <c r="N9317" s="93"/>
      <c r="P9317" s="93"/>
    </row>
    <row r="9318" spans="14:16" x14ac:dyDescent="0.15">
      <c r="N9318" s="93"/>
      <c r="P9318" s="93"/>
    </row>
    <row r="9319" spans="14:16" x14ac:dyDescent="0.15">
      <c r="N9319" s="93"/>
      <c r="P9319" s="93"/>
    </row>
    <row r="9320" spans="14:16" x14ac:dyDescent="0.15">
      <c r="N9320" s="93"/>
      <c r="P9320" s="93"/>
    </row>
    <row r="9321" spans="14:16" x14ac:dyDescent="0.15">
      <c r="N9321" s="93"/>
      <c r="P9321" s="93"/>
    </row>
    <row r="9322" spans="14:16" x14ac:dyDescent="0.15">
      <c r="N9322" s="93"/>
      <c r="P9322" s="93"/>
    </row>
    <row r="9323" spans="14:16" x14ac:dyDescent="0.15">
      <c r="N9323" s="93"/>
      <c r="P9323" s="93"/>
    </row>
    <row r="9324" spans="14:16" x14ac:dyDescent="0.15">
      <c r="N9324" s="93"/>
      <c r="P9324" s="93"/>
    </row>
    <row r="9325" spans="14:16" x14ac:dyDescent="0.15">
      <c r="N9325" s="93"/>
      <c r="P9325" s="93"/>
    </row>
    <row r="9326" spans="14:16" x14ac:dyDescent="0.15">
      <c r="N9326" s="93"/>
      <c r="P9326" s="93"/>
    </row>
    <row r="9327" spans="14:16" x14ac:dyDescent="0.15">
      <c r="N9327" s="93"/>
      <c r="P9327" s="93"/>
    </row>
    <row r="9328" spans="14:16" x14ac:dyDescent="0.15">
      <c r="N9328" s="93"/>
      <c r="P9328" s="93"/>
    </row>
    <row r="9329" spans="14:16" x14ac:dyDescent="0.15">
      <c r="N9329" s="93"/>
      <c r="P9329" s="93"/>
    </row>
    <row r="9330" spans="14:16" x14ac:dyDescent="0.15">
      <c r="N9330" s="93"/>
      <c r="P9330" s="93"/>
    </row>
    <row r="9331" spans="14:16" x14ac:dyDescent="0.15">
      <c r="N9331" s="93"/>
      <c r="P9331" s="93"/>
    </row>
    <row r="9332" spans="14:16" x14ac:dyDescent="0.15">
      <c r="N9332" s="93"/>
      <c r="P9332" s="93"/>
    </row>
    <row r="9333" spans="14:16" x14ac:dyDescent="0.15">
      <c r="N9333" s="93"/>
      <c r="P9333" s="93"/>
    </row>
    <row r="9334" spans="14:16" x14ac:dyDescent="0.15">
      <c r="N9334" s="93"/>
      <c r="P9334" s="93"/>
    </row>
    <row r="9335" spans="14:16" x14ac:dyDescent="0.15">
      <c r="N9335" s="93"/>
      <c r="P9335" s="93"/>
    </row>
    <row r="9336" spans="14:16" x14ac:dyDescent="0.15">
      <c r="N9336" s="93"/>
      <c r="P9336" s="93"/>
    </row>
    <row r="9337" spans="14:16" x14ac:dyDescent="0.15">
      <c r="N9337" s="93"/>
      <c r="P9337" s="93"/>
    </row>
    <row r="9338" spans="14:16" x14ac:dyDescent="0.15">
      <c r="N9338" s="93"/>
      <c r="P9338" s="93"/>
    </row>
    <row r="9339" spans="14:16" x14ac:dyDescent="0.15">
      <c r="N9339" s="93"/>
      <c r="P9339" s="93"/>
    </row>
    <row r="9340" spans="14:16" x14ac:dyDescent="0.15">
      <c r="N9340" s="93"/>
      <c r="P9340" s="93"/>
    </row>
    <row r="9341" spans="14:16" x14ac:dyDescent="0.15">
      <c r="N9341" s="93"/>
      <c r="P9341" s="93"/>
    </row>
    <row r="9342" spans="14:16" x14ac:dyDescent="0.15">
      <c r="N9342" s="93"/>
      <c r="P9342" s="93"/>
    </row>
    <row r="9343" spans="14:16" x14ac:dyDescent="0.15">
      <c r="N9343" s="93"/>
      <c r="P9343" s="93"/>
    </row>
    <row r="9344" spans="14:16" x14ac:dyDescent="0.15">
      <c r="N9344" s="93"/>
      <c r="P9344" s="93"/>
    </row>
    <row r="9345" spans="14:16" x14ac:dyDescent="0.15">
      <c r="N9345" s="93"/>
      <c r="P9345" s="93"/>
    </row>
    <row r="9346" spans="14:16" x14ac:dyDescent="0.15">
      <c r="N9346" s="93"/>
      <c r="P9346" s="93"/>
    </row>
    <row r="9347" spans="14:16" x14ac:dyDescent="0.15">
      <c r="N9347" s="93"/>
      <c r="P9347" s="93"/>
    </row>
    <row r="9348" spans="14:16" x14ac:dyDescent="0.15">
      <c r="N9348" s="93"/>
      <c r="P9348" s="93"/>
    </row>
    <row r="9349" spans="14:16" x14ac:dyDescent="0.15">
      <c r="N9349" s="93"/>
      <c r="P9349" s="93"/>
    </row>
    <row r="9350" spans="14:16" x14ac:dyDescent="0.15">
      <c r="N9350" s="93"/>
      <c r="P9350" s="93"/>
    </row>
    <row r="9351" spans="14:16" x14ac:dyDescent="0.15">
      <c r="N9351" s="93"/>
      <c r="P9351" s="93"/>
    </row>
    <row r="9352" spans="14:16" x14ac:dyDescent="0.15">
      <c r="N9352" s="93"/>
      <c r="P9352" s="93"/>
    </row>
    <row r="9353" spans="14:16" x14ac:dyDescent="0.15">
      <c r="N9353" s="93"/>
      <c r="P9353" s="93"/>
    </row>
    <row r="9354" spans="14:16" x14ac:dyDescent="0.15">
      <c r="N9354" s="93"/>
      <c r="P9354" s="93"/>
    </row>
    <row r="9355" spans="14:16" x14ac:dyDescent="0.15">
      <c r="N9355" s="93"/>
      <c r="P9355" s="93"/>
    </row>
    <row r="9356" spans="14:16" x14ac:dyDescent="0.15">
      <c r="N9356" s="93"/>
      <c r="P9356" s="93"/>
    </row>
    <row r="9357" spans="14:16" x14ac:dyDescent="0.15">
      <c r="N9357" s="93"/>
      <c r="P9357" s="93"/>
    </row>
    <row r="9358" spans="14:16" x14ac:dyDescent="0.15">
      <c r="N9358" s="93"/>
      <c r="P9358" s="93"/>
    </row>
    <row r="9359" spans="14:16" x14ac:dyDescent="0.15">
      <c r="N9359" s="93"/>
      <c r="P9359" s="93"/>
    </row>
    <row r="9360" spans="14:16" x14ac:dyDescent="0.15">
      <c r="N9360" s="93"/>
      <c r="P9360" s="93"/>
    </row>
    <row r="9361" spans="14:16" x14ac:dyDescent="0.15">
      <c r="N9361" s="93"/>
      <c r="P9361" s="93"/>
    </row>
    <row r="9362" spans="14:16" x14ac:dyDescent="0.15">
      <c r="N9362" s="93"/>
      <c r="P9362" s="93"/>
    </row>
    <row r="9363" spans="14:16" x14ac:dyDescent="0.15">
      <c r="N9363" s="93"/>
      <c r="P9363" s="93"/>
    </row>
    <row r="9364" spans="14:16" x14ac:dyDescent="0.15">
      <c r="N9364" s="93"/>
      <c r="P9364" s="93"/>
    </row>
    <row r="9365" spans="14:16" x14ac:dyDescent="0.15">
      <c r="N9365" s="93"/>
      <c r="P9365" s="93"/>
    </row>
    <row r="9366" spans="14:16" x14ac:dyDescent="0.15">
      <c r="N9366" s="93"/>
      <c r="P9366" s="93"/>
    </row>
    <row r="9367" spans="14:16" x14ac:dyDescent="0.15">
      <c r="N9367" s="93"/>
      <c r="P9367" s="93"/>
    </row>
    <row r="9368" spans="14:16" x14ac:dyDescent="0.15">
      <c r="N9368" s="93"/>
      <c r="P9368" s="93"/>
    </row>
    <row r="9369" spans="14:16" x14ac:dyDescent="0.15">
      <c r="N9369" s="93"/>
      <c r="P9369" s="93"/>
    </row>
    <row r="9370" spans="14:16" x14ac:dyDescent="0.15">
      <c r="N9370" s="93"/>
      <c r="P9370" s="93"/>
    </row>
    <row r="9371" spans="14:16" x14ac:dyDescent="0.15">
      <c r="N9371" s="93"/>
      <c r="P9371" s="93"/>
    </row>
    <row r="9372" spans="14:16" x14ac:dyDescent="0.15">
      <c r="N9372" s="93"/>
      <c r="P9372" s="93"/>
    </row>
    <row r="9373" spans="14:16" x14ac:dyDescent="0.15">
      <c r="N9373" s="93"/>
      <c r="P9373" s="93"/>
    </row>
    <row r="9374" spans="14:16" x14ac:dyDescent="0.15">
      <c r="N9374" s="93"/>
      <c r="P9374" s="93"/>
    </row>
    <row r="9375" spans="14:16" x14ac:dyDescent="0.15">
      <c r="N9375" s="93"/>
      <c r="P9375" s="93"/>
    </row>
    <row r="9376" spans="14:16" x14ac:dyDescent="0.15">
      <c r="N9376" s="93"/>
      <c r="P9376" s="93"/>
    </row>
    <row r="9377" spans="14:16" x14ac:dyDescent="0.15">
      <c r="N9377" s="93"/>
      <c r="P9377" s="93"/>
    </row>
    <row r="9378" spans="14:16" x14ac:dyDescent="0.15">
      <c r="N9378" s="93"/>
      <c r="P9378" s="93"/>
    </row>
    <row r="9379" spans="14:16" x14ac:dyDescent="0.15">
      <c r="N9379" s="93"/>
      <c r="P9379" s="93"/>
    </row>
    <row r="9380" spans="14:16" x14ac:dyDescent="0.15">
      <c r="N9380" s="93"/>
      <c r="P9380" s="93"/>
    </row>
    <row r="9381" spans="14:16" x14ac:dyDescent="0.15">
      <c r="N9381" s="93"/>
      <c r="P9381" s="93"/>
    </row>
    <row r="9382" spans="14:16" x14ac:dyDescent="0.15">
      <c r="N9382" s="93"/>
      <c r="P9382" s="93"/>
    </row>
    <row r="9383" spans="14:16" x14ac:dyDescent="0.15">
      <c r="N9383" s="93"/>
      <c r="P9383" s="93"/>
    </row>
    <row r="9384" spans="14:16" x14ac:dyDescent="0.15">
      <c r="N9384" s="93"/>
      <c r="P9384" s="93"/>
    </row>
    <row r="9385" spans="14:16" x14ac:dyDescent="0.15">
      <c r="N9385" s="93"/>
      <c r="P9385" s="93"/>
    </row>
    <row r="9386" spans="14:16" x14ac:dyDescent="0.15">
      <c r="N9386" s="93"/>
      <c r="P9386" s="93"/>
    </row>
    <row r="9387" spans="14:16" x14ac:dyDescent="0.15">
      <c r="N9387" s="93"/>
      <c r="P9387" s="93"/>
    </row>
    <row r="9388" spans="14:16" x14ac:dyDescent="0.15">
      <c r="N9388" s="93"/>
      <c r="P9388" s="93"/>
    </row>
    <row r="9389" spans="14:16" x14ac:dyDescent="0.15">
      <c r="N9389" s="93"/>
      <c r="P9389" s="93"/>
    </row>
    <row r="9390" spans="14:16" x14ac:dyDescent="0.15">
      <c r="N9390" s="93"/>
      <c r="P9390" s="93"/>
    </row>
    <row r="9391" spans="14:16" x14ac:dyDescent="0.15">
      <c r="N9391" s="93"/>
      <c r="P9391" s="93"/>
    </row>
    <row r="9392" spans="14:16" x14ac:dyDescent="0.15">
      <c r="N9392" s="93"/>
      <c r="P9392" s="93"/>
    </row>
    <row r="9393" spans="14:16" x14ac:dyDescent="0.15">
      <c r="N9393" s="93"/>
      <c r="P9393" s="93"/>
    </row>
    <row r="9394" spans="14:16" x14ac:dyDescent="0.15">
      <c r="N9394" s="93"/>
      <c r="P9394" s="93"/>
    </row>
    <row r="9395" spans="14:16" x14ac:dyDescent="0.15">
      <c r="N9395" s="93"/>
      <c r="P9395" s="93"/>
    </row>
    <row r="9396" spans="14:16" x14ac:dyDescent="0.15">
      <c r="N9396" s="93"/>
      <c r="P9396" s="93"/>
    </row>
    <row r="9397" spans="14:16" x14ac:dyDescent="0.15">
      <c r="N9397" s="93"/>
      <c r="P9397" s="93"/>
    </row>
    <row r="9398" spans="14:16" x14ac:dyDescent="0.15">
      <c r="N9398" s="93"/>
      <c r="P9398" s="93"/>
    </row>
    <row r="9399" spans="14:16" x14ac:dyDescent="0.15">
      <c r="N9399" s="93"/>
      <c r="P9399" s="93"/>
    </row>
    <row r="9400" spans="14:16" x14ac:dyDescent="0.15">
      <c r="N9400" s="93"/>
      <c r="P9400" s="93"/>
    </row>
    <row r="9401" spans="14:16" x14ac:dyDescent="0.15">
      <c r="N9401" s="93"/>
      <c r="P9401" s="93"/>
    </row>
    <row r="9402" spans="14:16" x14ac:dyDescent="0.15">
      <c r="N9402" s="93"/>
      <c r="P9402" s="93"/>
    </row>
    <row r="9403" spans="14:16" x14ac:dyDescent="0.15">
      <c r="N9403" s="93"/>
      <c r="P9403" s="93"/>
    </row>
    <row r="9404" spans="14:16" x14ac:dyDescent="0.15">
      <c r="N9404" s="93"/>
      <c r="P9404" s="93"/>
    </row>
    <row r="9405" spans="14:16" x14ac:dyDescent="0.15">
      <c r="N9405" s="93"/>
      <c r="P9405" s="93"/>
    </row>
    <row r="9406" spans="14:16" x14ac:dyDescent="0.15">
      <c r="N9406" s="93"/>
      <c r="P9406" s="93"/>
    </row>
    <row r="9407" spans="14:16" x14ac:dyDescent="0.15">
      <c r="N9407" s="93"/>
      <c r="P9407" s="93"/>
    </row>
    <row r="9408" spans="14:16" x14ac:dyDescent="0.15">
      <c r="N9408" s="93"/>
      <c r="P9408" s="93"/>
    </row>
    <row r="9409" spans="14:16" x14ac:dyDescent="0.15">
      <c r="N9409" s="93"/>
      <c r="P9409" s="93"/>
    </row>
    <row r="9410" spans="14:16" x14ac:dyDescent="0.15">
      <c r="N9410" s="93"/>
      <c r="P9410" s="93"/>
    </row>
    <row r="9411" spans="14:16" x14ac:dyDescent="0.15">
      <c r="N9411" s="93"/>
      <c r="P9411" s="93"/>
    </row>
    <row r="9412" spans="14:16" x14ac:dyDescent="0.15">
      <c r="N9412" s="93"/>
      <c r="P9412" s="93"/>
    </row>
    <row r="9413" spans="14:16" x14ac:dyDescent="0.15">
      <c r="N9413" s="93"/>
      <c r="P9413" s="93"/>
    </row>
    <row r="9414" spans="14:16" x14ac:dyDescent="0.15">
      <c r="N9414" s="93"/>
      <c r="P9414" s="93"/>
    </row>
    <row r="9415" spans="14:16" x14ac:dyDescent="0.15">
      <c r="N9415" s="93"/>
      <c r="P9415" s="93"/>
    </row>
    <row r="9416" spans="14:16" x14ac:dyDescent="0.15">
      <c r="N9416" s="93"/>
      <c r="P9416" s="93"/>
    </row>
    <row r="9417" spans="14:16" x14ac:dyDescent="0.15">
      <c r="N9417" s="93"/>
      <c r="P9417" s="93"/>
    </row>
    <row r="9418" spans="14:16" x14ac:dyDescent="0.15">
      <c r="N9418" s="93"/>
      <c r="P9418" s="93"/>
    </row>
    <row r="9419" spans="14:16" x14ac:dyDescent="0.15">
      <c r="N9419" s="93"/>
      <c r="P9419" s="93"/>
    </row>
    <row r="9420" spans="14:16" x14ac:dyDescent="0.15">
      <c r="N9420" s="93"/>
      <c r="P9420" s="93"/>
    </row>
    <row r="9421" spans="14:16" x14ac:dyDescent="0.15">
      <c r="N9421" s="93"/>
      <c r="P9421" s="93"/>
    </row>
    <row r="9422" spans="14:16" x14ac:dyDescent="0.15">
      <c r="N9422" s="93"/>
      <c r="P9422" s="93"/>
    </row>
    <row r="9423" spans="14:16" x14ac:dyDescent="0.15">
      <c r="N9423" s="93"/>
      <c r="P9423" s="93"/>
    </row>
    <row r="9424" spans="14:16" x14ac:dyDescent="0.15">
      <c r="N9424" s="93"/>
      <c r="P9424" s="93"/>
    </row>
    <row r="9425" spans="14:16" x14ac:dyDescent="0.15">
      <c r="N9425" s="93"/>
      <c r="P9425" s="93"/>
    </row>
    <row r="9426" spans="14:16" x14ac:dyDescent="0.15">
      <c r="N9426" s="93"/>
      <c r="P9426" s="93"/>
    </row>
    <row r="9427" spans="14:16" x14ac:dyDescent="0.15">
      <c r="N9427" s="93"/>
      <c r="P9427" s="93"/>
    </row>
    <row r="9428" spans="14:16" x14ac:dyDescent="0.15">
      <c r="N9428" s="93"/>
      <c r="P9428" s="93"/>
    </row>
    <row r="9429" spans="14:16" x14ac:dyDescent="0.15">
      <c r="N9429" s="93"/>
      <c r="P9429" s="93"/>
    </row>
    <row r="9430" spans="14:16" x14ac:dyDescent="0.15">
      <c r="N9430" s="93"/>
      <c r="P9430" s="93"/>
    </row>
    <row r="9431" spans="14:16" x14ac:dyDescent="0.15">
      <c r="N9431" s="93"/>
      <c r="P9431" s="93"/>
    </row>
    <row r="9432" spans="14:16" x14ac:dyDescent="0.15">
      <c r="N9432" s="93"/>
      <c r="P9432" s="93"/>
    </row>
    <row r="9433" spans="14:16" x14ac:dyDescent="0.15">
      <c r="N9433" s="93"/>
      <c r="P9433" s="93"/>
    </row>
    <row r="9434" spans="14:16" x14ac:dyDescent="0.15">
      <c r="N9434" s="93"/>
      <c r="P9434" s="93"/>
    </row>
    <row r="9435" spans="14:16" x14ac:dyDescent="0.15">
      <c r="N9435" s="93"/>
      <c r="P9435" s="93"/>
    </row>
    <row r="9436" spans="14:16" x14ac:dyDescent="0.15">
      <c r="N9436" s="93"/>
      <c r="P9436" s="93"/>
    </row>
    <row r="9437" spans="14:16" x14ac:dyDescent="0.15">
      <c r="N9437" s="93"/>
      <c r="P9437" s="93"/>
    </row>
    <row r="9438" spans="14:16" x14ac:dyDescent="0.15">
      <c r="N9438" s="93"/>
      <c r="P9438" s="93"/>
    </row>
    <row r="9439" spans="14:16" x14ac:dyDescent="0.15">
      <c r="N9439" s="93"/>
      <c r="P9439" s="93"/>
    </row>
    <row r="9440" spans="14:16" x14ac:dyDescent="0.15">
      <c r="N9440" s="93"/>
      <c r="P9440" s="93"/>
    </row>
    <row r="9441" spans="14:16" x14ac:dyDescent="0.15">
      <c r="N9441" s="93"/>
      <c r="P9441" s="93"/>
    </row>
    <row r="9442" spans="14:16" x14ac:dyDescent="0.15">
      <c r="N9442" s="93"/>
      <c r="P9442" s="93"/>
    </row>
    <row r="9443" spans="14:16" x14ac:dyDescent="0.15">
      <c r="N9443" s="93"/>
      <c r="P9443" s="93"/>
    </row>
    <row r="9444" spans="14:16" x14ac:dyDescent="0.15">
      <c r="N9444" s="93"/>
      <c r="P9444" s="93"/>
    </row>
    <row r="9445" spans="14:16" x14ac:dyDescent="0.15">
      <c r="N9445" s="93"/>
      <c r="P9445" s="93"/>
    </row>
    <row r="9446" spans="14:16" x14ac:dyDescent="0.15">
      <c r="N9446" s="93"/>
      <c r="P9446" s="93"/>
    </row>
    <row r="9447" spans="14:16" x14ac:dyDescent="0.15">
      <c r="N9447" s="93"/>
      <c r="P9447" s="93"/>
    </row>
    <row r="9448" spans="14:16" x14ac:dyDescent="0.15">
      <c r="N9448" s="93"/>
      <c r="P9448" s="93"/>
    </row>
    <row r="9449" spans="14:16" x14ac:dyDescent="0.15">
      <c r="N9449" s="93"/>
      <c r="P9449" s="93"/>
    </row>
    <row r="9450" spans="14:16" x14ac:dyDescent="0.15">
      <c r="N9450" s="93"/>
      <c r="P9450" s="93"/>
    </row>
    <row r="9451" spans="14:16" x14ac:dyDescent="0.15">
      <c r="N9451" s="93"/>
      <c r="P9451" s="93"/>
    </row>
    <row r="9452" spans="14:16" x14ac:dyDescent="0.15">
      <c r="N9452" s="93"/>
      <c r="P9452" s="93"/>
    </row>
    <row r="9453" spans="14:16" x14ac:dyDescent="0.15">
      <c r="N9453" s="93"/>
      <c r="P9453" s="93"/>
    </row>
    <row r="9454" spans="14:16" x14ac:dyDescent="0.15">
      <c r="N9454" s="93"/>
      <c r="P9454" s="93"/>
    </row>
    <row r="9455" spans="14:16" x14ac:dyDescent="0.15">
      <c r="N9455" s="93"/>
      <c r="P9455" s="93"/>
    </row>
    <row r="9456" spans="14:16" x14ac:dyDescent="0.15">
      <c r="N9456" s="93"/>
      <c r="P9456" s="93"/>
    </row>
    <row r="9457" spans="14:16" x14ac:dyDescent="0.15">
      <c r="N9457" s="93"/>
      <c r="P9457" s="93"/>
    </row>
    <row r="9458" spans="14:16" x14ac:dyDescent="0.15">
      <c r="N9458" s="93"/>
      <c r="P9458" s="93"/>
    </row>
    <row r="9459" spans="14:16" x14ac:dyDescent="0.15">
      <c r="N9459" s="93"/>
      <c r="P9459" s="93"/>
    </row>
    <row r="9460" spans="14:16" x14ac:dyDescent="0.15">
      <c r="N9460" s="93"/>
      <c r="P9460" s="93"/>
    </row>
    <row r="9461" spans="14:16" x14ac:dyDescent="0.15">
      <c r="N9461" s="93"/>
      <c r="P9461" s="93"/>
    </row>
    <row r="9462" spans="14:16" x14ac:dyDescent="0.15">
      <c r="N9462" s="93"/>
      <c r="P9462" s="93"/>
    </row>
    <row r="9463" spans="14:16" x14ac:dyDescent="0.15">
      <c r="N9463" s="93"/>
      <c r="P9463" s="93"/>
    </row>
    <row r="9464" spans="14:16" x14ac:dyDescent="0.15">
      <c r="N9464" s="93"/>
      <c r="P9464" s="93"/>
    </row>
    <row r="9465" spans="14:16" x14ac:dyDescent="0.15">
      <c r="N9465" s="93"/>
      <c r="P9465" s="93"/>
    </row>
    <row r="9466" spans="14:16" x14ac:dyDescent="0.15">
      <c r="N9466" s="93"/>
      <c r="P9466" s="93"/>
    </row>
    <row r="9467" spans="14:16" x14ac:dyDescent="0.15">
      <c r="N9467" s="93"/>
      <c r="P9467" s="93"/>
    </row>
    <row r="9468" spans="14:16" x14ac:dyDescent="0.15">
      <c r="N9468" s="93"/>
      <c r="P9468" s="93"/>
    </row>
    <row r="9469" spans="14:16" x14ac:dyDescent="0.15">
      <c r="N9469" s="93"/>
      <c r="P9469" s="93"/>
    </row>
    <row r="9470" spans="14:16" x14ac:dyDescent="0.15">
      <c r="N9470" s="93"/>
      <c r="P9470" s="93"/>
    </row>
    <row r="9471" spans="14:16" x14ac:dyDescent="0.15">
      <c r="N9471" s="93"/>
      <c r="P9471" s="93"/>
    </row>
    <row r="9472" spans="14:16" x14ac:dyDescent="0.15">
      <c r="N9472" s="93"/>
      <c r="P9472" s="93"/>
    </row>
    <row r="9473" spans="14:16" x14ac:dyDescent="0.15">
      <c r="N9473" s="93"/>
      <c r="P9473" s="93"/>
    </row>
    <row r="9474" spans="14:16" x14ac:dyDescent="0.15">
      <c r="N9474" s="93"/>
      <c r="P9474" s="93"/>
    </row>
    <row r="9475" spans="14:16" x14ac:dyDescent="0.15">
      <c r="N9475" s="93"/>
      <c r="P9475" s="93"/>
    </row>
    <row r="9476" spans="14:16" x14ac:dyDescent="0.15">
      <c r="N9476" s="93"/>
      <c r="P9476" s="93"/>
    </row>
    <row r="9477" spans="14:16" x14ac:dyDescent="0.15">
      <c r="N9477" s="93"/>
      <c r="P9477" s="93"/>
    </row>
    <row r="9478" spans="14:16" x14ac:dyDescent="0.15">
      <c r="N9478" s="93"/>
      <c r="P9478" s="93"/>
    </row>
    <row r="9479" spans="14:16" x14ac:dyDescent="0.15">
      <c r="N9479" s="93"/>
      <c r="P9479" s="93"/>
    </row>
    <row r="9480" spans="14:16" x14ac:dyDescent="0.15">
      <c r="N9480" s="93"/>
      <c r="P9480" s="93"/>
    </row>
    <row r="9481" spans="14:16" x14ac:dyDescent="0.15">
      <c r="N9481" s="93"/>
      <c r="P9481" s="93"/>
    </row>
    <row r="9482" spans="14:16" x14ac:dyDescent="0.15">
      <c r="N9482" s="93"/>
      <c r="P9482" s="93"/>
    </row>
    <row r="9483" spans="14:16" x14ac:dyDescent="0.15">
      <c r="N9483" s="93"/>
      <c r="P9483" s="93"/>
    </row>
    <row r="9484" spans="14:16" x14ac:dyDescent="0.15">
      <c r="N9484" s="93"/>
      <c r="P9484" s="93"/>
    </row>
    <row r="9485" spans="14:16" x14ac:dyDescent="0.15">
      <c r="N9485" s="93"/>
      <c r="P9485" s="93"/>
    </row>
    <row r="9486" spans="14:16" x14ac:dyDescent="0.15">
      <c r="N9486" s="93"/>
      <c r="P9486" s="93"/>
    </row>
    <row r="9487" spans="14:16" x14ac:dyDescent="0.15">
      <c r="N9487" s="93"/>
      <c r="P9487" s="93"/>
    </row>
    <row r="9488" spans="14:16" x14ac:dyDescent="0.15">
      <c r="N9488" s="93"/>
      <c r="P9488" s="93"/>
    </row>
    <row r="9489" spans="14:16" x14ac:dyDescent="0.15">
      <c r="N9489" s="93"/>
      <c r="P9489" s="93"/>
    </row>
    <row r="9490" spans="14:16" x14ac:dyDescent="0.15">
      <c r="N9490" s="93"/>
      <c r="P9490" s="93"/>
    </row>
    <row r="9491" spans="14:16" x14ac:dyDescent="0.15">
      <c r="N9491" s="93"/>
      <c r="P9491" s="93"/>
    </row>
    <row r="9492" spans="14:16" x14ac:dyDescent="0.15">
      <c r="N9492" s="93"/>
      <c r="P9492" s="93"/>
    </row>
    <row r="9493" spans="14:16" x14ac:dyDescent="0.15">
      <c r="N9493" s="93"/>
      <c r="P9493" s="93"/>
    </row>
    <row r="9494" spans="14:16" x14ac:dyDescent="0.15">
      <c r="N9494" s="93"/>
      <c r="P9494" s="93"/>
    </row>
    <row r="9495" spans="14:16" x14ac:dyDescent="0.15">
      <c r="N9495" s="93"/>
      <c r="P9495" s="93"/>
    </row>
    <row r="9496" spans="14:16" x14ac:dyDescent="0.15">
      <c r="N9496" s="93"/>
      <c r="P9496" s="93"/>
    </row>
    <row r="9497" spans="14:16" x14ac:dyDescent="0.15">
      <c r="N9497" s="93"/>
      <c r="P9497" s="93"/>
    </row>
    <row r="9498" spans="14:16" x14ac:dyDescent="0.15">
      <c r="N9498" s="93"/>
      <c r="P9498" s="93"/>
    </row>
    <row r="9499" spans="14:16" x14ac:dyDescent="0.15">
      <c r="N9499" s="93"/>
      <c r="P9499" s="93"/>
    </row>
    <row r="9500" spans="14:16" x14ac:dyDescent="0.15">
      <c r="N9500" s="93"/>
      <c r="P9500" s="93"/>
    </row>
    <row r="9501" spans="14:16" x14ac:dyDescent="0.15">
      <c r="N9501" s="93"/>
      <c r="P9501" s="93"/>
    </row>
    <row r="9502" spans="14:16" x14ac:dyDescent="0.15">
      <c r="N9502" s="93"/>
      <c r="P9502" s="93"/>
    </row>
    <row r="9503" spans="14:16" x14ac:dyDescent="0.15">
      <c r="N9503" s="93"/>
      <c r="P9503" s="93"/>
    </row>
    <row r="9504" spans="14:16" x14ac:dyDescent="0.15">
      <c r="N9504" s="93"/>
      <c r="P9504" s="93"/>
    </row>
    <row r="9505" spans="14:16" x14ac:dyDescent="0.15">
      <c r="N9505" s="93"/>
      <c r="P9505" s="93"/>
    </row>
    <row r="9506" spans="14:16" x14ac:dyDescent="0.15">
      <c r="N9506" s="93"/>
      <c r="P9506" s="93"/>
    </row>
    <row r="9507" spans="14:16" x14ac:dyDescent="0.15">
      <c r="N9507" s="93"/>
      <c r="P9507" s="93"/>
    </row>
    <row r="9508" spans="14:16" x14ac:dyDescent="0.15">
      <c r="N9508" s="93"/>
      <c r="P9508" s="93"/>
    </row>
    <row r="9509" spans="14:16" x14ac:dyDescent="0.15">
      <c r="N9509" s="93"/>
      <c r="P9509" s="93"/>
    </row>
    <row r="9510" spans="14:16" x14ac:dyDescent="0.15">
      <c r="N9510" s="93"/>
      <c r="P9510" s="93"/>
    </row>
    <row r="9511" spans="14:16" x14ac:dyDescent="0.15">
      <c r="N9511" s="93"/>
      <c r="P9511" s="93"/>
    </row>
    <row r="9512" spans="14:16" x14ac:dyDescent="0.15">
      <c r="N9512" s="93"/>
      <c r="P9512" s="93"/>
    </row>
    <row r="9513" spans="14:16" x14ac:dyDescent="0.15">
      <c r="N9513" s="93"/>
      <c r="P9513" s="93"/>
    </row>
    <row r="9514" spans="14:16" x14ac:dyDescent="0.15">
      <c r="N9514" s="93"/>
      <c r="P9514" s="93"/>
    </row>
    <row r="9515" spans="14:16" x14ac:dyDescent="0.15">
      <c r="N9515" s="93"/>
      <c r="P9515" s="93"/>
    </row>
    <row r="9516" spans="14:16" x14ac:dyDescent="0.15">
      <c r="N9516" s="93"/>
      <c r="P9516" s="93"/>
    </row>
    <row r="9517" spans="14:16" x14ac:dyDescent="0.15">
      <c r="N9517" s="93"/>
      <c r="P9517" s="93"/>
    </row>
    <row r="9518" spans="14:16" x14ac:dyDescent="0.15">
      <c r="N9518" s="93"/>
      <c r="P9518" s="93"/>
    </row>
    <row r="9519" spans="14:16" x14ac:dyDescent="0.15">
      <c r="N9519" s="93"/>
      <c r="P9519" s="93"/>
    </row>
    <row r="9520" spans="14:16" x14ac:dyDescent="0.15">
      <c r="N9520" s="93"/>
      <c r="P9520" s="93"/>
    </row>
    <row r="9521" spans="14:16" x14ac:dyDescent="0.15">
      <c r="N9521" s="93"/>
      <c r="P9521" s="93"/>
    </row>
    <row r="9522" spans="14:16" x14ac:dyDescent="0.15">
      <c r="N9522" s="93"/>
      <c r="P9522" s="93"/>
    </row>
    <row r="9523" spans="14:16" x14ac:dyDescent="0.15">
      <c r="N9523" s="93"/>
      <c r="P9523" s="93"/>
    </row>
    <row r="9524" spans="14:16" x14ac:dyDescent="0.15">
      <c r="N9524" s="93"/>
      <c r="P9524" s="93"/>
    </row>
    <row r="9525" spans="14:16" x14ac:dyDescent="0.15">
      <c r="N9525" s="93"/>
      <c r="P9525" s="93"/>
    </row>
    <row r="9526" spans="14:16" x14ac:dyDescent="0.15">
      <c r="N9526" s="93"/>
      <c r="P9526" s="93"/>
    </row>
    <row r="9527" spans="14:16" x14ac:dyDescent="0.15">
      <c r="N9527" s="93"/>
      <c r="P9527" s="93"/>
    </row>
    <row r="9528" spans="14:16" x14ac:dyDescent="0.15">
      <c r="N9528" s="93"/>
      <c r="P9528" s="93"/>
    </row>
    <row r="9529" spans="14:16" x14ac:dyDescent="0.15">
      <c r="N9529" s="93"/>
      <c r="P9529" s="93"/>
    </row>
    <row r="9530" spans="14:16" x14ac:dyDescent="0.15">
      <c r="N9530" s="93"/>
      <c r="P9530" s="93"/>
    </row>
    <row r="9531" spans="14:16" x14ac:dyDescent="0.15">
      <c r="N9531" s="93"/>
      <c r="P9531" s="93"/>
    </row>
    <row r="9532" spans="14:16" x14ac:dyDescent="0.15">
      <c r="N9532" s="93"/>
      <c r="P9532" s="93"/>
    </row>
    <row r="9533" spans="14:16" x14ac:dyDescent="0.15">
      <c r="N9533" s="93"/>
      <c r="P9533" s="93"/>
    </row>
    <row r="9534" spans="14:16" x14ac:dyDescent="0.15">
      <c r="N9534" s="93"/>
      <c r="P9534" s="93"/>
    </row>
    <row r="9535" spans="14:16" x14ac:dyDescent="0.15">
      <c r="N9535" s="93"/>
      <c r="P9535" s="93"/>
    </row>
    <row r="9536" spans="14:16" x14ac:dyDescent="0.15">
      <c r="N9536" s="93"/>
      <c r="P9536" s="93"/>
    </row>
    <row r="9537" spans="14:16" x14ac:dyDescent="0.15">
      <c r="N9537" s="93"/>
      <c r="P9537" s="93"/>
    </row>
    <row r="9538" spans="14:16" x14ac:dyDescent="0.15">
      <c r="N9538" s="93"/>
      <c r="P9538" s="93"/>
    </row>
    <row r="9539" spans="14:16" x14ac:dyDescent="0.15">
      <c r="N9539" s="93"/>
      <c r="P9539" s="93"/>
    </row>
    <row r="9540" spans="14:16" x14ac:dyDescent="0.15">
      <c r="N9540" s="93"/>
      <c r="P9540" s="93"/>
    </row>
    <row r="9541" spans="14:16" x14ac:dyDescent="0.15">
      <c r="N9541" s="93"/>
      <c r="P9541" s="93"/>
    </row>
    <row r="9542" spans="14:16" x14ac:dyDescent="0.15">
      <c r="N9542" s="93"/>
      <c r="P9542" s="93"/>
    </row>
    <row r="9543" spans="14:16" x14ac:dyDescent="0.15">
      <c r="N9543" s="93"/>
      <c r="P9543" s="93"/>
    </row>
    <row r="9544" spans="14:16" x14ac:dyDescent="0.15">
      <c r="N9544" s="93"/>
      <c r="P9544" s="93"/>
    </row>
    <row r="9545" spans="14:16" x14ac:dyDescent="0.15">
      <c r="N9545" s="93"/>
      <c r="P9545" s="93"/>
    </row>
    <row r="9546" spans="14:16" x14ac:dyDescent="0.15">
      <c r="N9546" s="93"/>
      <c r="P9546" s="93"/>
    </row>
    <row r="9547" spans="14:16" x14ac:dyDescent="0.15">
      <c r="N9547" s="93"/>
      <c r="P9547" s="93"/>
    </row>
    <row r="9548" spans="14:16" x14ac:dyDescent="0.15">
      <c r="N9548" s="93"/>
      <c r="P9548" s="93"/>
    </row>
    <row r="9549" spans="14:16" x14ac:dyDescent="0.15">
      <c r="N9549" s="93"/>
      <c r="P9549" s="93"/>
    </row>
    <row r="9550" spans="14:16" x14ac:dyDescent="0.15">
      <c r="N9550" s="93"/>
      <c r="P9550" s="93"/>
    </row>
    <row r="9551" spans="14:16" x14ac:dyDescent="0.15">
      <c r="N9551" s="93"/>
      <c r="P9551" s="93"/>
    </row>
    <row r="9552" spans="14:16" x14ac:dyDescent="0.15">
      <c r="N9552" s="93"/>
      <c r="P9552" s="93"/>
    </row>
    <row r="9553" spans="14:16" x14ac:dyDescent="0.15">
      <c r="N9553" s="93"/>
      <c r="P9553" s="93"/>
    </row>
    <row r="9554" spans="14:16" x14ac:dyDescent="0.15">
      <c r="N9554" s="93"/>
      <c r="P9554" s="93"/>
    </row>
    <row r="9555" spans="14:16" x14ac:dyDescent="0.15">
      <c r="N9555" s="93"/>
      <c r="P9555" s="93"/>
    </row>
    <row r="9556" spans="14:16" x14ac:dyDescent="0.15">
      <c r="N9556" s="93"/>
      <c r="P9556" s="93"/>
    </row>
    <row r="9557" spans="14:16" x14ac:dyDescent="0.15">
      <c r="N9557" s="93"/>
      <c r="P9557" s="93"/>
    </row>
    <row r="9558" spans="14:16" x14ac:dyDescent="0.15">
      <c r="N9558" s="93"/>
      <c r="P9558" s="93"/>
    </row>
    <row r="9559" spans="14:16" x14ac:dyDescent="0.15">
      <c r="N9559" s="93"/>
      <c r="P9559" s="93"/>
    </row>
    <row r="9560" spans="14:16" x14ac:dyDescent="0.15">
      <c r="N9560" s="93"/>
      <c r="P9560" s="93"/>
    </row>
    <row r="9561" spans="14:16" x14ac:dyDescent="0.15">
      <c r="N9561" s="93"/>
      <c r="P9561" s="93"/>
    </row>
    <row r="9562" spans="14:16" x14ac:dyDescent="0.15">
      <c r="N9562" s="93"/>
      <c r="P9562" s="93"/>
    </row>
    <row r="9563" spans="14:16" x14ac:dyDescent="0.15">
      <c r="N9563" s="93"/>
      <c r="P9563" s="93"/>
    </row>
    <row r="9564" spans="14:16" x14ac:dyDescent="0.15">
      <c r="N9564" s="93"/>
      <c r="P9564" s="93"/>
    </row>
    <row r="9565" spans="14:16" x14ac:dyDescent="0.15">
      <c r="N9565" s="93"/>
      <c r="P9565" s="93"/>
    </row>
    <row r="9566" spans="14:16" x14ac:dyDescent="0.15">
      <c r="N9566" s="93"/>
      <c r="P9566" s="93"/>
    </row>
    <row r="9567" spans="14:16" x14ac:dyDescent="0.15">
      <c r="N9567" s="93"/>
      <c r="P9567" s="93"/>
    </row>
    <row r="9568" spans="14:16" x14ac:dyDescent="0.15">
      <c r="N9568" s="93"/>
      <c r="P9568" s="93"/>
    </row>
    <row r="9569" spans="14:16" x14ac:dyDescent="0.15">
      <c r="N9569" s="93"/>
      <c r="P9569" s="93"/>
    </row>
    <row r="9570" spans="14:16" x14ac:dyDescent="0.15">
      <c r="N9570" s="93"/>
      <c r="P9570" s="93"/>
    </row>
    <row r="9571" spans="14:16" x14ac:dyDescent="0.15">
      <c r="N9571" s="93"/>
      <c r="P9571" s="93"/>
    </row>
    <row r="9572" spans="14:16" x14ac:dyDescent="0.15">
      <c r="N9572" s="93"/>
      <c r="P9572" s="93"/>
    </row>
    <row r="9573" spans="14:16" x14ac:dyDescent="0.15">
      <c r="N9573" s="93"/>
      <c r="P9573" s="93"/>
    </row>
    <row r="9574" spans="14:16" x14ac:dyDescent="0.15">
      <c r="N9574" s="93"/>
      <c r="P9574" s="93"/>
    </row>
    <row r="9575" spans="14:16" x14ac:dyDescent="0.15">
      <c r="N9575" s="93"/>
      <c r="P9575" s="93"/>
    </row>
    <row r="9576" spans="14:16" x14ac:dyDescent="0.15">
      <c r="N9576" s="93"/>
      <c r="P9576" s="93"/>
    </row>
    <row r="9577" spans="14:16" x14ac:dyDescent="0.15">
      <c r="N9577" s="93"/>
      <c r="P9577" s="93"/>
    </row>
    <row r="9578" spans="14:16" x14ac:dyDescent="0.15">
      <c r="N9578" s="93"/>
      <c r="P9578" s="93"/>
    </row>
    <row r="9579" spans="14:16" x14ac:dyDescent="0.15">
      <c r="N9579" s="93"/>
      <c r="P9579" s="93"/>
    </row>
    <row r="9580" spans="14:16" x14ac:dyDescent="0.15">
      <c r="N9580" s="93"/>
      <c r="P9580" s="93"/>
    </row>
    <row r="9581" spans="14:16" x14ac:dyDescent="0.15">
      <c r="N9581" s="93"/>
      <c r="P9581" s="93"/>
    </row>
    <row r="9582" spans="14:16" x14ac:dyDescent="0.15">
      <c r="N9582" s="93"/>
      <c r="P9582" s="93"/>
    </row>
    <row r="9583" spans="14:16" x14ac:dyDescent="0.15">
      <c r="N9583" s="93"/>
      <c r="P9583" s="93"/>
    </row>
    <row r="9584" spans="14:16" x14ac:dyDescent="0.15">
      <c r="N9584" s="93"/>
      <c r="P9584" s="93"/>
    </row>
    <row r="9585" spans="14:16" x14ac:dyDescent="0.15">
      <c r="N9585" s="93"/>
      <c r="P9585" s="93"/>
    </row>
    <row r="9586" spans="14:16" x14ac:dyDescent="0.15">
      <c r="N9586" s="93"/>
      <c r="P9586" s="93"/>
    </row>
    <row r="9587" spans="14:16" x14ac:dyDescent="0.15">
      <c r="N9587" s="93"/>
      <c r="P9587" s="93"/>
    </row>
    <row r="9588" spans="14:16" x14ac:dyDescent="0.15">
      <c r="N9588" s="93"/>
      <c r="P9588" s="93"/>
    </row>
    <row r="9589" spans="14:16" x14ac:dyDescent="0.15">
      <c r="N9589" s="93"/>
      <c r="P9589" s="93"/>
    </row>
    <row r="9590" spans="14:16" x14ac:dyDescent="0.15">
      <c r="N9590" s="93"/>
      <c r="P9590" s="93"/>
    </row>
    <row r="9591" spans="14:16" x14ac:dyDescent="0.15">
      <c r="N9591" s="93"/>
      <c r="P9591" s="93"/>
    </row>
    <row r="9592" spans="14:16" x14ac:dyDescent="0.15">
      <c r="N9592" s="93"/>
      <c r="P9592" s="93"/>
    </row>
    <row r="9593" spans="14:16" x14ac:dyDescent="0.15">
      <c r="N9593" s="93"/>
      <c r="P9593" s="93"/>
    </row>
    <row r="9594" spans="14:16" x14ac:dyDescent="0.15">
      <c r="N9594" s="93"/>
      <c r="P9594" s="93"/>
    </row>
    <row r="9595" spans="14:16" x14ac:dyDescent="0.15">
      <c r="N9595" s="93"/>
      <c r="P9595" s="93"/>
    </row>
    <row r="9596" spans="14:16" x14ac:dyDescent="0.15">
      <c r="N9596" s="93"/>
      <c r="P9596" s="93"/>
    </row>
    <row r="9597" spans="14:16" x14ac:dyDescent="0.15">
      <c r="N9597" s="93"/>
      <c r="P9597" s="93"/>
    </row>
    <row r="9598" spans="14:16" x14ac:dyDescent="0.15">
      <c r="N9598" s="93"/>
      <c r="P9598" s="93"/>
    </row>
    <row r="9599" spans="14:16" x14ac:dyDescent="0.15">
      <c r="N9599" s="93"/>
      <c r="P9599" s="93"/>
    </row>
    <row r="9600" spans="14:16" x14ac:dyDescent="0.15">
      <c r="N9600" s="93"/>
      <c r="P9600" s="93"/>
    </row>
    <row r="9601" spans="14:16" x14ac:dyDescent="0.15">
      <c r="N9601" s="93"/>
      <c r="P9601" s="93"/>
    </row>
    <row r="9602" spans="14:16" x14ac:dyDescent="0.15">
      <c r="N9602" s="93"/>
      <c r="P9602" s="93"/>
    </row>
    <row r="9603" spans="14:16" x14ac:dyDescent="0.15">
      <c r="N9603" s="93"/>
      <c r="P9603" s="93"/>
    </row>
    <row r="9604" spans="14:16" x14ac:dyDescent="0.15">
      <c r="N9604" s="93"/>
      <c r="P9604" s="93"/>
    </row>
    <row r="9605" spans="14:16" x14ac:dyDescent="0.15">
      <c r="N9605" s="93"/>
      <c r="P9605" s="93"/>
    </row>
    <row r="9606" spans="14:16" x14ac:dyDescent="0.15">
      <c r="N9606" s="93"/>
      <c r="P9606" s="93"/>
    </row>
    <row r="9607" spans="14:16" x14ac:dyDescent="0.15">
      <c r="N9607" s="93"/>
      <c r="P9607" s="93"/>
    </row>
    <row r="9608" spans="14:16" x14ac:dyDescent="0.15">
      <c r="N9608" s="93"/>
      <c r="P9608" s="93"/>
    </row>
    <row r="9609" spans="14:16" x14ac:dyDescent="0.15">
      <c r="N9609" s="93"/>
      <c r="P9609" s="93"/>
    </row>
    <row r="9610" spans="14:16" x14ac:dyDescent="0.15">
      <c r="N9610" s="93"/>
      <c r="P9610" s="93"/>
    </row>
    <row r="9611" spans="14:16" x14ac:dyDescent="0.15">
      <c r="N9611" s="93"/>
      <c r="P9611" s="93"/>
    </row>
    <row r="9612" spans="14:16" x14ac:dyDescent="0.15">
      <c r="N9612" s="93"/>
      <c r="P9612" s="93"/>
    </row>
    <row r="9613" spans="14:16" x14ac:dyDescent="0.15">
      <c r="N9613" s="93"/>
      <c r="P9613" s="93"/>
    </row>
    <row r="9614" spans="14:16" x14ac:dyDescent="0.15">
      <c r="N9614" s="93"/>
      <c r="P9614" s="93"/>
    </row>
    <row r="9615" spans="14:16" x14ac:dyDescent="0.15">
      <c r="N9615" s="93"/>
      <c r="P9615" s="93"/>
    </row>
    <row r="9616" spans="14:16" x14ac:dyDescent="0.15">
      <c r="N9616" s="93"/>
      <c r="P9616" s="93"/>
    </row>
    <row r="9617" spans="14:16" x14ac:dyDescent="0.15">
      <c r="N9617" s="93"/>
      <c r="P9617" s="93"/>
    </row>
    <row r="9618" spans="14:16" x14ac:dyDescent="0.15">
      <c r="N9618" s="93"/>
      <c r="P9618" s="93"/>
    </row>
    <row r="9619" spans="14:16" x14ac:dyDescent="0.15">
      <c r="N9619" s="93"/>
      <c r="P9619" s="93"/>
    </row>
    <row r="9620" spans="14:16" x14ac:dyDescent="0.15">
      <c r="N9620" s="93"/>
      <c r="P9620" s="93"/>
    </row>
    <row r="9621" spans="14:16" x14ac:dyDescent="0.15">
      <c r="N9621" s="93"/>
      <c r="P9621" s="93"/>
    </row>
    <row r="9622" spans="14:16" x14ac:dyDescent="0.15">
      <c r="N9622" s="93"/>
      <c r="P9622" s="93"/>
    </row>
    <row r="9623" spans="14:16" x14ac:dyDescent="0.15">
      <c r="N9623" s="93"/>
      <c r="P9623" s="93"/>
    </row>
    <row r="9624" spans="14:16" x14ac:dyDescent="0.15">
      <c r="N9624" s="93"/>
      <c r="P9624" s="93"/>
    </row>
    <row r="9625" spans="14:16" x14ac:dyDescent="0.15">
      <c r="N9625" s="93"/>
      <c r="P9625" s="93"/>
    </row>
    <row r="9626" spans="14:16" x14ac:dyDescent="0.15">
      <c r="N9626" s="93"/>
      <c r="P9626" s="93"/>
    </row>
    <row r="9627" spans="14:16" x14ac:dyDescent="0.15">
      <c r="N9627" s="93"/>
      <c r="P9627" s="93"/>
    </row>
    <row r="9628" spans="14:16" x14ac:dyDescent="0.15">
      <c r="N9628" s="93"/>
      <c r="P9628" s="93"/>
    </row>
    <row r="9629" spans="14:16" x14ac:dyDescent="0.15">
      <c r="N9629" s="93"/>
      <c r="P9629" s="93"/>
    </row>
    <row r="9630" spans="14:16" x14ac:dyDescent="0.15">
      <c r="N9630" s="93"/>
      <c r="P9630" s="93"/>
    </row>
    <row r="9631" spans="14:16" x14ac:dyDescent="0.15">
      <c r="N9631" s="93"/>
      <c r="P9631" s="93"/>
    </row>
    <row r="9632" spans="14:16" x14ac:dyDescent="0.15">
      <c r="N9632" s="93"/>
      <c r="P9632" s="93"/>
    </row>
    <row r="9633" spans="14:16" x14ac:dyDescent="0.15">
      <c r="N9633" s="93"/>
      <c r="P9633" s="93"/>
    </row>
    <row r="9634" spans="14:16" x14ac:dyDescent="0.15">
      <c r="N9634" s="93"/>
      <c r="P9634" s="93"/>
    </row>
    <row r="9635" spans="14:16" x14ac:dyDescent="0.15">
      <c r="N9635" s="93"/>
      <c r="P9635" s="93"/>
    </row>
    <row r="9636" spans="14:16" x14ac:dyDescent="0.15">
      <c r="N9636" s="93"/>
      <c r="P9636" s="93"/>
    </row>
    <row r="9637" spans="14:16" x14ac:dyDescent="0.15">
      <c r="N9637" s="93"/>
      <c r="P9637" s="93"/>
    </row>
    <row r="9638" spans="14:16" x14ac:dyDescent="0.15">
      <c r="N9638" s="93"/>
      <c r="P9638" s="93"/>
    </row>
    <row r="9639" spans="14:16" x14ac:dyDescent="0.15">
      <c r="N9639" s="93"/>
      <c r="P9639" s="93"/>
    </row>
    <row r="9640" spans="14:16" x14ac:dyDescent="0.15">
      <c r="N9640" s="93"/>
      <c r="P9640" s="93"/>
    </row>
    <row r="9641" spans="14:16" x14ac:dyDescent="0.15">
      <c r="N9641" s="93"/>
      <c r="P9641" s="93"/>
    </row>
    <row r="9642" spans="14:16" x14ac:dyDescent="0.15">
      <c r="N9642" s="93"/>
      <c r="P9642" s="93"/>
    </row>
    <row r="9643" spans="14:16" x14ac:dyDescent="0.15">
      <c r="N9643" s="93"/>
      <c r="P9643" s="93"/>
    </row>
    <row r="9644" spans="14:16" x14ac:dyDescent="0.15">
      <c r="N9644" s="93"/>
      <c r="P9644" s="93"/>
    </row>
    <row r="9645" spans="14:16" x14ac:dyDescent="0.15">
      <c r="N9645" s="93"/>
      <c r="P9645" s="93"/>
    </row>
    <row r="9646" spans="14:16" x14ac:dyDescent="0.15">
      <c r="N9646" s="93"/>
      <c r="P9646" s="93"/>
    </row>
    <row r="9647" spans="14:16" x14ac:dyDescent="0.15">
      <c r="N9647" s="93"/>
      <c r="P9647" s="93"/>
    </row>
    <row r="9648" spans="14:16" x14ac:dyDescent="0.15">
      <c r="N9648" s="93"/>
      <c r="P9648" s="93"/>
    </row>
    <row r="9649" spans="14:16" x14ac:dyDescent="0.15">
      <c r="N9649" s="93"/>
      <c r="P9649" s="93"/>
    </row>
    <row r="9650" spans="14:16" x14ac:dyDescent="0.15">
      <c r="N9650" s="93"/>
      <c r="P9650" s="93"/>
    </row>
    <row r="9651" spans="14:16" x14ac:dyDescent="0.15">
      <c r="N9651" s="93"/>
      <c r="P9651" s="93"/>
    </row>
    <row r="9652" spans="14:16" x14ac:dyDescent="0.15">
      <c r="N9652" s="93"/>
      <c r="P9652" s="93"/>
    </row>
    <row r="9653" spans="14:16" x14ac:dyDescent="0.15">
      <c r="N9653" s="93"/>
      <c r="P9653" s="93"/>
    </row>
    <row r="9654" spans="14:16" x14ac:dyDescent="0.15">
      <c r="N9654" s="93"/>
      <c r="P9654" s="93"/>
    </row>
    <row r="9655" spans="14:16" x14ac:dyDescent="0.15">
      <c r="N9655" s="93"/>
      <c r="P9655" s="93"/>
    </row>
    <row r="9656" spans="14:16" x14ac:dyDescent="0.15">
      <c r="N9656" s="93"/>
      <c r="P9656" s="93"/>
    </row>
    <row r="9657" spans="14:16" x14ac:dyDescent="0.15">
      <c r="N9657" s="93"/>
      <c r="P9657" s="93"/>
    </row>
    <row r="9658" spans="14:16" x14ac:dyDescent="0.15">
      <c r="N9658" s="93"/>
      <c r="P9658" s="93"/>
    </row>
    <row r="9659" spans="14:16" x14ac:dyDescent="0.15">
      <c r="N9659" s="93"/>
      <c r="P9659" s="93"/>
    </row>
    <row r="9660" spans="14:16" x14ac:dyDescent="0.15">
      <c r="N9660" s="93"/>
      <c r="P9660" s="93"/>
    </row>
    <row r="9661" spans="14:16" x14ac:dyDescent="0.15">
      <c r="N9661" s="93"/>
      <c r="P9661" s="93"/>
    </row>
    <row r="9662" spans="14:16" x14ac:dyDescent="0.15">
      <c r="N9662" s="93"/>
      <c r="P9662" s="93"/>
    </row>
    <row r="9663" spans="14:16" x14ac:dyDescent="0.15">
      <c r="N9663" s="93"/>
      <c r="P9663" s="93"/>
    </row>
    <row r="9664" spans="14:16" x14ac:dyDescent="0.15">
      <c r="N9664" s="93"/>
      <c r="P9664" s="93"/>
    </row>
    <row r="9665" spans="14:16" x14ac:dyDescent="0.15">
      <c r="N9665" s="93"/>
      <c r="P9665" s="93"/>
    </row>
    <row r="9666" spans="14:16" x14ac:dyDescent="0.15">
      <c r="N9666" s="93"/>
      <c r="P9666" s="93"/>
    </row>
    <row r="9667" spans="14:16" x14ac:dyDescent="0.15">
      <c r="N9667" s="93"/>
      <c r="P9667" s="93"/>
    </row>
    <row r="9668" spans="14:16" x14ac:dyDescent="0.15">
      <c r="N9668" s="93"/>
      <c r="P9668" s="93"/>
    </row>
    <row r="9669" spans="14:16" x14ac:dyDescent="0.15">
      <c r="N9669" s="93"/>
      <c r="P9669" s="93"/>
    </row>
    <row r="9670" spans="14:16" x14ac:dyDescent="0.15">
      <c r="N9670" s="93"/>
      <c r="P9670" s="93"/>
    </row>
    <row r="9671" spans="14:16" x14ac:dyDescent="0.15">
      <c r="N9671" s="93"/>
      <c r="P9671" s="93"/>
    </row>
    <row r="9672" spans="14:16" x14ac:dyDescent="0.15">
      <c r="N9672" s="93"/>
      <c r="P9672" s="93"/>
    </row>
    <row r="9673" spans="14:16" x14ac:dyDescent="0.15">
      <c r="N9673" s="93"/>
      <c r="P9673" s="93"/>
    </row>
    <row r="9674" spans="14:16" x14ac:dyDescent="0.15">
      <c r="N9674" s="93"/>
      <c r="P9674" s="93"/>
    </row>
    <row r="9675" spans="14:16" x14ac:dyDescent="0.15">
      <c r="N9675" s="93"/>
      <c r="P9675" s="93"/>
    </row>
    <row r="9676" spans="14:16" x14ac:dyDescent="0.15">
      <c r="N9676" s="93"/>
      <c r="P9676" s="93"/>
    </row>
    <row r="9677" spans="14:16" x14ac:dyDescent="0.15">
      <c r="N9677" s="93"/>
      <c r="P9677" s="93"/>
    </row>
    <row r="9678" spans="14:16" x14ac:dyDescent="0.15">
      <c r="N9678" s="93"/>
      <c r="P9678" s="93"/>
    </row>
    <row r="9679" spans="14:16" x14ac:dyDescent="0.15">
      <c r="N9679" s="93"/>
      <c r="P9679" s="93"/>
    </row>
    <row r="9680" spans="14:16" x14ac:dyDescent="0.15">
      <c r="N9680" s="93"/>
      <c r="P9680" s="93"/>
    </row>
    <row r="9681" spans="14:16" x14ac:dyDescent="0.15">
      <c r="N9681" s="93"/>
      <c r="P9681" s="93"/>
    </row>
    <row r="9682" spans="14:16" x14ac:dyDescent="0.15">
      <c r="N9682" s="93"/>
      <c r="P9682" s="93"/>
    </row>
    <row r="9683" spans="14:16" x14ac:dyDescent="0.15">
      <c r="N9683" s="93"/>
      <c r="P9683" s="93"/>
    </row>
    <row r="9684" spans="14:16" x14ac:dyDescent="0.15">
      <c r="N9684" s="93"/>
      <c r="P9684" s="93"/>
    </row>
    <row r="9685" spans="14:16" x14ac:dyDescent="0.15">
      <c r="N9685" s="93"/>
      <c r="P9685" s="93"/>
    </row>
    <row r="9686" spans="14:16" x14ac:dyDescent="0.15">
      <c r="N9686" s="93"/>
      <c r="P9686" s="93"/>
    </row>
    <row r="9687" spans="14:16" x14ac:dyDescent="0.15">
      <c r="N9687" s="93"/>
      <c r="P9687" s="93"/>
    </row>
    <row r="9688" spans="14:16" x14ac:dyDescent="0.15">
      <c r="N9688" s="93"/>
      <c r="P9688" s="93"/>
    </row>
    <row r="9689" spans="14:16" x14ac:dyDescent="0.15">
      <c r="N9689" s="93"/>
      <c r="P9689" s="93"/>
    </row>
    <row r="9690" spans="14:16" x14ac:dyDescent="0.15">
      <c r="N9690" s="93"/>
      <c r="P9690" s="93"/>
    </row>
    <row r="9691" spans="14:16" x14ac:dyDescent="0.15">
      <c r="N9691" s="93"/>
      <c r="P9691" s="93"/>
    </row>
    <row r="9692" spans="14:16" x14ac:dyDescent="0.15">
      <c r="N9692" s="93"/>
      <c r="P9692" s="93"/>
    </row>
    <row r="9693" spans="14:16" x14ac:dyDescent="0.15">
      <c r="N9693" s="93"/>
      <c r="P9693" s="93"/>
    </row>
    <row r="9694" spans="14:16" x14ac:dyDescent="0.15">
      <c r="N9694" s="93"/>
      <c r="P9694" s="93"/>
    </row>
    <row r="9695" spans="14:16" x14ac:dyDescent="0.15">
      <c r="N9695" s="93"/>
      <c r="P9695" s="93"/>
    </row>
    <row r="9696" spans="14:16" x14ac:dyDescent="0.15">
      <c r="N9696" s="93"/>
      <c r="P9696" s="93"/>
    </row>
    <row r="9697" spans="14:16" x14ac:dyDescent="0.15">
      <c r="N9697" s="93"/>
      <c r="P9697" s="93"/>
    </row>
    <row r="9698" spans="14:16" x14ac:dyDescent="0.15">
      <c r="N9698" s="93"/>
      <c r="P9698" s="93"/>
    </row>
    <row r="9699" spans="14:16" x14ac:dyDescent="0.15">
      <c r="N9699" s="93"/>
      <c r="P9699" s="93"/>
    </row>
    <row r="9700" spans="14:16" x14ac:dyDescent="0.15">
      <c r="N9700" s="93"/>
      <c r="P9700" s="93"/>
    </row>
    <row r="9701" spans="14:16" x14ac:dyDescent="0.15">
      <c r="N9701" s="93"/>
      <c r="P9701" s="93"/>
    </row>
    <row r="9702" spans="14:16" x14ac:dyDescent="0.15">
      <c r="N9702" s="93"/>
      <c r="P9702" s="93"/>
    </row>
    <row r="9703" spans="14:16" x14ac:dyDescent="0.15">
      <c r="N9703" s="93"/>
      <c r="P9703" s="93"/>
    </row>
    <row r="9704" spans="14:16" x14ac:dyDescent="0.15">
      <c r="N9704" s="93"/>
      <c r="P9704" s="93"/>
    </row>
    <row r="9705" spans="14:16" x14ac:dyDescent="0.15">
      <c r="N9705" s="93"/>
      <c r="P9705" s="93"/>
    </row>
    <row r="9706" spans="14:16" x14ac:dyDescent="0.15">
      <c r="N9706" s="93"/>
      <c r="P9706" s="93"/>
    </row>
    <row r="9707" spans="14:16" x14ac:dyDescent="0.15">
      <c r="N9707" s="93"/>
      <c r="P9707" s="93"/>
    </row>
    <row r="9708" spans="14:16" x14ac:dyDescent="0.15">
      <c r="N9708" s="93"/>
      <c r="P9708" s="93"/>
    </row>
    <row r="9709" spans="14:16" x14ac:dyDescent="0.15">
      <c r="N9709" s="93"/>
      <c r="P9709" s="93"/>
    </row>
    <row r="9710" spans="14:16" x14ac:dyDescent="0.15">
      <c r="N9710" s="93"/>
      <c r="P9710" s="93"/>
    </row>
    <row r="9711" spans="14:16" x14ac:dyDescent="0.15">
      <c r="N9711" s="93"/>
      <c r="P9711" s="93"/>
    </row>
    <row r="9712" spans="14:16" x14ac:dyDescent="0.15">
      <c r="N9712" s="93"/>
      <c r="P9712" s="93"/>
    </row>
    <row r="9713" spans="14:16" x14ac:dyDescent="0.15">
      <c r="N9713" s="93"/>
      <c r="P9713" s="93"/>
    </row>
    <row r="9714" spans="14:16" x14ac:dyDescent="0.15">
      <c r="N9714" s="93"/>
      <c r="P9714" s="93"/>
    </row>
    <row r="9715" spans="14:16" x14ac:dyDescent="0.15">
      <c r="N9715" s="93"/>
      <c r="P9715" s="93"/>
    </row>
    <row r="9716" spans="14:16" x14ac:dyDescent="0.15">
      <c r="N9716" s="93"/>
      <c r="P9716" s="93"/>
    </row>
    <row r="9717" spans="14:16" x14ac:dyDescent="0.15">
      <c r="N9717" s="93"/>
      <c r="P9717" s="93"/>
    </row>
    <row r="9718" spans="14:16" x14ac:dyDescent="0.15">
      <c r="N9718" s="93"/>
      <c r="P9718" s="93"/>
    </row>
    <row r="9719" spans="14:16" x14ac:dyDescent="0.15">
      <c r="N9719" s="93"/>
      <c r="P9719" s="93"/>
    </row>
    <row r="9720" spans="14:16" x14ac:dyDescent="0.15">
      <c r="N9720" s="93"/>
      <c r="P9720" s="93"/>
    </row>
    <row r="9721" spans="14:16" x14ac:dyDescent="0.15">
      <c r="N9721" s="93"/>
      <c r="P9721" s="93"/>
    </row>
    <row r="9722" spans="14:16" x14ac:dyDescent="0.15">
      <c r="N9722" s="93"/>
      <c r="P9722" s="93"/>
    </row>
    <row r="9723" spans="14:16" x14ac:dyDescent="0.15">
      <c r="N9723" s="93"/>
      <c r="P9723" s="93"/>
    </row>
    <row r="9724" spans="14:16" x14ac:dyDescent="0.15">
      <c r="N9724" s="93"/>
      <c r="P9724" s="93"/>
    </row>
    <row r="9725" spans="14:16" x14ac:dyDescent="0.15">
      <c r="N9725" s="93"/>
      <c r="P9725" s="93"/>
    </row>
    <row r="9726" spans="14:16" x14ac:dyDescent="0.15">
      <c r="N9726" s="93"/>
      <c r="P9726" s="93"/>
    </row>
    <row r="9727" spans="14:16" x14ac:dyDescent="0.15">
      <c r="N9727" s="93"/>
      <c r="P9727" s="93"/>
    </row>
    <row r="9728" spans="14:16" x14ac:dyDescent="0.15">
      <c r="N9728" s="93"/>
      <c r="P9728" s="93"/>
    </row>
    <row r="9729" spans="14:16" x14ac:dyDescent="0.15">
      <c r="N9729" s="93"/>
      <c r="P9729" s="93"/>
    </row>
    <row r="9730" spans="14:16" x14ac:dyDescent="0.15">
      <c r="N9730" s="93"/>
      <c r="P9730" s="93"/>
    </row>
    <row r="9731" spans="14:16" x14ac:dyDescent="0.15">
      <c r="N9731" s="93"/>
      <c r="P9731" s="93"/>
    </row>
    <row r="9732" spans="14:16" x14ac:dyDescent="0.15">
      <c r="N9732" s="93"/>
      <c r="P9732" s="93"/>
    </row>
    <row r="9733" spans="14:16" x14ac:dyDescent="0.15">
      <c r="N9733" s="93"/>
      <c r="P9733" s="93"/>
    </row>
    <row r="9734" spans="14:16" x14ac:dyDescent="0.15">
      <c r="N9734" s="93"/>
      <c r="P9734" s="93"/>
    </row>
    <row r="9735" spans="14:16" x14ac:dyDescent="0.15">
      <c r="N9735" s="93"/>
      <c r="P9735" s="93"/>
    </row>
    <row r="9736" spans="14:16" x14ac:dyDescent="0.15">
      <c r="N9736" s="93"/>
      <c r="P9736" s="93"/>
    </row>
    <row r="9737" spans="14:16" x14ac:dyDescent="0.15">
      <c r="N9737" s="93"/>
      <c r="P9737" s="93"/>
    </row>
    <row r="9738" spans="14:16" x14ac:dyDescent="0.15">
      <c r="N9738" s="93"/>
      <c r="P9738" s="93"/>
    </row>
    <row r="9739" spans="14:16" x14ac:dyDescent="0.15">
      <c r="N9739" s="93"/>
      <c r="P9739" s="93"/>
    </row>
    <row r="9740" spans="14:16" x14ac:dyDescent="0.15">
      <c r="N9740" s="93"/>
      <c r="P9740" s="93"/>
    </row>
    <row r="9741" spans="14:16" x14ac:dyDescent="0.15">
      <c r="N9741" s="93"/>
      <c r="P9741" s="93"/>
    </row>
    <row r="9742" spans="14:16" x14ac:dyDescent="0.15">
      <c r="N9742" s="93"/>
      <c r="P9742" s="93"/>
    </row>
    <row r="9743" spans="14:16" x14ac:dyDescent="0.15">
      <c r="N9743" s="93"/>
      <c r="P9743" s="93"/>
    </row>
    <row r="9744" spans="14:16" x14ac:dyDescent="0.15">
      <c r="N9744" s="93"/>
      <c r="P9744" s="93"/>
    </row>
    <row r="9745" spans="14:16" x14ac:dyDescent="0.15">
      <c r="N9745" s="93"/>
      <c r="P9745" s="93"/>
    </row>
    <row r="9746" spans="14:16" x14ac:dyDescent="0.15">
      <c r="N9746" s="93"/>
      <c r="P9746" s="93"/>
    </row>
    <row r="9747" spans="14:16" x14ac:dyDescent="0.15">
      <c r="N9747" s="93"/>
      <c r="P9747" s="93"/>
    </row>
    <row r="9748" spans="14:16" x14ac:dyDescent="0.15">
      <c r="N9748" s="93"/>
      <c r="P9748" s="93"/>
    </row>
    <row r="9749" spans="14:16" x14ac:dyDescent="0.15">
      <c r="N9749" s="93"/>
      <c r="P9749" s="93"/>
    </row>
    <row r="9750" spans="14:16" x14ac:dyDescent="0.15">
      <c r="N9750" s="93"/>
      <c r="P9750" s="93"/>
    </row>
    <row r="9751" spans="14:16" x14ac:dyDescent="0.15">
      <c r="N9751" s="93"/>
      <c r="P9751" s="93"/>
    </row>
    <row r="9752" spans="14:16" x14ac:dyDescent="0.15">
      <c r="N9752" s="93"/>
      <c r="P9752" s="93"/>
    </row>
    <row r="9753" spans="14:16" x14ac:dyDescent="0.15">
      <c r="N9753" s="93"/>
      <c r="P9753" s="93"/>
    </row>
    <row r="9754" spans="14:16" x14ac:dyDescent="0.15">
      <c r="N9754" s="93"/>
      <c r="P9754" s="93"/>
    </row>
    <row r="9755" spans="14:16" x14ac:dyDescent="0.15">
      <c r="N9755" s="93"/>
      <c r="P9755" s="93"/>
    </row>
    <row r="9756" spans="14:16" x14ac:dyDescent="0.15">
      <c r="N9756" s="93"/>
      <c r="P9756" s="93"/>
    </row>
    <row r="9757" spans="14:16" x14ac:dyDescent="0.15">
      <c r="N9757" s="93"/>
      <c r="P9757" s="93"/>
    </row>
    <row r="9758" spans="14:16" x14ac:dyDescent="0.15">
      <c r="N9758" s="93"/>
      <c r="P9758" s="93"/>
    </row>
    <row r="9759" spans="14:16" x14ac:dyDescent="0.15">
      <c r="N9759" s="93"/>
      <c r="P9759" s="93"/>
    </row>
    <row r="9760" spans="14:16" x14ac:dyDescent="0.15">
      <c r="N9760" s="93"/>
      <c r="P9760" s="93"/>
    </row>
    <row r="9761" spans="14:16" x14ac:dyDescent="0.15">
      <c r="N9761" s="93"/>
      <c r="P9761" s="93"/>
    </row>
    <row r="9762" spans="14:16" x14ac:dyDescent="0.15">
      <c r="N9762" s="93"/>
      <c r="P9762" s="93"/>
    </row>
    <row r="9763" spans="14:16" x14ac:dyDescent="0.15">
      <c r="N9763" s="93"/>
      <c r="P9763" s="93"/>
    </row>
    <row r="9764" spans="14:16" x14ac:dyDescent="0.15">
      <c r="N9764" s="93"/>
      <c r="P9764" s="93"/>
    </row>
    <row r="9765" spans="14:16" x14ac:dyDescent="0.15">
      <c r="N9765" s="93"/>
      <c r="P9765" s="93"/>
    </row>
    <row r="9766" spans="14:16" x14ac:dyDescent="0.15">
      <c r="N9766" s="93"/>
      <c r="P9766" s="93"/>
    </row>
    <row r="9767" spans="14:16" x14ac:dyDescent="0.15">
      <c r="N9767" s="93"/>
      <c r="P9767" s="93"/>
    </row>
    <row r="9768" spans="14:16" x14ac:dyDescent="0.15">
      <c r="N9768" s="93"/>
      <c r="P9768" s="93"/>
    </row>
    <row r="9769" spans="14:16" x14ac:dyDescent="0.15">
      <c r="N9769" s="93"/>
      <c r="P9769" s="93"/>
    </row>
    <row r="9770" spans="14:16" x14ac:dyDescent="0.15">
      <c r="N9770" s="93"/>
      <c r="P9770" s="93"/>
    </row>
    <row r="9771" spans="14:16" x14ac:dyDescent="0.15">
      <c r="N9771" s="93"/>
      <c r="P9771" s="93"/>
    </row>
    <row r="9772" spans="14:16" x14ac:dyDescent="0.15">
      <c r="N9772" s="93"/>
      <c r="P9772" s="93"/>
    </row>
    <row r="9773" spans="14:16" x14ac:dyDescent="0.15">
      <c r="N9773" s="93"/>
      <c r="P9773" s="93"/>
    </row>
    <row r="9774" spans="14:16" x14ac:dyDescent="0.15">
      <c r="N9774" s="93"/>
      <c r="P9774" s="93"/>
    </row>
    <row r="9775" spans="14:16" x14ac:dyDescent="0.15">
      <c r="N9775" s="93"/>
      <c r="P9775" s="93"/>
    </row>
    <row r="9776" spans="14:16" x14ac:dyDescent="0.15">
      <c r="N9776" s="93"/>
      <c r="P9776" s="93"/>
    </row>
    <row r="9777" spans="14:16" x14ac:dyDescent="0.15">
      <c r="N9777" s="93"/>
      <c r="P9777" s="93"/>
    </row>
    <row r="9778" spans="14:16" x14ac:dyDescent="0.15">
      <c r="N9778" s="93"/>
      <c r="P9778" s="93"/>
    </row>
    <row r="9779" spans="14:16" x14ac:dyDescent="0.15">
      <c r="N9779" s="93"/>
      <c r="P9779" s="93"/>
    </row>
    <row r="9780" spans="14:16" x14ac:dyDescent="0.15">
      <c r="N9780" s="93"/>
      <c r="P9780" s="93"/>
    </row>
    <row r="9781" spans="14:16" x14ac:dyDescent="0.15">
      <c r="N9781" s="93"/>
      <c r="P9781" s="93"/>
    </row>
    <row r="9782" spans="14:16" x14ac:dyDescent="0.15">
      <c r="N9782" s="93"/>
      <c r="P9782" s="93"/>
    </row>
    <row r="9783" spans="14:16" x14ac:dyDescent="0.15">
      <c r="N9783" s="93"/>
      <c r="P9783" s="93"/>
    </row>
    <row r="9784" spans="14:16" x14ac:dyDescent="0.15">
      <c r="N9784" s="93"/>
      <c r="P9784" s="93"/>
    </row>
    <row r="9785" spans="14:16" x14ac:dyDescent="0.15">
      <c r="N9785" s="93"/>
      <c r="P9785" s="93"/>
    </row>
    <row r="9786" spans="14:16" x14ac:dyDescent="0.15">
      <c r="N9786" s="93"/>
      <c r="P9786" s="93"/>
    </row>
    <row r="9787" spans="14:16" x14ac:dyDescent="0.15">
      <c r="N9787" s="93"/>
      <c r="P9787" s="93"/>
    </row>
    <row r="9788" spans="14:16" x14ac:dyDescent="0.15">
      <c r="N9788" s="93"/>
      <c r="P9788" s="93"/>
    </row>
    <row r="9789" spans="14:16" x14ac:dyDescent="0.15">
      <c r="N9789" s="93"/>
      <c r="P9789" s="93"/>
    </row>
    <row r="9790" spans="14:16" x14ac:dyDescent="0.15">
      <c r="N9790" s="93"/>
      <c r="P9790" s="93"/>
    </row>
    <row r="9791" spans="14:16" x14ac:dyDescent="0.15">
      <c r="N9791" s="93"/>
      <c r="P9791" s="93"/>
    </row>
    <row r="9792" spans="14:16" x14ac:dyDescent="0.15">
      <c r="N9792" s="93"/>
      <c r="P9792" s="93"/>
    </row>
    <row r="9793" spans="14:16" x14ac:dyDescent="0.15">
      <c r="N9793" s="93"/>
      <c r="P9793" s="93"/>
    </row>
    <row r="9794" spans="14:16" x14ac:dyDescent="0.15">
      <c r="N9794" s="93"/>
      <c r="P9794" s="93"/>
    </row>
    <row r="9795" spans="14:16" x14ac:dyDescent="0.15">
      <c r="N9795" s="93"/>
      <c r="P9795" s="93"/>
    </row>
    <row r="9796" spans="14:16" x14ac:dyDescent="0.15">
      <c r="N9796" s="93"/>
      <c r="P9796" s="93"/>
    </row>
    <row r="9797" spans="14:16" x14ac:dyDescent="0.15">
      <c r="N9797" s="93"/>
      <c r="P9797" s="93"/>
    </row>
    <row r="9798" spans="14:16" x14ac:dyDescent="0.15">
      <c r="N9798" s="93"/>
      <c r="P9798" s="93"/>
    </row>
    <row r="9799" spans="14:16" x14ac:dyDescent="0.15">
      <c r="N9799" s="93"/>
      <c r="P9799" s="93"/>
    </row>
    <row r="9800" spans="14:16" x14ac:dyDescent="0.15">
      <c r="N9800" s="93"/>
      <c r="P9800" s="93"/>
    </row>
    <row r="9801" spans="14:16" x14ac:dyDescent="0.15">
      <c r="N9801" s="93"/>
      <c r="P9801" s="93"/>
    </row>
    <row r="9802" spans="14:16" x14ac:dyDescent="0.15">
      <c r="N9802" s="93"/>
      <c r="P9802" s="93"/>
    </row>
    <row r="9803" spans="14:16" x14ac:dyDescent="0.15">
      <c r="N9803" s="93"/>
      <c r="P9803" s="93"/>
    </row>
    <row r="9804" spans="14:16" x14ac:dyDescent="0.15">
      <c r="N9804" s="93"/>
      <c r="P9804" s="93"/>
    </row>
    <row r="9805" spans="14:16" x14ac:dyDescent="0.15">
      <c r="N9805" s="93"/>
      <c r="P9805" s="93"/>
    </row>
    <row r="9806" spans="14:16" x14ac:dyDescent="0.15">
      <c r="N9806" s="93"/>
      <c r="P9806" s="93"/>
    </row>
    <row r="9807" spans="14:16" x14ac:dyDescent="0.15">
      <c r="N9807" s="93"/>
      <c r="P9807" s="93"/>
    </row>
    <row r="9808" spans="14:16" x14ac:dyDescent="0.15">
      <c r="N9808" s="93"/>
      <c r="P9808" s="93"/>
    </row>
    <row r="9809" spans="14:16" x14ac:dyDescent="0.15">
      <c r="N9809" s="93"/>
      <c r="P9809" s="93"/>
    </row>
    <row r="9810" spans="14:16" x14ac:dyDescent="0.15">
      <c r="N9810" s="93"/>
      <c r="P9810" s="93"/>
    </row>
    <row r="9811" spans="14:16" x14ac:dyDescent="0.15">
      <c r="N9811" s="93"/>
      <c r="P9811" s="93"/>
    </row>
    <row r="9812" spans="14:16" x14ac:dyDescent="0.15">
      <c r="N9812" s="93"/>
      <c r="P9812" s="93"/>
    </row>
    <row r="9813" spans="14:16" x14ac:dyDescent="0.15">
      <c r="N9813" s="93"/>
      <c r="P9813" s="93"/>
    </row>
    <row r="9814" spans="14:16" x14ac:dyDescent="0.15">
      <c r="N9814" s="93"/>
      <c r="P9814" s="93"/>
    </row>
    <row r="9815" spans="14:16" x14ac:dyDescent="0.15">
      <c r="N9815" s="93"/>
      <c r="P9815" s="93"/>
    </row>
    <row r="9816" spans="14:16" x14ac:dyDescent="0.15">
      <c r="N9816" s="93"/>
      <c r="P9816" s="93"/>
    </row>
    <row r="9817" spans="14:16" x14ac:dyDescent="0.15">
      <c r="N9817" s="93"/>
      <c r="P9817" s="93"/>
    </row>
    <row r="9818" spans="14:16" x14ac:dyDescent="0.15">
      <c r="N9818" s="93"/>
      <c r="P9818" s="93"/>
    </row>
    <row r="9819" spans="14:16" x14ac:dyDescent="0.15">
      <c r="N9819" s="93"/>
      <c r="P9819" s="93"/>
    </row>
    <row r="9820" spans="14:16" x14ac:dyDescent="0.15">
      <c r="N9820" s="93"/>
      <c r="P9820" s="93"/>
    </row>
    <row r="9821" spans="14:16" x14ac:dyDescent="0.15">
      <c r="N9821" s="93"/>
      <c r="P9821" s="93"/>
    </row>
    <row r="9822" spans="14:16" x14ac:dyDescent="0.15">
      <c r="N9822" s="93"/>
      <c r="P9822" s="93"/>
    </row>
    <row r="9823" spans="14:16" x14ac:dyDescent="0.15">
      <c r="N9823" s="93"/>
      <c r="P9823" s="93"/>
    </row>
    <row r="9824" spans="14:16" x14ac:dyDescent="0.15">
      <c r="N9824" s="93"/>
      <c r="P9824" s="93"/>
    </row>
    <row r="9825" spans="14:16" x14ac:dyDescent="0.15">
      <c r="N9825" s="93"/>
      <c r="P9825" s="93"/>
    </row>
    <row r="9826" spans="14:16" x14ac:dyDescent="0.15">
      <c r="N9826" s="93"/>
      <c r="P9826" s="93"/>
    </row>
    <row r="9827" spans="14:16" x14ac:dyDescent="0.15">
      <c r="N9827" s="93"/>
      <c r="P9827" s="93"/>
    </row>
    <row r="9828" spans="14:16" x14ac:dyDescent="0.15">
      <c r="N9828" s="93"/>
      <c r="P9828" s="93"/>
    </row>
    <row r="9829" spans="14:16" x14ac:dyDescent="0.15">
      <c r="N9829" s="93"/>
      <c r="P9829" s="93"/>
    </row>
    <row r="9830" spans="14:16" x14ac:dyDescent="0.15">
      <c r="N9830" s="93"/>
      <c r="P9830" s="93"/>
    </row>
    <row r="9831" spans="14:16" x14ac:dyDescent="0.15">
      <c r="N9831" s="93"/>
      <c r="P9831" s="93"/>
    </row>
    <row r="9832" spans="14:16" x14ac:dyDescent="0.15">
      <c r="N9832" s="93"/>
      <c r="P9832" s="93"/>
    </row>
    <row r="9833" spans="14:16" x14ac:dyDescent="0.15">
      <c r="N9833" s="93"/>
      <c r="P9833" s="93"/>
    </row>
    <row r="9834" spans="14:16" x14ac:dyDescent="0.15">
      <c r="N9834" s="93"/>
      <c r="P9834" s="93"/>
    </row>
    <row r="9835" spans="14:16" x14ac:dyDescent="0.15">
      <c r="N9835" s="93"/>
      <c r="P9835" s="93"/>
    </row>
    <row r="9836" spans="14:16" x14ac:dyDescent="0.15">
      <c r="N9836" s="93"/>
      <c r="P9836" s="93"/>
    </row>
    <row r="9837" spans="14:16" x14ac:dyDescent="0.15">
      <c r="N9837" s="93"/>
      <c r="P9837" s="93"/>
    </row>
    <row r="9838" spans="14:16" x14ac:dyDescent="0.15">
      <c r="N9838" s="93"/>
      <c r="P9838" s="93"/>
    </row>
    <row r="9839" spans="14:16" x14ac:dyDescent="0.15">
      <c r="N9839" s="93"/>
      <c r="P9839" s="93"/>
    </row>
    <row r="9840" spans="14:16" x14ac:dyDescent="0.15">
      <c r="N9840" s="93"/>
      <c r="P9840" s="93"/>
    </row>
    <row r="9841" spans="14:16" x14ac:dyDescent="0.15">
      <c r="N9841" s="93"/>
      <c r="P9841" s="93"/>
    </row>
    <row r="9842" spans="14:16" x14ac:dyDescent="0.15">
      <c r="N9842" s="93"/>
      <c r="P9842" s="93"/>
    </row>
    <row r="9843" spans="14:16" x14ac:dyDescent="0.15">
      <c r="N9843" s="93"/>
      <c r="P9843" s="93"/>
    </row>
    <row r="9844" spans="14:16" x14ac:dyDescent="0.15">
      <c r="N9844" s="93"/>
      <c r="P9844" s="93"/>
    </row>
    <row r="9845" spans="14:16" x14ac:dyDescent="0.15">
      <c r="N9845" s="93"/>
      <c r="P9845" s="93"/>
    </row>
    <row r="9846" spans="14:16" x14ac:dyDescent="0.15">
      <c r="N9846" s="93"/>
      <c r="P9846" s="93"/>
    </row>
    <row r="9847" spans="14:16" x14ac:dyDescent="0.15">
      <c r="N9847" s="93"/>
      <c r="P9847" s="93"/>
    </row>
    <row r="9848" spans="14:16" x14ac:dyDescent="0.15">
      <c r="N9848" s="93"/>
      <c r="P9848" s="93"/>
    </row>
    <row r="9849" spans="14:16" x14ac:dyDescent="0.15">
      <c r="N9849" s="93"/>
      <c r="P9849" s="93"/>
    </row>
    <row r="9850" spans="14:16" x14ac:dyDescent="0.15">
      <c r="N9850" s="93"/>
      <c r="P9850" s="93"/>
    </row>
    <row r="9851" spans="14:16" x14ac:dyDescent="0.15">
      <c r="N9851" s="93"/>
      <c r="P9851" s="93"/>
    </row>
    <row r="9852" spans="14:16" x14ac:dyDescent="0.15">
      <c r="N9852" s="93"/>
      <c r="P9852" s="93"/>
    </row>
    <row r="9853" spans="14:16" x14ac:dyDescent="0.15">
      <c r="N9853" s="93"/>
      <c r="P9853" s="93"/>
    </row>
    <row r="9854" spans="14:16" x14ac:dyDescent="0.15">
      <c r="N9854" s="93"/>
      <c r="P9854" s="93"/>
    </row>
    <row r="9855" spans="14:16" x14ac:dyDescent="0.15">
      <c r="N9855" s="93"/>
      <c r="P9855" s="93"/>
    </row>
    <row r="9856" spans="14:16" x14ac:dyDescent="0.15">
      <c r="N9856" s="93"/>
      <c r="P9856" s="93"/>
    </row>
    <row r="9857" spans="14:16" x14ac:dyDescent="0.15">
      <c r="N9857" s="93"/>
      <c r="P9857" s="93"/>
    </row>
    <row r="9858" spans="14:16" x14ac:dyDescent="0.15">
      <c r="N9858" s="93"/>
      <c r="P9858" s="93"/>
    </row>
    <row r="9859" spans="14:16" x14ac:dyDescent="0.15">
      <c r="N9859" s="93"/>
      <c r="P9859" s="93"/>
    </row>
    <row r="9860" spans="14:16" x14ac:dyDescent="0.15">
      <c r="N9860" s="93"/>
      <c r="P9860" s="93"/>
    </row>
    <row r="9861" spans="14:16" x14ac:dyDescent="0.15">
      <c r="N9861" s="93"/>
      <c r="P9861" s="93"/>
    </row>
    <row r="9862" spans="14:16" x14ac:dyDescent="0.15">
      <c r="N9862" s="93"/>
      <c r="P9862" s="93"/>
    </row>
    <row r="9863" spans="14:16" x14ac:dyDescent="0.15">
      <c r="N9863" s="93"/>
      <c r="P9863" s="93"/>
    </row>
    <row r="9864" spans="14:16" x14ac:dyDescent="0.15">
      <c r="N9864" s="93"/>
      <c r="P9864" s="93"/>
    </row>
    <row r="9865" spans="14:16" x14ac:dyDescent="0.15">
      <c r="N9865" s="93"/>
      <c r="P9865" s="93"/>
    </row>
    <row r="9866" spans="14:16" x14ac:dyDescent="0.15">
      <c r="N9866" s="93"/>
      <c r="P9866" s="93"/>
    </row>
    <row r="9867" spans="14:16" x14ac:dyDescent="0.15">
      <c r="N9867" s="93"/>
      <c r="P9867" s="93"/>
    </row>
    <row r="9868" spans="14:16" x14ac:dyDescent="0.15">
      <c r="N9868" s="93"/>
      <c r="P9868" s="93"/>
    </row>
    <row r="9869" spans="14:16" x14ac:dyDescent="0.15">
      <c r="N9869" s="93"/>
      <c r="P9869" s="93"/>
    </row>
    <row r="9870" spans="14:16" x14ac:dyDescent="0.15">
      <c r="N9870" s="93"/>
      <c r="P9870" s="93"/>
    </row>
    <row r="9871" spans="14:16" x14ac:dyDescent="0.15">
      <c r="N9871" s="93"/>
      <c r="P9871" s="93"/>
    </row>
    <row r="9872" spans="14:16" x14ac:dyDescent="0.15">
      <c r="N9872" s="93"/>
      <c r="P9872" s="93"/>
    </row>
    <row r="9873" spans="14:16" x14ac:dyDescent="0.15">
      <c r="N9873" s="93"/>
      <c r="P9873" s="93"/>
    </row>
    <row r="9874" spans="14:16" x14ac:dyDescent="0.15">
      <c r="N9874" s="93"/>
      <c r="P9874" s="93"/>
    </row>
    <row r="9875" spans="14:16" x14ac:dyDescent="0.15">
      <c r="N9875" s="93"/>
      <c r="P9875" s="93"/>
    </row>
    <row r="9876" spans="14:16" x14ac:dyDescent="0.15">
      <c r="N9876" s="93"/>
      <c r="P9876" s="93"/>
    </row>
    <row r="9877" spans="14:16" x14ac:dyDescent="0.15">
      <c r="N9877" s="93"/>
      <c r="P9877" s="93"/>
    </row>
    <row r="9878" spans="14:16" x14ac:dyDescent="0.15">
      <c r="N9878" s="93"/>
      <c r="P9878" s="93"/>
    </row>
    <row r="9879" spans="14:16" x14ac:dyDescent="0.15">
      <c r="N9879" s="93"/>
      <c r="P9879" s="93"/>
    </row>
    <row r="9880" spans="14:16" x14ac:dyDescent="0.15">
      <c r="N9880" s="93"/>
      <c r="P9880" s="93"/>
    </row>
    <row r="9881" spans="14:16" x14ac:dyDescent="0.15">
      <c r="N9881" s="93"/>
      <c r="P9881" s="93"/>
    </row>
    <row r="9882" spans="14:16" x14ac:dyDescent="0.15">
      <c r="N9882" s="93"/>
      <c r="P9882" s="93"/>
    </row>
    <row r="9883" spans="14:16" x14ac:dyDescent="0.15">
      <c r="N9883" s="93"/>
      <c r="P9883" s="93"/>
    </row>
    <row r="9884" spans="14:16" x14ac:dyDescent="0.15">
      <c r="N9884" s="93"/>
      <c r="P9884" s="93"/>
    </row>
    <row r="9885" spans="14:16" x14ac:dyDescent="0.15">
      <c r="N9885" s="93"/>
      <c r="P9885" s="93"/>
    </row>
    <row r="9886" spans="14:16" x14ac:dyDescent="0.15">
      <c r="N9886" s="93"/>
      <c r="P9886" s="93"/>
    </row>
    <row r="9887" spans="14:16" x14ac:dyDescent="0.15">
      <c r="N9887" s="93"/>
      <c r="P9887" s="93"/>
    </row>
    <row r="9888" spans="14:16" x14ac:dyDescent="0.15">
      <c r="N9888" s="93"/>
      <c r="P9888" s="93"/>
    </row>
    <row r="9889" spans="14:16" x14ac:dyDescent="0.15">
      <c r="N9889" s="93"/>
      <c r="P9889" s="93"/>
    </row>
    <row r="9890" spans="14:16" x14ac:dyDescent="0.15">
      <c r="N9890" s="93"/>
      <c r="P9890" s="93"/>
    </row>
    <row r="9891" spans="14:16" x14ac:dyDescent="0.15">
      <c r="N9891" s="93"/>
      <c r="P9891" s="93"/>
    </row>
    <row r="9892" spans="14:16" x14ac:dyDescent="0.15">
      <c r="N9892" s="93"/>
      <c r="P9892" s="93"/>
    </row>
    <row r="9893" spans="14:16" x14ac:dyDescent="0.15">
      <c r="N9893" s="93"/>
      <c r="P9893" s="93"/>
    </row>
    <row r="9894" spans="14:16" x14ac:dyDescent="0.15">
      <c r="N9894" s="93"/>
      <c r="P9894" s="93"/>
    </row>
    <row r="9895" spans="14:16" x14ac:dyDescent="0.15">
      <c r="N9895" s="93"/>
      <c r="P9895" s="93"/>
    </row>
    <row r="9896" spans="14:16" x14ac:dyDescent="0.15">
      <c r="N9896" s="93"/>
      <c r="P9896" s="93"/>
    </row>
    <row r="9897" spans="14:16" x14ac:dyDescent="0.15">
      <c r="N9897" s="93"/>
      <c r="P9897" s="93"/>
    </row>
    <row r="9898" spans="14:16" x14ac:dyDescent="0.15">
      <c r="N9898" s="93"/>
      <c r="P9898" s="93"/>
    </row>
    <row r="9899" spans="14:16" x14ac:dyDescent="0.15">
      <c r="N9899" s="93"/>
      <c r="P9899" s="93"/>
    </row>
    <row r="9900" spans="14:16" x14ac:dyDescent="0.15">
      <c r="N9900" s="93"/>
      <c r="P9900" s="93"/>
    </row>
    <row r="9901" spans="14:16" x14ac:dyDescent="0.15">
      <c r="N9901" s="93"/>
      <c r="P9901" s="93"/>
    </row>
    <row r="9902" spans="14:16" x14ac:dyDescent="0.15">
      <c r="N9902" s="93"/>
      <c r="P9902" s="93"/>
    </row>
    <row r="9903" spans="14:16" x14ac:dyDescent="0.15">
      <c r="N9903" s="93"/>
      <c r="P9903" s="93"/>
    </row>
    <row r="9904" spans="14:16" x14ac:dyDescent="0.15">
      <c r="N9904" s="93"/>
      <c r="P9904" s="93"/>
    </row>
    <row r="9905" spans="14:16" x14ac:dyDescent="0.15">
      <c r="N9905" s="93"/>
      <c r="P9905" s="93"/>
    </row>
    <row r="9906" spans="14:16" x14ac:dyDescent="0.15">
      <c r="N9906" s="93"/>
      <c r="P9906" s="93"/>
    </row>
    <row r="9907" spans="14:16" x14ac:dyDescent="0.15">
      <c r="N9907" s="93"/>
      <c r="P9907" s="93"/>
    </row>
    <row r="9908" spans="14:16" x14ac:dyDescent="0.15">
      <c r="N9908" s="93"/>
      <c r="P9908" s="93"/>
    </row>
    <row r="9909" spans="14:16" x14ac:dyDescent="0.15">
      <c r="N9909" s="93"/>
      <c r="P9909" s="93"/>
    </row>
    <row r="9910" spans="14:16" x14ac:dyDescent="0.15">
      <c r="N9910" s="93"/>
      <c r="P9910" s="93"/>
    </row>
    <row r="9911" spans="14:16" x14ac:dyDescent="0.15">
      <c r="N9911" s="93"/>
      <c r="P9911" s="93"/>
    </row>
    <row r="9912" spans="14:16" x14ac:dyDescent="0.15">
      <c r="N9912" s="93"/>
      <c r="P9912" s="93"/>
    </row>
    <row r="9913" spans="14:16" x14ac:dyDescent="0.15">
      <c r="N9913" s="93"/>
      <c r="P9913" s="93"/>
    </row>
    <row r="9914" spans="14:16" x14ac:dyDescent="0.15">
      <c r="N9914" s="93"/>
      <c r="P9914" s="93"/>
    </row>
    <row r="9915" spans="14:16" x14ac:dyDescent="0.15">
      <c r="N9915" s="93"/>
      <c r="P9915" s="93"/>
    </row>
    <row r="9916" spans="14:16" x14ac:dyDescent="0.15">
      <c r="N9916" s="93"/>
      <c r="P9916" s="93"/>
    </row>
    <row r="9917" spans="14:16" x14ac:dyDescent="0.15">
      <c r="N9917" s="93"/>
      <c r="P9917" s="93"/>
    </row>
    <row r="9918" spans="14:16" x14ac:dyDescent="0.15">
      <c r="N9918" s="93"/>
      <c r="P9918" s="93"/>
    </row>
    <row r="9919" spans="14:16" x14ac:dyDescent="0.15">
      <c r="N9919" s="93"/>
      <c r="P9919" s="93"/>
    </row>
    <row r="9920" spans="14:16" x14ac:dyDescent="0.15">
      <c r="N9920" s="93"/>
      <c r="P9920" s="93"/>
    </row>
    <row r="9921" spans="14:16" x14ac:dyDescent="0.15">
      <c r="N9921" s="93"/>
      <c r="P9921" s="93"/>
    </row>
    <row r="9922" spans="14:16" x14ac:dyDescent="0.15">
      <c r="N9922" s="93"/>
      <c r="P9922" s="93"/>
    </row>
    <row r="9923" spans="14:16" x14ac:dyDescent="0.15">
      <c r="N9923" s="93"/>
      <c r="P9923" s="93"/>
    </row>
    <row r="9924" spans="14:16" x14ac:dyDescent="0.15">
      <c r="N9924" s="93"/>
      <c r="P9924" s="93"/>
    </row>
    <row r="9925" spans="14:16" x14ac:dyDescent="0.15">
      <c r="N9925" s="93"/>
      <c r="P9925" s="93"/>
    </row>
    <row r="9926" spans="14:16" x14ac:dyDescent="0.15">
      <c r="N9926" s="93"/>
      <c r="P9926" s="93"/>
    </row>
    <row r="9927" spans="14:16" x14ac:dyDescent="0.15">
      <c r="N9927" s="93"/>
      <c r="P9927" s="93"/>
    </row>
    <row r="9928" spans="14:16" x14ac:dyDescent="0.15">
      <c r="N9928" s="93"/>
      <c r="P9928" s="93"/>
    </row>
    <row r="9929" spans="14:16" x14ac:dyDescent="0.15">
      <c r="N9929" s="93"/>
      <c r="P9929" s="93"/>
    </row>
    <row r="9930" spans="14:16" x14ac:dyDescent="0.15">
      <c r="N9930" s="93"/>
      <c r="P9930" s="93"/>
    </row>
    <row r="9931" spans="14:16" x14ac:dyDescent="0.15">
      <c r="N9931" s="93"/>
      <c r="P9931" s="93"/>
    </row>
    <row r="9932" spans="14:16" x14ac:dyDescent="0.15">
      <c r="N9932" s="93"/>
      <c r="P9932" s="93"/>
    </row>
    <row r="9933" spans="14:16" x14ac:dyDescent="0.15">
      <c r="N9933" s="93"/>
      <c r="P9933" s="93"/>
    </row>
    <row r="9934" spans="14:16" x14ac:dyDescent="0.15">
      <c r="N9934" s="93"/>
      <c r="P9934" s="93"/>
    </row>
    <row r="9935" spans="14:16" x14ac:dyDescent="0.15">
      <c r="N9935" s="93"/>
      <c r="P9935" s="93"/>
    </row>
    <row r="9936" spans="14:16" x14ac:dyDescent="0.15">
      <c r="N9936" s="93"/>
      <c r="P9936" s="93"/>
    </row>
    <row r="9937" spans="14:16" x14ac:dyDescent="0.15">
      <c r="N9937" s="93"/>
      <c r="P9937" s="93"/>
    </row>
    <row r="9938" spans="14:16" x14ac:dyDescent="0.15">
      <c r="N9938" s="93"/>
      <c r="P9938" s="93"/>
    </row>
    <row r="9939" spans="14:16" x14ac:dyDescent="0.15">
      <c r="N9939" s="93"/>
      <c r="P9939" s="93"/>
    </row>
    <row r="9940" spans="14:16" x14ac:dyDescent="0.15">
      <c r="N9940" s="93"/>
      <c r="P9940" s="93"/>
    </row>
    <row r="9941" spans="14:16" x14ac:dyDescent="0.15">
      <c r="N9941" s="93"/>
      <c r="P9941" s="93"/>
    </row>
    <row r="9942" spans="14:16" x14ac:dyDescent="0.15">
      <c r="N9942" s="93"/>
      <c r="P9942" s="93"/>
    </row>
    <row r="9943" spans="14:16" x14ac:dyDescent="0.15">
      <c r="N9943" s="93"/>
      <c r="P9943" s="93"/>
    </row>
    <row r="9944" spans="14:16" x14ac:dyDescent="0.15">
      <c r="N9944" s="93"/>
      <c r="P9944" s="93"/>
    </row>
    <row r="9945" spans="14:16" x14ac:dyDescent="0.15">
      <c r="N9945" s="93"/>
      <c r="P9945" s="93"/>
    </row>
    <row r="9946" spans="14:16" x14ac:dyDescent="0.15">
      <c r="N9946" s="93"/>
      <c r="P9946" s="93"/>
    </row>
    <row r="9947" spans="14:16" x14ac:dyDescent="0.15">
      <c r="N9947" s="93"/>
      <c r="P9947" s="93"/>
    </row>
    <row r="9948" spans="14:16" x14ac:dyDescent="0.15">
      <c r="N9948" s="93"/>
      <c r="P9948" s="93"/>
    </row>
    <row r="9949" spans="14:16" x14ac:dyDescent="0.15">
      <c r="N9949" s="93"/>
      <c r="P9949" s="93"/>
    </row>
    <row r="9950" spans="14:16" x14ac:dyDescent="0.15">
      <c r="N9950" s="93"/>
      <c r="P9950" s="93"/>
    </row>
    <row r="9951" spans="14:16" x14ac:dyDescent="0.15">
      <c r="N9951" s="93"/>
      <c r="P9951" s="93"/>
    </row>
    <row r="9952" spans="14:16" x14ac:dyDescent="0.15">
      <c r="N9952" s="93"/>
      <c r="P9952" s="93"/>
    </row>
    <row r="9953" spans="14:16" x14ac:dyDescent="0.15">
      <c r="N9953" s="93"/>
      <c r="P9953" s="93"/>
    </row>
    <row r="9954" spans="14:16" x14ac:dyDescent="0.15">
      <c r="N9954" s="93"/>
      <c r="P9954" s="93"/>
    </row>
    <row r="9955" spans="14:16" x14ac:dyDescent="0.15">
      <c r="N9955" s="93"/>
      <c r="P9955" s="93"/>
    </row>
    <row r="9956" spans="14:16" x14ac:dyDescent="0.15">
      <c r="N9956" s="93"/>
      <c r="P9956" s="93"/>
    </row>
    <row r="9957" spans="14:16" x14ac:dyDescent="0.15">
      <c r="N9957" s="93"/>
      <c r="P9957" s="93"/>
    </row>
    <row r="9958" spans="14:16" x14ac:dyDescent="0.15">
      <c r="N9958" s="93"/>
      <c r="P9958" s="93"/>
    </row>
    <row r="9959" spans="14:16" x14ac:dyDescent="0.15">
      <c r="N9959" s="93"/>
      <c r="P9959" s="93"/>
    </row>
    <row r="9960" spans="14:16" x14ac:dyDescent="0.15">
      <c r="N9960" s="93"/>
      <c r="P9960" s="93"/>
    </row>
    <row r="9961" spans="14:16" x14ac:dyDescent="0.15">
      <c r="N9961" s="93"/>
      <c r="P9961" s="93"/>
    </row>
    <row r="9962" spans="14:16" x14ac:dyDescent="0.15">
      <c r="N9962" s="93"/>
      <c r="P9962" s="93"/>
    </row>
    <row r="9963" spans="14:16" x14ac:dyDescent="0.15">
      <c r="N9963" s="93"/>
      <c r="P9963" s="93"/>
    </row>
    <row r="9964" spans="14:16" x14ac:dyDescent="0.15">
      <c r="N9964" s="93"/>
      <c r="P9964" s="93"/>
    </row>
    <row r="9965" spans="14:16" x14ac:dyDescent="0.15">
      <c r="N9965" s="93"/>
      <c r="P9965" s="93"/>
    </row>
    <row r="9966" spans="14:16" x14ac:dyDescent="0.15">
      <c r="N9966" s="93"/>
      <c r="P9966" s="93"/>
    </row>
    <row r="9967" spans="14:16" x14ac:dyDescent="0.15">
      <c r="N9967" s="93"/>
      <c r="P9967" s="93"/>
    </row>
    <row r="9968" spans="14:16" x14ac:dyDescent="0.15">
      <c r="N9968" s="93"/>
      <c r="P9968" s="93"/>
    </row>
    <row r="9969" spans="14:16" x14ac:dyDescent="0.15">
      <c r="N9969" s="93"/>
      <c r="P9969" s="93"/>
    </row>
    <row r="9970" spans="14:16" x14ac:dyDescent="0.15">
      <c r="N9970" s="93"/>
      <c r="P9970" s="93"/>
    </row>
    <row r="9971" spans="14:16" x14ac:dyDescent="0.15">
      <c r="N9971" s="93"/>
      <c r="P9971" s="93"/>
    </row>
    <row r="9972" spans="14:16" x14ac:dyDescent="0.15">
      <c r="N9972" s="93"/>
      <c r="P9972" s="93"/>
    </row>
    <row r="9973" spans="14:16" x14ac:dyDescent="0.15">
      <c r="N9973" s="93"/>
      <c r="P9973" s="93"/>
    </row>
    <row r="9974" spans="14:16" x14ac:dyDescent="0.15">
      <c r="N9974" s="93"/>
      <c r="P9974" s="93"/>
    </row>
    <row r="9975" spans="14:16" x14ac:dyDescent="0.15">
      <c r="N9975" s="93"/>
      <c r="P9975" s="93"/>
    </row>
    <row r="9976" spans="14:16" x14ac:dyDescent="0.15">
      <c r="N9976" s="93"/>
      <c r="P9976" s="93"/>
    </row>
    <row r="9977" spans="14:16" x14ac:dyDescent="0.15">
      <c r="N9977" s="93"/>
      <c r="P9977" s="93"/>
    </row>
    <row r="9978" spans="14:16" x14ac:dyDescent="0.15">
      <c r="N9978" s="93"/>
      <c r="P9978" s="93"/>
    </row>
    <row r="9979" spans="14:16" x14ac:dyDescent="0.15">
      <c r="N9979" s="93"/>
      <c r="P9979" s="93"/>
    </row>
    <row r="9980" spans="14:16" x14ac:dyDescent="0.15">
      <c r="N9980" s="93"/>
      <c r="P9980" s="93"/>
    </row>
    <row r="9981" spans="14:16" x14ac:dyDescent="0.15">
      <c r="N9981" s="93"/>
      <c r="P9981" s="93"/>
    </row>
    <row r="9982" spans="14:16" x14ac:dyDescent="0.15">
      <c r="N9982" s="93"/>
      <c r="P9982" s="93"/>
    </row>
    <row r="9983" spans="14:16" x14ac:dyDescent="0.15">
      <c r="N9983" s="93"/>
      <c r="P9983" s="93"/>
    </row>
    <row r="9984" spans="14:16" x14ac:dyDescent="0.15">
      <c r="N9984" s="93"/>
      <c r="P9984" s="93"/>
    </row>
    <row r="9985" spans="14:16" x14ac:dyDescent="0.15">
      <c r="N9985" s="93"/>
      <c r="P9985" s="93"/>
    </row>
    <row r="9986" spans="14:16" x14ac:dyDescent="0.15">
      <c r="N9986" s="93"/>
      <c r="P9986" s="93"/>
    </row>
    <row r="9987" spans="14:16" x14ac:dyDescent="0.15">
      <c r="N9987" s="93"/>
      <c r="P9987" s="93"/>
    </row>
    <row r="9988" spans="14:16" x14ac:dyDescent="0.15">
      <c r="N9988" s="93"/>
      <c r="P9988" s="93"/>
    </row>
    <row r="9989" spans="14:16" x14ac:dyDescent="0.15">
      <c r="N9989" s="93"/>
      <c r="P9989" s="93"/>
    </row>
    <row r="9990" spans="14:16" x14ac:dyDescent="0.15">
      <c r="N9990" s="93"/>
      <c r="P9990" s="93"/>
    </row>
    <row r="9991" spans="14:16" x14ac:dyDescent="0.15">
      <c r="N9991" s="93"/>
      <c r="P9991" s="93"/>
    </row>
    <row r="9992" spans="14:16" x14ac:dyDescent="0.15">
      <c r="N9992" s="93"/>
      <c r="P9992" s="93"/>
    </row>
    <row r="9993" spans="14:16" x14ac:dyDescent="0.15">
      <c r="N9993" s="93"/>
      <c r="P9993" s="93"/>
    </row>
    <row r="9994" spans="14:16" x14ac:dyDescent="0.15">
      <c r="N9994" s="93"/>
      <c r="P9994" s="93"/>
    </row>
    <row r="9995" spans="14:16" x14ac:dyDescent="0.15">
      <c r="N9995" s="93"/>
      <c r="P9995" s="93"/>
    </row>
    <row r="9996" spans="14:16" x14ac:dyDescent="0.15">
      <c r="N9996" s="93"/>
      <c r="P9996" s="93"/>
    </row>
    <row r="9997" spans="14:16" x14ac:dyDescent="0.15">
      <c r="N9997" s="93"/>
      <c r="P9997" s="93"/>
    </row>
    <row r="9998" spans="14:16" x14ac:dyDescent="0.15">
      <c r="N9998" s="93"/>
      <c r="P9998" s="93"/>
    </row>
    <row r="9999" spans="14:16" x14ac:dyDescent="0.15">
      <c r="N9999" s="93"/>
      <c r="P9999" s="93"/>
    </row>
    <row r="10000" spans="14:16" x14ac:dyDescent="0.15">
      <c r="N10000" s="93"/>
      <c r="P10000" s="93"/>
    </row>
    <row r="10001" spans="14:16" x14ac:dyDescent="0.15">
      <c r="N10001" s="93"/>
      <c r="P10001" s="93"/>
    </row>
    <row r="10002" spans="14:16" x14ac:dyDescent="0.15">
      <c r="N10002" s="93"/>
      <c r="P10002" s="93"/>
    </row>
    <row r="10003" spans="14:16" x14ac:dyDescent="0.15">
      <c r="N10003" s="93"/>
      <c r="P10003" s="93"/>
    </row>
    <row r="10004" spans="14:16" x14ac:dyDescent="0.15">
      <c r="N10004" s="93"/>
      <c r="P10004" s="93"/>
    </row>
    <row r="10005" spans="14:16" x14ac:dyDescent="0.15">
      <c r="N10005" s="93"/>
      <c r="P10005" s="93"/>
    </row>
    <row r="10006" spans="14:16" x14ac:dyDescent="0.15">
      <c r="N10006" s="93"/>
      <c r="P10006" s="93"/>
    </row>
    <row r="10007" spans="14:16" x14ac:dyDescent="0.15">
      <c r="N10007" s="93"/>
      <c r="P10007" s="93"/>
    </row>
    <row r="10008" spans="14:16" x14ac:dyDescent="0.15">
      <c r="N10008" s="93"/>
      <c r="P10008" s="93"/>
    </row>
    <row r="10009" spans="14:16" x14ac:dyDescent="0.15">
      <c r="N10009" s="93"/>
      <c r="P10009" s="93"/>
    </row>
    <row r="10010" spans="14:16" x14ac:dyDescent="0.15">
      <c r="N10010" s="93"/>
      <c r="P10010" s="93"/>
    </row>
    <row r="10011" spans="14:16" x14ac:dyDescent="0.15">
      <c r="N10011" s="93"/>
      <c r="P10011" s="93"/>
    </row>
    <row r="10012" spans="14:16" x14ac:dyDescent="0.15">
      <c r="N10012" s="93"/>
      <c r="P10012" s="93"/>
    </row>
    <row r="10013" spans="14:16" x14ac:dyDescent="0.15">
      <c r="N10013" s="93"/>
      <c r="P10013" s="93"/>
    </row>
    <row r="10014" spans="14:16" x14ac:dyDescent="0.15">
      <c r="N10014" s="93"/>
      <c r="P10014" s="93"/>
    </row>
    <row r="10015" spans="14:16" x14ac:dyDescent="0.15">
      <c r="N10015" s="93"/>
      <c r="P10015" s="93"/>
    </row>
    <row r="10016" spans="14:16" x14ac:dyDescent="0.15">
      <c r="N10016" s="93"/>
      <c r="P10016" s="93"/>
    </row>
    <row r="10017" spans="14:16" x14ac:dyDescent="0.15">
      <c r="N10017" s="93"/>
      <c r="P10017" s="93"/>
    </row>
    <row r="10018" spans="14:16" x14ac:dyDescent="0.15">
      <c r="N10018" s="93"/>
      <c r="P10018" s="93"/>
    </row>
    <row r="10019" spans="14:16" x14ac:dyDescent="0.15">
      <c r="N10019" s="93"/>
      <c r="P10019" s="93"/>
    </row>
    <row r="10020" spans="14:16" x14ac:dyDescent="0.15">
      <c r="N10020" s="93"/>
      <c r="P10020" s="93"/>
    </row>
    <row r="10021" spans="14:16" x14ac:dyDescent="0.15">
      <c r="N10021" s="93"/>
      <c r="P10021" s="93"/>
    </row>
    <row r="10022" spans="14:16" x14ac:dyDescent="0.15">
      <c r="N10022" s="93"/>
      <c r="P10022" s="93"/>
    </row>
    <row r="10023" spans="14:16" x14ac:dyDescent="0.15">
      <c r="N10023" s="93"/>
      <c r="P10023" s="93"/>
    </row>
    <row r="10024" spans="14:16" x14ac:dyDescent="0.15">
      <c r="N10024" s="93"/>
      <c r="P10024" s="93"/>
    </row>
    <row r="10025" spans="14:16" x14ac:dyDescent="0.15">
      <c r="N10025" s="93"/>
      <c r="P10025" s="93"/>
    </row>
    <row r="10026" spans="14:16" x14ac:dyDescent="0.15">
      <c r="N10026" s="93"/>
      <c r="P10026" s="93"/>
    </row>
    <row r="10027" spans="14:16" x14ac:dyDescent="0.15">
      <c r="N10027" s="93"/>
      <c r="P10027" s="93"/>
    </row>
    <row r="10028" spans="14:16" x14ac:dyDescent="0.15">
      <c r="N10028" s="93"/>
      <c r="P10028" s="93"/>
    </row>
    <row r="10029" spans="14:16" x14ac:dyDescent="0.15">
      <c r="N10029" s="93"/>
      <c r="P10029" s="93"/>
    </row>
    <row r="10030" spans="14:16" x14ac:dyDescent="0.15">
      <c r="N10030" s="93"/>
      <c r="P10030" s="93"/>
    </row>
    <row r="10031" spans="14:16" x14ac:dyDescent="0.15">
      <c r="N10031" s="93"/>
      <c r="P10031" s="93"/>
    </row>
    <row r="10032" spans="14:16" x14ac:dyDescent="0.15">
      <c r="N10032" s="93"/>
      <c r="P10032" s="93"/>
    </row>
    <row r="10033" spans="14:16" x14ac:dyDescent="0.15">
      <c r="N10033" s="93"/>
      <c r="P10033" s="93"/>
    </row>
    <row r="10034" spans="14:16" x14ac:dyDescent="0.15">
      <c r="N10034" s="93"/>
      <c r="P10034" s="93"/>
    </row>
    <row r="10035" spans="14:16" x14ac:dyDescent="0.15">
      <c r="N10035" s="93"/>
      <c r="P10035" s="93"/>
    </row>
    <row r="10036" spans="14:16" x14ac:dyDescent="0.15">
      <c r="N10036" s="93"/>
      <c r="P10036" s="93"/>
    </row>
    <row r="10037" spans="14:16" x14ac:dyDescent="0.15">
      <c r="N10037" s="93"/>
      <c r="P10037" s="93"/>
    </row>
    <row r="10038" spans="14:16" x14ac:dyDescent="0.15">
      <c r="N10038" s="93"/>
      <c r="P10038" s="93"/>
    </row>
    <row r="10039" spans="14:16" x14ac:dyDescent="0.15">
      <c r="N10039" s="93"/>
      <c r="P10039" s="93"/>
    </row>
    <row r="10040" spans="14:16" x14ac:dyDescent="0.15">
      <c r="N10040" s="93"/>
      <c r="P10040" s="93"/>
    </row>
    <row r="10041" spans="14:16" x14ac:dyDescent="0.15">
      <c r="N10041" s="93"/>
      <c r="P10041" s="93"/>
    </row>
    <row r="10042" spans="14:16" x14ac:dyDescent="0.15">
      <c r="N10042" s="93"/>
      <c r="P10042" s="93"/>
    </row>
    <row r="10043" spans="14:16" x14ac:dyDescent="0.15">
      <c r="N10043" s="93"/>
      <c r="P10043" s="93"/>
    </row>
    <row r="10044" spans="14:16" x14ac:dyDescent="0.15">
      <c r="N10044" s="93"/>
      <c r="P10044" s="93"/>
    </row>
    <row r="10045" spans="14:16" x14ac:dyDescent="0.15">
      <c r="N10045" s="93"/>
      <c r="P10045" s="93"/>
    </row>
    <row r="10046" spans="14:16" x14ac:dyDescent="0.15">
      <c r="N10046" s="93"/>
      <c r="P10046" s="93"/>
    </row>
    <row r="10047" spans="14:16" x14ac:dyDescent="0.15">
      <c r="N10047" s="93"/>
      <c r="P10047" s="93"/>
    </row>
    <row r="10048" spans="14:16" x14ac:dyDescent="0.15">
      <c r="N10048" s="93"/>
      <c r="P10048" s="93"/>
    </row>
    <row r="10049" spans="14:16" x14ac:dyDescent="0.15">
      <c r="N10049" s="93"/>
      <c r="P10049" s="93"/>
    </row>
    <row r="10050" spans="14:16" x14ac:dyDescent="0.15">
      <c r="N10050" s="93"/>
      <c r="P10050" s="93"/>
    </row>
    <row r="10051" spans="14:16" x14ac:dyDescent="0.15">
      <c r="N10051" s="93"/>
      <c r="P10051" s="93"/>
    </row>
    <row r="10052" spans="14:16" x14ac:dyDescent="0.15">
      <c r="N10052" s="93"/>
      <c r="P10052" s="93"/>
    </row>
    <row r="10053" spans="14:16" x14ac:dyDescent="0.15">
      <c r="N10053" s="93"/>
      <c r="P10053" s="93"/>
    </row>
    <row r="10054" spans="14:16" x14ac:dyDescent="0.15">
      <c r="N10054" s="93"/>
      <c r="P10054" s="93"/>
    </row>
    <row r="10055" spans="14:16" x14ac:dyDescent="0.15">
      <c r="N10055" s="93"/>
      <c r="P10055" s="93"/>
    </row>
    <row r="10056" spans="14:16" x14ac:dyDescent="0.15">
      <c r="N10056" s="93"/>
      <c r="P10056" s="93"/>
    </row>
    <row r="10057" spans="14:16" x14ac:dyDescent="0.15">
      <c r="N10057" s="93"/>
      <c r="P10057" s="93"/>
    </row>
    <row r="10058" spans="14:16" x14ac:dyDescent="0.15">
      <c r="N10058" s="93"/>
      <c r="P10058" s="93"/>
    </row>
    <row r="10059" spans="14:16" x14ac:dyDescent="0.15">
      <c r="N10059" s="93"/>
      <c r="P10059" s="93"/>
    </row>
    <row r="10060" spans="14:16" x14ac:dyDescent="0.15">
      <c r="N10060" s="93"/>
      <c r="P10060" s="93"/>
    </row>
    <row r="10061" spans="14:16" x14ac:dyDescent="0.15">
      <c r="N10061" s="93"/>
      <c r="P10061" s="93"/>
    </row>
    <row r="10062" spans="14:16" x14ac:dyDescent="0.15">
      <c r="N10062" s="93"/>
      <c r="P10062" s="93"/>
    </row>
    <row r="10063" spans="14:16" x14ac:dyDescent="0.15">
      <c r="N10063" s="93"/>
      <c r="P10063" s="93"/>
    </row>
    <row r="10064" spans="14:16" x14ac:dyDescent="0.15">
      <c r="N10064" s="93"/>
      <c r="P10064" s="93"/>
    </row>
    <row r="10065" spans="14:16" x14ac:dyDescent="0.15">
      <c r="N10065" s="93"/>
      <c r="P10065" s="93"/>
    </row>
    <row r="10066" spans="14:16" x14ac:dyDescent="0.15">
      <c r="N10066" s="93"/>
      <c r="P10066" s="93"/>
    </row>
    <row r="10067" spans="14:16" x14ac:dyDescent="0.15">
      <c r="N10067" s="93"/>
      <c r="P10067" s="93"/>
    </row>
    <row r="10068" spans="14:16" x14ac:dyDescent="0.15">
      <c r="N10068" s="93"/>
      <c r="P10068" s="93"/>
    </row>
    <row r="10069" spans="14:16" x14ac:dyDescent="0.15">
      <c r="N10069" s="93"/>
      <c r="P10069" s="93"/>
    </row>
    <row r="10070" spans="14:16" x14ac:dyDescent="0.15">
      <c r="N10070" s="93"/>
      <c r="P10070" s="93"/>
    </row>
    <row r="10071" spans="14:16" x14ac:dyDescent="0.15">
      <c r="N10071" s="93"/>
      <c r="P10071" s="93"/>
    </row>
    <row r="10072" spans="14:16" x14ac:dyDescent="0.15">
      <c r="N10072" s="93"/>
      <c r="P10072" s="93"/>
    </row>
    <row r="10073" spans="14:16" x14ac:dyDescent="0.15">
      <c r="N10073" s="93"/>
      <c r="P10073" s="93"/>
    </row>
    <row r="10074" spans="14:16" x14ac:dyDescent="0.15">
      <c r="N10074" s="93"/>
      <c r="P10074" s="93"/>
    </row>
    <row r="10075" spans="14:16" x14ac:dyDescent="0.15">
      <c r="N10075" s="93"/>
      <c r="P10075" s="93"/>
    </row>
    <row r="10076" spans="14:16" x14ac:dyDescent="0.15">
      <c r="N10076" s="93"/>
      <c r="P10076" s="93"/>
    </row>
    <row r="10077" spans="14:16" x14ac:dyDescent="0.15">
      <c r="N10077" s="93"/>
      <c r="P10077" s="93"/>
    </row>
    <row r="10078" spans="14:16" x14ac:dyDescent="0.15">
      <c r="N10078" s="93"/>
      <c r="P10078" s="93"/>
    </row>
    <row r="10079" spans="14:16" x14ac:dyDescent="0.15">
      <c r="N10079" s="93"/>
      <c r="P10079" s="93"/>
    </row>
    <row r="10080" spans="14:16" x14ac:dyDescent="0.15">
      <c r="N10080" s="93"/>
      <c r="P10080" s="93"/>
    </row>
    <row r="10081" spans="14:16" x14ac:dyDescent="0.15">
      <c r="N10081" s="93"/>
      <c r="P10081" s="93"/>
    </row>
    <row r="10082" spans="14:16" x14ac:dyDescent="0.15">
      <c r="N10082" s="93"/>
      <c r="P10082" s="93"/>
    </row>
    <row r="10083" spans="14:16" x14ac:dyDescent="0.15">
      <c r="N10083" s="93"/>
      <c r="P10083" s="93"/>
    </row>
    <row r="10084" spans="14:16" x14ac:dyDescent="0.15">
      <c r="N10084" s="93"/>
      <c r="P10084" s="93"/>
    </row>
    <row r="10085" spans="14:16" x14ac:dyDescent="0.15">
      <c r="N10085" s="93"/>
      <c r="P10085" s="93"/>
    </row>
    <row r="10086" spans="14:16" x14ac:dyDescent="0.15">
      <c r="N10086" s="93"/>
      <c r="P10086" s="93"/>
    </row>
    <row r="10087" spans="14:16" x14ac:dyDescent="0.15">
      <c r="N10087" s="93"/>
      <c r="P10087" s="93"/>
    </row>
    <row r="10088" spans="14:16" x14ac:dyDescent="0.15">
      <c r="N10088" s="93"/>
      <c r="P10088" s="93"/>
    </row>
    <row r="10089" spans="14:16" x14ac:dyDescent="0.15">
      <c r="N10089" s="93"/>
      <c r="P10089" s="93"/>
    </row>
    <row r="10090" spans="14:16" x14ac:dyDescent="0.15">
      <c r="N10090" s="93"/>
      <c r="P10090" s="93"/>
    </row>
    <row r="10091" spans="14:16" x14ac:dyDescent="0.15">
      <c r="N10091" s="93"/>
      <c r="P10091" s="93"/>
    </row>
    <row r="10092" spans="14:16" x14ac:dyDescent="0.15">
      <c r="N10092" s="93"/>
      <c r="P10092" s="93"/>
    </row>
    <row r="10093" spans="14:16" x14ac:dyDescent="0.15">
      <c r="N10093" s="93"/>
      <c r="P10093" s="93"/>
    </row>
    <row r="10094" spans="14:16" x14ac:dyDescent="0.15">
      <c r="N10094" s="93"/>
      <c r="P10094" s="93"/>
    </row>
    <row r="10095" spans="14:16" x14ac:dyDescent="0.15">
      <c r="N10095" s="93"/>
      <c r="P10095" s="93"/>
    </row>
    <row r="10096" spans="14:16" x14ac:dyDescent="0.15">
      <c r="N10096" s="93"/>
      <c r="P10096" s="93"/>
    </row>
    <row r="10097" spans="14:16" x14ac:dyDescent="0.15">
      <c r="N10097" s="93"/>
      <c r="P10097" s="93"/>
    </row>
    <row r="10098" spans="14:16" x14ac:dyDescent="0.15">
      <c r="N10098" s="93"/>
      <c r="P10098" s="93"/>
    </row>
    <row r="10099" spans="14:16" x14ac:dyDescent="0.15">
      <c r="N10099" s="93"/>
      <c r="P10099" s="93"/>
    </row>
    <row r="10100" spans="14:16" x14ac:dyDescent="0.15">
      <c r="N10100" s="93"/>
      <c r="P10100" s="93"/>
    </row>
    <row r="10101" spans="14:16" x14ac:dyDescent="0.15">
      <c r="N10101" s="93"/>
      <c r="P10101" s="93"/>
    </row>
    <row r="10102" spans="14:16" x14ac:dyDescent="0.15">
      <c r="N10102" s="93"/>
      <c r="P10102" s="93"/>
    </row>
    <row r="10103" spans="14:16" x14ac:dyDescent="0.15">
      <c r="N10103" s="93"/>
      <c r="P10103" s="93"/>
    </row>
    <row r="10104" spans="14:16" x14ac:dyDescent="0.15">
      <c r="N10104" s="93"/>
      <c r="P10104" s="93"/>
    </row>
    <row r="10105" spans="14:16" x14ac:dyDescent="0.15">
      <c r="N10105" s="93"/>
      <c r="P10105" s="93"/>
    </row>
    <row r="10106" spans="14:16" x14ac:dyDescent="0.15">
      <c r="N10106" s="93"/>
      <c r="P10106" s="93"/>
    </row>
    <row r="10107" spans="14:16" x14ac:dyDescent="0.15">
      <c r="N10107" s="93"/>
      <c r="P10107" s="93"/>
    </row>
    <row r="10108" spans="14:16" x14ac:dyDescent="0.15">
      <c r="N10108" s="93"/>
      <c r="P10108" s="93"/>
    </row>
    <row r="10109" spans="14:16" x14ac:dyDescent="0.15">
      <c r="N10109" s="93"/>
      <c r="P10109" s="93"/>
    </row>
    <row r="10110" spans="14:16" x14ac:dyDescent="0.15">
      <c r="N10110" s="93"/>
      <c r="P10110" s="93"/>
    </row>
    <row r="10111" spans="14:16" x14ac:dyDescent="0.15">
      <c r="N10111" s="93"/>
      <c r="P10111" s="93"/>
    </row>
    <row r="10112" spans="14:16" x14ac:dyDescent="0.15">
      <c r="N10112" s="93"/>
      <c r="P10112" s="93"/>
    </row>
    <row r="10113" spans="14:16" x14ac:dyDescent="0.15">
      <c r="N10113" s="93"/>
      <c r="P10113" s="93"/>
    </row>
    <row r="10114" spans="14:16" x14ac:dyDescent="0.15">
      <c r="N10114" s="93"/>
      <c r="P10114" s="93"/>
    </row>
    <row r="10115" spans="14:16" x14ac:dyDescent="0.15">
      <c r="N10115" s="93"/>
      <c r="P10115" s="93"/>
    </row>
    <row r="10116" spans="14:16" x14ac:dyDescent="0.15">
      <c r="N10116" s="93"/>
      <c r="P10116" s="93"/>
    </row>
    <row r="10117" spans="14:16" x14ac:dyDescent="0.15">
      <c r="N10117" s="93"/>
      <c r="P10117" s="93"/>
    </row>
    <row r="10118" spans="14:16" x14ac:dyDescent="0.15">
      <c r="N10118" s="93"/>
      <c r="P10118" s="93"/>
    </row>
    <row r="10119" spans="14:16" x14ac:dyDescent="0.15">
      <c r="N10119" s="93"/>
      <c r="P10119" s="93"/>
    </row>
    <row r="10120" spans="14:16" x14ac:dyDescent="0.15">
      <c r="N10120" s="93"/>
      <c r="P10120" s="93"/>
    </row>
    <row r="10121" spans="14:16" x14ac:dyDescent="0.15">
      <c r="N10121" s="93"/>
      <c r="P10121" s="93"/>
    </row>
    <row r="10122" spans="14:16" x14ac:dyDescent="0.15">
      <c r="N10122" s="93"/>
      <c r="P10122" s="93"/>
    </row>
    <row r="10123" spans="14:16" x14ac:dyDescent="0.15">
      <c r="N10123" s="93"/>
      <c r="P10123" s="93"/>
    </row>
    <row r="10124" spans="14:16" x14ac:dyDescent="0.15">
      <c r="N10124" s="93"/>
      <c r="P10124" s="93"/>
    </row>
    <row r="10125" spans="14:16" x14ac:dyDescent="0.15">
      <c r="N10125" s="93"/>
      <c r="P10125" s="93"/>
    </row>
    <row r="10126" spans="14:16" x14ac:dyDescent="0.15">
      <c r="N10126" s="93"/>
      <c r="P10126" s="93"/>
    </row>
    <row r="10127" spans="14:16" x14ac:dyDescent="0.15">
      <c r="N10127" s="93"/>
      <c r="P10127" s="93"/>
    </row>
    <row r="10128" spans="14:16" x14ac:dyDescent="0.15">
      <c r="N10128" s="93"/>
      <c r="P10128" s="93"/>
    </row>
    <row r="10129" spans="14:16" x14ac:dyDescent="0.15">
      <c r="N10129" s="93"/>
      <c r="P10129" s="93"/>
    </row>
    <row r="10130" spans="14:16" x14ac:dyDescent="0.15">
      <c r="N10130" s="93"/>
      <c r="P10130" s="93"/>
    </row>
    <row r="10131" spans="14:16" x14ac:dyDescent="0.15">
      <c r="N10131" s="93"/>
      <c r="P10131" s="93"/>
    </row>
    <row r="10132" spans="14:16" x14ac:dyDescent="0.15">
      <c r="N10132" s="93"/>
      <c r="P10132" s="93"/>
    </row>
    <row r="10133" spans="14:16" x14ac:dyDescent="0.15">
      <c r="N10133" s="93"/>
      <c r="P10133" s="93"/>
    </row>
    <row r="10134" spans="14:16" x14ac:dyDescent="0.15">
      <c r="N10134" s="93"/>
      <c r="P10134" s="93"/>
    </row>
    <row r="10135" spans="14:16" x14ac:dyDescent="0.15">
      <c r="N10135" s="93"/>
      <c r="P10135" s="93"/>
    </row>
    <row r="10136" spans="14:16" x14ac:dyDescent="0.15">
      <c r="N10136" s="93"/>
      <c r="P10136" s="93"/>
    </row>
    <row r="10137" spans="14:16" x14ac:dyDescent="0.15">
      <c r="N10137" s="93"/>
      <c r="P10137" s="93"/>
    </row>
    <row r="10138" spans="14:16" x14ac:dyDescent="0.15">
      <c r="N10138" s="93"/>
      <c r="P10138" s="93"/>
    </row>
    <row r="10139" spans="14:16" x14ac:dyDescent="0.15">
      <c r="N10139" s="93"/>
      <c r="P10139" s="93"/>
    </row>
    <row r="10140" spans="14:16" x14ac:dyDescent="0.15">
      <c r="N10140" s="93"/>
      <c r="P10140" s="93"/>
    </row>
    <row r="10141" spans="14:16" x14ac:dyDescent="0.15">
      <c r="N10141" s="93"/>
      <c r="P10141" s="93"/>
    </row>
    <row r="10142" spans="14:16" x14ac:dyDescent="0.15">
      <c r="N10142" s="93"/>
      <c r="P10142" s="93"/>
    </row>
    <row r="10143" spans="14:16" x14ac:dyDescent="0.15">
      <c r="N10143" s="93"/>
      <c r="P10143" s="93"/>
    </row>
    <row r="10144" spans="14:16" x14ac:dyDescent="0.15">
      <c r="N10144" s="93"/>
      <c r="P10144" s="93"/>
    </row>
    <row r="10145" spans="14:16" x14ac:dyDescent="0.15">
      <c r="N10145" s="93"/>
      <c r="P10145" s="93"/>
    </row>
    <row r="10146" spans="14:16" x14ac:dyDescent="0.15">
      <c r="N10146" s="93"/>
      <c r="P10146" s="93"/>
    </row>
    <row r="10147" spans="14:16" x14ac:dyDescent="0.15">
      <c r="N10147" s="93"/>
      <c r="P10147" s="93"/>
    </row>
    <row r="10148" spans="14:16" x14ac:dyDescent="0.15">
      <c r="N10148" s="93"/>
      <c r="P10148" s="93"/>
    </row>
    <row r="10149" spans="14:16" x14ac:dyDescent="0.15">
      <c r="N10149" s="93"/>
      <c r="P10149" s="93"/>
    </row>
    <row r="10150" spans="14:16" x14ac:dyDescent="0.15">
      <c r="N10150" s="93"/>
      <c r="P10150" s="93"/>
    </row>
    <row r="10151" spans="14:16" x14ac:dyDescent="0.15">
      <c r="N10151" s="93"/>
      <c r="P10151" s="93"/>
    </row>
    <row r="10152" spans="14:16" x14ac:dyDescent="0.15">
      <c r="N10152" s="93"/>
      <c r="P10152" s="93"/>
    </row>
    <row r="10153" spans="14:16" x14ac:dyDescent="0.15">
      <c r="N10153" s="93"/>
      <c r="P10153" s="93"/>
    </row>
    <row r="10154" spans="14:16" x14ac:dyDescent="0.15">
      <c r="N10154" s="93"/>
      <c r="P10154" s="93"/>
    </row>
    <row r="10155" spans="14:16" x14ac:dyDescent="0.15">
      <c r="N10155" s="93"/>
      <c r="P10155" s="93"/>
    </row>
    <row r="10156" spans="14:16" x14ac:dyDescent="0.15">
      <c r="N10156" s="93"/>
      <c r="P10156" s="93"/>
    </row>
    <row r="10157" spans="14:16" x14ac:dyDescent="0.15">
      <c r="N10157" s="93"/>
      <c r="P10157" s="93"/>
    </row>
    <row r="10158" spans="14:16" x14ac:dyDescent="0.15">
      <c r="N10158" s="93"/>
      <c r="P10158" s="93"/>
    </row>
    <row r="10159" spans="14:16" x14ac:dyDescent="0.15">
      <c r="N10159" s="93"/>
      <c r="P10159" s="93"/>
    </row>
    <row r="10160" spans="14:16" x14ac:dyDescent="0.15">
      <c r="N10160" s="93"/>
      <c r="P10160" s="93"/>
    </row>
    <row r="10161" spans="14:16" x14ac:dyDescent="0.15">
      <c r="N10161" s="93"/>
      <c r="P10161" s="93"/>
    </row>
    <row r="10162" spans="14:16" x14ac:dyDescent="0.15">
      <c r="N10162" s="93"/>
      <c r="P10162" s="93"/>
    </row>
    <row r="10163" spans="14:16" x14ac:dyDescent="0.15">
      <c r="N10163" s="93"/>
      <c r="P10163" s="93"/>
    </row>
    <row r="10164" spans="14:16" x14ac:dyDescent="0.15">
      <c r="N10164" s="93"/>
      <c r="P10164" s="93"/>
    </row>
    <row r="10165" spans="14:16" x14ac:dyDescent="0.15">
      <c r="N10165" s="93"/>
      <c r="P10165" s="93"/>
    </row>
    <row r="10166" spans="14:16" x14ac:dyDescent="0.15">
      <c r="N10166" s="93"/>
      <c r="P10166" s="93"/>
    </row>
    <row r="10167" spans="14:16" x14ac:dyDescent="0.15">
      <c r="N10167" s="93"/>
      <c r="P10167" s="93"/>
    </row>
    <row r="10168" spans="14:16" x14ac:dyDescent="0.15">
      <c r="N10168" s="93"/>
      <c r="P10168" s="93"/>
    </row>
    <row r="10169" spans="14:16" x14ac:dyDescent="0.15">
      <c r="N10169" s="93"/>
      <c r="P10169" s="93"/>
    </row>
    <row r="10170" spans="14:16" x14ac:dyDescent="0.15">
      <c r="N10170" s="93"/>
      <c r="P10170" s="93"/>
    </row>
    <row r="10171" spans="14:16" x14ac:dyDescent="0.15">
      <c r="N10171" s="93"/>
      <c r="P10171" s="93"/>
    </row>
    <row r="10172" spans="14:16" x14ac:dyDescent="0.15">
      <c r="N10172" s="93"/>
      <c r="P10172" s="93"/>
    </row>
    <row r="10173" spans="14:16" x14ac:dyDescent="0.15">
      <c r="N10173" s="93"/>
      <c r="P10173" s="93"/>
    </row>
    <row r="10174" spans="14:16" x14ac:dyDescent="0.15">
      <c r="N10174" s="93"/>
      <c r="P10174" s="93"/>
    </row>
    <row r="10175" spans="14:16" x14ac:dyDescent="0.15">
      <c r="N10175" s="93"/>
      <c r="P10175" s="93"/>
    </row>
    <row r="10176" spans="14:16" x14ac:dyDescent="0.15">
      <c r="N10176" s="93"/>
      <c r="P10176" s="93"/>
    </row>
    <row r="10177" spans="14:16" x14ac:dyDescent="0.15">
      <c r="N10177" s="93"/>
      <c r="P10177" s="93"/>
    </row>
    <row r="10178" spans="14:16" x14ac:dyDescent="0.15">
      <c r="N10178" s="93"/>
      <c r="P10178" s="93"/>
    </row>
    <row r="10179" spans="14:16" x14ac:dyDescent="0.15">
      <c r="N10179" s="93"/>
      <c r="P10179" s="93"/>
    </row>
    <row r="10180" spans="14:16" x14ac:dyDescent="0.15">
      <c r="N10180" s="93"/>
      <c r="P10180" s="93"/>
    </row>
    <row r="10181" spans="14:16" x14ac:dyDescent="0.15">
      <c r="N10181" s="93"/>
      <c r="P10181" s="93"/>
    </row>
    <row r="10182" spans="14:16" x14ac:dyDescent="0.15">
      <c r="N10182" s="93"/>
      <c r="P10182" s="93"/>
    </row>
    <row r="10183" spans="14:16" x14ac:dyDescent="0.15">
      <c r="N10183" s="93"/>
      <c r="P10183" s="93"/>
    </row>
    <row r="10184" spans="14:16" x14ac:dyDescent="0.15">
      <c r="N10184" s="93"/>
      <c r="P10184" s="93"/>
    </row>
    <row r="10185" spans="14:16" x14ac:dyDescent="0.15">
      <c r="N10185" s="93"/>
      <c r="P10185" s="93"/>
    </row>
    <row r="10186" spans="14:16" x14ac:dyDescent="0.15">
      <c r="N10186" s="93"/>
      <c r="P10186" s="93"/>
    </row>
    <row r="10187" spans="14:16" x14ac:dyDescent="0.15">
      <c r="N10187" s="93"/>
      <c r="P10187" s="93"/>
    </row>
    <row r="10188" spans="14:16" x14ac:dyDescent="0.15">
      <c r="N10188" s="93"/>
      <c r="P10188" s="93"/>
    </row>
    <row r="10189" spans="14:16" x14ac:dyDescent="0.15">
      <c r="N10189" s="93"/>
      <c r="P10189" s="93"/>
    </row>
    <row r="10190" spans="14:16" x14ac:dyDescent="0.15">
      <c r="N10190" s="93"/>
      <c r="P10190" s="93"/>
    </row>
    <row r="10191" spans="14:16" x14ac:dyDescent="0.15">
      <c r="N10191" s="93"/>
      <c r="P10191" s="93"/>
    </row>
    <row r="10192" spans="14:16" x14ac:dyDescent="0.15">
      <c r="N10192" s="93"/>
      <c r="P10192" s="93"/>
    </row>
    <row r="10193" spans="14:16" x14ac:dyDescent="0.15">
      <c r="N10193" s="93"/>
      <c r="P10193" s="93"/>
    </row>
    <row r="10194" spans="14:16" x14ac:dyDescent="0.15">
      <c r="N10194" s="93"/>
      <c r="P10194" s="93"/>
    </row>
    <row r="10195" spans="14:16" x14ac:dyDescent="0.15">
      <c r="N10195" s="93"/>
      <c r="P10195" s="93"/>
    </row>
    <row r="10196" spans="14:16" x14ac:dyDescent="0.15">
      <c r="N10196" s="93"/>
      <c r="P10196" s="93"/>
    </row>
    <row r="10197" spans="14:16" x14ac:dyDescent="0.15">
      <c r="N10197" s="93"/>
      <c r="P10197" s="93"/>
    </row>
    <row r="10198" spans="14:16" x14ac:dyDescent="0.15">
      <c r="N10198" s="93"/>
      <c r="P10198" s="93"/>
    </row>
    <row r="10199" spans="14:16" x14ac:dyDescent="0.15">
      <c r="N10199" s="93"/>
      <c r="P10199" s="93"/>
    </row>
    <row r="10200" spans="14:16" x14ac:dyDescent="0.15">
      <c r="N10200" s="93"/>
      <c r="P10200" s="93"/>
    </row>
    <row r="10201" spans="14:16" x14ac:dyDescent="0.15">
      <c r="N10201" s="93"/>
      <c r="P10201" s="93"/>
    </row>
    <row r="10202" spans="14:16" x14ac:dyDescent="0.15">
      <c r="N10202" s="93"/>
      <c r="P10202" s="93"/>
    </row>
    <row r="10203" spans="14:16" x14ac:dyDescent="0.15">
      <c r="N10203" s="93"/>
      <c r="P10203" s="93"/>
    </row>
    <row r="10204" spans="14:16" x14ac:dyDescent="0.15">
      <c r="N10204" s="93"/>
      <c r="P10204" s="93"/>
    </row>
    <row r="10205" spans="14:16" x14ac:dyDescent="0.15">
      <c r="N10205" s="93"/>
      <c r="P10205" s="93"/>
    </row>
    <row r="10206" spans="14:16" x14ac:dyDescent="0.15">
      <c r="N10206" s="93"/>
      <c r="P10206" s="93"/>
    </row>
    <row r="10207" spans="14:16" x14ac:dyDescent="0.15">
      <c r="N10207" s="93"/>
      <c r="P10207" s="93"/>
    </row>
    <row r="10208" spans="14:16" x14ac:dyDescent="0.15">
      <c r="N10208" s="93"/>
      <c r="P10208" s="93"/>
    </row>
    <row r="10209" spans="14:16" x14ac:dyDescent="0.15">
      <c r="N10209" s="93"/>
      <c r="P10209" s="93"/>
    </row>
    <row r="10210" spans="14:16" x14ac:dyDescent="0.15">
      <c r="N10210" s="93"/>
      <c r="P10210" s="93"/>
    </row>
    <row r="10211" spans="14:16" x14ac:dyDescent="0.15">
      <c r="N10211" s="93"/>
      <c r="P10211" s="93"/>
    </row>
    <row r="10212" spans="14:16" x14ac:dyDescent="0.15">
      <c r="N10212" s="93"/>
      <c r="P10212" s="93"/>
    </row>
    <row r="10213" spans="14:16" x14ac:dyDescent="0.15">
      <c r="N10213" s="93"/>
      <c r="P10213" s="93"/>
    </row>
    <row r="10214" spans="14:16" x14ac:dyDescent="0.15">
      <c r="N10214" s="93"/>
      <c r="P10214" s="93"/>
    </row>
    <row r="10215" spans="14:16" x14ac:dyDescent="0.15">
      <c r="N10215" s="93"/>
      <c r="P10215" s="93"/>
    </row>
    <row r="10216" spans="14:16" x14ac:dyDescent="0.15">
      <c r="N10216" s="93"/>
      <c r="P10216" s="93"/>
    </row>
    <row r="10217" spans="14:16" x14ac:dyDescent="0.15">
      <c r="N10217" s="93"/>
      <c r="P10217" s="93"/>
    </row>
    <row r="10218" spans="14:16" x14ac:dyDescent="0.15">
      <c r="N10218" s="93"/>
      <c r="P10218" s="93"/>
    </row>
    <row r="10219" spans="14:16" x14ac:dyDescent="0.15">
      <c r="N10219" s="93"/>
      <c r="P10219" s="93"/>
    </row>
    <row r="10220" spans="14:16" x14ac:dyDescent="0.15">
      <c r="N10220" s="93"/>
      <c r="P10220" s="93"/>
    </row>
    <row r="10221" spans="14:16" x14ac:dyDescent="0.15">
      <c r="N10221" s="93"/>
      <c r="P10221" s="93"/>
    </row>
    <row r="10222" spans="14:16" x14ac:dyDescent="0.15">
      <c r="N10222" s="93"/>
      <c r="P10222" s="93"/>
    </row>
    <row r="10223" spans="14:16" x14ac:dyDescent="0.15">
      <c r="N10223" s="93"/>
      <c r="P10223" s="93"/>
    </row>
    <row r="10224" spans="14:16" x14ac:dyDescent="0.15">
      <c r="N10224" s="93"/>
      <c r="P10224" s="93"/>
    </row>
    <row r="10225" spans="14:16" x14ac:dyDescent="0.15">
      <c r="N10225" s="93"/>
      <c r="P10225" s="93"/>
    </row>
    <row r="10226" spans="14:16" x14ac:dyDescent="0.15">
      <c r="N10226" s="93"/>
      <c r="P10226" s="93"/>
    </row>
    <row r="10227" spans="14:16" x14ac:dyDescent="0.15">
      <c r="N10227" s="93"/>
      <c r="P10227" s="93"/>
    </row>
    <row r="10228" spans="14:16" x14ac:dyDescent="0.15">
      <c r="N10228" s="93"/>
      <c r="P10228" s="93"/>
    </row>
    <row r="10229" spans="14:16" x14ac:dyDescent="0.15">
      <c r="N10229" s="93"/>
      <c r="P10229" s="93"/>
    </row>
    <row r="10230" spans="14:16" x14ac:dyDescent="0.15">
      <c r="N10230" s="93"/>
      <c r="P10230" s="93"/>
    </row>
    <row r="10231" spans="14:16" x14ac:dyDescent="0.15">
      <c r="N10231" s="93"/>
      <c r="P10231" s="93"/>
    </row>
    <row r="10232" spans="14:16" x14ac:dyDescent="0.15">
      <c r="N10232" s="93"/>
      <c r="P10232" s="93"/>
    </row>
    <row r="10233" spans="14:16" x14ac:dyDescent="0.15">
      <c r="N10233" s="93"/>
      <c r="P10233" s="93"/>
    </row>
    <row r="10234" spans="14:16" x14ac:dyDescent="0.15">
      <c r="N10234" s="93"/>
      <c r="P10234" s="93"/>
    </row>
    <row r="10235" spans="14:16" x14ac:dyDescent="0.15">
      <c r="N10235" s="93"/>
      <c r="P10235" s="93"/>
    </row>
    <row r="10236" spans="14:16" x14ac:dyDescent="0.15">
      <c r="N10236" s="93"/>
      <c r="P10236" s="93"/>
    </row>
    <row r="10237" spans="14:16" x14ac:dyDescent="0.15">
      <c r="N10237" s="93"/>
      <c r="P10237" s="93"/>
    </row>
    <row r="10238" spans="14:16" x14ac:dyDescent="0.15">
      <c r="N10238" s="93"/>
      <c r="P10238" s="93"/>
    </row>
    <row r="10239" spans="14:16" x14ac:dyDescent="0.15">
      <c r="N10239" s="93"/>
      <c r="P10239" s="93"/>
    </row>
    <row r="10240" spans="14:16" x14ac:dyDescent="0.15">
      <c r="N10240" s="93"/>
      <c r="P10240" s="93"/>
    </row>
    <row r="10241" spans="14:16" x14ac:dyDescent="0.15">
      <c r="N10241" s="93"/>
      <c r="P10241" s="93"/>
    </row>
    <row r="10242" spans="14:16" x14ac:dyDescent="0.15">
      <c r="N10242" s="93"/>
      <c r="P10242" s="93"/>
    </row>
    <row r="10243" spans="14:16" x14ac:dyDescent="0.15">
      <c r="N10243" s="93"/>
      <c r="P10243" s="93"/>
    </row>
    <row r="10244" spans="14:16" x14ac:dyDescent="0.15">
      <c r="N10244" s="93"/>
      <c r="P10244" s="93"/>
    </row>
    <row r="10245" spans="14:16" x14ac:dyDescent="0.15">
      <c r="N10245" s="93"/>
      <c r="P10245" s="93"/>
    </row>
    <row r="10246" spans="14:16" x14ac:dyDescent="0.15">
      <c r="N10246" s="93"/>
      <c r="P10246" s="93"/>
    </row>
    <row r="10247" spans="14:16" x14ac:dyDescent="0.15">
      <c r="N10247" s="93"/>
      <c r="P10247" s="93"/>
    </row>
    <row r="10248" spans="14:16" x14ac:dyDescent="0.15">
      <c r="N10248" s="93"/>
      <c r="P10248" s="93"/>
    </row>
    <row r="10249" spans="14:16" x14ac:dyDescent="0.15">
      <c r="N10249" s="93"/>
      <c r="P10249" s="93"/>
    </row>
    <row r="10250" spans="14:16" x14ac:dyDescent="0.15">
      <c r="N10250" s="93"/>
      <c r="P10250" s="93"/>
    </row>
    <row r="10251" spans="14:16" x14ac:dyDescent="0.15">
      <c r="N10251" s="93"/>
      <c r="P10251" s="93"/>
    </row>
    <row r="10252" spans="14:16" x14ac:dyDescent="0.15">
      <c r="N10252" s="93"/>
      <c r="P10252" s="93"/>
    </row>
    <row r="10253" spans="14:16" x14ac:dyDescent="0.15">
      <c r="N10253" s="93"/>
      <c r="P10253" s="93"/>
    </row>
    <row r="10254" spans="14:16" x14ac:dyDescent="0.15">
      <c r="N10254" s="93"/>
      <c r="P10254" s="93"/>
    </row>
    <row r="10255" spans="14:16" x14ac:dyDescent="0.15">
      <c r="N10255" s="93"/>
      <c r="P10255" s="93"/>
    </row>
    <row r="10256" spans="14:16" x14ac:dyDescent="0.15">
      <c r="N10256" s="93"/>
      <c r="P10256" s="93"/>
    </row>
    <row r="10257" spans="14:16" x14ac:dyDescent="0.15">
      <c r="N10257" s="93"/>
      <c r="P10257" s="93"/>
    </row>
    <row r="10258" spans="14:16" x14ac:dyDescent="0.15">
      <c r="N10258" s="93"/>
      <c r="P10258" s="93"/>
    </row>
    <row r="10259" spans="14:16" x14ac:dyDescent="0.15">
      <c r="N10259" s="93"/>
      <c r="P10259" s="93"/>
    </row>
    <row r="10260" spans="14:16" x14ac:dyDescent="0.15">
      <c r="N10260" s="93"/>
      <c r="P10260" s="93"/>
    </row>
    <row r="10261" spans="14:16" x14ac:dyDescent="0.15">
      <c r="N10261" s="93"/>
      <c r="P10261" s="93"/>
    </row>
    <row r="10262" spans="14:16" x14ac:dyDescent="0.15">
      <c r="N10262" s="93"/>
      <c r="P10262" s="93"/>
    </row>
    <row r="10263" spans="14:16" x14ac:dyDescent="0.15">
      <c r="N10263" s="93"/>
      <c r="P10263" s="93"/>
    </row>
    <row r="10264" spans="14:16" x14ac:dyDescent="0.15">
      <c r="N10264" s="93"/>
      <c r="P10264" s="93"/>
    </row>
    <row r="10265" spans="14:16" x14ac:dyDescent="0.15">
      <c r="N10265" s="93"/>
      <c r="P10265" s="93"/>
    </row>
    <row r="10266" spans="14:16" x14ac:dyDescent="0.15">
      <c r="N10266" s="93"/>
      <c r="P10266" s="93"/>
    </row>
    <row r="10267" spans="14:16" x14ac:dyDescent="0.15">
      <c r="N10267" s="93"/>
      <c r="P10267" s="93"/>
    </row>
    <row r="10268" spans="14:16" x14ac:dyDescent="0.15">
      <c r="N10268" s="93"/>
      <c r="P10268" s="93"/>
    </row>
    <row r="10269" spans="14:16" x14ac:dyDescent="0.15">
      <c r="N10269" s="93"/>
      <c r="P10269" s="93"/>
    </row>
    <row r="10270" spans="14:16" x14ac:dyDescent="0.15">
      <c r="N10270" s="93"/>
      <c r="P10270" s="93"/>
    </row>
    <row r="10271" spans="14:16" x14ac:dyDescent="0.15">
      <c r="N10271" s="93"/>
      <c r="P10271" s="93"/>
    </row>
    <row r="10272" spans="14:16" x14ac:dyDescent="0.15">
      <c r="N10272" s="93"/>
      <c r="P10272" s="93"/>
    </row>
    <row r="10273" spans="14:16" x14ac:dyDescent="0.15">
      <c r="N10273" s="93"/>
      <c r="P10273" s="93"/>
    </row>
    <row r="10274" spans="14:16" x14ac:dyDescent="0.15">
      <c r="N10274" s="93"/>
      <c r="P10274" s="93"/>
    </row>
    <row r="10275" spans="14:16" x14ac:dyDescent="0.15">
      <c r="N10275" s="93"/>
      <c r="P10275" s="93"/>
    </row>
    <row r="10276" spans="14:16" x14ac:dyDescent="0.15">
      <c r="N10276" s="93"/>
      <c r="P10276" s="93"/>
    </row>
    <row r="10277" spans="14:16" x14ac:dyDescent="0.15">
      <c r="N10277" s="93"/>
      <c r="P10277" s="93"/>
    </row>
    <row r="10278" spans="14:16" x14ac:dyDescent="0.15">
      <c r="N10278" s="93"/>
      <c r="P10278" s="93"/>
    </row>
    <row r="10279" spans="14:16" x14ac:dyDescent="0.15">
      <c r="N10279" s="93"/>
      <c r="P10279" s="93"/>
    </row>
    <row r="10280" spans="14:16" x14ac:dyDescent="0.15">
      <c r="N10280" s="93"/>
      <c r="P10280" s="93"/>
    </row>
    <row r="10281" spans="14:16" x14ac:dyDescent="0.15">
      <c r="N10281" s="93"/>
      <c r="P10281" s="93"/>
    </row>
    <row r="10282" spans="14:16" x14ac:dyDescent="0.15">
      <c r="N10282" s="93"/>
      <c r="P10282" s="93"/>
    </row>
    <row r="10283" spans="14:16" x14ac:dyDescent="0.15">
      <c r="N10283" s="93"/>
      <c r="P10283" s="93"/>
    </row>
    <row r="10284" spans="14:16" x14ac:dyDescent="0.15">
      <c r="N10284" s="93"/>
      <c r="P10284" s="93"/>
    </row>
    <row r="10285" spans="14:16" x14ac:dyDescent="0.15">
      <c r="N10285" s="93"/>
      <c r="P10285" s="93"/>
    </row>
    <row r="10286" spans="14:16" x14ac:dyDescent="0.15">
      <c r="N10286" s="93"/>
      <c r="P10286" s="93"/>
    </row>
    <row r="10287" spans="14:16" x14ac:dyDescent="0.15">
      <c r="N10287" s="93"/>
      <c r="P10287" s="93"/>
    </row>
    <row r="10288" spans="14:16" x14ac:dyDescent="0.15">
      <c r="N10288" s="93"/>
      <c r="P10288" s="93"/>
    </row>
    <row r="10289" spans="14:16" x14ac:dyDescent="0.15">
      <c r="N10289" s="93"/>
      <c r="P10289" s="93"/>
    </row>
    <row r="10290" spans="14:16" x14ac:dyDescent="0.15">
      <c r="N10290" s="93"/>
      <c r="P10290" s="93"/>
    </row>
    <row r="10291" spans="14:16" x14ac:dyDescent="0.15">
      <c r="N10291" s="93"/>
      <c r="P10291" s="93"/>
    </row>
    <row r="10292" spans="14:16" x14ac:dyDescent="0.15">
      <c r="N10292" s="93"/>
      <c r="P10292" s="93"/>
    </row>
    <row r="10293" spans="14:16" x14ac:dyDescent="0.15">
      <c r="N10293" s="93"/>
      <c r="P10293" s="93"/>
    </row>
    <row r="10294" spans="14:16" x14ac:dyDescent="0.15">
      <c r="N10294" s="93"/>
      <c r="P10294" s="93"/>
    </row>
    <row r="10295" spans="14:16" x14ac:dyDescent="0.15">
      <c r="N10295" s="93"/>
      <c r="P10295" s="93"/>
    </row>
    <row r="10296" spans="14:16" x14ac:dyDescent="0.15">
      <c r="N10296" s="93"/>
      <c r="P10296" s="93"/>
    </row>
    <row r="10297" spans="14:16" x14ac:dyDescent="0.15">
      <c r="N10297" s="93"/>
      <c r="P10297" s="93"/>
    </row>
    <row r="10298" spans="14:16" x14ac:dyDescent="0.15">
      <c r="N10298" s="93"/>
      <c r="P10298" s="93"/>
    </row>
    <row r="10299" spans="14:16" x14ac:dyDescent="0.15">
      <c r="N10299" s="93"/>
      <c r="P10299" s="93"/>
    </row>
    <row r="10300" spans="14:16" x14ac:dyDescent="0.15">
      <c r="N10300" s="93"/>
      <c r="P10300" s="93"/>
    </row>
    <row r="10301" spans="14:16" x14ac:dyDescent="0.15">
      <c r="N10301" s="93"/>
      <c r="P10301" s="93"/>
    </row>
    <row r="10302" spans="14:16" x14ac:dyDescent="0.15">
      <c r="N10302" s="93"/>
      <c r="P10302" s="93"/>
    </row>
    <row r="10303" spans="14:16" x14ac:dyDescent="0.15">
      <c r="N10303" s="93"/>
      <c r="P10303" s="93"/>
    </row>
    <row r="10304" spans="14:16" x14ac:dyDescent="0.15">
      <c r="N10304" s="93"/>
      <c r="P10304" s="93"/>
    </row>
    <row r="10305" spans="14:16" x14ac:dyDescent="0.15">
      <c r="N10305" s="93"/>
      <c r="P10305" s="93"/>
    </row>
    <row r="10306" spans="14:16" x14ac:dyDescent="0.15">
      <c r="N10306" s="93"/>
      <c r="P10306" s="93"/>
    </row>
    <row r="10307" spans="14:16" x14ac:dyDescent="0.15">
      <c r="N10307" s="93"/>
      <c r="P10307" s="93"/>
    </row>
    <row r="10308" spans="14:16" x14ac:dyDescent="0.15">
      <c r="N10308" s="93"/>
      <c r="P10308" s="93"/>
    </row>
    <row r="10309" spans="14:16" x14ac:dyDescent="0.15">
      <c r="N10309" s="93"/>
      <c r="P10309" s="93"/>
    </row>
    <row r="10310" spans="14:16" x14ac:dyDescent="0.15">
      <c r="N10310" s="93"/>
      <c r="P10310" s="93"/>
    </row>
    <row r="10311" spans="14:16" x14ac:dyDescent="0.15">
      <c r="N10311" s="93"/>
      <c r="P10311" s="93"/>
    </row>
    <row r="10312" spans="14:16" x14ac:dyDescent="0.15">
      <c r="N10312" s="93"/>
      <c r="P10312" s="93"/>
    </row>
    <row r="10313" spans="14:16" x14ac:dyDescent="0.15">
      <c r="N10313" s="93"/>
      <c r="P10313" s="93"/>
    </row>
    <row r="10314" spans="14:16" x14ac:dyDescent="0.15">
      <c r="N10314" s="93"/>
      <c r="P10314" s="93"/>
    </row>
    <row r="10315" spans="14:16" x14ac:dyDescent="0.15">
      <c r="N10315" s="93"/>
      <c r="P10315" s="93"/>
    </row>
    <row r="10316" spans="14:16" x14ac:dyDescent="0.15">
      <c r="N10316" s="93"/>
      <c r="P10316" s="93"/>
    </row>
    <row r="10317" spans="14:16" x14ac:dyDescent="0.15">
      <c r="N10317" s="93"/>
      <c r="P10317" s="93"/>
    </row>
    <row r="10318" spans="14:16" x14ac:dyDescent="0.15">
      <c r="N10318" s="93"/>
      <c r="P10318" s="93"/>
    </row>
    <row r="10319" spans="14:16" x14ac:dyDescent="0.15">
      <c r="N10319" s="93"/>
      <c r="P10319" s="93"/>
    </row>
    <row r="10320" spans="14:16" x14ac:dyDescent="0.15">
      <c r="N10320" s="93"/>
      <c r="P10320" s="93"/>
    </row>
    <row r="10321" spans="14:16" x14ac:dyDescent="0.15">
      <c r="N10321" s="93"/>
      <c r="P10321" s="93"/>
    </row>
    <row r="10322" spans="14:16" x14ac:dyDescent="0.15">
      <c r="N10322" s="93"/>
      <c r="P10322" s="93"/>
    </row>
    <row r="10323" spans="14:16" x14ac:dyDescent="0.15">
      <c r="N10323" s="93"/>
      <c r="P10323" s="93"/>
    </row>
    <row r="10324" spans="14:16" x14ac:dyDescent="0.15">
      <c r="N10324" s="93"/>
      <c r="P10324" s="93"/>
    </row>
    <row r="10325" spans="14:16" x14ac:dyDescent="0.15">
      <c r="N10325" s="93"/>
      <c r="P10325" s="93"/>
    </row>
    <row r="10326" spans="14:16" x14ac:dyDescent="0.15">
      <c r="N10326" s="93"/>
      <c r="P10326" s="93"/>
    </row>
    <row r="10327" spans="14:16" x14ac:dyDescent="0.15">
      <c r="N10327" s="93"/>
      <c r="P10327" s="93"/>
    </row>
    <row r="10328" spans="14:16" x14ac:dyDescent="0.15">
      <c r="N10328" s="93"/>
      <c r="P10328" s="93"/>
    </row>
    <row r="10329" spans="14:16" x14ac:dyDescent="0.15">
      <c r="N10329" s="93"/>
      <c r="P10329" s="93"/>
    </row>
    <row r="10330" spans="14:16" x14ac:dyDescent="0.15">
      <c r="N10330" s="93"/>
      <c r="P10330" s="93"/>
    </row>
    <row r="10331" spans="14:16" x14ac:dyDescent="0.15">
      <c r="N10331" s="93"/>
      <c r="P10331" s="93"/>
    </row>
    <row r="10332" spans="14:16" x14ac:dyDescent="0.15">
      <c r="N10332" s="93"/>
      <c r="P10332" s="93"/>
    </row>
    <row r="10333" spans="14:16" x14ac:dyDescent="0.15">
      <c r="N10333" s="93"/>
      <c r="P10333" s="93"/>
    </row>
    <row r="10334" spans="14:16" x14ac:dyDescent="0.15">
      <c r="N10334" s="93"/>
      <c r="P10334" s="93"/>
    </row>
    <row r="10335" spans="14:16" x14ac:dyDescent="0.15">
      <c r="N10335" s="93"/>
      <c r="P10335" s="93"/>
    </row>
    <row r="10336" spans="14:16" x14ac:dyDescent="0.15">
      <c r="N10336" s="93"/>
      <c r="P10336" s="93"/>
    </row>
    <row r="10337" spans="14:16" x14ac:dyDescent="0.15">
      <c r="N10337" s="93"/>
      <c r="P10337" s="93"/>
    </row>
    <row r="10338" spans="14:16" x14ac:dyDescent="0.15">
      <c r="N10338" s="93"/>
      <c r="P10338" s="93"/>
    </row>
    <row r="10339" spans="14:16" x14ac:dyDescent="0.15">
      <c r="N10339" s="93"/>
      <c r="P10339" s="93"/>
    </row>
    <row r="10340" spans="14:16" x14ac:dyDescent="0.15">
      <c r="N10340" s="93"/>
      <c r="P10340" s="93"/>
    </row>
    <row r="10341" spans="14:16" x14ac:dyDescent="0.15">
      <c r="N10341" s="93"/>
      <c r="P10341" s="93"/>
    </row>
    <row r="10342" spans="14:16" x14ac:dyDescent="0.15">
      <c r="N10342" s="93"/>
      <c r="P10342" s="93"/>
    </row>
    <row r="10343" spans="14:16" x14ac:dyDescent="0.15">
      <c r="N10343" s="93"/>
      <c r="P10343" s="93"/>
    </row>
    <row r="10344" spans="14:16" x14ac:dyDescent="0.15">
      <c r="N10344" s="93"/>
      <c r="P10344" s="93"/>
    </row>
    <row r="10345" spans="14:16" x14ac:dyDescent="0.15">
      <c r="N10345" s="93"/>
      <c r="P10345" s="93"/>
    </row>
    <row r="10346" spans="14:16" x14ac:dyDescent="0.15">
      <c r="N10346" s="93"/>
      <c r="P10346" s="93"/>
    </row>
    <row r="10347" spans="14:16" x14ac:dyDescent="0.15">
      <c r="N10347" s="93"/>
      <c r="P10347" s="93"/>
    </row>
    <row r="10348" spans="14:16" x14ac:dyDescent="0.15">
      <c r="N10348" s="93"/>
      <c r="P10348" s="93"/>
    </row>
    <row r="10349" spans="14:16" x14ac:dyDescent="0.15">
      <c r="N10349" s="93"/>
      <c r="P10349" s="93"/>
    </row>
    <row r="10350" spans="14:16" x14ac:dyDescent="0.15">
      <c r="N10350" s="93"/>
      <c r="P10350" s="93"/>
    </row>
    <row r="10351" spans="14:16" x14ac:dyDescent="0.15">
      <c r="N10351" s="93"/>
      <c r="P10351" s="93"/>
    </row>
    <row r="10352" spans="14:16" x14ac:dyDescent="0.15">
      <c r="N10352" s="93"/>
      <c r="P10352" s="93"/>
    </row>
    <row r="10353" spans="14:16" x14ac:dyDescent="0.15">
      <c r="N10353" s="93"/>
      <c r="P10353" s="93"/>
    </row>
    <row r="10354" spans="14:16" x14ac:dyDescent="0.15">
      <c r="N10354" s="93"/>
      <c r="P10354" s="93"/>
    </row>
    <row r="10355" spans="14:16" x14ac:dyDescent="0.15">
      <c r="N10355" s="93"/>
      <c r="P10355" s="93"/>
    </row>
    <row r="10356" spans="14:16" x14ac:dyDescent="0.15">
      <c r="N10356" s="93"/>
      <c r="P10356" s="93"/>
    </row>
    <row r="10357" spans="14:16" x14ac:dyDescent="0.15">
      <c r="N10357" s="93"/>
      <c r="P10357" s="93"/>
    </row>
    <row r="10358" spans="14:16" x14ac:dyDescent="0.15">
      <c r="N10358" s="93"/>
      <c r="P10358" s="93"/>
    </row>
    <row r="10359" spans="14:16" x14ac:dyDescent="0.15">
      <c r="N10359" s="93"/>
      <c r="P10359" s="93"/>
    </row>
    <row r="10360" spans="14:16" x14ac:dyDescent="0.15">
      <c r="N10360" s="93"/>
      <c r="P10360" s="93"/>
    </row>
    <row r="10361" spans="14:16" x14ac:dyDescent="0.15">
      <c r="N10361" s="93"/>
      <c r="P10361" s="93"/>
    </row>
    <row r="10362" spans="14:16" x14ac:dyDescent="0.15">
      <c r="N10362" s="93"/>
      <c r="P10362" s="93"/>
    </row>
    <row r="10363" spans="14:16" x14ac:dyDescent="0.15">
      <c r="N10363" s="93"/>
      <c r="P10363" s="93"/>
    </row>
    <row r="10364" spans="14:16" x14ac:dyDescent="0.15">
      <c r="N10364" s="93"/>
      <c r="P10364" s="93"/>
    </row>
    <row r="10365" spans="14:16" x14ac:dyDescent="0.15">
      <c r="N10365" s="93"/>
      <c r="P10365" s="93"/>
    </row>
    <row r="10366" spans="14:16" x14ac:dyDescent="0.15">
      <c r="N10366" s="93"/>
      <c r="P10366" s="93"/>
    </row>
    <row r="10367" spans="14:16" x14ac:dyDescent="0.15">
      <c r="N10367" s="93"/>
      <c r="P10367" s="93"/>
    </row>
    <row r="10368" spans="14:16" x14ac:dyDescent="0.15">
      <c r="N10368" s="93"/>
      <c r="P10368" s="93"/>
    </row>
    <row r="10369" spans="14:16" x14ac:dyDescent="0.15">
      <c r="N10369" s="93"/>
      <c r="P10369" s="93"/>
    </row>
    <row r="10370" spans="14:16" x14ac:dyDescent="0.15">
      <c r="N10370" s="93"/>
      <c r="P10370" s="93"/>
    </row>
    <row r="10371" spans="14:16" x14ac:dyDescent="0.15">
      <c r="N10371" s="93"/>
      <c r="P10371" s="93"/>
    </row>
    <row r="10372" spans="14:16" x14ac:dyDescent="0.15">
      <c r="N10372" s="93"/>
      <c r="P10372" s="93"/>
    </row>
    <row r="10373" spans="14:16" x14ac:dyDescent="0.15">
      <c r="N10373" s="93"/>
      <c r="P10373" s="93"/>
    </row>
    <row r="10374" spans="14:16" x14ac:dyDescent="0.15">
      <c r="N10374" s="93"/>
      <c r="P10374" s="93"/>
    </row>
    <row r="10375" spans="14:16" x14ac:dyDescent="0.15">
      <c r="N10375" s="93"/>
      <c r="P10375" s="93"/>
    </row>
    <row r="10376" spans="14:16" x14ac:dyDescent="0.15">
      <c r="N10376" s="93"/>
      <c r="P10376" s="93"/>
    </row>
    <row r="10377" spans="14:16" x14ac:dyDescent="0.15">
      <c r="N10377" s="93"/>
      <c r="P10377" s="93"/>
    </row>
    <row r="10378" spans="14:16" x14ac:dyDescent="0.15">
      <c r="N10378" s="93"/>
      <c r="P10378" s="93"/>
    </row>
    <row r="10379" spans="14:16" x14ac:dyDescent="0.15">
      <c r="N10379" s="93"/>
      <c r="P10379" s="93"/>
    </row>
    <row r="10380" spans="14:16" x14ac:dyDescent="0.15">
      <c r="N10380" s="93"/>
      <c r="P10380" s="93"/>
    </row>
    <row r="10381" spans="14:16" x14ac:dyDescent="0.15">
      <c r="N10381" s="93"/>
      <c r="P10381" s="93"/>
    </row>
    <row r="10382" spans="14:16" x14ac:dyDescent="0.15">
      <c r="N10382" s="93"/>
      <c r="P10382" s="93"/>
    </row>
    <row r="10383" spans="14:16" x14ac:dyDescent="0.15">
      <c r="N10383" s="93"/>
      <c r="P10383" s="93"/>
    </row>
    <row r="10384" spans="14:16" x14ac:dyDescent="0.15">
      <c r="N10384" s="93"/>
      <c r="P10384" s="93"/>
    </row>
    <row r="10385" spans="14:16" x14ac:dyDescent="0.15">
      <c r="N10385" s="93"/>
      <c r="P10385" s="93"/>
    </row>
    <row r="10386" spans="14:16" x14ac:dyDescent="0.15">
      <c r="N10386" s="93"/>
      <c r="P10386" s="93"/>
    </row>
    <row r="10387" spans="14:16" x14ac:dyDescent="0.15">
      <c r="N10387" s="93"/>
      <c r="P10387" s="93"/>
    </row>
    <row r="10388" spans="14:16" x14ac:dyDescent="0.15">
      <c r="N10388" s="93"/>
      <c r="P10388" s="93"/>
    </row>
    <row r="10389" spans="14:16" x14ac:dyDescent="0.15">
      <c r="N10389" s="93"/>
      <c r="P10389" s="93"/>
    </row>
    <row r="10390" spans="14:16" x14ac:dyDescent="0.15">
      <c r="N10390" s="93"/>
      <c r="P10390" s="93"/>
    </row>
    <row r="10391" spans="14:16" x14ac:dyDescent="0.15">
      <c r="N10391" s="93"/>
      <c r="P10391" s="93"/>
    </row>
    <row r="10392" spans="14:16" x14ac:dyDescent="0.15">
      <c r="N10392" s="93"/>
      <c r="P10392" s="93"/>
    </row>
    <row r="10393" spans="14:16" x14ac:dyDescent="0.15">
      <c r="N10393" s="93"/>
      <c r="P10393" s="93"/>
    </row>
    <row r="10394" spans="14:16" x14ac:dyDescent="0.15">
      <c r="N10394" s="93"/>
      <c r="P10394" s="93"/>
    </row>
    <row r="10395" spans="14:16" x14ac:dyDescent="0.15">
      <c r="N10395" s="93"/>
      <c r="P10395" s="93"/>
    </row>
    <row r="10396" spans="14:16" x14ac:dyDescent="0.15">
      <c r="N10396" s="93"/>
      <c r="P10396" s="93"/>
    </row>
    <row r="10397" spans="14:16" x14ac:dyDescent="0.15">
      <c r="N10397" s="93"/>
      <c r="P10397" s="93"/>
    </row>
    <row r="10398" spans="14:16" x14ac:dyDescent="0.15">
      <c r="N10398" s="93"/>
      <c r="P10398" s="93"/>
    </row>
    <row r="10399" spans="14:16" x14ac:dyDescent="0.15">
      <c r="N10399" s="93"/>
      <c r="P10399" s="93"/>
    </row>
    <row r="10400" spans="14:16" x14ac:dyDescent="0.15">
      <c r="N10400" s="93"/>
      <c r="P10400" s="93"/>
    </row>
    <row r="10401" spans="14:16" x14ac:dyDescent="0.15">
      <c r="N10401" s="93"/>
      <c r="P10401" s="93"/>
    </row>
    <row r="10402" spans="14:16" x14ac:dyDescent="0.15">
      <c r="N10402" s="93"/>
      <c r="P10402" s="93"/>
    </row>
    <row r="10403" spans="14:16" x14ac:dyDescent="0.15">
      <c r="N10403" s="93"/>
      <c r="P10403" s="93"/>
    </row>
    <row r="10404" spans="14:16" x14ac:dyDescent="0.15">
      <c r="N10404" s="93"/>
      <c r="P10404" s="93"/>
    </row>
    <row r="10405" spans="14:16" x14ac:dyDescent="0.15">
      <c r="N10405" s="93"/>
      <c r="P10405" s="93"/>
    </row>
    <row r="10406" spans="14:16" x14ac:dyDescent="0.15">
      <c r="N10406" s="93"/>
      <c r="P10406" s="93"/>
    </row>
    <row r="10407" spans="14:16" x14ac:dyDescent="0.15">
      <c r="N10407" s="93"/>
      <c r="P10407" s="93"/>
    </row>
    <row r="10408" spans="14:16" x14ac:dyDescent="0.15">
      <c r="N10408" s="93"/>
      <c r="P10408" s="93"/>
    </row>
    <row r="10409" spans="14:16" x14ac:dyDescent="0.15">
      <c r="N10409" s="93"/>
      <c r="P10409" s="93"/>
    </row>
    <row r="10410" spans="14:16" x14ac:dyDescent="0.15">
      <c r="N10410" s="93"/>
      <c r="P10410" s="93"/>
    </row>
    <row r="10411" spans="14:16" x14ac:dyDescent="0.15">
      <c r="N10411" s="93"/>
      <c r="P10411" s="93"/>
    </row>
    <row r="10412" spans="14:16" x14ac:dyDescent="0.15">
      <c r="N10412" s="93"/>
      <c r="P10412" s="93"/>
    </row>
    <row r="10413" spans="14:16" x14ac:dyDescent="0.15">
      <c r="N10413" s="93"/>
      <c r="P10413" s="93"/>
    </row>
    <row r="10414" spans="14:16" x14ac:dyDescent="0.15">
      <c r="N10414" s="93"/>
      <c r="P10414" s="93"/>
    </row>
    <row r="10415" spans="14:16" x14ac:dyDescent="0.15">
      <c r="N10415" s="93"/>
      <c r="P10415" s="93"/>
    </row>
    <row r="10416" spans="14:16" x14ac:dyDescent="0.15">
      <c r="N10416" s="93"/>
      <c r="P10416" s="93"/>
    </row>
    <row r="10417" spans="14:16" x14ac:dyDescent="0.15">
      <c r="N10417" s="93"/>
      <c r="P10417" s="93"/>
    </row>
    <row r="10418" spans="14:16" x14ac:dyDescent="0.15">
      <c r="N10418" s="93"/>
      <c r="P10418" s="93"/>
    </row>
    <row r="10419" spans="14:16" x14ac:dyDescent="0.15">
      <c r="N10419" s="93"/>
      <c r="P10419" s="93"/>
    </row>
    <row r="10420" spans="14:16" x14ac:dyDescent="0.15">
      <c r="N10420" s="93"/>
      <c r="P10420" s="93"/>
    </row>
    <row r="10421" spans="14:16" x14ac:dyDescent="0.15">
      <c r="N10421" s="93"/>
      <c r="P10421" s="93"/>
    </row>
    <row r="10422" spans="14:16" x14ac:dyDescent="0.15">
      <c r="N10422" s="93"/>
      <c r="P10422" s="93"/>
    </row>
    <row r="10423" spans="14:16" x14ac:dyDescent="0.15">
      <c r="N10423" s="93"/>
      <c r="P10423" s="93"/>
    </row>
    <row r="10424" spans="14:16" x14ac:dyDescent="0.15">
      <c r="N10424" s="93"/>
      <c r="P10424" s="93"/>
    </row>
    <row r="10425" spans="14:16" x14ac:dyDescent="0.15">
      <c r="N10425" s="93"/>
      <c r="P10425" s="93"/>
    </row>
    <row r="10426" spans="14:16" x14ac:dyDescent="0.15">
      <c r="N10426" s="93"/>
      <c r="P10426" s="93"/>
    </row>
    <row r="10427" spans="14:16" x14ac:dyDescent="0.15">
      <c r="N10427" s="93"/>
      <c r="P10427" s="93"/>
    </row>
    <row r="10428" spans="14:16" x14ac:dyDescent="0.15">
      <c r="N10428" s="93"/>
      <c r="P10428" s="93"/>
    </row>
    <row r="10429" spans="14:16" x14ac:dyDescent="0.15">
      <c r="N10429" s="93"/>
      <c r="P10429" s="93"/>
    </row>
    <row r="10430" spans="14:16" x14ac:dyDescent="0.15">
      <c r="N10430" s="93"/>
      <c r="P10430" s="93"/>
    </row>
    <row r="10431" spans="14:16" x14ac:dyDescent="0.15">
      <c r="N10431" s="93"/>
      <c r="P10431" s="93"/>
    </row>
    <row r="10432" spans="14:16" x14ac:dyDescent="0.15">
      <c r="N10432" s="93"/>
      <c r="P10432" s="93"/>
    </row>
    <row r="10433" spans="14:16" x14ac:dyDescent="0.15">
      <c r="N10433" s="93"/>
      <c r="P10433" s="93"/>
    </row>
    <row r="10434" spans="14:16" x14ac:dyDescent="0.15">
      <c r="N10434" s="93"/>
      <c r="P10434" s="93"/>
    </row>
    <row r="10435" spans="14:16" x14ac:dyDescent="0.15">
      <c r="N10435" s="93"/>
      <c r="P10435" s="93"/>
    </row>
    <row r="10436" spans="14:16" x14ac:dyDescent="0.15">
      <c r="N10436" s="93"/>
      <c r="P10436" s="93"/>
    </row>
    <row r="10437" spans="14:16" x14ac:dyDescent="0.15">
      <c r="N10437" s="93"/>
      <c r="P10437" s="93"/>
    </row>
    <row r="10438" spans="14:16" x14ac:dyDescent="0.15">
      <c r="N10438" s="93"/>
      <c r="P10438" s="93"/>
    </row>
    <row r="10439" spans="14:16" x14ac:dyDescent="0.15">
      <c r="N10439" s="93"/>
      <c r="P10439" s="93"/>
    </row>
    <row r="10440" spans="14:16" x14ac:dyDescent="0.15">
      <c r="N10440" s="93"/>
      <c r="P10440" s="93"/>
    </row>
    <row r="10441" spans="14:16" x14ac:dyDescent="0.15">
      <c r="N10441" s="93"/>
      <c r="P10441" s="93"/>
    </row>
    <row r="10442" spans="14:16" x14ac:dyDescent="0.15">
      <c r="N10442" s="93"/>
      <c r="P10442" s="93"/>
    </row>
    <row r="10443" spans="14:16" x14ac:dyDescent="0.15">
      <c r="N10443" s="93"/>
      <c r="P10443" s="93"/>
    </row>
    <row r="10444" spans="14:16" x14ac:dyDescent="0.15">
      <c r="N10444" s="93"/>
      <c r="P10444" s="93"/>
    </row>
    <row r="10445" spans="14:16" x14ac:dyDescent="0.15">
      <c r="N10445" s="93"/>
      <c r="P10445" s="93"/>
    </row>
    <row r="10446" spans="14:16" x14ac:dyDescent="0.15">
      <c r="N10446" s="93"/>
      <c r="P10446" s="93"/>
    </row>
    <row r="10447" spans="14:16" x14ac:dyDescent="0.15">
      <c r="N10447" s="93"/>
      <c r="P10447" s="93"/>
    </row>
    <row r="10448" spans="14:16" x14ac:dyDescent="0.15">
      <c r="N10448" s="93"/>
      <c r="P10448" s="93"/>
    </row>
    <row r="10449" spans="14:16" x14ac:dyDescent="0.15">
      <c r="N10449" s="93"/>
      <c r="P10449" s="93"/>
    </row>
    <row r="10450" spans="14:16" x14ac:dyDescent="0.15">
      <c r="N10450" s="93"/>
      <c r="P10450" s="93"/>
    </row>
    <row r="10451" spans="14:16" x14ac:dyDescent="0.15">
      <c r="N10451" s="93"/>
      <c r="P10451" s="93"/>
    </row>
    <row r="10452" spans="14:16" x14ac:dyDescent="0.15">
      <c r="N10452" s="93"/>
      <c r="P10452" s="93"/>
    </row>
    <row r="10453" spans="14:16" x14ac:dyDescent="0.15">
      <c r="N10453" s="93"/>
      <c r="P10453" s="93"/>
    </row>
    <row r="10454" spans="14:16" x14ac:dyDescent="0.15">
      <c r="N10454" s="93"/>
      <c r="P10454" s="93"/>
    </row>
    <row r="10455" spans="14:16" x14ac:dyDescent="0.15">
      <c r="N10455" s="93"/>
      <c r="P10455" s="93"/>
    </row>
    <row r="10456" spans="14:16" x14ac:dyDescent="0.15">
      <c r="N10456" s="93"/>
      <c r="P10456" s="93"/>
    </row>
    <row r="10457" spans="14:16" x14ac:dyDescent="0.15">
      <c r="N10457" s="93"/>
      <c r="P10457" s="93"/>
    </row>
    <row r="10458" spans="14:16" x14ac:dyDescent="0.15">
      <c r="N10458" s="93"/>
      <c r="P10458" s="93"/>
    </row>
    <row r="10459" spans="14:16" x14ac:dyDescent="0.15">
      <c r="N10459" s="93"/>
      <c r="P10459" s="93"/>
    </row>
    <row r="10460" spans="14:16" x14ac:dyDescent="0.15">
      <c r="N10460" s="93"/>
      <c r="P10460" s="93"/>
    </row>
    <row r="10461" spans="14:16" x14ac:dyDescent="0.15">
      <c r="N10461" s="93"/>
      <c r="P10461" s="93"/>
    </row>
    <row r="10462" spans="14:16" x14ac:dyDescent="0.15">
      <c r="N10462" s="93"/>
      <c r="P10462" s="93"/>
    </row>
    <row r="10463" spans="14:16" x14ac:dyDescent="0.15">
      <c r="N10463" s="93"/>
      <c r="P10463" s="93"/>
    </row>
    <row r="10464" spans="14:16" x14ac:dyDescent="0.15">
      <c r="N10464" s="93"/>
      <c r="P10464" s="93"/>
    </row>
    <row r="10465" spans="14:16" x14ac:dyDescent="0.15">
      <c r="N10465" s="93"/>
      <c r="P10465" s="93"/>
    </row>
    <row r="10466" spans="14:16" x14ac:dyDescent="0.15">
      <c r="N10466" s="93"/>
      <c r="P10466" s="93"/>
    </row>
    <row r="10467" spans="14:16" x14ac:dyDescent="0.15">
      <c r="N10467" s="93"/>
      <c r="P10467" s="93"/>
    </row>
    <row r="10468" spans="14:16" x14ac:dyDescent="0.15">
      <c r="N10468" s="93"/>
      <c r="P10468" s="93"/>
    </row>
    <row r="10469" spans="14:16" x14ac:dyDescent="0.15">
      <c r="N10469" s="93"/>
      <c r="P10469" s="93"/>
    </row>
    <row r="10470" spans="14:16" x14ac:dyDescent="0.15">
      <c r="N10470" s="93"/>
      <c r="P10470" s="93"/>
    </row>
    <row r="10471" spans="14:16" x14ac:dyDescent="0.15">
      <c r="N10471" s="93"/>
      <c r="P10471" s="93"/>
    </row>
    <row r="10472" spans="14:16" x14ac:dyDescent="0.15">
      <c r="N10472" s="93"/>
      <c r="P10472" s="93"/>
    </row>
    <row r="10473" spans="14:16" x14ac:dyDescent="0.15">
      <c r="N10473" s="93"/>
      <c r="P10473" s="93"/>
    </row>
    <row r="10474" spans="14:16" x14ac:dyDescent="0.15">
      <c r="N10474" s="93"/>
      <c r="P10474" s="93"/>
    </row>
    <row r="10475" spans="14:16" x14ac:dyDescent="0.15">
      <c r="N10475" s="93"/>
      <c r="P10475" s="93"/>
    </row>
    <row r="10476" spans="14:16" x14ac:dyDescent="0.15">
      <c r="N10476" s="93"/>
      <c r="P10476" s="93"/>
    </row>
    <row r="10477" spans="14:16" x14ac:dyDescent="0.15">
      <c r="N10477" s="93"/>
      <c r="P10477" s="93"/>
    </row>
    <row r="10478" spans="14:16" x14ac:dyDescent="0.15">
      <c r="N10478" s="93"/>
      <c r="P10478" s="93"/>
    </row>
    <row r="10479" spans="14:16" x14ac:dyDescent="0.15">
      <c r="N10479" s="93"/>
      <c r="P10479" s="93"/>
    </row>
    <row r="10480" spans="14:16" x14ac:dyDescent="0.15">
      <c r="N10480" s="93"/>
      <c r="P10480" s="93"/>
    </row>
    <row r="10481" spans="14:16" x14ac:dyDescent="0.15">
      <c r="N10481" s="93"/>
      <c r="P10481" s="93"/>
    </row>
    <row r="10482" spans="14:16" x14ac:dyDescent="0.15">
      <c r="N10482" s="93"/>
      <c r="P10482" s="93"/>
    </row>
    <row r="10483" spans="14:16" x14ac:dyDescent="0.15">
      <c r="N10483" s="93"/>
      <c r="P10483" s="93"/>
    </row>
    <row r="10484" spans="14:16" x14ac:dyDescent="0.15">
      <c r="N10484" s="93"/>
      <c r="P10484" s="93"/>
    </row>
    <row r="10485" spans="14:16" x14ac:dyDescent="0.15">
      <c r="N10485" s="93"/>
      <c r="P10485" s="93"/>
    </row>
    <row r="10486" spans="14:16" x14ac:dyDescent="0.15">
      <c r="N10486" s="93"/>
      <c r="P10486" s="93"/>
    </row>
    <row r="10487" spans="14:16" x14ac:dyDescent="0.15">
      <c r="N10487" s="93"/>
      <c r="P10487" s="93"/>
    </row>
    <row r="10488" spans="14:16" x14ac:dyDescent="0.15">
      <c r="N10488" s="93"/>
      <c r="P10488" s="93"/>
    </row>
    <row r="10489" spans="14:16" x14ac:dyDescent="0.15">
      <c r="N10489" s="93"/>
      <c r="P10489" s="93"/>
    </row>
    <row r="10490" spans="14:16" x14ac:dyDescent="0.15">
      <c r="N10490" s="93"/>
      <c r="P10490" s="93"/>
    </row>
    <row r="10491" spans="14:16" x14ac:dyDescent="0.15">
      <c r="N10491" s="93"/>
      <c r="P10491" s="93"/>
    </row>
    <row r="10492" spans="14:16" x14ac:dyDescent="0.15">
      <c r="N10492" s="93"/>
      <c r="P10492" s="93"/>
    </row>
    <row r="10493" spans="14:16" x14ac:dyDescent="0.15">
      <c r="N10493" s="93"/>
      <c r="P10493" s="93"/>
    </row>
    <row r="10494" spans="14:16" x14ac:dyDescent="0.15">
      <c r="N10494" s="93"/>
      <c r="P10494" s="93"/>
    </row>
    <row r="10495" spans="14:16" x14ac:dyDescent="0.15">
      <c r="N10495" s="93"/>
      <c r="P10495" s="93"/>
    </row>
    <row r="10496" spans="14:16" x14ac:dyDescent="0.15">
      <c r="N10496" s="93"/>
      <c r="P10496" s="93"/>
    </row>
    <row r="10497" spans="14:16" x14ac:dyDescent="0.15">
      <c r="N10497" s="93"/>
      <c r="P10497" s="93"/>
    </row>
    <row r="10498" spans="14:16" x14ac:dyDescent="0.15">
      <c r="N10498" s="93"/>
      <c r="P10498" s="93"/>
    </row>
    <row r="10499" spans="14:16" x14ac:dyDescent="0.15">
      <c r="N10499" s="93"/>
      <c r="P10499" s="93"/>
    </row>
    <row r="10500" spans="14:16" x14ac:dyDescent="0.15">
      <c r="N10500" s="93"/>
      <c r="P10500" s="93"/>
    </row>
    <row r="10501" spans="14:16" x14ac:dyDescent="0.15">
      <c r="N10501" s="93"/>
      <c r="P10501" s="93"/>
    </row>
    <row r="10502" spans="14:16" x14ac:dyDescent="0.15">
      <c r="N10502" s="93"/>
      <c r="P10502" s="93"/>
    </row>
    <row r="10503" spans="14:16" x14ac:dyDescent="0.15">
      <c r="N10503" s="93"/>
      <c r="P10503" s="93"/>
    </row>
    <row r="10504" spans="14:16" x14ac:dyDescent="0.15">
      <c r="N10504" s="93"/>
      <c r="P10504" s="93"/>
    </row>
    <row r="10505" spans="14:16" x14ac:dyDescent="0.15">
      <c r="N10505" s="93"/>
      <c r="P10505" s="93"/>
    </row>
    <row r="10506" spans="14:16" x14ac:dyDescent="0.15">
      <c r="N10506" s="93"/>
      <c r="P10506" s="93"/>
    </row>
    <row r="10507" spans="14:16" x14ac:dyDescent="0.15">
      <c r="N10507" s="93"/>
      <c r="P10507" s="93"/>
    </row>
    <row r="10508" spans="14:16" x14ac:dyDescent="0.15">
      <c r="N10508" s="93"/>
      <c r="P10508" s="93"/>
    </row>
    <row r="10509" spans="14:16" x14ac:dyDescent="0.15">
      <c r="N10509" s="93"/>
      <c r="P10509" s="93"/>
    </row>
    <row r="10510" spans="14:16" x14ac:dyDescent="0.15">
      <c r="N10510" s="93"/>
      <c r="P10510" s="93"/>
    </row>
    <row r="10511" spans="14:16" x14ac:dyDescent="0.15">
      <c r="N10511" s="93"/>
      <c r="P10511" s="93"/>
    </row>
    <row r="10512" spans="14:16" x14ac:dyDescent="0.15">
      <c r="N10512" s="93"/>
      <c r="P10512" s="93"/>
    </row>
    <row r="10513" spans="14:16" x14ac:dyDescent="0.15">
      <c r="N10513" s="93"/>
      <c r="P10513" s="93"/>
    </row>
    <row r="10514" spans="14:16" x14ac:dyDescent="0.15">
      <c r="N10514" s="93"/>
      <c r="P10514" s="93"/>
    </row>
    <row r="10515" spans="14:16" x14ac:dyDescent="0.15">
      <c r="N10515" s="93"/>
      <c r="P10515" s="93"/>
    </row>
    <row r="10516" spans="14:16" x14ac:dyDescent="0.15">
      <c r="N10516" s="93"/>
      <c r="P10516" s="93"/>
    </row>
    <row r="10517" spans="14:16" x14ac:dyDescent="0.15">
      <c r="N10517" s="93"/>
      <c r="P10517" s="93"/>
    </row>
    <row r="10518" spans="14:16" x14ac:dyDescent="0.15">
      <c r="N10518" s="93"/>
      <c r="P10518" s="93"/>
    </row>
    <row r="10519" spans="14:16" x14ac:dyDescent="0.15">
      <c r="N10519" s="93"/>
      <c r="P10519" s="93"/>
    </row>
    <row r="10520" spans="14:16" x14ac:dyDescent="0.15">
      <c r="N10520" s="93"/>
      <c r="P10520" s="93"/>
    </row>
    <row r="10521" spans="14:16" x14ac:dyDescent="0.15">
      <c r="N10521" s="93"/>
      <c r="P10521" s="93"/>
    </row>
    <row r="10522" spans="14:16" x14ac:dyDescent="0.15">
      <c r="N10522" s="93"/>
      <c r="P10522" s="93"/>
    </row>
    <row r="10523" spans="14:16" x14ac:dyDescent="0.15">
      <c r="N10523" s="93"/>
      <c r="P10523" s="93"/>
    </row>
    <row r="10524" spans="14:16" x14ac:dyDescent="0.15">
      <c r="N10524" s="93"/>
      <c r="P10524" s="93"/>
    </row>
    <row r="10525" spans="14:16" x14ac:dyDescent="0.15">
      <c r="N10525" s="93"/>
      <c r="P10525" s="93"/>
    </row>
    <row r="10526" spans="14:16" x14ac:dyDescent="0.15">
      <c r="N10526" s="93"/>
      <c r="P10526" s="93"/>
    </row>
    <row r="10527" spans="14:16" x14ac:dyDescent="0.15">
      <c r="N10527" s="93"/>
      <c r="P10527" s="93"/>
    </row>
    <row r="10528" spans="14:16" x14ac:dyDescent="0.15">
      <c r="N10528" s="93"/>
      <c r="P10528" s="93"/>
    </row>
    <row r="10529" spans="14:16" x14ac:dyDescent="0.15">
      <c r="N10529" s="93"/>
      <c r="P10529" s="93"/>
    </row>
    <row r="10530" spans="14:16" x14ac:dyDescent="0.15">
      <c r="N10530" s="93"/>
      <c r="P10530" s="93"/>
    </row>
    <row r="10531" spans="14:16" x14ac:dyDescent="0.15">
      <c r="N10531" s="93"/>
      <c r="P10531" s="93"/>
    </row>
    <row r="10532" spans="14:16" x14ac:dyDescent="0.15">
      <c r="N10532" s="93"/>
      <c r="P10532" s="93"/>
    </row>
    <row r="10533" spans="14:16" x14ac:dyDescent="0.15">
      <c r="N10533" s="93"/>
      <c r="P10533" s="93"/>
    </row>
    <row r="10534" spans="14:16" x14ac:dyDescent="0.15">
      <c r="N10534" s="93"/>
      <c r="P10534" s="93"/>
    </row>
    <row r="10535" spans="14:16" x14ac:dyDescent="0.15">
      <c r="N10535" s="93"/>
      <c r="P10535" s="93"/>
    </row>
    <row r="10536" spans="14:16" x14ac:dyDescent="0.15">
      <c r="N10536" s="93"/>
      <c r="P10536" s="93"/>
    </row>
    <row r="10537" spans="14:16" x14ac:dyDescent="0.15">
      <c r="N10537" s="93"/>
      <c r="P10537" s="93"/>
    </row>
    <row r="10538" spans="14:16" x14ac:dyDescent="0.15">
      <c r="N10538" s="93"/>
      <c r="P10538" s="93"/>
    </row>
    <row r="10539" spans="14:16" x14ac:dyDescent="0.15">
      <c r="N10539" s="93"/>
      <c r="P10539" s="93"/>
    </row>
    <row r="10540" spans="14:16" x14ac:dyDescent="0.15">
      <c r="N10540" s="93"/>
      <c r="P10540" s="93"/>
    </row>
    <row r="10541" spans="14:16" x14ac:dyDescent="0.15">
      <c r="N10541" s="93"/>
      <c r="P10541" s="93"/>
    </row>
    <row r="10542" spans="14:16" x14ac:dyDescent="0.15">
      <c r="N10542" s="93"/>
      <c r="P10542" s="93"/>
    </row>
    <row r="10543" spans="14:16" x14ac:dyDescent="0.15">
      <c r="N10543" s="93"/>
      <c r="P10543" s="93"/>
    </row>
    <row r="10544" spans="14:16" x14ac:dyDescent="0.15">
      <c r="N10544" s="93"/>
      <c r="P10544" s="93"/>
    </row>
    <row r="10545" spans="14:16" x14ac:dyDescent="0.15">
      <c r="N10545" s="93"/>
      <c r="P10545" s="93"/>
    </row>
    <row r="10546" spans="14:16" x14ac:dyDescent="0.15">
      <c r="N10546" s="93"/>
      <c r="P10546" s="93"/>
    </row>
    <row r="10547" spans="14:16" x14ac:dyDescent="0.15">
      <c r="N10547" s="93"/>
      <c r="P10547" s="93"/>
    </row>
    <row r="10548" spans="14:16" x14ac:dyDescent="0.15">
      <c r="N10548" s="93"/>
      <c r="P10548" s="93"/>
    </row>
    <row r="10549" spans="14:16" x14ac:dyDescent="0.15">
      <c r="N10549" s="93"/>
      <c r="P10549" s="93"/>
    </row>
    <row r="10550" spans="14:16" x14ac:dyDescent="0.15">
      <c r="N10550" s="93"/>
      <c r="P10550" s="93"/>
    </row>
    <row r="10551" spans="14:16" x14ac:dyDescent="0.15">
      <c r="N10551" s="93"/>
      <c r="P10551" s="93"/>
    </row>
    <row r="10552" spans="14:16" x14ac:dyDescent="0.15">
      <c r="N10552" s="93"/>
      <c r="P10552" s="93"/>
    </row>
    <row r="10553" spans="14:16" x14ac:dyDescent="0.15">
      <c r="N10553" s="93"/>
      <c r="P10553" s="93"/>
    </row>
    <row r="10554" spans="14:16" x14ac:dyDescent="0.15">
      <c r="N10554" s="93"/>
      <c r="P10554" s="93"/>
    </row>
    <row r="10555" spans="14:16" x14ac:dyDescent="0.15">
      <c r="N10555" s="93"/>
      <c r="P10555" s="93"/>
    </row>
    <row r="10556" spans="14:16" x14ac:dyDescent="0.15">
      <c r="N10556" s="93"/>
      <c r="P10556" s="93"/>
    </row>
    <row r="10557" spans="14:16" x14ac:dyDescent="0.15">
      <c r="N10557" s="93"/>
      <c r="P10557" s="93"/>
    </row>
    <row r="10558" spans="14:16" x14ac:dyDescent="0.15">
      <c r="N10558" s="93"/>
      <c r="P10558" s="93"/>
    </row>
    <row r="10559" spans="14:16" x14ac:dyDescent="0.15">
      <c r="N10559" s="93"/>
      <c r="P10559" s="93"/>
    </row>
    <row r="10560" spans="14:16" x14ac:dyDescent="0.15">
      <c r="N10560" s="93"/>
      <c r="P10560" s="93"/>
    </row>
    <row r="10561" spans="14:16" x14ac:dyDescent="0.15">
      <c r="N10561" s="93"/>
      <c r="P10561" s="93"/>
    </row>
    <row r="10562" spans="14:16" x14ac:dyDescent="0.15">
      <c r="N10562" s="93"/>
      <c r="P10562" s="93"/>
    </row>
    <row r="10563" spans="14:16" x14ac:dyDescent="0.15">
      <c r="N10563" s="93"/>
      <c r="P10563" s="93"/>
    </row>
    <row r="10564" spans="14:16" x14ac:dyDescent="0.15">
      <c r="N10564" s="93"/>
      <c r="P10564" s="93"/>
    </row>
    <row r="10565" spans="14:16" x14ac:dyDescent="0.15">
      <c r="N10565" s="93"/>
      <c r="P10565" s="93"/>
    </row>
    <row r="10566" spans="14:16" x14ac:dyDescent="0.15">
      <c r="N10566" s="93"/>
      <c r="P10566" s="93"/>
    </row>
    <row r="10567" spans="14:16" x14ac:dyDescent="0.15">
      <c r="N10567" s="93"/>
      <c r="P10567" s="93"/>
    </row>
    <row r="10568" spans="14:16" x14ac:dyDescent="0.15">
      <c r="N10568" s="93"/>
      <c r="P10568" s="93"/>
    </row>
    <row r="10569" spans="14:16" x14ac:dyDescent="0.15">
      <c r="N10569" s="93"/>
      <c r="P10569" s="93"/>
    </row>
    <row r="10570" spans="14:16" x14ac:dyDescent="0.15">
      <c r="N10570" s="93"/>
      <c r="P10570" s="93"/>
    </row>
    <row r="10571" spans="14:16" x14ac:dyDescent="0.15">
      <c r="N10571" s="93"/>
      <c r="P10571" s="93"/>
    </row>
    <row r="10572" spans="14:16" x14ac:dyDescent="0.15">
      <c r="N10572" s="93"/>
      <c r="P10572" s="93"/>
    </row>
    <row r="10573" spans="14:16" x14ac:dyDescent="0.15">
      <c r="N10573" s="93"/>
      <c r="P10573" s="93"/>
    </row>
    <row r="10574" spans="14:16" x14ac:dyDescent="0.15">
      <c r="N10574" s="93"/>
      <c r="P10574" s="93"/>
    </row>
    <row r="10575" spans="14:16" x14ac:dyDescent="0.15">
      <c r="N10575" s="93"/>
      <c r="P10575" s="93"/>
    </row>
    <row r="10576" spans="14:16" x14ac:dyDescent="0.15">
      <c r="N10576" s="93"/>
      <c r="P10576" s="93"/>
    </row>
    <row r="10577" spans="14:16" x14ac:dyDescent="0.15">
      <c r="N10577" s="93"/>
      <c r="P10577" s="93"/>
    </row>
    <row r="10578" spans="14:16" x14ac:dyDescent="0.15">
      <c r="N10578" s="93"/>
      <c r="P10578" s="93"/>
    </row>
    <row r="10579" spans="14:16" x14ac:dyDescent="0.15">
      <c r="N10579" s="93"/>
      <c r="P10579" s="93"/>
    </row>
    <row r="10580" spans="14:16" x14ac:dyDescent="0.15">
      <c r="N10580" s="93"/>
      <c r="P10580" s="93"/>
    </row>
    <row r="10581" spans="14:16" x14ac:dyDescent="0.15">
      <c r="N10581" s="93"/>
      <c r="P10581" s="93"/>
    </row>
    <row r="10582" spans="14:16" x14ac:dyDescent="0.15">
      <c r="N10582" s="93"/>
      <c r="P10582" s="93"/>
    </row>
    <row r="10583" spans="14:16" x14ac:dyDescent="0.15">
      <c r="N10583" s="93"/>
      <c r="P10583" s="93"/>
    </row>
    <row r="10584" spans="14:16" x14ac:dyDescent="0.15">
      <c r="N10584" s="93"/>
      <c r="P10584" s="93"/>
    </row>
    <row r="10585" spans="14:16" x14ac:dyDescent="0.15">
      <c r="N10585" s="93"/>
      <c r="P10585" s="93"/>
    </row>
    <row r="10586" spans="14:16" x14ac:dyDescent="0.15">
      <c r="N10586" s="93"/>
      <c r="P10586" s="93"/>
    </row>
    <row r="10587" spans="14:16" x14ac:dyDescent="0.15">
      <c r="N10587" s="93"/>
      <c r="P10587" s="93"/>
    </row>
    <row r="10588" spans="14:16" x14ac:dyDescent="0.15">
      <c r="N10588" s="93"/>
      <c r="P10588" s="93"/>
    </row>
    <row r="10589" spans="14:16" x14ac:dyDescent="0.15">
      <c r="N10589" s="93"/>
      <c r="P10589" s="93"/>
    </row>
    <row r="10590" spans="14:16" x14ac:dyDescent="0.15">
      <c r="N10590" s="93"/>
      <c r="P10590" s="93"/>
    </row>
    <row r="10591" spans="14:16" x14ac:dyDescent="0.15">
      <c r="N10591" s="93"/>
      <c r="P10591" s="93"/>
    </row>
    <row r="10592" spans="14:16" x14ac:dyDescent="0.15">
      <c r="N10592" s="93"/>
      <c r="P10592" s="93"/>
    </row>
    <row r="10593" spans="14:16" x14ac:dyDescent="0.15">
      <c r="N10593" s="93"/>
      <c r="P10593" s="93"/>
    </row>
    <row r="10594" spans="14:16" x14ac:dyDescent="0.15">
      <c r="N10594" s="93"/>
      <c r="P10594" s="93"/>
    </row>
    <row r="10595" spans="14:16" x14ac:dyDescent="0.15">
      <c r="N10595" s="93"/>
      <c r="P10595" s="93"/>
    </row>
    <row r="10596" spans="14:16" x14ac:dyDescent="0.15">
      <c r="N10596" s="93"/>
      <c r="P10596" s="93"/>
    </row>
    <row r="10597" spans="14:16" x14ac:dyDescent="0.15">
      <c r="N10597" s="93"/>
      <c r="P10597" s="93"/>
    </row>
    <row r="10598" spans="14:16" x14ac:dyDescent="0.15">
      <c r="N10598" s="93"/>
      <c r="P10598" s="93"/>
    </row>
    <row r="10599" spans="14:16" x14ac:dyDescent="0.15">
      <c r="N10599" s="93"/>
      <c r="P10599" s="93"/>
    </row>
    <row r="10600" spans="14:16" x14ac:dyDescent="0.15">
      <c r="N10600" s="93"/>
      <c r="P10600" s="93"/>
    </row>
    <row r="10601" spans="14:16" x14ac:dyDescent="0.15">
      <c r="N10601" s="93"/>
      <c r="P10601" s="93"/>
    </row>
    <row r="10602" spans="14:16" x14ac:dyDescent="0.15">
      <c r="N10602" s="93"/>
      <c r="P10602" s="93"/>
    </row>
    <row r="10603" spans="14:16" x14ac:dyDescent="0.15">
      <c r="N10603" s="93"/>
      <c r="P10603" s="93"/>
    </row>
    <row r="10604" spans="14:16" x14ac:dyDescent="0.15">
      <c r="N10604" s="93"/>
      <c r="P10604" s="93"/>
    </row>
    <row r="10605" spans="14:16" x14ac:dyDescent="0.15">
      <c r="N10605" s="93"/>
      <c r="P10605" s="93"/>
    </row>
    <row r="10606" spans="14:16" x14ac:dyDescent="0.15">
      <c r="N10606" s="93"/>
      <c r="P10606" s="93"/>
    </row>
    <row r="10607" spans="14:16" x14ac:dyDescent="0.15">
      <c r="N10607" s="93"/>
      <c r="P10607" s="93"/>
    </row>
    <row r="10608" spans="14:16" x14ac:dyDescent="0.15">
      <c r="N10608" s="93"/>
      <c r="P10608" s="93"/>
    </row>
    <row r="10609" spans="14:16" x14ac:dyDescent="0.15">
      <c r="N10609" s="93"/>
      <c r="P10609" s="93"/>
    </row>
    <row r="10610" spans="14:16" x14ac:dyDescent="0.15">
      <c r="N10610" s="93"/>
      <c r="P10610" s="93"/>
    </row>
    <row r="10611" spans="14:16" x14ac:dyDescent="0.15">
      <c r="N10611" s="93"/>
      <c r="P10611" s="93"/>
    </row>
    <row r="10612" spans="14:16" x14ac:dyDescent="0.15">
      <c r="N10612" s="93"/>
      <c r="P10612" s="93"/>
    </row>
    <row r="10613" spans="14:16" x14ac:dyDescent="0.15">
      <c r="N10613" s="93"/>
      <c r="P10613" s="93"/>
    </row>
    <row r="10614" spans="14:16" x14ac:dyDescent="0.15">
      <c r="N10614" s="93"/>
      <c r="P10614" s="93"/>
    </row>
    <row r="10615" spans="14:16" x14ac:dyDescent="0.15">
      <c r="N10615" s="93"/>
      <c r="P10615" s="93"/>
    </row>
    <row r="10616" spans="14:16" x14ac:dyDescent="0.15">
      <c r="N10616" s="93"/>
      <c r="P10616" s="93"/>
    </row>
    <row r="10617" spans="14:16" x14ac:dyDescent="0.15">
      <c r="N10617" s="93"/>
      <c r="P10617" s="93"/>
    </row>
    <row r="10618" spans="14:16" x14ac:dyDescent="0.15">
      <c r="N10618" s="93"/>
      <c r="P10618" s="93"/>
    </row>
    <row r="10619" spans="14:16" x14ac:dyDescent="0.15">
      <c r="N10619" s="93"/>
      <c r="P10619" s="93"/>
    </row>
    <row r="10620" spans="14:16" x14ac:dyDescent="0.15">
      <c r="N10620" s="93"/>
      <c r="P10620" s="93"/>
    </row>
    <row r="10621" spans="14:16" x14ac:dyDescent="0.15">
      <c r="N10621" s="93"/>
      <c r="P10621" s="93"/>
    </row>
    <row r="10622" spans="14:16" x14ac:dyDescent="0.15">
      <c r="N10622" s="93"/>
      <c r="P10622" s="93"/>
    </row>
    <row r="10623" spans="14:16" x14ac:dyDescent="0.15">
      <c r="N10623" s="93"/>
      <c r="P10623" s="93"/>
    </row>
    <row r="10624" spans="14:16" x14ac:dyDescent="0.15">
      <c r="N10624" s="93"/>
      <c r="P10624" s="93"/>
    </row>
    <row r="10625" spans="14:16" x14ac:dyDescent="0.15">
      <c r="N10625" s="93"/>
      <c r="P10625" s="93"/>
    </row>
    <row r="10626" spans="14:16" x14ac:dyDescent="0.15">
      <c r="N10626" s="93"/>
      <c r="P10626" s="93"/>
    </row>
    <row r="10627" spans="14:16" x14ac:dyDescent="0.15">
      <c r="N10627" s="93"/>
      <c r="P10627" s="93"/>
    </row>
    <row r="10628" spans="14:16" x14ac:dyDescent="0.15">
      <c r="N10628" s="93"/>
      <c r="P10628" s="93"/>
    </row>
    <row r="10629" spans="14:16" x14ac:dyDescent="0.15">
      <c r="N10629" s="93"/>
      <c r="P10629" s="93"/>
    </row>
    <row r="10630" spans="14:16" x14ac:dyDescent="0.15">
      <c r="N10630" s="93"/>
      <c r="P10630" s="93"/>
    </row>
    <row r="10631" spans="14:16" x14ac:dyDescent="0.15">
      <c r="N10631" s="93"/>
      <c r="P10631" s="93"/>
    </row>
    <row r="10632" spans="14:16" x14ac:dyDescent="0.15">
      <c r="N10632" s="93"/>
      <c r="P10632" s="93"/>
    </row>
    <row r="10633" spans="14:16" x14ac:dyDescent="0.15">
      <c r="N10633" s="93"/>
      <c r="P10633" s="93"/>
    </row>
    <row r="10634" spans="14:16" x14ac:dyDescent="0.15">
      <c r="N10634" s="93"/>
      <c r="P10634" s="93"/>
    </row>
    <row r="10635" spans="14:16" x14ac:dyDescent="0.15">
      <c r="N10635" s="93"/>
      <c r="P10635" s="93"/>
    </row>
    <row r="10636" spans="14:16" x14ac:dyDescent="0.15">
      <c r="N10636" s="93"/>
      <c r="P10636" s="93"/>
    </row>
    <row r="10637" spans="14:16" x14ac:dyDescent="0.15">
      <c r="N10637" s="93"/>
      <c r="P10637" s="93"/>
    </row>
    <row r="10638" spans="14:16" x14ac:dyDescent="0.15">
      <c r="N10638" s="93"/>
      <c r="P10638" s="93"/>
    </row>
    <row r="10639" spans="14:16" x14ac:dyDescent="0.15">
      <c r="N10639" s="93"/>
      <c r="P10639" s="93"/>
    </row>
    <row r="10640" spans="14:16" x14ac:dyDescent="0.15">
      <c r="N10640" s="93"/>
      <c r="P10640" s="93"/>
    </row>
    <row r="10641" spans="14:16" x14ac:dyDescent="0.15">
      <c r="N10641" s="93"/>
      <c r="P10641" s="93"/>
    </row>
    <row r="10642" spans="14:16" x14ac:dyDescent="0.15">
      <c r="N10642" s="93"/>
      <c r="P10642" s="93"/>
    </row>
    <row r="10643" spans="14:16" x14ac:dyDescent="0.15">
      <c r="N10643" s="93"/>
      <c r="P10643" s="93"/>
    </row>
    <row r="10644" spans="14:16" x14ac:dyDescent="0.15">
      <c r="N10644" s="93"/>
      <c r="P10644" s="93"/>
    </row>
    <row r="10645" spans="14:16" x14ac:dyDescent="0.15">
      <c r="N10645" s="93"/>
      <c r="P10645" s="93"/>
    </row>
    <row r="10646" spans="14:16" x14ac:dyDescent="0.15">
      <c r="N10646" s="93"/>
      <c r="P10646" s="93"/>
    </row>
    <row r="10647" spans="14:16" x14ac:dyDescent="0.15">
      <c r="N10647" s="93"/>
      <c r="P10647" s="93"/>
    </row>
    <row r="10648" spans="14:16" x14ac:dyDescent="0.15">
      <c r="N10648" s="93"/>
      <c r="P10648" s="93"/>
    </row>
    <row r="10649" spans="14:16" x14ac:dyDescent="0.15">
      <c r="N10649" s="93"/>
      <c r="P10649" s="93"/>
    </row>
    <row r="10650" spans="14:16" x14ac:dyDescent="0.15">
      <c r="N10650" s="93"/>
      <c r="P10650" s="93"/>
    </row>
    <row r="10651" spans="14:16" x14ac:dyDescent="0.15">
      <c r="N10651" s="93"/>
      <c r="P10651" s="93"/>
    </row>
    <row r="10652" spans="14:16" x14ac:dyDescent="0.15">
      <c r="N10652" s="93"/>
      <c r="P10652" s="93"/>
    </row>
    <row r="10653" spans="14:16" x14ac:dyDescent="0.15">
      <c r="N10653" s="93"/>
      <c r="P10653" s="93"/>
    </row>
    <row r="10654" spans="14:16" x14ac:dyDescent="0.15">
      <c r="N10654" s="93"/>
      <c r="P10654" s="93"/>
    </row>
    <row r="10655" spans="14:16" x14ac:dyDescent="0.15">
      <c r="N10655" s="93"/>
      <c r="P10655" s="93"/>
    </row>
    <row r="10656" spans="14:16" x14ac:dyDescent="0.15">
      <c r="N10656" s="93"/>
      <c r="P10656" s="93"/>
    </row>
    <row r="10657" spans="14:16" x14ac:dyDescent="0.15">
      <c r="N10657" s="93"/>
      <c r="P10657" s="93"/>
    </row>
    <row r="10658" spans="14:16" x14ac:dyDescent="0.15">
      <c r="N10658" s="93"/>
      <c r="P10658" s="93"/>
    </row>
    <row r="10659" spans="14:16" x14ac:dyDescent="0.15">
      <c r="N10659" s="93"/>
      <c r="P10659" s="93"/>
    </row>
    <row r="10660" spans="14:16" x14ac:dyDescent="0.15">
      <c r="N10660" s="93"/>
      <c r="P10660" s="93"/>
    </row>
    <row r="10661" spans="14:16" x14ac:dyDescent="0.15">
      <c r="N10661" s="93"/>
      <c r="P10661" s="93"/>
    </row>
    <row r="10662" spans="14:16" x14ac:dyDescent="0.15">
      <c r="N10662" s="93"/>
      <c r="P10662" s="93"/>
    </row>
    <row r="10663" spans="14:16" x14ac:dyDescent="0.15">
      <c r="N10663" s="93"/>
      <c r="P10663" s="93"/>
    </row>
    <row r="10664" spans="14:16" x14ac:dyDescent="0.15">
      <c r="N10664" s="93"/>
      <c r="P10664" s="93"/>
    </row>
    <row r="10665" spans="14:16" x14ac:dyDescent="0.15">
      <c r="N10665" s="93"/>
      <c r="P10665" s="93"/>
    </row>
    <row r="10666" spans="14:16" x14ac:dyDescent="0.15">
      <c r="N10666" s="93"/>
      <c r="P10666" s="93"/>
    </row>
    <row r="10667" spans="14:16" x14ac:dyDescent="0.15">
      <c r="N10667" s="93"/>
      <c r="P10667" s="93"/>
    </row>
    <row r="10668" spans="14:16" x14ac:dyDescent="0.15">
      <c r="N10668" s="93"/>
      <c r="P10668" s="93"/>
    </row>
    <row r="10669" spans="14:16" x14ac:dyDescent="0.15">
      <c r="N10669" s="93"/>
      <c r="P10669" s="93"/>
    </row>
    <row r="10670" spans="14:16" x14ac:dyDescent="0.15">
      <c r="N10670" s="93"/>
      <c r="P10670" s="93"/>
    </row>
    <row r="10671" spans="14:16" x14ac:dyDescent="0.15">
      <c r="N10671" s="93"/>
      <c r="P10671" s="93"/>
    </row>
    <row r="10672" spans="14:16" x14ac:dyDescent="0.15">
      <c r="N10672" s="93"/>
      <c r="P10672" s="93"/>
    </row>
    <row r="10673" spans="14:16" x14ac:dyDescent="0.15">
      <c r="N10673" s="93"/>
      <c r="P10673" s="93"/>
    </row>
    <row r="10674" spans="14:16" x14ac:dyDescent="0.15">
      <c r="N10674" s="93"/>
      <c r="P10674" s="93"/>
    </row>
    <row r="10675" spans="14:16" x14ac:dyDescent="0.15">
      <c r="N10675" s="93"/>
      <c r="P10675" s="93"/>
    </row>
    <row r="10676" spans="14:16" x14ac:dyDescent="0.15">
      <c r="N10676" s="93"/>
      <c r="P10676" s="93"/>
    </row>
    <row r="10677" spans="14:16" x14ac:dyDescent="0.15">
      <c r="N10677" s="93"/>
      <c r="P10677" s="93"/>
    </row>
    <row r="10678" spans="14:16" x14ac:dyDescent="0.15">
      <c r="N10678" s="93"/>
      <c r="P10678" s="93"/>
    </row>
    <row r="10679" spans="14:16" x14ac:dyDescent="0.15">
      <c r="N10679" s="93"/>
      <c r="P10679" s="93"/>
    </row>
    <row r="10680" spans="14:16" x14ac:dyDescent="0.15">
      <c r="N10680" s="93"/>
      <c r="P10680" s="93"/>
    </row>
    <row r="10681" spans="14:16" x14ac:dyDescent="0.15">
      <c r="N10681" s="93"/>
      <c r="P10681" s="93"/>
    </row>
    <row r="10682" spans="14:16" x14ac:dyDescent="0.15">
      <c r="N10682" s="93"/>
      <c r="P10682" s="93"/>
    </row>
    <row r="10683" spans="14:16" x14ac:dyDescent="0.15">
      <c r="N10683" s="93"/>
      <c r="P10683" s="93"/>
    </row>
    <row r="10684" spans="14:16" x14ac:dyDescent="0.15">
      <c r="N10684" s="93"/>
      <c r="P10684" s="93"/>
    </row>
    <row r="10685" spans="14:16" x14ac:dyDescent="0.15">
      <c r="N10685" s="93"/>
      <c r="P10685" s="93"/>
    </row>
    <row r="10686" spans="14:16" x14ac:dyDescent="0.15">
      <c r="N10686" s="93"/>
      <c r="P10686" s="93"/>
    </row>
    <row r="10687" spans="14:16" x14ac:dyDescent="0.15">
      <c r="N10687" s="93"/>
      <c r="P10687" s="93"/>
    </row>
    <row r="10688" spans="14:16" x14ac:dyDescent="0.15">
      <c r="N10688" s="93"/>
      <c r="P10688" s="93"/>
    </row>
    <row r="10689" spans="14:16" x14ac:dyDescent="0.15">
      <c r="N10689" s="93"/>
      <c r="P10689" s="93"/>
    </row>
    <row r="10690" spans="14:16" x14ac:dyDescent="0.15">
      <c r="N10690" s="93"/>
      <c r="P10690" s="93"/>
    </row>
    <row r="10691" spans="14:16" x14ac:dyDescent="0.15">
      <c r="N10691" s="93"/>
      <c r="P10691" s="93"/>
    </row>
    <row r="10692" spans="14:16" x14ac:dyDescent="0.15">
      <c r="N10692" s="93"/>
      <c r="P10692" s="93"/>
    </row>
    <row r="10693" spans="14:16" x14ac:dyDescent="0.15">
      <c r="N10693" s="93"/>
      <c r="P10693" s="93"/>
    </row>
    <row r="10694" spans="14:16" x14ac:dyDescent="0.15">
      <c r="N10694" s="93"/>
      <c r="P10694" s="93"/>
    </row>
    <row r="10695" spans="14:16" x14ac:dyDescent="0.15">
      <c r="N10695" s="93"/>
      <c r="P10695" s="93"/>
    </row>
    <row r="10696" spans="14:16" x14ac:dyDescent="0.15">
      <c r="N10696" s="93"/>
      <c r="P10696" s="93"/>
    </row>
    <row r="10697" spans="14:16" x14ac:dyDescent="0.15">
      <c r="N10697" s="93"/>
      <c r="P10697" s="93"/>
    </row>
    <row r="10698" spans="14:16" x14ac:dyDescent="0.15">
      <c r="N10698" s="93"/>
      <c r="P10698" s="93"/>
    </row>
    <row r="10699" spans="14:16" x14ac:dyDescent="0.15">
      <c r="N10699" s="93"/>
      <c r="P10699" s="93"/>
    </row>
    <row r="10700" spans="14:16" x14ac:dyDescent="0.15">
      <c r="N10700" s="93"/>
      <c r="P10700" s="93"/>
    </row>
    <row r="10701" spans="14:16" x14ac:dyDescent="0.15">
      <c r="N10701" s="93"/>
      <c r="P10701" s="93"/>
    </row>
    <row r="10702" spans="14:16" x14ac:dyDescent="0.15">
      <c r="N10702" s="93"/>
      <c r="P10702" s="93"/>
    </row>
    <row r="10703" spans="14:16" x14ac:dyDescent="0.15">
      <c r="N10703" s="93"/>
      <c r="P10703" s="93"/>
    </row>
    <row r="10704" spans="14:16" x14ac:dyDescent="0.15">
      <c r="N10704" s="93"/>
      <c r="P10704" s="93"/>
    </row>
    <row r="10705" spans="14:16" x14ac:dyDescent="0.15">
      <c r="N10705" s="93"/>
      <c r="P10705" s="93"/>
    </row>
    <row r="10706" spans="14:16" x14ac:dyDescent="0.15">
      <c r="N10706" s="93"/>
      <c r="P10706" s="93"/>
    </row>
    <row r="10707" spans="14:16" x14ac:dyDescent="0.15">
      <c r="N10707" s="93"/>
      <c r="P10707" s="93"/>
    </row>
    <row r="10708" spans="14:16" x14ac:dyDescent="0.15">
      <c r="N10708" s="93"/>
      <c r="P10708" s="93"/>
    </row>
    <row r="10709" spans="14:16" x14ac:dyDescent="0.15">
      <c r="N10709" s="93"/>
      <c r="P10709" s="93"/>
    </row>
    <row r="10710" spans="14:16" x14ac:dyDescent="0.15">
      <c r="N10710" s="93"/>
      <c r="P10710" s="93"/>
    </row>
    <row r="10711" spans="14:16" x14ac:dyDescent="0.15">
      <c r="N10711" s="93"/>
      <c r="P10711" s="93"/>
    </row>
    <row r="10712" spans="14:16" x14ac:dyDescent="0.15">
      <c r="N10712" s="93"/>
      <c r="P10712" s="93"/>
    </row>
    <row r="10713" spans="14:16" x14ac:dyDescent="0.15">
      <c r="N10713" s="93"/>
      <c r="P10713" s="93"/>
    </row>
    <row r="10714" spans="14:16" x14ac:dyDescent="0.15">
      <c r="N10714" s="93"/>
      <c r="P10714" s="93"/>
    </row>
    <row r="10715" spans="14:16" x14ac:dyDescent="0.15">
      <c r="N10715" s="93"/>
      <c r="P10715" s="93"/>
    </row>
    <row r="10716" spans="14:16" x14ac:dyDescent="0.15">
      <c r="N10716" s="93"/>
      <c r="P10716" s="93"/>
    </row>
    <row r="10717" spans="14:16" x14ac:dyDescent="0.15">
      <c r="N10717" s="93"/>
      <c r="P10717" s="93"/>
    </row>
    <row r="10718" spans="14:16" x14ac:dyDescent="0.15">
      <c r="N10718" s="93"/>
      <c r="P10718" s="93"/>
    </row>
    <row r="10719" spans="14:16" x14ac:dyDescent="0.15">
      <c r="N10719" s="93"/>
      <c r="P10719" s="93"/>
    </row>
    <row r="10720" spans="14:16" x14ac:dyDescent="0.15">
      <c r="N10720" s="93"/>
      <c r="P10720" s="93"/>
    </row>
    <row r="10721" spans="14:16" x14ac:dyDescent="0.15">
      <c r="N10721" s="93"/>
      <c r="P10721" s="93"/>
    </row>
    <row r="10722" spans="14:16" x14ac:dyDescent="0.15">
      <c r="N10722" s="93"/>
      <c r="P10722" s="93"/>
    </row>
    <row r="10723" spans="14:16" x14ac:dyDescent="0.15">
      <c r="N10723" s="93"/>
      <c r="P10723" s="93"/>
    </row>
    <row r="10724" spans="14:16" x14ac:dyDescent="0.15">
      <c r="N10724" s="93"/>
      <c r="P10724" s="93"/>
    </row>
    <row r="10725" spans="14:16" x14ac:dyDescent="0.15">
      <c r="N10725" s="93"/>
      <c r="P10725" s="93"/>
    </row>
    <row r="10726" spans="14:16" x14ac:dyDescent="0.15">
      <c r="N10726" s="93"/>
      <c r="P10726" s="93"/>
    </row>
    <row r="10727" spans="14:16" x14ac:dyDescent="0.15">
      <c r="N10727" s="93"/>
      <c r="P10727" s="93"/>
    </row>
    <row r="10728" spans="14:16" x14ac:dyDescent="0.15">
      <c r="N10728" s="93"/>
      <c r="P10728" s="93"/>
    </row>
    <row r="10729" spans="14:16" x14ac:dyDescent="0.15">
      <c r="N10729" s="93"/>
      <c r="P10729" s="93"/>
    </row>
    <row r="10730" spans="14:16" x14ac:dyDescent="0.15">
      <c r="N10730" s="93"/>
      <c r="P10730" s="93"/>
    </row>
    <row r="10731" spans="14:16" x14ac:dyDescent="0.15">
      <c r="N10731" s="93"/>
      <c r="P10731" s="93"/>
    </row>
    <row r="10732" spans="14:16" x14ac:dyDescent="0.15">
      <c r="N10732" s="93"/>
      <c r="P10732" s="93"/>
    </row>
    <row r="10733" spans="14:16" x14ac:dyDescent="0.15">
      <c r="N10733" s="93"/>
      <c r="P10733" s="93"/>
    </row>
    <row r="10734" spans="14:16" x14ac:dyDescent="0.15">
      <c r="N10734" s="93"/>
      <c r="P10734" s="93"/>
    </row>
    <row r="10735" spans="14:16" x14ac:dyDescent="0.15">
      <c r="N10735" s="93"/>
      <c r="P10735" s="93"/>
    </row>
    <row r="10736" spans="14:16" x14ac:dyDescent="0.15">
      <c r="N10736" s="93"/>
      <c r="P10736" s="93"/>
    </row>
    <row r="10737" spans="14:16" x14ac:dyDescent="0.15">
      <c r="N10737" s="93"/>
      <c r="P10737" s="93"/>
    </row>
    <row r="10738" spans="14:16" x14ac:dyDescent="0.15">
      <c r="N10738" s="93"/>
      <c r="P10738" s="93"/>
    </row>
    <row r="10739" spans="14:16" x14ac:dyDescent="0.15">
      <c r="N10739" s="93"/>
      <c r="P10739" s="93"/>
    </row>
    <row r="10740" spans="14:16" x14ac:dyDescent="0.15">
      <c r="N10740" s="93"/>
      <c r="P10740" s="93"/>
    </row>
    <row r="10741" spans="14:16" x14ac:dyDescent="0.15">
      <c r="N10741" s="93"/>
      <c r="P10741" s="93"/>
    </row>
    <row r="10742" spans="14:16" x14ac:dyDescent="0.15">
      <c r="N10742" s="93"/>
      <c r="P10742" s="93"/>
    </row>
    <row r="10743" spans="14:16" x14ac:dyDescent="0.15">
      <c r="N10743" s="93"/>
      <c r="P10743" s="93"/>
    </row>
    <row r="10744" spans="14:16" x14ac:dyDescent="0.15">
      <c r="N10744" s="93"/>
      <c r="P10744" s="93"/>
    </row>
    <row r="10745" spans="14:16" x14ac:dyDescent="0.15">
      <c r="N10745" s="93"/>
      <c r="P10745" s="93"/>
    </row>
    <row r="10746" spans="14:16" x14ac:dyDescent="0.15">
      <c r="N10746" s="93"/>
      <c r="P10746" s="93"/>
    </row>
    <row r="10747" spans="14:16" x14ac:dyDescent="0.15">
      <c r="N10747" s="93"/>
      <c r="P10747" s="93"/>
    </row>
    <row r="10748" spans="14:16" x14ac:dyDescent="0.15">
      <c r="N10748" s="93"/>
      <c r="P10748" s="93"/>
    </row>
    <row r="10749" spans="14:16" x14ac:dyDescent="0.15">
      <c r="N10749" s="93"/>
      <c r="P10749" s="93"/>
    </row>
    <row r="10750" spans="14:16" x14ac:dyDescent="0.15">
      <c r="N10750" s="93"/>
      <c r="P10750" s="93"/>
    </row>
    <row r="10751" spans="14:16" x14ac:dyDescent="0.15">
      <c r="N10751" s="93"/>
      <c r="P10751" s="93"/>
    </row>
    <row r="10752" spans="14:16" x14ac:dyDescent="0.15">
      <c r="N10752" s="93"/>
      <c r="P10752" s="93"/>
    </row>
    <row r="10753" spans="14:16" x14ac:dyDescent="0.15">
      <c r="N10753" s="93"/>
      <c r="P10753" s="93"/>
    </row>
    <row r="10754" spans="14:16" x14ac:dyDescent="0.15">
      <c r="N10754" s="93"/>
      <c r="P10754" s="93"/>
    </row>
    <row r="10755" spans="14:16" x14ac:dyDescent="0.15">
      <c r="N10755" s="93"/>
      <c r="P10755" s="93"/>
    </row>
    <row r="10756" spans="14:16" x14ac:dyDescent="0.15">
      <c r="N10756" s="93"/>
      <c r="P10756" s="93"/>
    </row>
    <row r="10757" spans="14:16" x14ac:dyDescent="0.15">
      <c r="N10757" s="93"/>
      <c r="P10757" s="93"/>
    </row>
    <row r="10758" spans="14:16" x14ac:dyDescent="0.15">
      <c r="N10758" s="93"/>
      <c r="P10758" s="93"/>
    </row>
    <row r="10759" spans="14:16" x14ac:dyDescent="0.15">
      <c r="N10759" s="93"/>
      <c r="P10759" s="93"/>
    </row>
    <row r="10760" spans="14:16" x14ac:dyDescent="0.15">
      <c r="N10760" s="93"/>
      <c r="P10760" s="93"/>
    </row>
    <row r="10761" spans="14:16" x14ac:dyDescent="0.15">
      <c r="N10761" s="93"/>
      <c r="P10761" s="93"/>
    </row>
    <row r="10762" spans="14:16" x14ac:dyDescent="0.15">
      <c r="N10762" s="93"/>
      <c r="P10762" s="93"/>
    </row>
    <row r="10763" spans="14:16" x14ac:dyDescent="0.15">
      <c r="N10763" s="93"/>
      <c r="P10763" s="93"/>
    </row>
    <row r="10764" spans="14:16" x14ac:dyDescent="0.15">
      <c r="N10764" s="93"/>
      <c r="P10764" s="93"/>
    </row>
    <row r="10765" spans="14:16" x14ac:dyDescent="0.15">
      <c r="N10765" s="93"/>
      <c r="P10765" s="93"/>
    </row>
    <row r="10766" spans="14:16" x14ac:dyDescent="0.15">
      <c r="N10766" s="93"/>
      <c r="P10766" s="93"/>
    </row>
    <row r="10767" spans="14:16" x14ac:dyDescent="0.15">
      <c r="N10767" s="93"/>
      <c r="P10767" s="93"/>
    </row>
    <row r="10768" spans="14:16" x14ac:dyDescent="0.15">
      <c r="N10768" s="93"/>
      <c r="P10768" s="93"/>
    </row>
    <row r="10769" spans="14:16" x14ac:dyDescent="0.15">
      <c r="N10769" s="93"/>
      <c r="P10769" s="93"/>
    </row>
    <row r="10770" spans="14:16" x14ac:dyDescent="0.15">
      <c r="N10770" s="93"/>
      <c r="P10770" s="93"/>
    </row>
    <row r="10771" spans="14:16" x14ac:dyDescent="0.15">
      <c r="N10771" s="93"/>
      <c r="P10771" s="93"/>
    </row>
    <row r="10772" spans="14:16" x14ac:dyDescent="0.15">
      <c r="N10772" s="93"/>
      <c r="P10772" s="93"/>
    </row>
    <row r="10773" spans="14:16" x14ac:dyDescent="0.15">
      <c r="N10773" s="93"/>
      <c r="P10773" s="93"/>
    </row>
    <row r="10774" spans="14:16" x14ac:dyDescent="0.15">
      <c r="N10774" s="93"/>
      <c r="P10774" s="93"/>
    </row>
    <row r="10775" spans="14:16" x14ac:dyDescent="0.15">
      <c r="N10775" s="93"/>
      <c r="P10775" s="93"/>
    </row>
    <row r="10776" spans="14:16" x14ac:dyDescent="0.15">
      <c r="N10776" s="93"/>
      <c r="P10776" s="93"/>
    </row>
    <row r="10777" spans="14:16" x14ac:dyDescent="0.15">
      <c r="N10777" s="93"/>
      <c r="P10777" s="93"/>
    </row>
    <row r="10778" spans="14:16" x14ac:dyDescent="0.15">
      <c r="N10778" s="93"/>
      <c r="P10778" s="93"/>
    </row>
    <row r="10779" spans="14:16" x14ac:dyDescent="0.15">
      <c r="N10779" s="93"/>
      <c r="P10779" s="93"/>
    </row>
    <row r="10780" spans="14:16" x14ac:dyDescent="0.15">
      <c r="N10780" s="93"/>
      <c r="P10780" s="93"/>
    </row>
    <row r="10781" spans="14:16" x14ac:dyDescent="0.15">
      <c r="N10781" s="93"/>
      <c r="P10781" s="93"/>
    </row>
    <row r="10782" spans="14:16" x14ac:dyDescent="0.15">
      <c r="N10782" s="93"/>
      <c r="P10782" s="93"/>
    </row>
    <row r="10783" spans="14:16" x14ac:dyDescent="0.15">
      <c r="N10783" s="93"/>
      <c r="P10783" s="93"/>
    </row>
    <row r="10784" spans="14:16" x14ac:dyDescent="0.15">
      <c r="N10784" s="93"/>
      <c r="P10784" s="93"/>
    </row>
    <row r="10785" spans="14:16" x14ac:dyDescent="0.15">
      <c r="N10785" s="93"/>
      <c r="P10785" s="93"/>
    </row>
    <row r="10786" spans="14:16" x14ac:dyDescent="0.15">
      <c r="N10786" s="93"/>
      <c r="P10786" s="93"/>
    </row>
    <row r="10787" spans="14:16" x14ac:dyDescent="0.15">
      <c r="N10787" s="93"/>
      <c r="P10787" s="93"/>
    </row>
    <row r="10788" spans="14:16" x14ac:dyDescent="0.15">
      <c r="N10788" s="93"/>
      <c r="P10788" s="93"/>
    </row>
    <row r="10789" spans="14:16" x14ac:dyDescent="0.15">
      <c r="N10789" s="93"/>
      <c r="P10789" s="93"/>
    </row>
    <row r="10790" spans="14:16" x14ac:dyDescent="0.15">
      <c r="N10790" s="93"/>
      <c r="P10790" s="93"/>
    </row>
    <row r="10791" spans="14:16" x14ac:dyDescent="0.15">
      <c r="N10791" s="93"/>
      <c r="P10791" s="93"/>
    </row>
    <row r="10792" spans="14:16" x14ac:dyDescent="0.15">
      <c r="N10792" s="93"/>
      <c r="P10792" s="93"/>
    </row>
    <row r="10793" spans="14:16" x14ac:dyDescent="0.15">
      <c r="N10793" s="93"/>
      <c r="P10793" s="93"/>
    </row>
    <row r="10794" spans="14:16" x14ac:dyDescent="0.15">
      <c r="N10794" s="93"/>
      <c r="P10794" s="93"/>
    </row>
    <row r="10795" spans="14:16" x14ac:dyDescent="0.15">
      <c r="N10795" s="93"/>
      <c r="P10795" s="93"/>
    </row>
    <row r="10796" spans="14:16" x14ac:dyDescent="0.15">
      <c r="N10796" s="93"/>
      <c r="P10796" s="93"/>
    </row>
    <row r="10797" spans="14:16" x14ac:dyDescent="0.15">
      <c r="N10797" s="93"/>
      <c r="P10797" s="93"/>
    </row>
    <row r="10798" spans="14:16" x14ac:dyDescent="0.15">
      <c r="N10798" s="93"/>
      <c r="P10798" s="93"/>
    </row>
    <row r="10799" spans="14:16" x14ac:dyDescent="0.15">
      <c r="N10799" s="93"/>
      <c r="P10799" s="93"/>
    </row>
    <row r="10800" spans="14:16" x14ac:dyDescent="0.15">
      <c r="N10800" s="93"/>
      <c r="P10800" s="93"/>
    </row>
    <row r="10801" spans="14:16" x14ac:dyDescent="0.15">
      <c r="N10801" s="93"/>
      <c r="P10801" s="93"/>
    </row>
    <row r="10802" spans="14:16" x14ac:dyDescent="0.15">
      <c r="N10802" s="93"/>
      <c r="P10802" s="93"/>
    </row>
    <row r="10803" spans="14:16" x14ac:dyDescent="0.15">
      <c r="N10803" s="93"/>
      <c r="P10803" s="93"/>
    </row>
    <row r="10804" spans="14:16" x14ac:dyDescent="0.15">
      <c r="N10804" s="93"/>
      <c r="P10804" s="93"/>
    </row>
    <row r="10805" spans="14:16" x14ac:dyDescent="0.15">
      <c r="N10805" s="93"/>
      <c r="P10805" s="93"/>
    </row>
    <row r="10806" spans="14:16" x14ac:dyDescent="0.15">
      <c r="N10806" s="93"/>
      <c r="P10806" s="93"/>
    </row>
    <row r="10807" spans="14:16" x14ac:dyDescent="0.15">
      <c r="N10807" s="93"/>
      <c r="P10807" s="93"/>
    </row>
    <row r="10808" spans="14:16" x14ac:dyDescent="0.15">
      <c r="N10808" s="93"/>
      <c r="P10808" s="93"/>
    </row>
    <row r="10809" spans="14:16" x14ac:dyDescent="0.15">
      <c r="N10809" s="93"/>
      <c r="P10809" s="93"/>
    </row>
    <row r="10810" spans="14:16" x14ac:dyDescent="0.15">
      <c r="N10810" s="93"/>
      <c r="P10810" s="93"/>
    </row>
    <row r="10811" spans="14:16" x14ac:dyDescent="0.15">
      <c r="N10811" s="93"/>
      <c r="P10811" s="93"/>
    </row>
    <row r="10812" spans="14:16" x14ac:dyDescent="0.15">
      <c r="N10812" s="93"/>
      <c r="P10812" s="93"/>
    </row>
    <row r="10813" spans="14:16" x14ac:dyDescent="0.15">
      <c r="N10813" s="93"/>
      <c r="P10813" s="93"/>
    </row>
    <row r="10814" spans="14:16" x14ac:dyDescent="0.15">
      <c r="N10814" s="93"/>
      <c r="P10814" s="93"/>
    </row>
    <row r="10815" spans="14:16" x14ac:dyDescent="0.15">
      <c r="N10815" s="93"/>
      <c r="P10815" s="93"/>
    </row>
    <row r="10816" spans="14:16" x14ac:dyDescent="0.15">
      <c r="N10816" s="93"/>
      <c r="P10816" s="93"/>
    </row>
    <row r="10817" spans="14:16" x14ac:dyDescent="0.15">
      <c r="N10817" s="93"/>
      <c r="P10817" s="93"/>
    </row>
    <row r="10818" spans="14:16" x14ac:dyDescent="0.15">
      <c r="N10818" s="93"/>
      <c r="P10818" s="93"/>
    </row>
    <row r="10819" spans="14:16" x14ac:dyDescent="0.15">
      <c r="N10819" s="93"/>
      <c r="P10819" s="93"/>
    </row>
    <row r="10820" spans="14:16" x14ac:dyDescent="0.15">
      <c r="N10820" s="93"/>
      <c r="P10820" s="93"/>
    </row>
    <row r="10821" spans="14:16" x14ac:dyDescent="0.15">
      <c r="N10821" s="93"/>
      <c r="P10821" s="93"/>
    </row>
    <row r="10822" spans="14:16" x14ac:dyDescent="0.15">
      <c r="N10822" s="93"/>
      <c r="P10822" s="93"/>
    </row>
    <row r="10823" spans="14:16" x14ac:dyDescent="0.15">
      <c r="N10823" s="93"/>
      <c r="P10823" s="93"/>
    </row>
    <row r="10824" spans="14:16" x14ac:dyDescent="0.15">
      <c r="N10824" s="93"/>
      <c r="P10824" s="93"/>
    </row>
    <row r="10825" spans="14:16" x14ac:dyDescent="0.15">
      <c r="N10825" s="93"/>
      <c r="P10825" s="93"/>
    </row>
    <row r="10826" spans="14:16" x14ac:dyDescent="0.15">
      <c r="N10826" s="93"/>
      <c r="P10826" s="93"/>
    </row>
    <row r="10827" spans="14:16" x14ac:dyDescent="0.15">
      <c r="N10827" s="93"/>
      <c r="P10827" s="93"/>
    </row>
    <row r="10828" spans="14:16" x14ac:dyDescent="0.15">
      <c r="N10828" s="93"/>
      <c r="P10828" s="93"/>
    </row>
    <row r="10829" spans="14:16" x14ac:dyDescent="0.15">
      <c r="N10829" s="93"/>
      <c r="P10829" s="93"/>
    </row>
    <row r="10830" spans="14:16" x14ac:dyDescent="0.15">
      <c r="N10830" s="93"/>
      <c r="P10830" s="93"/>
    </row>
    <row r="10831" spans="14:16" x14ac:dyDescent="0.15">
      <c r="N10831" s="93"/>
      <c r="P10831" s="93"/>
    </row>
    <row r="10832" spans="14:16" x14ac:dyDescent="0.15">
      <c r="N10832" s="93"/>
      <c r="P10832" s="93"/>
    </row>
    <row r="10833" spans="14:16" x14ac:dyDescent="0.15">
      <c r="N10833" s="93"/>
      <c r="P10833" s="93"/>
    </row>
    <row r="10834" spans="14:16" x14ac:dyDescent="0.15">
      <c r="N10834" s="93"/>
      <c r="P10834" s="93"/>
    </row>
    <row r="10835" spans="14:16" x14ac:dyDescent="0.15">
      <c r="N10835" s="93"/>
      <c r="P10835" s="93"/>
    </row>
    <row r="10836" spans="14:16" x14ac:dyDescent="0.15">
      <c r="N10836" s="93"/>
      <c r="P10836" s="93"/>
    </row>
    <row r="10837" spans="14:16" x14ac:dyDescent="0.15">
      <c r="N10837" s="93"/>
      <c r="P10837" s="93"/>
    </row>
    <row r="10838" spans="14:16" x14ac:dyDescent="0.15">
      <c r="N10838" s="93"/>
      <c r="P10838" s="93"/>
    </row>
    <row r="10839" spans="14:16" x14ac:dyDescent="0.15">
      <c r="N10839" s="93"/>
      <c r="P10839" s="93"/>
    </row>
    <row r="10840" spans="14:16" x14ac:dyDescent="0.15">
      <c r="N10840" s="93"/>
      <c r="P10840" s="93"/>
    </row>
    <row r="10841" spans="14:16" x14ac:dyDescent="0.15">
      <c r="N10841" s="93"/>
      <c r="P10841" s="93"/>
    </row>
    <row r="10842" spans="14:16" x14ac:dyDescent="0.15">
      <c r="N10842" s="93"/>
      <c r="P10842" s="93"/>
    </row>
    <row r="10843" spans="14:16" x14ac:dyDescent="0.15">
      <c r="N10843" s="93"/>
      <c r="P10843" s="93"/>
    </row>
    <row r="10844" spans="14:16" x14ac:dyDescent="0.15">
      <c r="N10844" s="93"/>
      <c r="P10844" s="93"/>
    </row>
    <row r="10845" spans="14:16" x14ac:dyDescent="0.15">
      <c r="N10845" s="93"/>
      <c r="P10845" s="93"/>
    </row>
    <row r="10846" spans="14:16" x14ac:dyDescent="0.15">
      <c r="N10846" s="93"/>
      <c r="P10846" s="93"/>
    </row>
    <row r="10847" spans="14:16" x14ac:dyDescent="0.15">
      <c r="N10847" s="93"/>
      <c r="P10847" s="93"/>
    </row>
    <row r="10848" spans="14:16" x14ac:dyDescent="0.15">
      <c r="N10848" s="93"/>
      <c r="P10848" s="93"/>
    </row>
    <row r="10849" spans="14:16" x14ac:dyDescent="0.15">
      <c r="N10849" s="93"/>
      <c r="P10849" s="93"/>
    </row>
    <row r="10850" spans="14:16" x14ac:dyDescent="0.15">
      <c r="N10850" s="93"/>
      <c r="P10850" s="93"/>
    </row>
    <row r="10851" spans="14:16" x14ac:dyDescent="0.15">
      <c r="N10851" s="93"/>
      <c r="P10851" s="93"/>
    </row>
    <row r="10852" spans="14:16" x14ac:dyDescent="0.15">
      <c r="N10852" s="93"/>
      <c r="P10852" s="93"/>
    </row>
    <row r="10853" spans="14:16" x14ac:dyDescent="0.15">
      <c r="N10853" s="93"/>
      <c r="P10853" s="93"/>
    </row>
    <row r="10854" spans="14:16" x14ac:dyDescent="0.15">
      <c r="N10854" s="93"/>
      <c r="P10854" s="93"/>
    </row>
    <row r="10855" spans="14:16" x14ac:dyDescent="0.15">
      <c r="N10855" s="93"/>
      <c r="P10855" s="93"/>
    </row>
    <row r="10856" spans="14:16" x14ac:dyDescent="0.15">
      <c r="N10856" s="93"/>
      <c r="P10856" s="93"/>
    </row>
    <row r="10857" spans="14:16" x14ac:dyDescent="0.15">
      <c r="N10857" s="93"/>
      <c r="P10857" s="93"/>
    </row>
    <row r="10858" spans="14:16" x14ac:dyDescent="0.15">
      <c r="N10858" s="93"/>
      <c r="P10858" s="93"/>
    </row>
    <row r="10859" spans="14:16" x14ac:dyDescent="0.15">
      <c r="N10859" s="93"/>
      <c r="P10859" s="93"/>
    </row>
    <row r="10860" spans="14:16" x14ac:dyDescent="0.15">
      <c r="N10860" s="93"/>
      <c r="P10860" s="93"/>
    </row>
    <row r="10861" spans="14:16" x14ac:dyDescent="0.15">
      <c r="N10861" s="93"/>
      <c r="P10861" s="93"/>
    </row>
    <row r="10862" spans="14:16" x14ac:dyDescent="0.15">
      <c r="N10862" s="93"/>
      <c r="P10862" s="93"/>
    </row>
    <row r="10863" spans="14:16" x14ac:dyDescent="0.15">
      <c r="N10863" s="93"/>
      <c r="P10863" s="93"/>
    </row>
    <row r="10864" spans="14:16" x14ac:dyDescent="0.15">
      <c r="N10864" s="93"/>
      <c r="P10864" s="93"/>
    </row>
    <row r="10865" spans="14:16" x14ac:dyDescent="0.15">
      <c r="N10865" s="93"/>
      <c r="P10865" s="93"/>
    </row>
    <row r="10866" spans="14:16" x14ac:dyDescent="0.15">
      <c r="N10866" s="93"/>
      <c r="P10866" s="93"/>
    </row>
    <row r="10867" spans="14:16" x14ac:dyDescent="0.15">
      <c r="N10867" s="93"/>
      <c r="P10867" s="93"/>
    </row>
    <row r="10868" spans="14:16" x14ac:dyDescent="0.15">
      <c r="N10868" s="93"/>
      <c r="P10868" s="93"/>
    </row>
    <row r="10869" spans="14:16" x14ac:dyDescent="0.15">
      <c r="N10869" s="93"/>
      <c r="P10869" s="93"/>
    </row>
    <row r="10870" spans="14:16" x14ac:dyDescent="0.15">
      <c r="N10870" s="93"/>
      <c r="P10870" s="93"/>
    </row>
    <row r="10871" spans="14:16" x14ac:dyDescent="0.15">
      <c r="N10871" s="93"/>
      <c r="P10871" s="93"/>
    </row>
    <row r="10872" spans="14:16" x14ac:dyDescent="0.15">
      <c r="N10872" s="93"/>
      <c r="P10872" s="93"/>
    </row>
    <row r="10873" spans="14:16" x14ac:dyDescent="0.15">
      <c r="N10873" s="93"/>
      <c r="P10873" s="93"/>
    </row>
    <row r="10874" spans="14:16" x14ac:dyDescent="0.15">
      <c r="N10874" s="93"/>
      <c r="P10874" s="93"/>
    </row>
    <row r="10875" spans="14:16" x14ac:dyDescent="0.15">
      <c r="N10875" s="93"/>
      <c r="P10875" s="93"/>
    </row>
    <row r="10876" spans="14:16" x14ac:dyDescent="0.15">
      <c r="N10876" s="93"/>
      <c r="P10876" s="93"/>
    </row>
    <row r="10877" spans="14:16" x14ac:dyDescent="0.15">
      <c r="N10877" s="93"/>
      <c r="P10877" s="93"/>
    </row>
    <row r="10878" spans="14:16" x14ac:dyDescent="0.15">
      <c r="N10878" s="93"/>
      <c r="P10878" s="93"/>
    </row>
    <row r="10879" spans="14:16" x14ac:dyDescent="0.15">
      <c r="N10879" s="93"/>
      <c r="P10879" s="93"/>
    </row>
    <row r="10880" spans="14:16" x14ac:dyDescent="0.15">
      <c r="N10880" s="93"/>
      <c r="P10880" s="93"/>
    </row>
    <row r="10881" spans="14:16" x14ac:dyDescent="0.15">
      <c r="N10881" s="93"/>
      <c r="P10881" s="93"/>
    </row>
    <row r="10882" spans="14:16" x14ac:dyDescent="0.15">
      <c r="N10882" s="93"/>
      <c r="P10882" s="93"/>
    </row>
    <row r="10883" spans="14:16" x14ac:dyDescent="0.15">
      <c r="N10883" s="93"/>
      <c r="P10883" s="93"/>
    </row>
    <row r="10884" spans="14:16" x14ac:dyDescent="0.15">
      <c r="N10884" s="93"/>
      <c r="P10884" s="93"/>
    </row>
    <row r="10885" spans="14:16" x14ac:dyDescent="0.15">
      <c r="N10885" s="93"/>
      <c r="P10885" s="93"/>
    </row>
    <row r="10886" spans="14:16" x14ac:dyDescent="0.15">
      <c r="N10886" s="93"/>
      <c r="P10886" s="93"/>
    </row>
    <row r="10887" spans="14:16" x14ac:dyDescent="0.15">
      <c r="N10887" s="93"/>
      <c r="P10887" s="93"/>
    </row>
    <row r="10888" spans="14:16" x14ac:dyDescent="0.15">
      <c r="N10888" s="93"/>
      <c r="P10888" s="93"/>
    </row>
    <row r="10889" spans="14:16" x14ac:dyDescent="0.15">
      <c r="N10889" s="93"/>
      <c r="P10889" s="93"/>
    </row>
    <row r="10890" spans="14:16" x14ac:dyDescent="0.15">
      <c r="N10890" s="93"/>
      <c r="P10890" s="93"/>
    </row>
    <row r="10891" spans="14:16" x14ac:dyDescent="0.15">
      <c r="N10891" s="93"/>
      <c r="P10891" s="93"/>
    </row>
    <row r="10892" spans="14:16" x14ac:dyDescent="0.15">
      <c r="N10892" s="93"/>
      <c r="P10892" s="93"/>
    </row>
    <row r="10893" spans="14:16" x14ac:dyDescent="0.15">
      <c r="N10893" s="93"/>
      <c r="P10893" s="93"/>
    </row>
    <row r="10894" spans="14:16" x14ac:dyDescent="0.15">
      <c r="N10894" s="93"/>
      <c r="P10894" s="93"/>
    </row>
    <row r="10895" spans="14:16" x14ac:dyDescent="0.15">
      <c r="N10895" s="93"/>
      <c r="P10895" s="93"/>
    </row>
    <row r="10896" spans="14:16" x14ac:dyDescent="0.15">
      <c r="N10896" s="93"/>
      <c r="P10896" s="93"/>
    </row>
    <row r="10897" spans="14:16" x14ac:dyDescent="0.15">
      <c r="N10897" s="93"/>
      <c r="P10897" s="93"/>
    </row>
    <row r="10898" spans="14:16" x14ac:dyDescent="0.15">
      <c r="N10898" s="93"/>
      <c r="P10898" s="93"/>
    </row>
    <row r="10899" spans="14:16" x14ac:dyDescent="0.15">
      <c r="N10899" s="93"/>
      <c r="P10899" s="93"/>
    </row>
    <row r="10900" spans="14:16" x14ac:dyDescent="0.15">
      <c r="N10900" s="93"/>
      <c r="P10900" s="93"/>
    </row>
    <row r="10901" spans="14:16" x14ac:dyDescent="0.15">
      <c r="N10901" s="93"/>
      <c r="P10901" s="93"/>
    </row>
    <row r="10902" spans="14:16" x14ac:dyDescent="0.15">
      <c r="N10902" s="93"/>
      <c r="P10902" s="93"/>
    </row>
    <row r="10903" spans="14:16" x14ac:dyDescent="0.15">
      <c r="N10903" s="93"/>
      <c r="P10903" s="93"/>
    </row>
    <row r="10904" spans="14:16" x14ac:dyDescent="0.15">
      <c r="N10904" s="93"/>
      <c r="P10904" s="93"/>
    </row>
    <row r="10905" spans="14:16" x14ac:dyDescent="0.15">
      <c r="N10905" s="93"/>
      <c r="P10905" s="93"/>
    </row>
    <row r="10906" spans="14:16" x14ac:dyDescent="0.15">
      <c r="N10906" s="93"/>
      <c r="P10906" s="93"/>
    </row>
    <row r="10907" spans="14:16" x14ac:dyDescent="0.15">
      <c r="N10907" s="93"/>
      <c r="P10907" s="93"/>
    </row>
    <row r="10908" spans="14:16" x14ac:dyDescent="0.15">
      <c r="N10908" s="93"/>
      <c r="P10908" s="93"/>
    </row>
    <row r="10909" spans="14:16" x14ac:dyDescent="0.15">
      <c r="N10909" s="93"/>
      <c r="P10909" s="93"/>
    </row>
    <row r="10910" spans="14:16" x14ac:dyDescent="0.15">
      <c r="N10910" s="93"/>
      <c r="P10910" s="93"/>
    </row>
    <row r="10911" spans="14:16" x14ac:dyDescent="0.15">
      <c r="N10911" s="93"/>
      <c r="P10911" s="93"/>
    </row>
    <row r="10912" spans="14:16" x14ac:dyDescent="0.15">
      <c r="N10912" s="93"/>
      <c r="P10912" s="93"/>
    </row>
    <row r="10913" spans="14:16" x14ac:dyDescent="0.15">
      <c r="N10913" s="93"/>
      <c r="P10913" s="93"/>
    </row>
    <row r="10914" spans="14:16" x14ac:dyDescent="0.15">
      <c r="N10914" s="93"/>
      <c r="P10914" s="93"/>
    </row>
    <row r="10915" spans="14:16" x14ac:dyDescent="0.15">
      <c r="N10915" s="93"/>
      <c r="P10915" s="93"/>
    </row>
    <row r="10916" spans="14:16" x14ac:dyDescent="0.15">
      <c r="N10916" s="93"/>
      <c r="P10916" s="93"/>
    </row>
    <row r="10917" spans="14:16" x14ac:dyDescent="0.15">
      <c r="N10917" s="93"/>
      <c r="P10917" s="93"/>
    </row>
    <row r="10918" spans="14:16" x14ac:dyDescent="0.15">
      <c r="N10918" s="93"/>
      <c r="P10918" s="93"/>
    </row>
    <row r="10919" spans="14:16" x14ac:dyDescent="0.15">
      <c r="N10919" s="93"/>
      <c r="P10919" s="93"/>
    </row>
    <row r="10920" spans="14:16" x14ac:dyDescent="0.15">
      <c r="N10920" s="93"/>
      <c r="P10920" s="93"/>
    </row>
    <row r="10921" spans="14:16" x14ac:dyDescent="0.15">
      <c r="N10921" s="93"/>
      <c r="P10921" s="93"/>
    </row>
    <row r="10922" spans="14:16" x14ac:dyDescent="0.15">
      <c r="N10922" s="93"/>
      <c r="P10922" s="93"/>
    </row>
    <row r="10923" spans="14:16" x14ac:dyDescent="0.15">
      <c r="N10923" s="93"/>
      <c r="P10923" s="93"/>
    </row>
    <row r="10924" spans="14:16" x14ac:dyDescent="0.15">
      <c r="N10924" s="93"/>
      <c r="P10924" s="93"/>
    </row>
    <row r="10925" spans="14:16" x14ac:dyDescent="0.15">
      <c r="N10925" s="93"/>
      <c r="P10925" s="93"/>
    </row>
    <row r="10926" spans="14:16" x14ac:dyDescent="0.15">
      <c r="N10926" s="93"/>
      <c r="P10926" s="93"/>
    </row>
    <row r="10927" spans="14:16" x14ac:dyDescent="0.15">
      <c r="N10927" s="93"/>
      <c r="P10927" s="93"/>
    </row>
    <row r="10928" spans="14:16" x14ac:dyDescent="0.15">
      <c r="N10928" s="93"/>
      <c r="P10928" s="93"/>
    </row>
    <row r="10929" spans="14:16" x14ac:dyDescent="0.15">
      <c r="N10929" s="93"/>
      <c r="P10929" s="93"/>
    </row>
    <row r="10930" spans="14:16" x14ac:dyDescent="0.15">
      <c r="N10930" s="93"/>
      <c r="P10930" s="93"/>
    </row>
    <row r="10931" spans="14:16" x14ac:dyDescent="0.15">
      <c r="N10931" s="93"/>
      <c r="P10931" s="93"/>
    </row>
    <row r="10932" spans="14:16" x14ac:dyDescent="0.15">
      <c r="N10932" s="93"/>
      <c r="P10932" s="93"/>
    </row>
    <row r="10933" spans="14:16" x14ac:dyDescent="0.15">
      <c r="N10933" s="93"/>
      <c r="P10933" s="93"/>
    </row>
    <row r="10934" spans="14:16" x14ac:dyDescent="0.15">
      <c r="N10934" s="93"/>
      <c r="P10934" s="93"/>
    </row>
    <row r="10935" spans="14:16" x14ac:dyDescent="0.15">
      <c r="N10935" s="93"/>
      <c r="P10935" s="93"/>
    </row>
    <row r="10936" spans="14:16" x14ac:dyDescent="0.15">
      <c r="N10936" s="93"/>
      <c r="P10936" s="93"/>
    </row>
    <row r="10937" spans="14:16" x14ac:dyDescent="0.15">
      <c r="N10937" s="93"/>
      <c r="P10937" s="93"/>
    </row>
    <row r="10938" spans="14:16" x14ac:dyDescent="0.15">
      <c r="N10938" s="93"/>
      <c r="P10938" s="93"/>
    </row>
    <row r="10939" spans="14:16" x14ac:dyDescent="0.15">
      <c r="N10939" s="93"/>
      <c r="P10939" s="93"/>
    </row>
    <row r="10940" spans="14:16" x14ac:dyDescent="0.15">
      <c r="N10940" s="93"/>
      <c r="P10940" s="93"/>
    </row>
    <row r="10941" spans="14:16" x14ac:dyDescent="0.15">
      <c r="N10941" s="93"/>
      <c r="P10941" s="93"/>
    </row>
    <row r="10942" spans="14:16" x14ac:dyDescent="0.15">
      <c r="N10942" s="93"/>
      <c r="P10942" s="93"/>
    </row>
    <row r="10943" spans="14:16" x14ac:dyDescent="0.15">
      <c r="N10943" s="93"/>
      <c r="P10943" s="93"/>
    </row>
    <row r="10944" spans="14:16" x14ac:dyDescent="0.15">
      <c r="N10944" s="93"/>
      <c r="P10944" s="93"/>
    </row>
    <row r="10945" spans="14:16" x14ac:dyDescent="0.15">
      <c r="N10945" s="93"/>
      <c r="P10945" s="93"/>
    </row>
    <row r="10946" spans="14:16" x14ac:dyDescent="0.15">
      <c r="N10946" s="93"/>
      <c r="P10946" s="93"/>
    </row>
    <row r="10947" spans="14:16" x14ac:dyDescent="0.15">
      <c r="N10947" s="93"/>
      <c r="P10947" s="93"/>
    </row>
    <row r="10948" spans="14:16" x14ac:dyDescent="0.15">
      <c r="N10948" s="93"/>
      <c r="P10948" s="93"/>
    </row>
    <row r="10949" spans="14:16" x14ac:dyDescent="0.15">
      <c r="N10949" s="93"/>
      <c r="P10949" s="93"/>
    </row>
    <row r="10950" spans="14:16" x14ac:dyDescent="0.15">
      <c r="N10950" s="93"/>
      <c r="P10950" s="93"/>
    </row>
    <row r="10951" spans="14:16" x14ac:dyDescent="0.15">
      <c r="N10951" s="93"/>
      <c r="P10951" s="93"/>
    </row>
    <row r="10952" spans="14:16" x14ac:dyDescent="0.15">
      <c r="N10952" s="93"/>
      <c r="P10952" s="93"/>
    </row>
    <row r="10953" spans="14:16" x14ac:dyDescent="0.15">
      <c r="N10953" s="93"/>
      <c r="P10953" s="93"/>
    </row>
    <row r="10954" spans="14:16" x14ac:dyDescent="0.15">
      <c r="N10954" s="93"/>
      <c r="P10954" s="93"/>
    </row>
    <row r="10955" spans="14:16" x14ac:dyDescent="0.15">
      <c r="N10955" s="93"/>
      <c r="P10955" s="93"/>
    </row>
    <row r="10956" spans="14:16" x14ac:dyDescent="0.15">
      <c r="N10956" s="93"/>
      <c r="P10956" s="93"/>
    </row>
    <row r="10957" spans="14:16" x14ac:dyDescent="0.15">
      <c r="N10957" s="93"/>
      <c r="P10957" s="93"/>
    </row>
    <row r="10958" spans="14:16" x14ac:dyDescent="0.15">
      <c r="N10958" s="93"/>
      <c r="P10958" s="93"/>
    </row>
    <row r="10959" spans="14:16" x14ac:dyDescent="0.15">
      <c r="N10959" s="93"/>
      <c r="P10959" s="93"/>
    </row>
    <row r="10960" spans="14:16" x14ac:dyDescent="0.15">
      <c r="N10960" s="93"/>
      <c r="P10960" s="93"/>
    </row>
    <row r="10961" spans="14:16" x14ac:dyDescent="0.15">
      <c r="N10961" s="93"/>
      <c r="P10961" s="93"/>
    </row>
    <row r="10962" spans="14:16" x14ac:dyDescent="0.15">
      <c r="N10962" s="93"/>
      <c r="P10962" s="93"/>
    </row>
    <row r="10963" spans="14:16" x14ac:dyDescent="0.15">
      <c r="N10963" s="93"/>
      <c r="P10963" s="93"/>
    </row>
    <row r="10964" spans="14:16" x14ac:dyDescent="0.15">
      <c r="N10964" s="93"/>
      <c r="P10964" s="93"/>
    </row>
    <row r="10965" spans="14:16" x14ac:dyDescent="0.15">
      <c r="N10965" s="93"/>
      <c r="P10965" s="93"/>
    </row>
    <row r="10966" spans="14:16" x14ac:dyDescent="0.15">
      <c r="N10966" s="93"/>
      <c r="P10966" s="93"/>
    </row>
    <row r="10967" spans="14:16" x14ac:dyDescent="0.15">
      <c r="N10967" s="93"/>
      <c r="P10967" s="93"/>
    </row>
    <row r="10968" spans="14:16" x14ac:dyDescent="0.15">
      <c r="N10968" s="93"/>
      <c r="P10968" s="93"/>
    </row>
    <row r="10969" spans="14:16" x14ac:dyDescent="0.15">
      <c r="N10969" s="93"/>
      <c r="P10969" s="93"/>
    </row>
    <row r="10970" spans="14:16" x14ac:dyDescent="0.15">
      <c r="N10970" s="93"/>
      <c r="P10970" s="93"/>
    </row>
    <row r="10971" spans="14:16" x14ac:dyDescent="0.15">
      <c r="N10971" s="93"/>
      <c r="P10971" s="93"/>
    </row>
    <row r="10972" spans="14:16" x14ac:dyDescent="0.15">
      <c r="N10972" s="93"/>
      <c r="P10972" s="93"/>
    </row>
    <row r="10973" spans="14:16" x14ac:dyDescent="0.15">
      <c r="N10973" s="93"/>
      <c r="P10973" s="93"/>
    </row>
    <row r="10974" spans="14:16" x14ac:dyDescent="0.15">
      <c r="N10974" s="93"/>
      <c r="P10974" s="93"/>
    </row>
    <row r="10975" spans="14:16" x14ac:dyDescent="0.15">
      <c r="N10975" s="93"/>
      <c r="P10975" s="93"/>
    </row>
    <row r="10976" spans="14:16" x14ac:dyDescent="0.15">
      <c r="N10976" s="93"/>
      <c r="P10976" s="93"/>
    </row>
    <row r="10977" spans="14:16" x14ac:dyDescent="0.15">
      <c r="N10977" s="93"/>
      <c r="P10977" s="93"/>
    </row>
    <row r="10978" spans="14:16" x14ac:dyDescent="0.15">
      <c r="N10978" s="93"/>
      <c r="P10978" s="93"/>
    </row>
    <row r="10979" spans="14:16" x14ac:dyDescent="0.15">
      <c r="N10979" s="93"/>
      <c r="P10979" s="93"/>
    </row>
    <row r="10980" spans="14:16" x14ac:dyDescent="0.15">
      <c r="N10980" s="93"/>
      <c r="P10980" s="93"/>
    </row>
    <row r="10981" spans="14:16" x14ac:dyDescent="0.15">
      <c r="N10981" s="93"/>
      <c r="P10981" s="93"/>
    </row>
    <row r="10982" spans="14:16" x14ac:dyDescent="0.15">
      <c r="N10982" s="93"/>
      <c r="P10982" s="93"/>
    </row>
    <row r="10983" spans="14:16" x14ac:dyDescent="0.15">
      <c r="N10983" s="93"/>
      <c r="P10983" s="93"/>
    </row>
    <row r="10984" spans="14:16" x14ac:dyDescent="0.15">
      <c r="N10984" s="93"/>
      <c r="P10984" s="93"/>
    </row>
    <row r="10985" spans="14:16" x14ac:dyDescent="0.15">
      <c r="N10985" s="93"/>
      <c r="P10985" s="93"/>
    </row>
    <row r="10986" spans="14:16" x14ac:dyDescent="0.15">
      <c r="N10986" s="93"/>
      <c r="P10986" s="93"/>
    </row>
    <row r="10987" spans="14:16" x14ac:dyDescent="0.15">
      <c r="N10987" s="93"/>
      <c r="P10987" s="93"/>
    </row>
    <row r="10988" spans="14:16" x14ac:dyDescent="0.15">
      <c r="N10988" s="93"/>
      <c r="P10988" s="93"/>
    </row>
    <row r="10989" spans="14:16" x14ac:dyDescent="0.15">
      <c r="N10989" s="93"/>
      <c r="P10989" s="93"/>
    </row>
    <row r="10990" spans="14:16" x14ac:dyDescent="0.15">
      <c r="N10990" s="93"/>
      <c r="P10990" s="93"/>
    </row>
    <row r="10991" spans="14:16" x14ac:dyDescent="0.15">
      <c r="N10991" s="93"/>
      <c r="P10991" s="93"/>
    </row>
    <row r="10992" spans="14:16" x14ac:dyDescent="0.15">
      <c r="N10992" s="93"/>
      <c r="P10992" s="93"/>
    </row>
    <row r="10993" spans="14:16" x14ac:dyDescent="0.15">
      <c r="N10993" s="93"/>
      <c r="P10993" s="93"/>
    </row>
    <row r="10994" spans="14:16" x14ac:dyDescent="0.15">
      <c r="N10994" s="93"/>
      <c r="P10994" s="93"/>
    </row>
    <row r="10995" spans="14:16" x14ac:dyDescent="0.15">
      <c r="N10995" s="93"/>
      <c r="P10995" s="93"/>
    </row>
    <row r="10996" spans="14:16" x14ac:dyDescent="0.15">
      <c r="N10996" s="93"/>
      <c r="P10996" s="93"/>
    </row>
    <row r="10997" spans="14:16" x14ac:dyDescent="0.15">
      <c r="N10997" s="93"/>
      <c r="P10997" s="93"/>
    </row>
    <row r="10998" spans="14:16" x14ac:dyDescent="0.15">
      <c r="N10998" s="93"/>
      <c r="P10998" s="93"/>
    </row>
    <row r="10999" spans="14:16" x14ac:dyDescent="0.15">
      <c r="N10999" s="93"/>
      <c r="P10999" s="93"/>
    </row>
    <row r="11000" spans="14:16" x14ac:dyDescent="0.15">
      <c r="N11000" s="93"/>
      <c r="P11000" s="93"/>
    </row>
    <row r="11001" spans="14:16" x14ac:dyDescent="0.15">
      <c r="N11001" s="93"/>
      <c r="P11001" s="93"/>
    </row>
    <row r="11002" spans="14:16" x14ac:dyDescent="0.15">
      <c r="N11002" s="93"/>
      <c r="P11002" s="93"/>
    </row>
    <row r="11003" spans="14:16" x14ac:dyDescent="0.15">
      <c r="N11003" s="93"/>
      <c r="P11003" s="93"/>
    </row>
    <row r="11004" spans="14:16" x14ac:dyDescent="0.15">
      <c r="N11004" s="93"/>
      <c r="P11004" s="93"/>
    </row>
    <row r="11005" spans="14:16" x14ac:dyDescent="0.15">
      <c r="N11005" s="93"/>
      <c r="P11005" s="93"/>
    </row>
    <row r="11006" spans="14:16" x14ac:dyDescent="0.15">
      <c r="N11006" s="93"/>
      <c r="P11006" s="93"/>
    </row>
    <row r="11007" spans="14:16" x14ac:dyDescent="0.15">
      <c r="N11007" s="93"/>
      <c r="P11007" s="93"/>
    </row>
    <row r="11008" spans="14:16" x14ac:dyDescent="0.15">
      <c r="N11008" s="93"/>
      <c r="P11008" s="93"/>
    </row>
    <row r="11009" spans="14:16" x14ac:dyDescent="0.15">
      <c r="N11009" s="93"/>
      <c r="P11009" s="93"/>
    </row>
    <row r="11010" spans="14:16" x14ac:dyDescent="0.15">
      <c r="N11010" s="93"/>
      <c r="P11010" s="93"/>
    </row>
    <row r="11011" spans="14:16" x14ac:dyDescent="0.15">
      <c r="N11011" s="93"/>
      <c r="P11011" s="93"/>
    </row>
    <row r="11012" spans="14:16" x14ac:dyDescent="0.15">
      <c r="N11012" s="93"/>
      <c r="P11012" s="93"/>
    </row>
    <row r="11013" spans="14:16" x14ac:dyDescent="0.15">
      <c r="N11013" s="93"/>
      <c r="P11013" s="93"/>
    </row>
    <row r="11014" spans="14:16" x14ac:dyDescent="0.15">
      <c r="N11014" s="93"/>
      <c r="P11014" s="93"/>
    </row>
    <row r="11015" spans="14:16" x14ac:dyDescent="0.15">
      <c r="N11015" s="93"/>
      <c r="P11015" s="93"/>
    </row>
    <row r="11016" spans="14:16" x14ac:dyDescent="0.15">
      <c r="N11016" s="93"/>
      <c r="P11016" s="93"/>
    </row>
    <row r="11017" spans="14:16" x14ac:dyDescent="0.15">
      <c r="N11017" s="93"/>
      <c r="P11017" s="93"/>
    </row>
    <row r="11018" spans="14:16" x14ac:dyDescent="0.15">
      <c r="N11018" s="93"/>
      <c r="P11018" s="93"/>
    </row>
    <row r="11019" spans="14:16" x14ac:dyDescent="0.15">
      <c r="N11019" s="93"/>
      <c r="P11019" s="93"/>
    </row>
    <row r="11020" spans="14:16" x14ac:dyDescent="0.15">
      <c r="N11020" s="93"/>
      <c r="P11020" s="93"/>
    </row>
    <row r="11021" spans="14:16" x14ac:dyDescent="0.15">
      <c r="N11021" s="93"/>
      <c r="P11021" s="93"/>
    </row>
    <row r="11022" spans="14:16" x14ac:dyDescent="0.15">
      <c r="N11022" s="93"/>
      <c r="P11022" s="93"/>
    </row>
    <row r="11023" spans="14:16" x14ac:dyDescent="0.15">
      <c r="N11023" s="93"/>
      <c r="P11023" s="93"/>
    </row>
    <row r="11024" spans="14:16" x14ac:dyDescent="0.15">
      <c r="N11024" s="93"/>
      <c r="P11024" s="93"/>
    </row>
    <row r="11025" spans="14:16" x14ac:dyDescent="0.15">
      <c r="N11025" s="93"/>
      <c r="P11025" s="93"/>
    </row>
    <row r="11026" spans="14:16" x14ac:dyDescent="0.15">
      <c r="N11026" s="93"/>
      <c r="P11026" s="93"/>
    </row>
    <row r="11027" spans="14:16" x14ac:dyDescent="0.15">
      <c r="N11027" s="93"/>
      <c r="P11027" s="93"/>
    </row>
    <row r="11028" spans="14:16" x14ac:dyDescent="0.15">
      <c r="N11028" s="93"/>
      <c r="P11028" s="93"/>
    </row>
    <row r="11029" spans="14:16" x14ac:dyDescent="0.15">
      <c r="N11029" s="93"/>
      <c r="P11029" s="93"/>
    </row>
    <row r="11030" spans="14:16" x14ac:dyDescent="0.15">
      <c r="N11030" s="93"/>
      <c r="P11030" s="93"/>
    </row>
    <row r="11031" spans="14:16" x14ac:dyDescent="0.15">
      <c r="N11031" s="93"/>
      <c r="P11031" s="93"/>
    </row>
    <row r="11032" spans="14:16" x14ac:dyDescent="0.15">
      <c r="N11032" s="93"/>
      <c r="P11032" s="93"/>
    </row>
    <row r="11033" spans="14:16" x14ac:dyDescent="0.15">
      <c r="N11033" s="93"/>
      <c r="P11033" s="93"/>
    </row>
    <row r="11034" spans="14:16" x14ac:dyDescent="0.15">
      <c r="N11034" s="93"/>
      <c r="P11034" s="93"/>
    </row>
    <row r="11035" spans="14:16" x14ac:dyDescent="0.15">
      <c r="N11035" s="93"/>
      <c r="P11035" s="93"/>
    </row>
    <row r="11036" spans="14:16" x14ac:dyDescent="0.15">
      <c r="N11036" s="93"/>
      <c r="P11036" s="93"/>
    </row>
    <row r="11037" spans="14:16" x14ac:dyDescent="0.15">
      <c r="N11037" s="93"/>
      <c r="P11037" s="93"/>
    </row>
    <row r="11038" spans="14:16" x14ac:dyDescent="0.15">
      <c r="N11038" s="93"/>
      <c r="P11038" s="93"/>
    </row>
    <row r="11039" spans="14:16" x14ac:dyDescent="0.15">
      <c r="N11039" s="93"/>
      <c r="P11039" s="93"/>
    </row>
    <row r="11040" spans="14:16" x14ac:dyDescent="0.15">
      <c r="N11040" s="93"/>
      <c r="P11040" s="93"/>
    </row>
    <row r="11041" spans="14:16" x14ac:dyDescent="0.15">
      <c r="N11041" s="93"/>
      <c r="P11041" s="93"/>
    </row>
    <row r="11042" spans="14:16" x14ac:dyDescent="0.15">
      <c r="N11042" s="93"/>
      <c r="P11042" s="93"/>
    </row>
    <row r="11043" spans="14:16" x14ac:dyDescent="0.15">
      <c r="N11043" s="93"/>
      <c r="P11043" s="93"/>
    </row>
    <row r="11044" spans="14:16" x14ac:dyDescent="0.15">
      <c r="N11044" s="93"/>
      <c r="P11044" s="93"/>
    </row>
    <row r="11045" spans="14:16" x14ac:dyDescent="0.15">
      <c r="N11045" s="93"/>
      <c r="P11045" s="93"/>
    </row>
    <row r="11046" spans="14:16" x14ac:dyDescent="0.15">
      <c r="N11046" s="93"/>
      <c r="P11046" s="93"/>
    </row>
    <row r="11047" spans="14:16" x14ac:dyDescent="0.15">
      <c r="N11047" s="93"/>
      <c r="P11047" s="93"/>
    </row>
    <row r="11048" spans="14:16" x14ac:dyDescent="0.15">
      <c r="N11048" s="93"/>
      <c r="P11048" s="93"/>
    </row>
    <row r="11049" spans="14:16" x14ac:dyDescent="0.15">
      <c r="N11049" s="93"/>
      <c r="P11049" s="93"/>
    </row>
    <row r="11050" spans="14:16" x14ac:dyDescent="0.15">
      <c r="N11050" s="93"/>
      <c r="P11050" s="93"/>
    </row>
    <row r="11051" spans="14:16" x14ac:dyDescent="0.15">
      <c r="N11051" s="93"/>
      <c r="P11051" s="93"/>
    </row>
    <row r="11052" spans="14:16" x14ac:dyDescent="0.15">
      <c r="N11052" s="93"/>
      <c r="P11052" s="93"/>
    </row>
    <row r="11053" spans="14:16" x14ac:dyDescent="0.15">
      <c r="N11053" s="93"/>
      <c r="P11053" s="93"/>
    </row>
    <row r="11054" spans="14:16" x14ac:dyDescent="0.15">
      <c r="N11054" s="93"/>
      <c r="P11054" s="93"/>
    </row>
    <row r="11055" spans="14:16" x14ac:dyDescent="0.15">
      <c r="N11055" s="93"/>
      <c r="P11055" s="93"/>
    </row>
    <row r="11056" spans="14:16" x14ac:dyDescent="0.15">
      <c r="N11056" s="93"/>
      <c r="P11056" s="93"/>
    </row>
    <row r="11057" spans="14:16" x14ac:dyDescent="0.15">
      <c r="N11057" s="93"/>
      <c r="P11057" s="93"/>
    </row>
    <row r="11058" spans="14:16" x14ac:dyDescent="0.15">
      <c r="N11058" s="93"/>
      <c r="P11058" s="93"/>
    </row>
    <row r="11059" spans="14:16" x14ac:dyDescent="0.15">
      <c r="N11059" s="93"/>
      <c r="P11059" s="93"/>
    </row>
    <row r="11060" spans="14:16" x14ac:dyDescent="0.15">
      <c r="N11060" s="93"/>
      <c r="P11060" s="93"/>
    </row>
    <row r="11061" spans="14:16" x14ac:dyDescent="0.15">
      <c r="N11061" s="93"/>
      <c r="P11061" s="93"/>
    </row>
    <row r="11062" spans="14:16" x14ac:dyDescent="0.15">
      <c r="N11062" s="93"/>
      <c r="P11062" s="93"/>
    </row>
    <row r="11063" spans="14:16" x14ac:dyDescent="0.15">
      <c r="N11063" s="93"/>
      <c r="P11063" s="93"/>
    </row>
    <row r="11064" spans="14:16" x14ac:dyDescent="0.15">
      <c r="N11064" s="93"/>
      <c r="P11064" s="93"/>
    </row>
    <row r="11065" spans="14:16" x14ac:dyDescent="0.15">
      <c r="N11065" s="93"/>
      <c r="P11065" s="93"/>
    </row>
    <row r="11066" spans="14:16" x14ac:dyDescent="0.15">
      <c r="N11066" s="93"/>
      <c r="P11066" s="93"/>
    </row>
    <row r="11067" spans="14:16" x14ac:dyDescent="0.15">
      <c r="N11067" s="93"/>
      <c r="P11067" s="93"/>
    </row>
    <row r="11068" spans="14:16" x14ac:dyDescent="0.15">
      <c r="N11068" s="93"/>
      <c r="P11068" s="93"/>
    </row>
    <row r="11069" spans="14:16" x14ac:dyDescent="0.15">
      <c r="N11069" s="93"/>
      <c r="P11069" s="93"/>
    </row>
    <row r="11070" spans="14:16" x14ac:dyDescent="0.15">
      <c r="N11070" s="93"/>
      <c r="P11070" s="93"/>
    </row>
    <row r="11071" spans="14:16" x14ac:dyDescent="0.15">
      <c r="N11071" s="93"/>
      <c r="P11071" s="93"/>
    </row>
    <row r="11072" spans="14:16" x14ac:dyDescent="0.15">
      <c r="N11072" s="93"/>
      <c r="P11072" s="93"/>
    </row>
    <row r="11073" spans="14:16" x14ac:dyDescent="0.15">
      <c r="N11073" s="93"/>
      <c r="P11073" s="93"/>
    </row>
    <row r="11074" spans="14:16" x14ac:dyDescent="0.15">
      <c r="N11074" s="93"/>
      <c r="P11074" s="93"/>
    </row>
    <row r="11075" spans="14:16" x14ac:dyDescent="0.15">
      <c r="N11075" s="93"/>
      <c r="P11075" s="93"/>
    </row>
    <row r="11076" spans="14:16" x14ac:dyDescent="0.15">
      <c r="N11076" s="93"/>
      <c r="P11076" s="93"/>
    </row>
    <row r="11077" spans="14:16" x14ac:dyDescent="0.15">
      <c r="N11077" s="93"/>
      <c r="P11077" s="93"/>
    </row>
    <row r="11078" spans="14:16" x14ac:dyDescent="0.15">
      <c r="N11078" s="93"/>
      <c r="P11078" s="93"/>
    </row>
    <row r="11079" spans="14:16" x14ac:dyDescent="0.15">
      <c r="N11079" s="93"/>
      <c r="P11079" s="93"/>
    </row>
    <row r="11080" spans="14:16" x14ac:dyDescent="0.15">
      <c r="N11080" s="93"/>
      <c r="P11080" s="93"/>
    </row>
    <row r="11081" spans="14:16" x14ac:dyDescent="0.15">
      <c r="N11081" s="93"/>
      <c r="P11081" s="93"/>
    </row>
    <row r="11082" spans="14:16" x14ac:dyDescent="0.15">
      <c r="N11082" s="93"/>
      <c r="P11082" s="93"/>
    </row>
    <row r="11083" spans="14:16" x14ac:dyDescent="0.15">
      <c r="N11083" s="93"/>
      <c r="P11083" s="93"/>
    </row>
    <row r="11084" spans="14:16" x14ac:dyDescent="0.15">
      <c r="N11084" s="93"/>
      <c r="P11084" s="93"/>
    </row>
    <row r="11085" spans="14:16" x14ac:dyDescent="0.15">
      <c r="N11085" s="93"/>
      <c r="P11085" s="93"/>
    </row>
    <row r="11086" spans="14:16" x14ac:dyDescent="0.15">
      <c r="N11086" s="93"/>
      <c r="P11086" s="93"/>
    </row>
    <row r="11087" spans="14:16" x14ac:dyDescent="0.15">
      <c r="N11087" s="93"/>
      <c r="P11087" s="93"/>
    </row>
    <row r="11088" spans="14:16" x14ac:dyDescent="0.15">
      <c r="N11088" s="93"/>
      <c r="P11088" s="93"/>
    </row>
    <row r="11089" spans="14:16" x14ac:dyDescent="0.15">
      <c r="N11089" s="93"/>
      <c r="P11089" s="93"/>
    </row>
    <row r="11090" spans="14:16" x14ac:dyDescent="0.15">
      <c r="N11090" s="93"/>
      <c r="P11090" s="93"/>
    </row>
    <row r="11091" spans="14:16" x14ac:dyDescent="0.15">
      <c r="N11091" s="93"/>
      <c r="P11091" s="93"/>
    </row>
    <row r="11092" spans="14:16" x14ac:dyDescent="0.15">
      <c r="N11092" s="93"/>
      <c r="P11092" s="93"/>
    </row>
    <row r="11093" spans="14:16" x14ac:dyDescent="0.15">
      <c r="N11093" s="93"/>
      <c r="P11093" s="93"/>
    </row>
    <row r="11094" spans="14:16" x14ac:dyDescent="0.15">
      <c r="N11094" s="93"/>
      <c r="P11094" s="93"/>
    </row>
    <row r="11095" spans="14:16" x14ac:dyDescent="0.15">
      <c r="N11095" s="93"/>
      <c r="P11095" s="93"/>
    </row>
    <row r="11096" spans="14:16" x14ac:dyDescent="0.15">
      <c r="N11096" s="93"/>
      <c r="P11096" s="93"/>
    </row>
    <row r="11097" spans="14:16" x14ac:dyDescent="0.15">
      <c r="N11097" s="93"/>
      <c r="P11097" s="93"/>
    </row>
    <row r="11098" spans="14:16" x14ac:dyDescent="0.15">
      <c r="N11098" s="93"/>
      <c r="P11098" s="93"/>
    </row>
    <row r="11099" spans="14:16" x14ac:dyDescent="0.15">
      <c r="N11099" s="93"/>
      <c r="P11099" s="93"/>
    </row>
    <row r="11100" spans="14:16" x14ac:dyDescent="0.15">
      <c r="N11100" s="93"/>
      <c r="P11100" s="93"/>
    </row>
    <row r="11101" spans="14:16" x14ac:dyDescent="0.15">
      <c r="N11101" s="93"/>
      <c r="P11101" s="93"/>
    </row>
    <row r="11102" spans="14:16" x14ac:dyDescent="0.15">
      <c r="N11102" s="93"/>
      <c r="P11102" s="93"/>
    </row>
    <row r="11103" spans="14:16" x14ac:dyDescent="0.15">
      <c r="N11103" s="93"/>
      <c r="P11103" s="93"/>
    </row>
    <row r="11104" spans="14:16" x14ac:dyDescent="0.15">
      <c r="N11104" s="93"/>
      <c r="P11104" s="93"/>
    </row>
    <row r="11105" spans="14:16" x14ac:dyDescent="0.15">
      <c r="N11105" s="93"/>
      <c r="P11105" s="93"/>
    </row>
    <row r="11106" spans="14:16" x14ac:dyDescent="0.15">
      <c r="N11106" s="93"/>
      <c r="P11106" s="93"/>
    </row>
    <row r="11107" spans="14:16" x14ac:dyDescent="0.15">
      <c r="N11107" s="93"/>
      <c r="P11107" s="93"/>
    </row>
    <row r="11108" spans="14:16" x14ac:dyDescent="0.15">
      <c r="N11108" s="93"/>
      <c r="P11108" s="93"/>
    </row>
    <row r="11109" spans="14:16" x14ac:dyDescent="0.15">
      <c r="N11109" s="93"/>
      <c r="P11109" s="93"/>
    </row>
    <row r="11110" spans="14:16" x14ac:dyDescent="0.15">
      <c r="N11110" s="93"/>
      <c r="P11110" s="93"/>
    </row>
    <row r="11111" spans="14:16" x14ac:dyDescent="0.15">
      <c r="N11111" s="93"/>
      <c r="P11111" s="93"/>
    </row>
    <row r="11112" spans="14:16" x14ac:dyDescent="0.15">
      <c r="N11112" s="93"/>
      <c r="P11112" s="93"/>
    </row>
    <row r="11113" spans="14:16" x14ac:dyDescent="0.15">
      <c r="N11113" s="93"/>
      <c r="P11113" s="93"/>
    </row>
    <row r="11114" spans="14:16" x14ac:dyDescent="0.15">
      <c r="N11114" s="93"/>
      <c r="P11114" s="93"/>
    </row>
    <row r="11115" spans="14:16" x14ac:dyDescent="0.15">
      <c r="N11115" s="93"/>
      <c r="P11115" s="93"/>
    </row>
    <row r="11116" spans="14:16" x14ac:dyDescent="0.15">
      <c r="N11116" s="93"/>
      <c r="P11116" s="93"/>
    </row>
    <row r="11117" spans="14:16" x14ac:dyDescent="0.15">
      <c r="N11117" s="93"/>
      <c r="P11117" s="93"/>
    </row>
    <row r="11118" spans="14:16" x14ac:dyDescent="0.15">
      <c r="N11118" s="93"/>
      <c r="P11118" s="93"/>
    </row>
    <row r="11119" spans="14:16" x14ac:dyDescent="0.15">
      <c r="N11119" s="93"/>
      <c r="P11119" s="93"/>
    </row>
    <row r="11120" spans="14:16" x14ac:dyDescent="0.15">
      <c r="N11120" s="93"/>
      <c r="P11120" s="93"/>
    </row>
    <row r="11121" spans="14:16" x14ac:dyDescent="0.15">
      <c r="N11121" s="93"/>
      <c r="P11121" s="93"/>
    </row>
    <row r="11122" spans="14:16" x14ac:dyDescent="0.15">
      <c r="N11122" s="93"/>
      <c r="P11122" s="93"/>
    </row>
    <row r="11123" spans="14:16" x14ac:dyDescent="0.15">
      <c r="N11123" s="93"/>
      <c r="P11123" s="93"/>
    </row>
    <row r="11124" spans="14:16" x14ac:dyDescent="0.15">
      <c r="N11124" s="93"/>
      <c r="P11124" s="93"/>
    </row>
    <row r="11125" spans="14:16" x14ac:dyDescent="0.15">
      <c r="N11125" s="93"/>
      <c r="P11125" s="93"/>
    </row>
    <row r="11126" spans="14:16" x14ac:dyDescent="0.15">
      <c r="N11126" s="93"/>
      <c r="P11126" s="93"/>
    </row>
    <row r="11127" spans="14:16" x14ac:dyDescent="0.15">
      <c r="N11127" s="93"/>
      <c r="P11127" s="93"/>
    </row>
    <row r="11128" spans="14:16" x14ac:dyDescent="0.15">
      <c r="N11128" s="93"/>
      <c r="P11128" s="93"/>
    </row>
    <row r="11129" spans="14:16" x14ac:dyDescent="0.15">
      <c r="N11129" s="93"/>
      <c r="P11129" s="93"/>
    </row>
    <row r="11130" spans="14:16" x14ac:dyDescent="0.15">
      <c r="N11130" s="93"/>
      <c r="P11130" s="93"/>
    </row>
    <row r="11131" spans="14:16" x14ac:dyDescent="0.15">
      <c r="N11131" s="93"/>
      <c r="P11131" s="93"/>
    </row>
    <row r="11132" spans="14:16" x14ac:dyDescent="0.15">
      <c r="N11132" s="93"/>
      <c r="P11132" s="93"/>
    </row>
    <row r="11133" spans="14:16" x14ac:dyDescent="0.15">
      <c r="N11133" s="93"/>
      <c r="P11133" s="93"/>
    </row>
    <row r="11134" spans="14:16" x14ac:dyDescent="0.15">
      <c r="N11134" s="93"/>
      <c r="P11134" s="93"/>
    </row>
    <row r="11135" spans="14:16" x14ac:dyDescent="0.15">
      <c r="N11135" s="93"/>
      <c r="P11135" s="93"/>
    </row>
    <row r="11136" spans="14:16" x14ac:dyDescent="0.15">
      <c r="N11136" s="93"/>
      <c r="P11136" s="93"/>
    </row>
    <row r="11137" spans="14:16" x14ac:dyDescent="0.15">
      <c r="N11137" s="93"/>
      <c r="P11137" s="93"/>
    </row>
    <row r="11138" spans="14:16" x14ac:dyDescent="0.15">
      <c r="N11138" s="93"/>
      <c r="P11138" s="93"/>
    </row>
    <row r="11139" spans="14:16" x14ac:dyDescent="0.15">
      <c r="N11139" s="93"/>
      <c r="P11139" s="93"/>
    </row>
    <row r="11140" spans="14:16" x14ac:dyDescent="0.15">
      <c r="N11140" s="93"/>
      <c r="P11140" s="93"/>
    </row>
    <row r="11141" spans="14:16" x14ac:dyDescent="0.15">
      <c r="N11141" s="93"/>
      <c r="P11141" s="93"/>
    </row>
    <row r="11142" spans="14:16" x14ac:dyDescent="0.15">
      <c r="N11142" s="93"/>
      <c r="P11142" s="93"/>
    </row>
    <row r="11143" spans="14:16" x14ac:dyDescent="0.15">
      <c r="N11143" s="93"/>
      <c r="P11143" s="93"/>
    </row>
    <row r="11144" spans="14:16" x14ac:dyDescent="0.15">
      <c r="N11144" s="93"/>
      <c r="P11144" s="93"/>
    </row>
    <row r="11145" spans="14:16" x14ac:dyDescent="0.15">
      <c r="N11145" s="93"/>
      <c r="P11145" s="93"/>
    </row>
    <row r="11146" spans="14:16" x14ac:dyDescent="0.15">
      <c r="N11146" s="93"/>
      <c r="P11146" s="93"/>
    </row>
    <row r="11147" spans="14:16" x14ac:dyDescent="0.15">
      <c r="N11147" s="93"/>
      <c r="P11147" s="93"/>
    </row>
    <row r="11148" spans="14:16" x14ac:dyDescent="0.15">
      <c r="N11148" s="93"/>
      <c r="P11148" s="93"/>
    </row>
    <row r="11149" spans="14:16" x14ac:dyDescent="0.15">
      <c r="N11149" s="93"/>
      <c r="P11149" s="93"/>
    </row>
    <row r="11150" spans="14:16" x14ac:dyDescent="0.15">
      <c r="N11150" s="93"/>
      <c r="P11150" s="93"/>
    </row>
    <row r="11151" spans="14:16" x14ac:dyDescent="0.15">
      <c r="N11151" s="93"/>
      <c r="P11151" s="93"/>
    </row>
    <row r="11152" spans="14:16" x14ac:dyDescent="0.15">
      <c r="N11152" s="93"/>
      <c r="P11152" s="93"/>
    </row>
    <row r="11153" spans="14:16" x14ac:dyDescent="0.15">
      <c r="N11153" s="93"/>
      <c r="P11153" s="93"/>
    </row>
    <row r="11154" spans="14:16" x14ac:dyDescent="0.15">
      <c r="N11154" s="93"/>
      <c r="P11154" s="93"/>
    </row>
    <row r="11155" spans="14:16" x14ac:dyDescent="0.15">
      <c r="N11155" s="93"/>
      <c r="P11155" s="93"/>
    </row>
    <row r="11156" spans="14:16" x14ac:dyDescent="0.15">
      <c r="N11156" s="93"/>
      <c r="P11156" s="93"/>
    </row>
    <row r="11157" spans="14:16" x14ac:dyDescent="0.15">
      <c r="N11157" s="93"/>
      <c r="P11157" s="93"/>
    </row>
    <row r="11158" spans="14:16" x14ac:dyDescent="0.15">
      <c r="N11158" s="93"/>
      <c r="P11158" s="93"/>
    </row>
    <row r="11159" spans="14:16" x14ac:dyDescent="0.15">
      <c r="N11159" s="93"/>
      <c r="P11159" s="93"/>
    </row>
    <row r="11160" spans="14:16" x14ac:dyDescent="0.15">
      <c r="N11160" s="93"/>
      <c r="P11160" s="93"/>
    </row>
    <row r="11161" spans="14:16" x14ac:dyDescent="0.15">
      <c r="N11161" s="93"/>
      <c r="P11161" s="93"/>
    </row>
    <row r="11162" spans="14:16" x14ac:dyDescent="0.15">
      <c r="N11162" s="93"/>
      <c r="P11162" s="93"/>
    </row>
    <row r="11163" spans="14:16" x14ac:dyDescent="0.15">
      <c r="N11163" s="93"/>
      <c r="P11163" s="93"/>
    </row>
    <row r="11164" spans="14:16" x14ac:dyDescent="0.15">
      <c r="N11164" s="93"/>
      <c r="P11164" s="93"/>
    </row>
    <row r="11165" spans="14:16" x14ac:dyDescent="0.15">
      <c r="N11165" s="93"/>
      <c r="P11165" s="93"/>
    </row>
    <row r="11166" spans="14:16" x14ac:dyDescent="0.15">
      <c r="N11166" s="93"/>
      <c r="P11166" s="93"/>
    </row>
    <row r="11167" spans="14:16" x14ac:dyDescent="0.15">
      <c r="N11167" s="93"/>
      <c r="P11167" s="93"/>
    </row>
    <row r="11168" spans="14:16" x14ac:dyDescent="0.15">
      <c r="N11168" s="93"/>
      <c r="P11168" s="93"/>
    </row>
    <row r="11169" spans="14:16" x14ac:dyDescent="0.15">
      <c r="N11169" s="93"/>
      <c r="P11169" s="93"/>
    </row>
    <row r="11170" spans="14:16" x14ac:dyDescent="0.15">
      <c r="N11170" s="93"/>
      <c r="P11170" s="93"/>
    </row>
    <row r="11171" spans="14:16" x14ac:dyDescent="0.15">
      <c r="N11171" s="93"/>
      <c r="P11171" s="93"/>
    </row>
    <row r="11172" spans="14:16" x14ac:dyDescent="0.15">
      <c r="N11172" s="93"/>
      <c r="P11172" s="93"/>
    </row>
    <row r="11173" spans="14:16" x14ac:dyDescent="0.15">
      <c r="N11173" s="93"/>
      <c r="P11173" s="93"/>
    </row>
    <row r="11174" spans="14:16" x14ac:dyDescent="0.15">
      <c r="N11174" s="93"/>
      <c r="P11174" s="93"/>
    </row>
    <row r="11175" spans="14:16" x14ac:dyDescent="0.15">
      <c r="N11175" s="93"/>
      <c r="P11175" s="93"/>
    </row>
    <row r="11176" spans="14:16" x14ac:dyDescent="0.15">
      <c r="N11176" s="93"/>
      <c r="P11176" s="93"/>
    </row>
    <row r="11177" spans="14:16" x14ac:dyDescent="0.15">
      <c r="N11177" s="93"/>
      <c r="P11177" s="93"/>
    </row>
    <row r="11178" spans="14:16" x14ac:dyDescent="0.15">
      <c r="N11178" s="93"/>
      <c r="P11178" s="93"/>
    </row>
    <row r="11179" spans="14:16" x14ac:dyDescent="0.15">
      <c r="N11179" s="93"/>
      <c r="P11179" s="93"/>
    </row>
    <row r="11180" spans="14:16" x14ac:dyDescent="0.15">
      <c r="N11180" s="93"/>
      <c r="P11180" s="93"/>
    </row>
    <row r="11181" spans="14:16" x14ac:dyDescent="0.15">
      <c r="N11181" s="93"/>
      <c r="P11181" s="93"/>
    </row>
    <row r="11182" spans="14:16" x14ac:dyDescent="0.15">
      <c r="N11182" s="93"/>
      <c r="P11182" s="93"/>
    </row>
    <row r="11183" spans="14:16" x14ac:dyDescent="0.15">
      <c r="N11183" s="93"/>
      <c r="P11183" s="93"/>
    </row>
    <row r="11184" spans="14:16" x14ac:dyDescent="0.15">
      <c r="N11184" s="93"/>
      <c r="P11184" s="93"/>
    </row>
    <row r="11185" spans="14:16" x14ac:dyDescent="0.15">
      <c r="N11185" s="93"/>
      <c r="P11185" s="93"/>
    </row>
    <row r="11186" spans="14:16" x14ac:dyDescent="0.15">
      <c r="N11186" s="93"/>
      <c r="P11186" s="93"/>
    </row>
    <row r="11187" spans="14:16" x14ac:dyDescent="0.15">
      <c r="N11187" s="93"/>
      <c r="P11187" s="93"/>
    </row>
    <row r="11188" spans="14:16" x14ac:dyDescent="0.15">
      <c r="N11188" s="93"/>
      <c r="P11188" s="93"/>
    </row>
    <row r="11189" spans="14:16" x14ac:dyDescent="0.15">
      <c r="N11189" s="93"/>
      <c r="P11189" s="93"/>
    </row>
    <row r="11190" spans="14:16" x14ac:dyDescent="0.15">
      <c r="N11190" s="93"/>
      <c r="P11190" s="93"/>
    </row>
    <row r="11191" spans="14:16" x14ac:dyDescent="0.15">
      <c r="N11191" s="93"/>
      <c r="P11191" s="93"/>
    </row>
    <row r="11192" spans="14:16" x14ac:dyDescent="0.15">
      <c r="N11192" s="93"/>
      <c r="P11192" s="93"/>
    </row>
    <row r="11193" spans="14:16" x14ac:dyDescent="0.15">
      <c r="N11193" s="93"/>
      <c r="P11193" s="93"/>
    </row>
    <row r="11194" spans="14:16" x14ac:dyDescent="0.15">
      <c r="N11194" s="93"/>
      <c r="P11194" s="93"/>
    </row>
    <row r="11195" spans="14:16" x14ac:dyDescent="0.15">
      <c r="N11195" s="93"/>
      <c r="P11195" s="93"/>
    </row>
    <row r="11196" spans="14:16" x14ac:dyDescent="0.15">
      <c r="N11196" s="93"/>
      <c r="P11196" s="93"/>
    </row>
    <row r="11197" spans="14:16" x14ac:dyDescent="0.15">
      <c r="N11197" s="93"/>
      <c r="P11197" s="93"/>
    </row>
    <row r="11198" spans="14:16" x14ac:dyDescent="0.15">
      <c r="N11198" s="93"/>
      <c r="P11198" s="93"/>
    </row>
    <row r="11199" spans="14:16" x14ac:dyDescent="0.15">
      <c r="N11199" s="93"/>
      <c r="P11199" s="93"/>
    </row>
    <row r="11200" spans="14:16" x14ac:dyDescent="0.15">
      <c r="N11200" s="93"/>
      <c r="P11200" s="93"/>
    </row>
    <row r="11201" spans="14:16" x14ac:dyDescent="0.15">
      <c r="N11201" s="93"/>
      <c r="P11201" s="93"/>
    </row>
    <row r="11202" spans="14:16" x14ac:dyDescent="0.15">
      <c r="N11202" s="93"/>
      <c r="P11202" s="93"/>
    </row>
    <row r="11203" spans="14:16" x14ac:dyDescent="0.15">
      <c r="N11203" s="93"/>
      <c r="P11203" s="93"/>
    </row>
    <row r="11204" spans="14:16" x14ac:dyDescent="0.15">
      <c r="N11204" s="93"/>
      <c r="P11204" s="93"/>
    </row>
    <row r="11205" spans="14:16" x14ac:dyDescent="0.15">
      <c r="N11205" s="93"/>
      <c r="P11205" s="93"/>
    </row>
    <row r="11206" spans="14:16" x14ac:dyDescent="0.15">
      <c r="N11206" s="93"/>
      <c r="P11206" s="93"/>
    </row>
    <row r="11207" spans="14:16" x14ac:dyDescent="0.15">
      <c r="N11207" s="93"/>
      <c r="P11207" s="93"/>
    </row>
    <row r="11208" spans="14:16" x14ac:dyDescent="0.15">
      <c r="N11208" s="93"/>
      <c r="P11208" s="93"/>
    </row>
    <row r="11209" spans="14:16" x14ac:dyDescent="0.15">
      <c r="N11209" s="93"/>
      <c r="P11209" s="93"/>
    </row>
    <row r="11210" spans="14:16" x14ac:dyDescent="0.15">
      <c r="N11210" s="93"/>
      <c r="P11210" s="93"/>
    </row>
    <row r="11211" spans="14:16" x14ac:dyDescent="0.15">
      <c r="N11211" s="93"/>
      <c r="P11211" s="93"/>
    </row>
    <row r="11212" spans="14:16" x14ac:dyDescent="0.15">
      <c r="N11212" s="93"/>
      <c r="P11212" s="93"/>
    </row>
    <row r="11213" spans="14:16" x14ac:dyDescent="0.15">
      <c r="N11213" s="93"/>
      <c r="P11213" s="93"/>
    </row>
    <row r="11214" spans="14:16" x14ac:dyDescent="0.15">
      <c r="N11214" s="93"/>
      <c r="P11214" s="93"/>
    </row>
    <row r="11215" spans="14:16" x14ac:dyDescent="0.15">
      <c r="N11215" s="93"/>
      <c r="P11215" s="93"/>
    </row>
    <row r="11216" spans="14:16" x14ac:dyDescent="0.15">
      <c r="N11216" s="93"/>
      <c r="P11216" s="93"/>
    </row>
    <row r="11217" spans="14:16" x14ac:dyDescent="0.15">
      <c r="N11217" s="93"/>
      <c r="P11217" s="93"/>
    </row>
    <row r="11218" spans="14:16" x14ac:dyDescent="0.15">
      <c r="N11218" s="93"/>
      <c r="P11218" s="93"/>
    </row>
    <row r="11219" spans="14:16" x14ac:dyDescent="0.15">
      <c r="N11219" s="93"/>
      <c r="P11219" s="93"/>
    </row>
    <row r="11220" spans="14:16" x14ac:dyDescent="0.15">
      <c r="N11220" s="93"/>
      <c r="P11220" s="93"/>
    </row>
    <row r="11221" spans="14:16" x14ac:dyDescent="0.15">
      <c r="N11221" s="93"/>
      <c r="P11221" s="93"/>
    </row>
    <row r="11222" spans="14:16" x14ac:dyDescent="0.15">
      <c r="N11222" s="93"/>
      <c r="P11222" s="93"/>
    </row>
    <row r="11223" spans="14:16" x14ac:dyDescent="0.15">
      <c r="N11223" s="93"/>
      <c r="P11223" s="93"/>
    </row>
    <row r="11224" spans="14:16" x14ac:dyDescent="0.15">
      <c r="N11224" s="93"/>
      <c r="P11224" s="93"/>
    </row>
    <row r="11225" spans="14:16" x14ac:dyDescent="0.15">
      <c r="N11225" s="93"/>
      <c r="P11225" s="93"/>
    </row>
    <row r="11226" spans="14:16" x14ac:dyDescent="0.15">
      <c r="N11226" s="93"/>
      <c r="P11226" s="93"/>
    </row>
    <row r="11227" spans="14:16" x14ac:dyDescent="0.15">
      <c r="N11227" s="93"/>
      <c r="P11227" s="93"/>
    </row>
    <row r="11228" spans="14:16" x14ac:dyDescent="0.15">
      <c r="N11228" s="93"/>
      <c r="P11228" s="93"/>
    </row>
    <row r="11229" spans="14:16" x14ac:dyDescent="0.15">
      <c r="N11229" s="93"/>
      <c r="P11229" s="93"/>
    </row>
    <row r="11230" spans="14:16" x14ac:dyDescent="0.15">
      <c r="N11230" s="93"/>
      <c r="P11230" s="93"/>
    </row>
    <row r="11231" spans="14:16" x14ac:dyDescent="0.15">
      <c r="N11231" s="93"/>
      <c r="P11231" s="93"/>
    </row>
    <row r="11232" spans="14:16" x14ac:dyDescent="0.15">
      <c r="N11232" s="93"/>
      <c r="P11232" s="93"/>
    </row>
    <row r="11233" spans="14:16" x14ac:dyDescent="0.15">
      <c r="N11233" s="93"/>
      <c r="P11233" s="93"/>
    </row>
    <row r="11234" spans="14:16" x14ac:dyDescent="0.15">
      <c r="N11234" s="93"/>
      <c r="P11234" s="93"/>
    </row>
    <row r="11235" spans="14:16" x14ac:dyDescent="0.15">
      <c r="N11235" s="93"/>
      <c r="P11235" s="93"/>
    </row>
    <row r="11236" spans="14:16" x14ac:dyDescent="0.15">
      <c r="N11236" s="93"/>
      <c r="P11236" s="93"/>
    </row>
    <row r="11237" spans="14:16" x14ac:dyDescent="0.15">
      <c r="N11237" s="93"/>
      <c r="P11237" s="93"/>
    </row>
    <row r="11238" spans="14:16" x14ac:dyDescent="0.15">
      <c r="N11238" s="93"/>
      <c r="P11238" s="93"/>
    </row>
    <row r="11239" spans="14:16" x14ac:dyDescent="0.15">
      <c r="N11239" s="93"/>
      <c r="P11239" s="93"/>
    </row>
    <row r="11240" spans="14:16" x14ac:dyDescent="0.15">
      <c r="N11240" s="93"/>
      <c r="P11240" s="93"/>
    </row>
    <row r="11241" spans="14:16" x14ac:dyDescent="0.15">
      <c r="N11241" s="93"/>
      <c r="P11241" s="93"/>
    </row>
    <row r="11242" spans="14:16" x14ac:dyDescent="0.15">
      <c r="N11242" s="93"/>
      <c r="P11242" s="93"/>
    </row>
    <row r="11243" spans="14:16" x14ac:dyDescent="0.15">
      <c r="N11243" s="93"/>
      <c r="P11243" s="93"/>
    </row>
    <row r="11244" spans="14:16" x14ac:dyDescent="0.15">
      <c r="N11244" s="93"/>
      <c r="P11244" s="93"/>
    </row>
    <row r="11245" spans="14:16" x14ac:dyDescent="0.15">
      <c r="N11245" s="93"/>
      <c r="P11245" s="93"/>
    </row>
    <row r="11246" spans="14:16" x14ac:dyDescent="0.15">
      <c r="N11246" s="93"/>
      <c r="P11246" s="93"/>
    </row>
    <row r="11247" spans="14:16" x14ac:dyDescent="0.15">
      <c r="N11247" s="93"/>
      <c r="P11247" s="93"/>
    </row>
    <row r="11248" spans="14:16" x14ac:dyDescent="0.15">
      <c r="N11248" s="93"/>
      <c r="P11248" s="93"/>
    </row>
    <row r="11249" spans="14:16" x14ac:dyDescent="0.15">
      <c r="N11249" s="93"/>
      <c r="P11249" s="93"/>
    </row>
    <row r="11250" spans="14:16" x14ac:dyDescent="0.15">
      <c r="N11250" s="93"/>
      <c r="P11250" s="93"/>
    </row>
    <row r="11251" spans="14:16" x14ac:dyDescent="0.15">
      <c r="N11251" s="93"/>
      <c r="P11251" s="93"/>
    </row>
    <row r="11252" spans="14:16" x14ac:dyDescent="0.15">
      <c r="N11252" s="93"/>
      <c r="P11252" s="93"/>
    </row>
    <row r="11253" spans="14:16" x14ac:dyDescent="0.15">
      <c r="N11253" s="93"/>
      <c r="P11253" s="93"/>
    </row>
    <row r="11254" spans="14:16" x14ac:dyDescent="0.15">
      <c r="N11254" s="93"/>
      <c r="P11254" s="93"/>
    </row>
    <row r="11255" spans="14:16" x14ac:dyDescent="0.15">
      <c r="N11255" s="93"/>
      <c r="P11255" s="93"/>
    </row>
    <row r="11256" spans="14:16" x14ac:dyDescent="0.15">
      <c r="N11256" s="93"/>
      <c r="P11256" s="93"/>
    </row>
    <row r="11257" spans="14:16" x14ac:dyDescent="0.15">
      <c r="N11257" s="93"/>
      <c r="P11257" s="93"/>
    </row>
    <row r="11258" spans="14:16" x14ac:dyDescent="0.15">
      <c r="N11258" s="93"/>
      <c r="P11258" s="93"/>
    </row>
    <row r="11259" spans="14:16" x14ac:dyDescent="0.15">
      <c r="N11259" s="93"/>
      <c r="P11259" s="93"/>
    </row>
    <row r="11260" spans="14:16" x14ac:dyDescent="0.15">
      <c r="N11260" s="93"/>
      <c r="P11260" s="93"/>
    </row>
    <row r="11261" spans="14:16" x14ac:dyDescent="0.15">
      <c r="N11261" s="93"/>
      <c r="P11261" s="93"/>
    </row>
    <row r="11262" spans="14:16" x14ac:dyDescent="0.15">
      <c r="N11262" s="93"/>
      <c r="P11262" s="93"/>
    </row>
    <row r="11263" spans="14:16" x14ac:dyDescent="0.15">
      <c r="N11263" s="93"/>
      <c r="P11263" s="93"/>
    </row>
    <row r="11264" spans="14:16" x14ac:dyDescent="0.15">
      <c r="N11264" s="93"/>
      <c r="P11264" s="93"/>
    </row>
    <row r="11265" spans="14:16" x14ac:dyDescent="0.15">
      <c r="N11265" s="93"/>
      <c r="P11265" s="93"/>
    </row>
    <row r="11266" spans="14:16" x14ac:dyDescent="0.15">
      <c r="N11266" s="93"/>
      <c r="P11266" s="93"/>
    </row>
    <row r="11267" spans="14:16" x14ac:dyDescent="0.15">
      <c r="N11267" s="93"/>
      <c r="P11267" s="93"/>
    </row>
    <row r="11268" spans="14:16" x14ac:dyDescent="0.15">
      <c r="N11268" s="93"/>
      <c r="P11268" s="93"/>
    </row>
    <row r="11269" spans="14:16" x14ac:dyDescent="0.15">
      <c r="N11269" s="93"/>
      <c r="P11269" s="93"/>
    </row>
    <row r="11270" spans="14:16" x14ac:dyDescent="0.15">
      <c r="N11270" s="93"/>
      <c r="P11270" s="93"/>
    </row>
    <row r="11271" spans="14:16" x14ac:dyDescent="0.15">
      <c r="N11271" s="93"/>
      <c r="P11271" s="93"/>
    </row>
    <row r="11272" spans="14:16" x14ac:dyDescent="0.15">
      <c r="N11272" s="93"/>
      <c r="P11272" s="93"/>
    </row>
    <row r="11273" spans="14:16" x14ac:dyDescent="0.15">
      <c r="N11273" s="93"/>
      <c r="P11273" s="93"/>
    </row>
    <row r="11274" spans="14:16" x14ac:dyDescent="0.15">
      <c r="N11274" s="93"/>
      <c r="P11274" s="93"/>
    </row>
    <row r="11275" spans="14:16" x14ac:dyDescent="0.15">
      <c r="N11275" s="93"/>
      <c r="P11275" s="93"/>
    </row>
    <row r="11276" spans="14:16" x14ac:dyDescent="0.15">
      <c r="N11276" s="93"/>
      <c r="P11276" s="93"/>
    </row>
    <row r="11277" spans="14:16" x14ac:dyDescent="0.15">
      <c r="N11277" s="93"/>
      <c r="P11277" s="93"/>
    </row>
    <row r="11278" spans="14:16" x14ac:dyDescent="0.15">
      <c r="N11278" s="93"/>
      <c r="P11278" s="93"/>
    </row>
    <row r="11279" spans="14:16" x14ac:dyDescent="0.15">
      <c r="N11279" s="93"/>
      <c r="P11279" s="93"/>
    </row>
    <row r="11280" spans="14:16" x14ac:dyDescent="0.15">
      <c r="N11280" s="93"/>
      <c r="P11280" s="93"/>
    </row>
    <row r="11281" spans="14:16" x14ac:dyDescent="0.15">
      <c r="N11281" s="93"/>
      <c r="P11281" s="93"/>
    </row>
    <row r="11282" spans="14:16" x14ac:dyDescent="0.15">
      <c r="N11282" s="93"/>
      <c r="P11282" s="93"/>
    </row>
    <row r="11283" spans="14:16" x14ac:dyDescent="0.15">
      <c r="N11283" s="93"/>
      <c r="P11283" s="93"/>
    </row>
    <row r="11284" spans="14:16" x14ac:dyDescent="0.15">
      <c r="N11284" s="93"/>
      <c r="P11284" s="93"/>
    </row>
    <row r="11285" spans="14:16" x14ac:dyDescent="0.15">
      <c r="N11285" s="93"/>
      <c r="P11285" s="93"/>
    </row>
    <row r="11286" spans="14:16" x14ac:dyDescent="0.15">
      <c r="N11286" s="93"/>
      <c r="P11286" s="93"/>
    </row>
    <row r="11287" spans="14:16" x14ac:dyDescent="0.15">
      <c r="N11287" s="93"/>
      <c r="P11287" s="93"/>
    </row>
    <row r="11288" spans="14:16" x14ac:dyDescent="0.15">
      <c r="N11288" s="93"/>
      <c r="P11288" s="93"/>
    </row>
    <row r="11289" spans="14:16" x14ac:dyDescent="0.15">
      <c r="N11289" s="93"/>
      <c r="P11289" s="93"/>
    </row>
    <row r="11290" spans="14:16" x14ac:dyDescent="0.15">
      <c r="N11290" s="93"/>
      <c r="P11290" s="93"/>
    </row>
    <row r="11291" spans="14:16" x14ac:dyDescent="0.15">
      <c r="N11291" s="93"/>
      <c r="P11291" s="93"/>
    </row>
    <row r="11292" spans="14:16" x14ac:dyDescent="0.15">
      <c r="N11292" s="93"/>
      <c r="P11292" s="93"/>
    </row>
    <row r="11293" spans="14:16" x14ac:dyDescent="0.15">
      <c r="N11293" s="93"/>
      <c r="P11293" s="93"/>
    </row>
    <row r="11294" spans="14:16" x14ac:dyDescent="0.15">
      <c r="N11294" s="93"/>
      <c r="P11294" s="93"/>
    </row>
    <row r="11295" spans="14:16" x14ac:dyDescent="0.15">
      <c r="N11295" s="93"/>
      <c r="P11295" s="93"/>
    </row>
    <row r="11296" spans="14:16" x14ac:dyDescent="0.15">
      <c r="N11296" s="93"/>
      <c r="P11296" s="93"/>
    </row>
    <row r="11297" spans="14:16" x14ac:dyDescent="0.15">
      <c r="N11297" s="93"/>
      <c r="P11297" s="93"/>
    </row>
    <row r="11298" spans="14:16" x14ac:dyDescent="0.15">
      <c r="N11298" s="93"/>
      <c r="P11298" s="93"/>
    </row>
    <row r="11299" spans="14:16" x14ac:dyDescent="0.15">
      <c r="N11299" s="93"/>
      <c r="P11299" s="93"/>
    </row>
    <row r="11300" spans="14:16" x14ac:dyDescent="0.15">
      <c r="N11300" s="93"/>
      <c r="P11300" s="93"/>
    </row>
    <row r="11301" spans="14:16" x14ac:dyDescent="0.15">
      <c r="N11301" s="93"/>
      <c r="P11301" s="93"/>
    </row>
    <row r="11302" spans="14:16" x14ac:dyDescent="0.15">
      <c r="N11302" s="93"/>
      <c r="P11302" s="93"/>
    </row>
    <row r="11303" spans="14:16" x14ac:dyDescent="0.15">
      <c r="N11303" s="93"/>
      <c r="P11303" s="93"/>
    </row>
    <row r="11304" spans="14:16" x14ac:dyDescent="0.15">
      <c r="N11304" s="93"/>
      <c r="P11304" s="93"/>
    </row>
    <row r="11305" spans="14:16" x14ac:dyDescent="0.15">
      <c r="N11305" s="93"/>
      <c r="P11305" s="93"/>
    </row>
    <row r="11306" spans="14:16" x14ac:dyDescent="0.15">
      <c r="N11306" s="93"/>
      <c r="P11306" s="93"/>
    </row>
    <row r="11307" spans="14:16" x14ac:dyDescent="0.15">
      <c r="N11307" s="93"/>
      <c r="P11307" s="93"/>
    </row>
    <row r="11308" spans="14:16" x14ac:dyDescent="0.15">
      <c r="N11308" s="93"/>
      <c r="P11308" s="93"/>
    </row>
    <row r="11309" spans="14:16" x14ac:dyDescent="0.15">
      <c r="N11309" s="93"/>
      <c r="P11309" s="93"/>
    </row>
    <row r="11310" spans="14:16" x14ac:dyDescent="0.15">
      <c r="N11310" s="93"/>
      <c r="P11310" s="93"/>
    </row>
    <row r="11311" spans="14:16" x14ac:dyDescent="0.15">
      <c r="N11311" s="93"/>
      <c r="P11311" s="93"/>
    </row>
    <row r="11312" spans="14:16" x14ac:dyDescent="0.15">
      <c r="N11312" s="93"/>
      <c r="P11312" s="93"/>
    </row>
    <row r="11313" spans="14:16" x14ac:dyDescent="0.15">
      <c r="N11313" s="93"/>
      <c r="P11313" s="93"/>
    </row>
    <row r="11314" spans="14:16" x14ac:dyDescent="0.15">
      <c r="N11314" s="93"/>
      <c r="P11314" s="93"/>
    </row>
    <row r="11315" spans="14:16" x14ac:dyDescent="0.15">
      <c r="N11315" s="93"/>
      <c r="P11315" s="93"/>
    </row>
    <row r="11316" spans="14:16" x14ac:dyDescent="0.15">
      <c r="N11316" s="93"/>
      <c r="P11316" s="93"/>
    </row>
    <row r="11317" spans="14:16" x14ac:dyDescent="0.15">
      <c r="N11317" s="93"/>
      <c r="P11317" s="93"/>
    </row>
    <row r="11318" spans="14:16" x14ac:dyDescent="0.15">
      <c r="N11318" s="93"/>
      <c r="P11318" s="93"/>
    </row>
    <row r="11319" spans="14:16" x14ac:dyDescent="0.15">
      <c r="N11319" s="93"/>
      <c r="P11319" s="93"/>
    </row>
    <row r="11320" spans="14:16" x14ac:dyDescent="0.15">
      <c r="N11320" s="93"/>
      <c r="P11320" s="93"/>
    </row>
    <row r="11321" spans="14:16" x14ac:dyDescent="0.15">
      <c r="N11321" s="93"/>
      <c r="P11321" s="93"/>
    </row>
    <row r="11322" spans="14:16" x14ac:dyDescent="0.15">
      <c r="N11322" s="93"/>
      <c r="P11322" s="93"/>
    </row>
    <row r="11323" spans="14:16" x14ac:dyDescent="0.15">
      <c r="N11323" s="93"/>
      <c r="P11323" s="93"/>
    </row>
    <row r="11324" spans="14:16" x14ac:dyDescent="0.15">
      <c r="N11324" s="93"/>
      <c r="P11324" s="93"/>
    </row>
    <row r="11325" spans="14:16" x14ac:dyDescent="0.15">
      <c r="N11325" s="93"/>
      <c r="P11325" s="93"/>
    </row>
    <row r="11326" spans="14:16" x14ac:dyDescent="0.15">
      <c r="N11326" s="93"/>
      <c r="P11326" s="93"/>
    </row>
    <row r="11327" spans="14:16" x14ac:dyDescent="0.15">
      <c r="N11327" s="93"/>
      <c r="P11327" s="93"/>
    </row>
    <row r="11328" spans="14:16" x14ac:dyDescent="0.15">
      <c r="N11328" s="93"/>
      <c r="P11328" s="93"/>
    </row>
    <row r="11329" spans="14:16" x14ac:dyDescent="0.15">
      <c r="N11329" s="93"/>
      <c r="P11329" s="93"/>
    </row>
    <row r="11330" spans="14:16" x14ac:dyDescent="0.15">
      <c r="N11330" s="93"/>
      <c r="P11330" s="93"/>
    </row>
    <row r="11331" spans="14:16" x14ac:dyDescent="0.15">
      <c r="N11331" s="93"/>
      <c r="P11331" s="93"/>
    </row>
    <row r="11332" spans="14:16" x14ac:dyDescent="0.15">
      <c r="N11332" s="93"/>
      <c r="P11332" s="93"/>
    </row>
    <row r="11333" spans="14:16" x14ac:dyDescent="0.15">
      <c r="N11333" s="93"/>
      <c r="P11333" s="93"/>
    </row>
    <row r="11334" spans="14:16" x14ac:dyDescent="0.15">
      <c r="N11334" s="93"/>
      <c r="P11334" s="93"/>
    </row>
    <row r="11335" spans="14:16" x14ac:dyDescent="0.15">
      <c r="N11335" s="93"/>
      <c r="P11335" s="93"/>
    </row>
    <row r="11336" spans="14:16" x14ac:dyDescent="0.15">
      <c r="N11336" s="93"/>
      <c r="P11336" s="93"/>
    </row>
    <row r="11337" spans="14:16" x14ac:dyDescent="0.15">
      <c r="N11337" s="93"/>
      <c r="P11337" s="93"/>
    </row>
    <row r="11338" spans="14:16" x14ac:dyDescent="0.15">
      <c r="N11338" s="93"/>
      <c r="P11338" s="93"/>
    </row>
    <row r="11339" spans="14:16" x14ac:dyDescent="0.15">
      <c r="N11339" s="93"/>
      <c r="P11339" s="93"/>
    </row>
    <row r="11340" spans="14:16" x14ac:dyDescent="0.15">
      <c r="N11340" s="93"/>
      <c r="P11340" s="93"/>
    </row>
    <row r="11341" spans="14:16" x14ac:dyDescent="0.15">
      <c r="N11341" s="93"/>
      <c r="P11341" s="93"/>
    </row>
    <row r="11342" spans="14:16" x14ac:dyDescent="0.15">
      <c r="N11342" s="93"/>
      <c r="P11342" s="93"/>
    </row>
    <row r="11343" spans="14:16" x14ac:dyDescent="0.15">
      <c r="N11343" s="93"/>
      <c r="P11343" s="93"/>
    </row>
    <row r="11344" spans="14:16" x14ac:dyDescent="0.15">
      <c r="N11344" s="93"/>
      <c r="P11344" s="93"/>
    </row>
    <row r="11345" spans="14:16" x14ac:dyDescent="0.15">
      <c r="N11345" s="93"/>
      <c r="P11345" s="93"/>
    </row>
    <row r="11346" spans="14:16" x14ac:dyDescent="0.15">
      <c r="N11346" s="93"/>
      <c r="P11346" s="93"/>
    </row>
    <row r="11347" spans="14:16" x14ac:dyDescent="0.15">
      <c r="N11347" s="93"/>
      <c r="P11347" s="93"/>
    </row>
    <row r="11348" spans="14:16" x14ac:dyDescent="0.15">
      <c r="N11348" s="93"/>
      <c r="P11348" s="93"/>
    </row>
    <row r="11349" spans="14:16" x14ac:dyDescent="0.15">
      <c r="N11349" s="93"/>
      <c r="P11349" s="93"/>
    </row>
    <row r="11350" spans="14:16" x14ac:dyDescent="0.15">
      <c r="N11350" s="93"/>
      <c r="P11350" s="93"/>
    </row>
    <row r="11351" spans="14:16" x14ac:dyDescent="0.15">
      <c r="N11351" s="93"/>
      <c r="P11351" s="93"/>
    </row>
    <row r="11352" spans="14:16" x14ac:dyDescent="0.15">
      <c r="N11352" s="93"/>
      <c r="P11352" s="93"/>
    </row>
    <row r="11353" spans="14:16" x14ac:dyDescent="0.15">
      <c r="N11353" s="93"/>
      <c r="P11353" s="93"/>
    </row>
    <row r="11354" spans="14:16" x14ac:dyDescent="0.15">
      <c r="N11354" s="93"/>
      <c r="P11354" s="93"/>
    </row>
    <row r="11355" spans="14:16" x14ac:dyDescent="0.15">
      <c r="N11355" s="93"/>
      <c r="P11355" s="93"/>
    </row>
    <row r="11356" spans="14:16" x14ac:dyDescent="0.15">
      <c r="N11356" s="93"/>
      <c r="P11356" s="93"/>
    </row>
    <row r="11357" spans="14:16" x14ac:dyDescent="0.15">
      <c r="N11357" s="93"/>
      <c r="P11357" s="93"/>
    </row>
    <row r="11358" spans="14:16" x14ac:dyDescent="0.15">
      <c r="N11358" s="93"/>
      <c r="P11358" s="93"/>
    </row>
    <row r="11359" spans="14:16" x14ac:dyDescent="0.15">
      <c r="N11359" s="93"/>
      <c r="P11359" s="93"/>
    </row>
    <row r="11360" spans="14:16" x14ac:dyDescent="0.15">
      <c r="N11360" s="93"/>
      <c r="P11360" s="93"/>
    </row>
    <row r="11361" spans="14:16" x14ac:dyDescent="0.15">
      <c r="N11361" s="93"/>
      <c r="P11361" s="93"/>
    </row>
    <row r="11362" spans="14:16" x14ac:dyDescent="0.15">
      <c r="N11362" s="93"/>
      <c r="P11362" s="93"/>
    </row>
    <row r="11363" spans="14:16" x14ac:dyDescent="0.15">
      <c r="N11363" s="93"/>
      <c r="P11363" s="93"/>
    </row>
    <row r="11364" spans="14:16" x14ac:dyDescent="0.15">
      <c r="N11364" s="93"/>
      <c r="P11364" s="93"/>
    </row>
    <row r="11365" spans="14:16" x14ac:dyDescent="0.15">
      <c r="N11365" s="93"/>
      <c r="P11365" s="93"/>
    </row>
    <row r="11366" spans="14:16" x14ac:dyDescent="0.15">
      <c r="N11366" s="93"/>
      <c r="P11366" s="93"/>
    </row>
    <row r="11367" spans="14:16" x14ac:dyDescent="0.15">
      <c r="N11367" s="93"/>
      <c r="P11367" s="93"/>
    </row>
    <row r="11368" spans="14:16" x14ac:dyDescent="0.15">
      <c r="N11368" s="93"/>
      <c r="P11368" s="93"/>
    </row>
    <row r="11369" spans="14:16" x14ac:dyDescent="0.15">
      <c r="N11369" s="93"/>
      <c r="P11369" s="93"/>
    </row>
    <row r="11370" spans="14:16" x14ac:dyDescent="0.15">
      <c r="N11370" s="93"/>
      <c r="P11370" s="93"/>
    </row>
    <row r="11371" spans="14:16" x14ac:dyDescent="0.15">
      <c r="N11371" s="93"/>
      <c r="P11371" s="93"/>
    </row>
    <row r="11372" spans="14:16" x14ac:dyDescent="0.15">
      <c r="N11372" s="93"/>
      <c r="P11372" s="93"/>
    </row>
    <row r="11373" spans="14:16" x14ac:dyDescent="0.15">
      <c r="N11373" s="93"/>
      <c r="P11373" s="93"/>
    </row>
    <row r="11374" spans="14:16" x14ac:dyDescent="0.15">
      <c r="N11374" s="93"/>
      <c r="P11374" s="93"/>
    </row>
    <row r="11375" spans="14:16" x14ac:dyDescent="0.15">
      <c r="N11375" s="93"/>
      <c r="P11375" s="93"/>
    </row>
    <row r="11376" spans="14:16" x14ac:dyDescent="0.15">
      <c r="N11376" s="93"/>
      <c r="P11376" s="93"/>
    </row>
    <row r="11377" spans="14:16" x14ac:dyDescent="0.15">
      <c r="N11377" s="93"/>
      <c r="P11377" s="93"/>
    </row>
    <row r="11378" spans="14:16" x14ac:dyDescent="0.15">
      <c r="N11378" s="93"/>
      <c r="P11378" s="93"/>
    </row>
    <row r="11379" spans="14:16" x14ac:dyDescent="0.15">
      <c r="N11379" s="93"/>
      <c r="P11379" s="93"/>
    </row>
    <row r="11380" spans="14:16" x14ac:dyDescent="0.15">
      <c r="N11380" s="93"/>
      <c r="P11380" s="93"/>
    </row>
    <row r="11381" spans="14:16" x14ac:dyDescent="0.15">
      <c r="N11381" s="93"/>
      <c r="P11381" s="93"/>
    </row>
    <row r="11382" spans="14:16" x14ac:dyDescent="0.15">
      <c r="N11382" s="93"/>
      <c r="P11382" s="93"/>
    </row>
    <row r="11383" spans="14:16" x14ac:dyDescent="0.15">
      <c r="N11383" s="93"/>
      <c r="P11383" s="93"/>
    </row>
    <row r="11384" spans="14:16" x14ac:dyDescent="0.15">
      <c r="N11384" s="93"/>
      <c r="P11384" s="93"/>
    </row>
    <row r="11385" spans="14:16" x14ac:dyDescent="0.15">
      <c r="N11385" s="93"/>
      <c r="P11385" s="93"/>
    </row>
    <row r="11386" spans="14:16" x14ac:dyDescent="0.15">
      <c r="N11386" s="93"/>
      <c r="P11386" s="93"/>
    </row>
    <row r="11387" spans="14:16" x14ac:dyDescent="0.15">
      <c r="N11387" s="93"/>
      <c r="P11387" s="93"/>
    </row>
    <row r="11388" spans="14:16" x14ac:dyDescent="0.15">
      <c r="N11388" s="93"/>
      <c r="P11388" s="93"/>
    </row>
    <row r="11389" spans="14:16" x14ac:dyDescent="0.15">
      <c r="N11389" s="93"/>
      <c r="P11389" s="93"/>
    </row>
    <row r="11390" spans="14:16" x14ac:dyDescent="0.15">
      <c r="N11390" s="93"/>
      <c r="P11390" s="93"/>
    </row>
    <row r="11391" spans="14:16" x14ac:dyDescent="0.15">
      <c r="N11391" s="93"/>
      <c r="P11391" s="93"/>
    </row>
    <row r="11392" spans="14:16" x14ac:dyDescent="0.15">
      <c r="N11392" s="93"/>
      <c r="P11392" s="93"/>
    </row>
    <row r="11393" spans="14:16" x14ac:dyDescent="0.15">
      <c r="N11393" s="93"/>
      <c r="P11393" s="93"/>
    </row>
    <row r="11394" spans="14:16" x14ac:dyDescent="0.15">
      <c r="N11394" s="93"/>
      <c r="P11394" s="93"/>
    </row>
    <row r="11395" spans="14:16" x14ac:dyDescent="0.15">
      <c r="N11395" s="93"/>
      <c r="P11395" s="93"/>
    </row>
    <row r="11396" spans="14:16" x14ac:dyDescent="0.15">
      <c r="N11396" s="93"/>
      <c r="P11396" s="93"/>
    </row>
    <row r="11397" spans="14:16" x14ac:dyDescent="0.15">
      <c r="N11397" s="93"/>
      <c r="P11397" s="93"/>
    </row>
    <row r="11398" spans="14:16" x14ac:dyDescent="0.15">
      <c r="N11398" s="93"/>
      <c r="P11398" s="93"/>
    </row>
    <row r="11399" spans="14:16" x14ac:dyDescent="0.15">
      <c r="N11399" s="93"/>
      <c r="P11399" s="93"/>
    </row>
    <row r="11400" spans="14:16" x14ac:dyDescent="0.15">
      <c r="N11400" s="93"/>
      <c r="P11400" s="93"/>
    </row>
    <row r="11401" spans="14:16" x14ac:dyDescent="0.15">
      <c r="N11401" s="93"/>
      <c r="P11401" s="93"/>
    </row>
    <row r="11402" spans="14:16" x14ac:dyDescent="0.15">
      <c r="N11402" s="93"/>
      <c r="P11402" s="93"/>
    </row>
    <row r="11403" spans="14:16" x14ac:dyDescent="0.15">
      <c r="N11403" s="93"/>
      <c r="P11403" s="93"/>
    </row>
    <row r="11404" spans="14:16" x14ac:dyDescent="0.15">
      <c r="N11404" s="93"/>
      <c r="P11404" s="93"/>
    </row>
    <row r="11405" spans="14:16" x14ac:dyDescent="0.15">
      <c r="N11405" s="93"/>
      <c r="P11405" s="93"/>
    </row>
    <row r="11406" spans="14:16" x14ac:dyDescent="0.15">
      <c r="N11406" s="93"/>
      <c r="P11406" s="93"/>
    </row>
    <row r="11407" spans="14:16" x14ac:dyDescent="0.15">
      <c r="N11407" s="93"/>
      <c r="P11407" s="93"/>
    </row>
    <row r="11408" spans="14:16" x14ac:dyDescent="0.15">
      <c r="N11408" s="93"/>
      <c r="P11408" s="93"/>
    </row>
    <row r="11409" spans="14:16" x14ac:dyDescent="0.15">
      <c r="N11409" s="93"/>
      <c r="P11409" s="93"/>
    </row>
    <row r="11410" spans="14:16" x14ac:dyDescent="0.15">
      <c r="N11410" s="93"/>
      <c r="P11410" s="93"/>
    </row>
    <row r="11411" spans="14:16" x14ac:dyDescent="0.15">
      <c r="N11411" s="93"/>
      <c r="P11411" s="93"/>
    </row>
    <row r="11412" spans="14:16" x14ac:dyDescent="0.15">
      <c r="N11412" s="93"/>
      <c r="P11412" s="93"/>
    </row>
    <row r="11413" spans="14:16" x14ac:dyDescent="0.15">
      <c r="N11413" s="93"/>
      <c r="P11413" s="93"/>
    </row>
    <row r="11414" spans="14:16" x14ac:dyDescent="0.15">
      <c r="N11414" s="93"/>
      <c r="P11414" s="93"/>
    </row>
    <row r="11415" spans="14:16" x14ac:dyDescent="0.15">
      <c r="N11415" s="93"/>
      <c r="P11415" s="93"/>
    </row>
    <row r="11416" spans="14:16" x14ac:dyDescent="0.15">
      <c r="N11416" s="93"/>
      <c r="P11416" s="93"/>
    </row>
    <row r="11417" spans="14:16" x14ac:dyDescent="0.15">
      <c r="N11417" s="93"/>
      <c r="P11417" s="93"/>
    </row>
    <row r="11418" spans="14:16" x14ac:dyDescent="0.15">
      <c r="N11418" s="93"/>
      <c r="P11418" s="93"/>
    </row>
    <row r="11419" spans="14:16" x14ac:dyDescent="0.15">
      <c r="N11419" s="93"/>
      <c r="P11419" s="93"/>
    </row>
    <row r="11420" spans="14:16" x14ac:dyDescent="0.15">
      <c r="N11420" s="93"/>
      <c r="P11420" s="93"/>
    </row>
    <row r="11421" spans="14:16" x14ac:dyDescent="0.15">
      <c r="N11421" s="93"/>
      <c r="P11421" s="93"/>
    </row>
    <row r="11422" spans="14:16" x14ac:dyDescent="0.15">
      <c r="N11422" s="93"/>
      <c r="P11422" s="93"/>
    </row>
    <row r="11423" spans="14:16" x14ac:dyDescent="0.15">
      <c r="N11423" s="93"/>
      <c r="P11423" s="93"/>
    </row>
    <row r="11424" spans="14:16" x14ac:dyDescent="0.15">
      <c r="N11424" s="93"/>
      <c r="P11424" s="93"/>
    </row>
    <row r="11425" spans="14:16" x14ac:dyDescent="0.15">
      <c r="N11425" s="93"/>
      <c r="P11425" s="93"/>
    </row>
    <row r="11426" spans="14:16" x14ac:dyDescent="0.15">
      <c r="N11426" s="93"/>
      <c r="P11426" s="93"/>
    </row>
    <row r="11427" spans="14:16" x14ac:dyDescent="0.15">
      <c r="N11427" s="93"/>
      <c r="P11427" s="93"/>
    </row>
    <row r="11428" spans="14:16" x14ac:dyDescent="0.15">
      <c r="N11428" s="93"/>
      <c r="P11428" s="93"/>
    </row>
    <row r="11429" spans="14:16" x14ac:dyDescent="0.15">
      <c r="N11429" s="93"/>
      <c r="P11429" s="93"/>
    </row>
    <row r="11430" spans="14:16" x14ac:dyDescent="0.15">
      <c r="N11430" s="93"/>
      <c r="P11430" s="93"/>
    </row>
    <row r="11431" spans="14:16" x14ac:dyDescent="0.15">
      <c r="N11431" s="93"/>
      <c r="P11431" s="93"/>
    </row>
    <row r="11432" spans="14:16" x14ac:dyDescent="0.15">
      <c r="N11432" s="93"/>
      <c r="P11432" s="93"/>
    </row>
    <row r="11433" spans="14:16" x14ac:dyDescent="0.15">
      <c r="N11433" s="93"/>
      <c r="P11433" s="93"/>
    </row>
    <row r="11434" spans="14:16" x14ac:dyDescent="0.15">
      <c r="N11434" s="93"/>
      <c r="P11434" s="93"/>
    </row>
    <row r="11435" spans="14:16" x14ac:dyDescent="0.15">
      <c r="N11435" s="93"/>
      <c r="P11435" s="93"/>
    </row>
    <row r="11436" spans="14:16" x14ac:dyDescent="0.15">
      <c r="N11436" s="93"/>
      <c r="P11436" s="93"/>
    </row>
    <row r="11437" spans="14:16" x14ac:dyDescent="0.15">
      <c r="N11437" s="93"/>
      <c r="P11437" s="93"/>
    </row>
    <row r="11438" spans="14:16" x14ac:dyDescent="0.15">
      <c r="N11438" s="93"/>
      <c r="P11438" s="93"/>
    </row>
    <row r="11439" spans="14:16" x14ac:dyDescent="0.15">
      <c r="N11439" s="93"/>
      <c r="P11439" s="93"/>
    </row>
    <row r="11440" spans="14:16" x14ac:dyDescent="0.15">
      <c r="N11440" s="93"/>
      <c r="P11440" s="93"/>
    </row>
    <row r="11441" spans="14:16" x14ac:dyDescent="0.15">
      <c r="N11441" s="93"/>
      <c r="P11441" s="93"/>
    </row>
    <row r="11442" spans="14:16" x14ac:dyDescent="0.15">
      <c r="N11442" s="93"/>
      <c r="P11442" s="93"/>
    </row>
    <row r="11443" spans="14:16" x14ac:dyDescent="0.15">
      <c r="N11443" s="93"/>
      <c r="P11443" s="93"/>
    </row>
    <row r="11444" spans="14:16" x14ac:dyDescent="0.15">
      <c r="N11444" s="93"/>
      <c r="P11444" s="93"/>
    </row>
    <row r="11445" spans="14:16" x14ac:dyDescent="0.15">
      <c r="N11445" s="93"/>
      <c r="P11445" s="93"/>
    </row>
    <row r="11446" spans="14:16" x14ac:dyDescent="0.15">
      <c r="N11446" s="93"/>
      <c r="P11446" s="93"/>
    </row>
    <row r="11447" spans="14:16" x14ac:dyDescent="0.15">
      <c r="N11447" s="93"/>
      <c r="P11447" s="93"/>
    </row>
    <row r="11448" spans="14:16" x14ac:dyDescent="0.15">
      <c r="N11448" s="93"/>
      <c r="P11448" s="93"/>
    </row>
    <row r="11449" spans="14:16" x14ac:dyDescent="0.15">
      <c r="N11449" s="93"/>
      <c r="P11449" s="93"/>
    </row>
    <row r="11450" spans="14:16" x14ac:dyDescent="0.15">
      <c r="N11450" s="93"/>
      <c r="P11450" s="93"/>
    </row>
    <row r="11451" spans="14:16" x14ac:dyDescent="0.15">
      <c r="N11451" s="93"/>
      <c r="P11451" s="93"/>
    </row>
    <row r="11452" spans="14:16" x14ac:dyDescent="0.15">
      <c r="N11452" s="93"/>
      <c r="P11452" s="93"/>
    </row>
    <row r="11453" spans="14:16" x14ac:dyDescent="0.15">
      <c r="N11453" s="93"/>
      <c r="P11453" s="93"/>
    </row>
    <row r="11454" spans="14:16" x14ac:dyDescent="0.15">
      <c r="N11454" s="93"/>
      <c r="P11454" s="93"/>
    </row>
    <row r="11455" spans="14:16" x14ac:dyDescent="0.15">
      <c r="N11455" s="93"/>
      <c r="P11455" s="93"/>
    </row>
    <row r="11456" spans="14:16" x14ac:dyDescent="0.15">
      <c r="N11456" s="93"/>
      <c r="P11456" s="93"/>
    </row>
    <row r="11457" spans="14:16" x14ac:dyDescent="0.15">
      <c r="N11457" s="93"/>
      <c r="P11457" s="93"/>
    </row>
    <row r="11458" spans="14:16" x14ac:dyDescent="0.15">
      <c r="N11458" s="93"/>
      <c r="P11458" s="93"/>
    </row>
    <row r="11459" spans="14:16" x14ac:dyDescent="0.15">
      <c r="N11459" s="93"/>
      <c r="P11459" s="93"/>
    </row>
    <row r="11460" spans="14:16" x14ac:dyDescent="0.15">
      <c r="N11460" s="93"/>
      <c r="P11460" s="93"/>
    </row>
    <row r="11461" spans="14:16" x14ac:dyDescent="0.15">
      <c r="N11461" s="93"/>
      <c r="P11461" s="93"/>
    </row>
    <row r="11462" spans="14:16" x14ac:dyDescent="0.15">
      <c r="N11462" s="93"/>
      <c r="P11462" s="93"/>
    </row>
    <row r="11463" spans="14:16" x14ac:dyDescent="0.15">
      <c r="N11463" s="93"/>
      <c r="P11463" s="93"/>
    </row>
    <row r="11464" spans="14:16" x14ac:dyDescent="0.15">
      <c r="N11464" s="93"/>
      <c r="P11464" s="93"/>
    </row>
    <row r="11465" spans="14:16" x14ac:dyDescent="0.15">
      <c r="N11465" s="93"/>
      <c r="P11465" s="93"/>
    </row>
    <row r="11466" spans="14:16" x14ac:dyDescent="0.15">
      <c r="N11466" s="93"/>
      <c r="P11466" s="93"/>
    </row>
    <row r="11467" spans="14:16" x14ac:dyDescent="0.15">
      <c r="N11467" s="93"/>
      <c r="P11467" s="93"/>
    </row>
    <row r="11468" spans="14:16" x14ac:dyDescent="0.15">
      <c r="N11468" s="93"/>
      <c r="P11468" s="93"/>
    </row>
    <row r="11469" spans="14:16" x14ac:dyDescent="0.15">
      <c r="N11469" s="93"/>
      <c r="P11469" s="93"/>
    </row>
    <row r="11470" spans="14:16" x14ac:dyDescent="0.15">
      <c r="N11470" s="93"/>
      <c r="P11470" s="93"/>
    </row>
    <row r="11471" spans="14:16" x14ac:dyDescent="0.15">
      <c r="N11471" s="93"/>
      <c r="P11471" s="93"/>
    </row>
    <row r="11472" spans="14:16" x14ac:dyDescent="0.15">
      <c r="N11472" s="93"/>
      <c r="P11472" s="93"/>
    </row>
    <row r="11473" spans="14:16" x14ac:dyDescent="0.15">
      <c r="N11473" s="93"/>
      <c r="P11473" s="93"/>
    </row>
    <row r="11474" spans="14:16" x14ac:dyDescent="0.15">
      <c r="N11474" s="93"/>
      <c r="P11474" s="93"/>
    </row>
    <row r="11475" spans="14:16" x14ac:dyDescent="0.15">
      <c r="N11475" s="93"/>
      <c r="P11475" s="93"/>
    </row>
    <row r="11476" spans="14:16" x14ac:dyDescent="0.15">
      <c r="N11476" s="93"/>
      <c r="P11476" s="93"/>
    </row>
    <row r="11477" spans="14:16" x14ac:dyDescent="0.15">
      <c r="N11477" s="93"/>
      <c r="P11477" s="93"/>
    </row>
    <row r="11478" spans="14:16" x14ac:dyDescent="0.15">
      <c r="N11478" s="93"/>
      <c r="P11478" s="93"/>
    </row>
    <row r="11479" spans="14:16" x14ac:dyDescent="0.15">
      <c r="N11479" s="93"/>
      <c r="P11479" s="93"/>
    </row>
    <row r="11480" spans="14:16" x14ac:dyDescent="0.15">
      <c r="N11480" s="93"/>
      <c r="P11480" s="93"/>
    </row>
    <row r="11481" spans="14:16" x14ac:dyDescent="0.15">
      <c r="N11481" s="93"/>
      <c r="P11481" s="93"/>
    </row>
    <row r="11482" spans="14:16" x14ac:dyDescent="0.15">
      <c r="N11482" s="93"/>
      <c r="P11482" s="93"/>
    </row>
    <row r="11483" spans="14:16" x14ac:dyDescent="0.15">
      <c r="N11483" s="93"/>
      <c r="P11483" s="93"/>
    </row>
    <row r="11484" spans="14:16" x14ac:dyDescent="0.15">
      <c r="N11484" s="93"/>
      <c r="P11484" s="93"/>
    </row>
    <row r="11485" spans="14:16" x14ac:dyDescent="0.15">
      <c r="N11485" s="93"/>
      <c r="P11485" s="93"/>
    </row>
    <row r="11486" spans="14:16" x14ac:dyDescent="0.15">
      <c r="N11486" s="93"/>
      <c r="P11486" s="93"/>
    </row>
    <row r="11487" spans="14:16" x14ac:dyDescent="0.15">
      <c r="N11487" s="93"/>
      <c r="P11487" s="93"/>
    </row>
    <row r="11488" spans="14:16" x14ac:dyDescent="0.15">
      <c r="N11488" s="93"/>
      <c r="P11488" s="93"/>
    </row>
    <row r="11489" spans="14:16" x14ac:dyDescent="0.15">
      <c r="N11489" s="93"/>
      <c r="P11489" s="93"/>
    </row>
    <row r="11490" spans="14:16" x14ac:dyDescent="0.15">
      <c r="N11490" s="93"/>
      <c r="P11490" s="93"/>
    </row>
    <row r="11491" spans="14:16" x14ac:dyDescent="0.15">
      <c r="N11491" s="93"/>
      <c r="P11491" s="93"/>
    </row>
    <row r="11492" spans="14:16" x14ac:dyDescent="0.15">
      <c r="N11492" s="93"/>
      <c r="P11492" s="93"/>
    </row>
    <row r="11493" spans="14:16" x14ac:dyDescent="0.15">
      <c r="N11493" s="93"/>
      <c r="P11493" s="93"/>
    </row>
    <row r="11494" spans="14:16" x14ac:dyDescent="0.15">
      <c r="N11494" s="93"/>
      <c r="P11494" s="93"/>
    </row>
    <row r="11495" spans="14:16" x14ac:dyDescent="0.15">
      <c r="N11495" s="93"/>
      <c r="P11495" s="93"/>
    </row>
    <row r="11496" spans="14:16" x14ac:dyDescent="0.15">
      <c r="N11496" s="93"/>
      <c r="P11496" s="93"/>
    </row>
    <row r="11497" spans="14:16" x14ac:dyDescent="0.15">
      <c r="N11497" s="93"/>
      <c r="P11497" s="93"/>
    </row>
    <row r="11498" spans="14:16" x14ac:dyDescent="0.15">
      <c r="N11498" s="93"/>
      <c r="P11498" s="93"/>
    </row>
    <row r="11499" spans="14:16" x14ac:dyDescent="0.15">
      <c r="N11499" s="93"/>
      <c r="P11499" s="93"/>
    </row>
    <row r="11500" spans="14:16" x14ac:dyDescent="0.15">
      <c r="N11500" s="93"/>
      <c r="P11500" s="93"/>
    </row>
    <row r="11501" spans="14:16" x14ac:dyDescent="0.15">
      <c r="N11501" s="93"/>
      <c r="P11501" s="93"/>
    </row>
    <row r="11502" spans="14:16" x14ac:dyDescent="0.15">
      <c r="N11502" s="93"/>
      <c r="P11502" s="93"/>
    </row>
    <row r="11503" spans="14:16" x14ac:dyDescent="0.15">
      <c r="N11503" s="93"/>
      <c r="P11503" s="93"/>
    </row>
    <row r="11504" spans="14:16" x14ac:dyDescent="0.15">
      <c r="N11504" s="93"/>
      <c r="P11504" s="93"/>
    </row>
    <row r="11505" spans="14:16" x14ac:dyDescent="0.15">
      <c r="N11505" s="93"/>
      <c r="P11505" s="93"/>
    </row>
    <row r="11506" spans="14:16" x14ac:dyDescent="0.15">
      <c r="N11506" s="93"/>
      <c r="P11506" s="93"/>
    </row>
    <row r="11507" spans="14:16" x14ac:dyDescent="0.15">
      <c r="N11507" s="93"/>
      <c r="P11507" s="93"/>
    </row>
    <row r="11508" spans="14:16" x14ac:dyDescent="0.15">
      <c r="N11508" s="93"/>
      <c r="P11508" s="93"/>
    </row>
    <row r="11509" spans="14:16" x14ac:dyDescent="0.15">
      <c r="N11509" s="93"/>
      <c r="P11509" s="93"/>
    </row>
    <row r="11510" spans="14:16" x14ac:dyDescent="0.15">
      <c r="N11510" s="93"/>
      <c r="P11510" s="93"/>
    </row>
    <row r="11511" spans="14:16" x14ac:dyDescent="0.15">
      <c r="N11511" s="93"/>
      <c r="P11511" s="93"/>
    </row>
    <row r="11512" spans="14:16" x14ac:dyDescent="0.15">
      <c r="N11512" s="93"/>
      <c r="P11512" s="93"/>
    </row>
    <row r="11513" spans="14:16" x14ac:dyDescent="0.15">
      <c r="N11513" s="93"/>
      <c r="P11513" s="93"/>
    </row>
    <row r="11514" spans="14:16" x14ac:dyDescent="0.15">
      <c r="N11514" s="93"/>
      <c r="P11514" s="93"/>
    </row>
    <row r="11515" spans="14:16" x14ac:dyDescent="0.15">
      <c r="N11515" s="93"/>
      <c r="P11515" s="93"/>
    </row>
    <row r="11516" spans="14:16" x14ac:dyDescent="0.15">
      <c r="N11516" s="93"/>
      <c r="P11516" s="93"/>
    </row>
    <row r="11517" spans="14:16" x14ac:dyDescent="0.15">
      <c r="N11517" s="93"/>
      <c r="P11517" s="93"/>
    </row>
    <row r="11518" spans="14:16" x14ac:dyDescent="0.15">
      <c r="N11518" s="93"/>
      <c r="P11518" s="93"/>
    </row>
    <row r="11519" spans="14:16" x14ac:dyDescent="0.15">
      <c r="N11519" s="93"/>
      <c r="P11519" s="93"/>
    </row>
    <row r="11520" spans="14:16" x14ac:dyDescent="0.15">
      <c r="N11520" s="93"/>
      <c r="P11520" s="93"/>
    </row>
    <row r="11521" spans="14:16" x14ac:dyDescent="0.15">
      <c r="N11521" s="93"/>
      <c r="P11521" s="93"/>
    </row>
    <row r="11522" spans="14:16" x14ac:dyDescent="0.15">
      <c r="N11522" s="93"/>
      <c r="P11522" s="93"/>
    </row>
    <row r="11523" spans="14:16" x14ac:dyDescent="0.15">
      <c r="N11523" s="93"/>
      <c r="P11523" s="93"/>
    </row>
    <row r="11524" spans="14:16" x14ac:dyDescent="0.15">
      <c r="N11524" s="93"/>
      <c r="P11524" s="93"/>
    </row>
    <row r="11525" spans="14:16" x14ac:dyDescent="0.15">
      <c r="N11525" s="93"/>
      <c r="P11525" s="93"/>
    </row>
    <row r="11526" spans="14:16" x14ac:dyDescent="0.15">
      <c r="N11526" s="93"/>
      <c r="P11526" s="93"/>
    </row>
    <row r="11527" spans="14:16" x14ac:dyDescent="0.15">
      <c r="N11527" s="93"/>
      <c r="P11527" s="93"/>
    </row>
    <row r="11528" spans="14:16" x14ac:dyDescent="0.15">
      <c r="N11528" s="93"/>
      <c r="P11528" s="93"/>
    </row>
    <row r="11529" spans="14:16" x14ac:dyDescent="0.15">
      <c r="N11529" s="93"/>
      <c r="P11529" s="93"/>
    </row>
    <row r="11530" spans="14:16" x14ac:dyDescent="0.15">
      <c r="N11530" s="93"/>
      <c r="P11530" s="93"/>
    </row>
    <row r="11531" spans="14:16" x14ac:dyDescent="0.15">
      <c r="N11531" s="93"/>
      <c r="P11531" s="93"/>
    </row>
    <row r="11532" spans="14:16" x14ac:dyDescent="0.15">
      <c r="N11532" s="93"/>
      <c r="P11532" s="93"/>
    </row>
    <row r="11533" spans="14:16" x14ac:dyDescent="0.15">
      <c r="N11533" s="93"/>
      <c r="P11533" s="93"/>
    </row>
    <row r="11534" spans="14:16" x14ac:dyDescent="0.15">
      <c r="N11534" s="93"/>
      <c r="P11534" s="93"/>
    </row>
    <row r="11535" spans="14:16" x14ac:dyDescent="0.15">
      <c r="N11535" s="93"/>
      <c r="P11535" s="93"/>
    </row>
    <row r="11536" spans="14:16" x14ac:dyDescent="0.15">
      <c r="N11536" s="93"/>
      <c r="P11536" s="93"/>
    </row>
    <row r="11537" spans="14:16" x14ac:dyDescent="0.15">
      <c r="N11537" s="93"/>
      <c r="P11537" s="93"/>
    </row>
    <row r="11538" spans="14:16" x14ac:dyDescent="0.15">
      <c r="N11538" s="93"/>
      <c r="P11538" s="93"/>
    </row>
    <row r="11539" spans="14:16" x14ac:dyDescent="0.15">
      <c r="N11539" s="93"/>
      <c r="P11539" s="93"/>
    </row>
    <row r="11540" spans="14:16" x14ac:dyDescent="0.15">
      <c r="N11540" s="93"/>
      <c r="P11540" s="93"/>
    </row>
    <row r="11541" spans="14:16" x14ac:dyDescent="0.15">
      <c r="N11541" s="93"/>
      <c r="P11541" s="93"/>
    </row>
    <row r="11542" spans="14:16" x14ac:dyDescent="0.15">
      <c r="N11542" s="93"/>
      <c r="P11542" s="93"/>
    </row>
    <row r="11543" spans="14:16" x14ac:dyDescent="0.15">
      <c r="N11543" s="93"/>
      <c r="P11543" s="93"/>
    </row>
    <row r="11544" spans="14:16" x14ac:dyDescent="0.15">
      <c r="N11544" s="93"/>
      <c r="P11544" s="93"/>
    </row>
    <row r="11545" spans="14:16" x14ac:dyDescent="0.15">
      <c r="N11545" s="93"/>
      <c r="P11545" s="93"/>
    </row>
    <row r="11546" spans="14:16" x14ac:dyDescent="0.15">
      <c r="N11546" s="93"/>
      <c r="P11546" s="93"/>
    </row>
    <row r="11547" spans="14:16" x14ac:dyDescent="0.15">
      <c r="N11547" s="93"/>
      <c r="P11547" s="93"/>
    </row>
    <row r="11548" spans="14:16" x14ac:dyDescent="0.15">
      <c r="N11548" s="93"/>
      <c r="P11548" s="93"/>
    </row>
    <row r="11549" spans="14:16" x14ac:dyDescent="0.15">
      <c r="N11549" s="93"/>
      <c r="P11549" s="93"/>
    </row>
    <row r="11550" spans="14:16" x14ac:dyDescent="0.15">
      <c r="N11550" s="93"/>
      <c r="P11550" s="93"/>
    </row>
    <row r="11551" spans="14:16" x14ac:dyDescent="0.15">
      <c r="N11551" s="93"/>
      <c r="P11551" s="93"/>
    </row>
    <row r="11552" spans="14:16" x14ac:dyDescent="0.15">
      <c r="N11552" s="93"/>
      <c r="P11552" s="93"/>
    </row>
    <row r="11553" spans="14:16" x14ac:dyDescent="0.15">
      <c r="N11553" s="93"/>
      <c r="P11553" s="93"/>
    </row>
    <row r="11554" spans="14:16" x14ac:dyDescent="0.15">
      <c r="N11554" s="93"/>
      <c r="P11554" s="93"/>
    </row>
    <row r="11555" spans="14:16" x14ac:dyDescent="0.15">
      <c r="N11555" s="93"/>
      <c r="P11555" s="93"/>
    </row>
    <row r="11556" spans="14:16" x14ac:dyDescent="0.15">
      <c r="N11556" s="93"/>
      <c r="P11556" s="93"/>
    </row>
    <row r="11557" spans="14:16" x14ac:dyDescent="0.15">
      <c r="N11557" s="93"/>
      <c r="P11557" s="93"/>
    </row>
    <row r="11558" spans="14:16" x14ac:dyDescent="0.15">
      <c r="N11558" s="93"/>
      <c r="P11558" s="93"/>
    </row>
    <row r="11559" spans="14:16" x14ac:dyDescent="0.15">
      <c r="N11559" s="93"/>
      <c r="P11559" s="93"/>
    </row>
    <row r="11560" spans="14:16" x14ac:dyDescent="0.15">
      <c r="N11560" s="93"/>
      <c r="P11560" s="93"/>
    </row>
    <row r="11561" spans="14:16" x14ac:dyDescent="0.15">
      <c r="N11561" s="93"/>
      <c r="P11561" s="93"/>
    </row>
    <row r="11562" spans="14:16" x14ac:dyDescent="0.15">
      <c r="N11562" s="93"/>
      <c r="P11562" s="93"/>
    </row>
    <row r="11563" spans="14:16" x14ac:dyDescent="0.15">
      <c r="N11563" s="93"/>
      <c r="P11563" s="93"/>
    </row>
    <row r="11564" spans="14:16" x14ac:dyDescent="0.15">
      <c r="N11564" s="93"/>
      <c r="P11564" s="93"/>
    </row>
    <row r="11565" spans="14:16" x14ac:dyDescent="0.15">
      <c r="N11565" s="93"/>
      <c r="P11565" s="93"/>
    </row>
    <row r="11566" spans="14:16" x14ac:dyDescent="0.15">
      <c r="N11566" s="93"/>
      <c r="P11566" s="93"/>
    </row>
    <row r="11567" spans="14:16" x14ac:dyDescent="0.15">
      <c r="N11567" s="93"/>
      <c r="P11567" s="93"/>
    </row>
    <row r="11568" spans="14:16" x14ac:dyDescent="0.15">
      <c r="N11568" s="93"/>
      <c r="P11568" s="93"/>
    </row>
    <row r="11569" spans="14:16" x14ac:dyDescent="0.15">
      <c r="N11569" s="93"/>
      <c r="P11569" s="93"/>
    </row>
    <row r="11570" spans="14:16" x14ac:dyDescent="0.15">
      <c r="N11570" s="93"/>
      <c r="P11570" s="93"/>
    </row>
    <row r="11571" spans="14:16" x14ac:dyDescent="0.15">
      <c r="N11571" s="93"/>
      <c r="P11571" s="93"/>
    </row>
    <row r="11572" spans="14:16" x14ac:dyDescent="0.15">
      <c r="N11572" s="93"/>
      <c r="P11572" s="93"/>
    </row>
    <row r="11573" spans="14:16" x14ac:dyDescent="0.15">
      <c r="N11573" s="93"/>
      <c r="P11573" s="93"/>
    </row>
    <row r="11574" spans="14:16" x14ac:dyDescent="0.15">
      <c r="N11574" s="93"/>
      <c r="P11574" s="93"/>
    </row>
    <row r="11575" spans="14:16" x14ac:dyDescent="0.15">
      <c r="N11575" s="93"/>
      <c r="P11575" s="93"/>
    </row>
    <row r="11576" spans="14:16" x14ac:dyDescent="0.15">
      <c r="N11576" s="93"/>
      <c r="P11576" s="93"/>
    </row>
    <row r="11577" spans="14:16" x14ac:dyDescent="0.15">
      <c r="N11577" s="93"/>
      <c r="P11577" s="93"/>
    </row>
    <row r="11578" spans="14:16" x14ac:dyDescent="0.15">
      <c r="N11578" s="93"/>
      <c r="P11578" s="93"/>
    </row>
    <row r="11579" spans="14:16" x14ac:dyDescent="0.15">
      <c r="N11579" s="93"/>
      <c r="P11579" s="93"/>
    </row>
    <row r="11580" spans="14:16" x14ac:dyDescent="0.15">
      <c r="N11580" s="93"/>
      <c r="P11580" s="93"/>
    </row>
    <row r="11581" spans="14:16" x14ac:dyDescent="0.15">
      <c r="N11581" s="93"/>
      <c r="P11581" s="93"/>
    </row>
    <row r="11582" spans="14:16" x14ac:dyDescent="0.15">
      <c r="N11582" s="93"/>
      <c r="P11582" s="93"/>
    </row>
    <row r="11583" spans="14:16" x14ac:dyDescent="0.15">
      <c r="N11583" s="93"/>
      <c r="P11583" s="93"/>
    </row>
    <row r="11584" spans="14:16" x14ac:dyDescent="0.15">
      <c r="N11584" s="93"/>
      <c r="P11584" s="93"/>
    </row>
    <row r="11585" spans="14:16" x14ac:dyDescent="0.15">
      <c r="N11585" s="93"/>
      <c r="P11585" s="93"/>
    </row>
    <row r="11586" spans="14:16" x14ac:dyDescent="0.15">
      <c r="N11586" s="93"/>
      <c r="P11586" s="93"/>
    </row>
    <row r="11587" spans="14:16" x14ac:dyDescent="0.15">
      <c r="N11587" s="93"/>
      <c r="P11587" s="93"/>
    </row>
    <row r="11588" spans="14:16" x14ac:dyDescent="0.15">
      <c r="N11588" s="93"/>
      <c r="P11588" s="93"/>
    </row>
    <row r="11589" spans="14:16" x14ac:dyDescent="0.15">
      <c r="N11589" s="93"/>
      <c r="P11589" s="93"/>
    </row>
    <row r="11590" spans="14:16" x14ac:dyDescent="0.15">
      <c r="N11590" s="93"/>
      <c r="P11590" s="93"/>
    </row>
    <row r="11591" spans="14:16" x14ac:dyDescent="0.15">
      <c r="N11591" s="93"/>
      <c r="P11591" s="93"/>
    </row>
    <row r="11592" spans="14:16" x14ac:dyDescent="0.15">
      <c r="N11592" s="93"/>
      <c r="P11592" s="93"/>
    </row>
    <row r="11593" spans="14:16" x14ac:dyDescent="0.15">
      <c r="N11593" s="93"/>
      <c r="P11593" s="93"/>
    </row>
    <row r="11594" spans="14:16" x14ac:dyDescent="0.15">
      <c r="N11594" s="93"/>
      <c r="P11594" s="93"/>
    </row>
    <row r="11595" spans="14:16" x14ac:dyDescent="0.15">
      <c r="N11595" s="93"/>
      <c r="P11595" s="93"/>
    </row>
    <row r="11596" spans="14:16" x14ac:dyDescent="0.15">
      <c r="N11596" s="93"/>
      <c r="P11596" s="93"/>
    </row>
    <row r="11597" spans="14:16" x14ac:dyDescent="0.15">
      <c r="N11597" s="93"/>
      <c r="P11597" s="93"/>
    </row>
    <row r="11598" spans="14:16" x14ac:dyDescent="0.15">
      <c r="N11598" s="93"/>
      <c r="P11598" s="93"/>
    </row>
    <row r="11599" spans="14:16" x14ac:dyDescent="0.15">
      <c r="N11599" s="93"/>
      <c r="P11599" s="93"/>
    </row>
    <row r="11600" spans="14:16" x14ac:dyDescent="0.15">
      <c r="N11600" s="93"/>
      <c r="P11600" s="93"/>
    </row>
    <row r="11601" spans="14:16" x14ac:dyDescent="0.15">
      <c r="N11601" s="93"/>
      <c r="P11601" s="93"/>
    </row>
    <row r="11602" spans="14:16" x14ac:dyDescent="0.15">
      <c r="N11602" s="93"/>
      <c r="P11602" s="93"/>
    </row>
    <row r="11603" spans="14:16" x14ac:dyDescent="0.15">
      <c r="N11603" s="93"/>
      <c r="P11603" s="93"/>
    </row>
    <row r="11604" spans="14:16" x14ac:dyDescent="0.15">
      <c r="N11604" s="93"/>
      <c r="P11604" s="93"/>
    </row>
    <row r="11605" spans="14:16" x14ac:dyDescent="0.15">
      <c r="N11605" s="93"/>
      <c r="P11605" s="93"/>
    </row>
    <row r="11606" spans="14:16" x14ac:dyDescent="0.15">
      <c r="N11606" s="93"/>
      <c r="P11606" s="93"/>
    </row>
    <row r="11607" spans="14:16" x14ac:dyDescent="0.15">
      <c r="N11607" s="93"/>
      <c r="P11607" s="93"/>
    </row>
    <row r="11608" spans="14:16" x14ac:dyDescent="0.15">
      <c r="N11608" s="93"/>
      <c r="P11608" s="93"/>
    </row>
    <row r="11609" spans="14:16" x14ac:dyDescent="0.15">
      <c r="N11609" s="93"/>
      <c r="P11609" s="93"/>
    </row>
    <row r="11610" spans="14:16" x14ac:dyDescent="0.15">
      <c r="N11610" s="93"/>
      <c r="P11610" s="93"/>
    </row>
    <row r="11611" spans="14:16" x14ac:dyDescent="0.15">
      <c r="N11611" s="93"/>
      <c r="P11611" s="93"/>
    </row>
    <row r="11612" spans="14:16" x14ac:dyDescent="0.15">
      <c r="N11612" s="93"/>
      <c r="P11612" s="93"/>
    </row>
    <row r="11613" spans="14:16" x14ac:dyDescent="0.15">
      <c r="N11613" s="93"/>
      <c r="P11613" s="93"/>
    </row>
    <row r="11614" spans="14:16" x14ac:dyDescent="0.15">
      <c r="N11614" s="93"/>
      <c r="P11614" s="93"/>
    </row>
    <row r="11615" spans="14:16" x14ac:dyDescent="0.15">
      <c r="N11615" s="93"/>
      <c r="P11615" s="93"/>
    </row>
    <row r="11616" spans="14:16" x14ac:dyDescent="0.15">
      <c r="N11616" s="93"/>
      <c r="P11616" s="93"/>
    </row>
    <row r="11617" spans="14:16" x14ac:dyDescent="0.15">
      <c r="N11617" s="93"/>
      <c r="P11617" s="93"/>
    </row>
    <row r="11618" spans="14:16" x14ac:dyDescent="0.15">
      <c r="N11618" s="93"/>
      <c r="P11618" s="93"/>
    </row>
    <row r="11619" spans="14:16" x14ac:dyDescent="0.15">
      <c r="N11619" s="93"/>
      <c r="P11619" s="93"/>
    </row>
    <row r="11620" spans="14:16" x14ac:dyDescent="0.15">
      <c r="N11620" s="93"/>
      <c r="P11620" s="93"/>
    </row>
    <row r="11621" spans="14:16" x14ac:dyDescent="0.15">
      <c r="N11621" s="93"/>
      <c r="P11621" s="93"/>
    </row>
    <row r="11622" spans="14:16" x14ac:dyDescent="0.15">
      <c r="N11622" s="93"/>
      <c r="P11622" s="93"/>
    </row>
    <row r="11623" spans="14:16" x14ac:dyDescent="0.15">
      <c r="N11623" s="93"/>
      <c r="P11623" s="93"/>
    </row>
    <row r="11624" spans="14:16" x14ac:dyDescent="0.15">
      <c r="N11624" s="93"/>
      <c r="P11624" s="93"/>
    </row>
    <row r="11625" spans="14:16" x14ac:dyDescent="0.15">
      <c r="N11625" s="93"/>
      <c r="P11625" s="93"/>
    </row>
    <row r="11626" spans="14:16" x14ac:dyDescent="0.15">
      <c r="N11626" s="93"/>
      <c r="P11626" s="93"/>
    </row>
    <row r="11627" spans="14:16" x14ac:dyDescent="0.15">
      <c r="N11627" s="93"/>
      <c r="P11627" s="93"/>
    </row>
    <row r="11628" spans="14:16" x14ac:dyDescent="0.15">
      <c r="N11628" s="93"/>
      <c r="P11628" s="93"/>
    </row>
    <row r="11629" spans="14:16" x14ac:dyDescent="0.15">
      <c r="N11629" s="93"/>
      <c r="P11629" s="93"/>
    </row>
    <row r="11630" spans="14:16" x14ac:dyDescent="0.15">
      <c r="N11630" s="93"/>
      <c r="P11630" s="93"/>
    </row>
    <row r="11631" spans="14:16" x14ac:dyDescent="0.15">
      <c r="N11631" s="93"/>
      <c r="P11631" s="93"/>
    </row>
    <row r="11632" spans="14:16" x14ac:dyDescent="0.15">
      <c r="N11632" s="93"/>
      <c r="P11632" s="93"/>
    </row>
    <row r="11633" spans="14:16" x14ac:dyDescent="0.15">
      <c r="N11633" s="93"/>
      <c r="P11633" s="93"/>
    </row>
    <row r="11634" spans="14:16" x14ac:dyDescent="0.15">
      <c r="N11634" s="93"/>
      <c r="P11634" s="93"/>
    </row>
    <row r="11635" spans="14:16" x14ac:dyDescent="0.15">
      <c r="N11635" s="93"/>
      <c r="P11635" s="93"/>
    </row>
    <row r="11636" spans="14:16" x14ac:dyDescent="0.15">
      <c r="N11636" s="93"/>
      <c r="P11636" s="93"/>
    </row>
    <row r="11637" spans="14:16" x14ac:dyDescent="0.15">
      <c r="N11637" s="93"/>
      <c r="P11637" s="93"/>
    </row>
    <row r="11638" spans="14:16" x14ac:dyDescent="0.15">
      <c r="N11638" s="93"/>
      <c r="P11638" s="93"/>
    </row>
    <row r="11639" spans="14:16" x14ac:dyDescent="0.15">
      <c r="N11639" s="93"/>
      <c r="P11639" s="93"/>
    </row>
    <row r="11640" spans="14:16" x14ac:dyDescent="0.15">
      <c r="N11640" s="93"/>
      <c r="P11640" s="93"/>
    </row>
    <row r="11641" spans="14:16" x14ac:dyDescent="0.15">
      <c r="N11641" s="93"/>
      <c r="P11641" s="93"/>
    </row>
    <row r="11642" spans="14:16" x14ac:dyDescent="0.15">
      <c r="N11642" s="93"/>
      <c r="P11642" s="93"/>
    </row>
    <row r="11643" spans="14:16" x14ac:dyDescent="0.15">
      <c r="N11643" s="93"/>
      <c r="P11643" s="93"/>
    </row>
    <row r="11644" spans="14:16" x14ac:dyDescent="0.15">
      <c r="N11644" s="93"/>
      <c r="P11644" s="93"/>
    </row>
    <row r="11645" spans="14:16" x14ac:dyDescent="0.15">
      <c r="N11645" s="93"/>
      <c r="P11645" s="93"/>
    </row>
    <row r="11646" spans="14:16" x14ac:dyDescent="0.15">
      <c r="N11646" s="93"/>
      <c r="P11646" s="93"/>
    </row>
    <row r="11647" spans="14:16" x14ac:dyDescent="0.15">
      <c r="N11647" s="93"/>
      <c r="P11647" s="93"/>
    </row>
    <row r="11648" spans="14:16" x14ac:dyDescent="0.15">
      <c r="N11648" s="93"/>
      <c r="P11648" s="93"/>
    </row>
    <row r="11649" spans="14:16" x14ac:dyDescent="0.15">
      <c r="N11649" s="93"/>
      <c r="P11649" s="93"/>
    </row>
    <row r="11650" spans="14:16" x14ac:dyDescent="0.15">
      <c r="N11650" s="93"/>
      <c r="P11650" s="93"/>
    </row>
    <row r="11651" spans="14:16" x14ac:dyDescent="0.15">
      <c r="N11651" s="93"/>
      <c r="P11651" s="93"/>
    </row>
    <row r="11652" spans="14:16" x14ac:dyDescent="0.15">
      <c r="N11652" s="93"/>
      <c r="P11652" s="93"/>
    </row>
    <row r="11653" spans="14:16" x14ac:dyDescent="0.15">
      <c r="N11653" s="93"/>
      <c r="P11653" s="93"/>
    </row>
    <row r="11654" spans="14:16" x14ac:dyDescent="0.15">
      <c r="N11654" s="93"/>
      <c r="P11654" s="93"/>
    </row>
    <row r="11655" spans="14:16" x14ac:dyDescent="0.15">
      <c r="N11655" s="93"/>
      <c r="P11655" s="93"/>
    </row>
    <row r="11656" spans="14:16" x14ac:dyDescent="0.15">
      <c r="N11656" s="93"/>
      <c r="P11656" s="93"/>
    </row>
    <row r="11657" spans="14:16" x14ac:dyDescent="0.15">
      <c r="N11657" s="93"/>
      <c r="P11657" s="93"/>
    </row>
    <row r="11658" spans="14:16" x14ac:dyDescent="0.15">
      <c r="N11658" s="93"/>
      <c r="P11658" s="93"/>
    </row>
    <row r="11659" spans="14:16" x14ac:dyDescent="0.15">
      <c r="N11659" s="93"/>
      <c r="P11659" s="93"/>
    </row>
    <row r="11660" spans="14:16" x14ac:dyDescent="0.15">
      <c r="N11660" s="93"/>
      <c r="P11660" s="93"/>
    </row>
    <row r="11661" spans="14:16" x14ac:dyDescent="0.15">
      <c r="N11661" s="93"/>
      <c r="P11661" s="93"/>
    </row>
    <row r="11662" spans="14:16" x14ac:dyDescent="0.15">
      <c r="N11662" s="93"/>
      <c r="P11662" s="93"/>
    </row>
    <row r="11663" spans="14:16" x14ac:dyDescent="0.15">
      <c r="N11663" s="93"/>
      <c r="P11663" s="93"/>
    </row>
    <row r="11664" spans="14:16" x14ac:dyDescent="0.15">
      <c r="N11664" s="93"/>
      <c r="P11664" s="93"/>
    </row>
    <row r="11665" spans="14:16" x14ac:dyDescent="0.15">
      <c r="N11665" s="93"/>
      <c r="P11665" s="93"/>
    </row>
    <row r="11666" spans="14:16" x14ac:dyDescent="0.15">
      <c r="N11666" s="93"/>
      <c r="P11666" s="93"/>
    </row>
    <row r="11667" spans="14:16" x14ac:dyDescent="0.15">
      <c r="N11667" s="93"/>
      <c r="P11667" s="93"/>
    </row>
    <row r="11668" spans="14:16" x14ac:dyDescent="0.15">
      <c r="N11668" s="93"/>
      <c r="P11668" s="93"/>
    </row>
    <row r="11669" spans="14:16" x14ac:dyDescent="0.15">
      <c r="N11669" s="93"/>
      <c r="P11669" s="93"/>
    </row>
    <row r="11670" spans="14:16" x14ac:dyDescent="0.15">
      <c r="N11670" s="93"/>
      <c r="P11670" s="93"/>
    </row>
    <row r="11671" spans="14:16" x14ac:dyDescent="0.15">
      <c r="N11671" s="93"/>
      <c r="P11671" s="93"/>
    </row>
    <row r="11672" spans="14:16" x14ac:dyDescent="0.15">
      <c r="N11672" s="93"/>
      <c r="P11672" s="93"/>
    </row>
    <row r="11673" spans="14:16" x14ac:dyDescent="0.15">
      <c r="N11673" s="93"/>
      <c r="P11673" s="93"/>
    </row>
    <row r="11674" spans="14:16" x14ac:dyDescent="0.15">
      <c r="N11674" s="93"/>
      <c r="P11674" s="93"/>
    </row>
    <row r="11675" spans="14:16" x14ac:dyDescent="0.15">
      <c r="N11675" s="93"/>
      <c r="P11675" s="93"/>
    </row>
    <row r="11676" spans="14:16" x14ac:dyDescent="0.15">
      <c r="N11676" s="93"/>
      <c r="P11676" s="93"/>
    </row>
    <row r="11677" spans="14:16" x14ac:dyDescent="0.15">
      <c r="N11677" s="93"/>
      <c r="P11677" s="93"/>
    </row>
    <row r="11678" spans="14:16" x14ac:dyDescent="0.15">
      <c r="N11678" s="93"/>
      <c r="P11678" s="93"/>
    </row>
    <row r="11679" spans="14:16" x14ac:dyDescent="0.15">
      <c r="N11679" s="93"/>
      <c r="P11679" s="93"/>
    </row>
    <row r="11680" spans="14:16" x14ac:dyDescent="0.15">
      <c r="N11680" s="93"/>
      <c r="P11680" s="93"/>
    </row>
    <row r="11681" spans="14:16" x14ac:dyDescent="0.15">
      <c r="N11681" s="93"/>
      <c r="P11681" s="93"/>
    </row>
    <row r="11682" spans="14:16" x14ac:dyDescent="0.15">
      <c r="N11682" s="93"/>
      <c r="P11682" s="93"/>
    </row>
    <row r="11683" spans="14:16" x14ac:dyDescent="0.15">
      <c r="N11683" s="93"/>
      <c r="P11683" s="93"/>
    </row>
    <row r="11684" spans="14:16" x14ac:dyDescent="0.15">
      <c r="N11684" s="93"/>
      <c r="P11684" s="93"/>
    </row>
    <row r="11685" spans="14:16" x14ac:dyDescent="0.15">
      <c r="N11685" s="93"/>
      <c r="P11685" s="93"/>
    </row>
    <row r="11686" spans="14:16" x14ac:dyDescent="0.15">
      <c r="N11686" s="93"/>
      <c r="P11686" s="93"/>
    </row>
    <row r="11687" spans="14:16" x14ac:dyDescent="0.15">
      <c r="N11687" s="93"/>
      <c r="P11687" s="93"/>
    </row>
    <row r="11688" spans="14:16" x14ac:dyDescent="0.15">
      <c r="N11688" s="93"/>
      <c r="P11688" s="93"/>
    </row>
    <row r="11689" spans="14:16" x14ac:dyDescent="0.15">
      <c r="N11689" s="93"/>
      <c r="P11689" s="93"/>
    </row>
    <row r="11690" spans="14:16" x14ac:dyDescent="0.15">
      <c r="N11690" s="93"/>
      <c r="P11690" s="93"/>
    </row>
    <row r="11691" spans="14:16" x14ac:dyDescent="0.15">
      <c r="N11691" s="93"/>
      <c r="P11691" s="93"/>
    </row>
    <row r="11692" spans="14:16" x14ac:dyDescent="0.15">
      <c r="N11692" s="93"/>
      <c r="P11692" s="93"/>
    </row>
    <row r="11693" spans="14:16" x14ac:dyDescent="0.15">
      <c r="N11693" s="93"/>
      <c r="P11693" s="93"/>
    </row>
    <row r="11694" spans="14:16" x14ac:dyDescent="0.15">
      <c r="N11694" s="93"/>
      <c r="P11694" s="93"/>
    </row>
    <row r="11695" spans="14:16" x14ac:dyDescent="0.15">
      <c r="N11695" s="93"/>
      <c r="P11695" s="93"/>
    </row>
    <row r="11696" spans="14:16" x14ac:dyDescent="0.15">
      <c r="N11696" s="93"/>
      <c r="P11696" s="93"/>
    </row>
    <row r="11697" spans="14:16" x14ac:dyDescent="0.15">
      <c r="N11697" s="93"/>
      <c r="P11697" s="93"/>
    </row>
    <row r="11698" spans="14:16" x14ac:dyDescent="0.15">
      <c r="N11698" s="93"/>
      <c r="P11698" s="93"/>
    </row>
    <row r="11699" spans="14:16" x14ac:dyDescent="0.15">
      <c r="N11699" s="93"/>
      <c r="P11699" s="93"/>
    </row>
    <row r="11700" spans="14:16" x14ac:dyDescent="0.15">
      <c r="N11700" s="93"/>
      <c r="P11700" s="93"/>
    </row>
    <row r="11701" spans="14:16" x14ac:dyDescent="0.15">
      <c r="N11701" s="93"/>
      <c r="P11701" s="93"/>
    </row>
    <row r="11702" spans="14:16" x14ac:dyDescent="0.15">
      <c r="N11702" s="93"/>
      <c r="P11702" s="93"/>
    </row>
    <row r="11703" spans="14:16" x14ac:dyDescent="0.15">
      <c r="N11703" s="93"/>
      <c r="P11703" s="93"/>
    </row>
    <row r="11704" spans="14:16" x14ac:dyDescent="0.15">
      <c r="N11704" s="93"/>
      <c r="P11704" s="93"/>
    </row>
    <row r="11705" spans="14:16" x14ac:dyDescent="0.15">
      <c r="N11705" s="93"/>
      <c r="P11705" s="93"/>
    </row>
    <row r="11706" spans="14:16" x14ac:dyDescent="0.15">
      <c r="N11706" s="93"/>
      <c r="P11706" s="93"/>
    </row>
    <row r="11707" spans="14:16" x14ac:dyDescent="0.15">
      <c r="N11707" s="93"/>
      <c r="P11707" s="93"/>
    </row>
    <row r="11708" spans="14:16" x14ac:dyDescent="0.15">
      <c r="N11708" s="93"/>
      <c r="P11708" s="93"/>
    </row>
    <row r="11709" spans="14:16" x14ac:dyDescent="0.15">
      <c r="N11709" s="93"/>
      <c r="P11709" s="93"/>
    </row>
    <row r="11710" spans="14:16" x14ac:dyDescent="0.15">
      <c r="N11710" s="93"/>
      <c r="P11710" s="93"/>
    </row>
    <row r="11711" spans="14:16" x14ac:dyDescent="0.15">
      <c r="N11711" s="93"/>
      <c r="P11711" s="93"/>
    </row>
    <row r="11712" spans="14:16" x14ac:dyDescent="0.15">
      <c r="N11712" s="93"/>
      <c r="P11712" s="93"/>
    </row>
    <row r="11713" spans="14:16" x14ac:dyDescent="0.15">
      <c r="N11713" s="93"/>
      <c r="P11713" s="93"/>
    </row>
    <row r="11714" spans="14:16" x14ac:dyDescent="0.15">
      <c r="N11714" s="93"/>
      <c r="P11714" s="93"/>
    </row>
    <row r="11715" spans="14:16" x14ac:dyDescent="0.15">
      <c r="N11715" s="93"/>
      <c r="P11715" s="93"/>
    </row>
    <row r="11716" spans="14:16" x14ac:dyDescent="0.15">
      <c r="N11716" s="93"/>
      <c r="P11716" s="93"/>
    </row>
    <row r="11717" spans="14:16" x14ac:dyDescent="0.15">
      <c r="N11717" s="93"/>
      <c r="P11717" s="93"/>
    </row>
    <row r="11718" spans="14:16" x14ac:dyDescent="0.15">
      <c r="N11718" s="93"/>
      <c r="P11718" s="93"/>
    </row>
    <row r="11719" spans="14:16" x14ac:dyDescent="0.15">
      <c r="N11719" s="93"/>
      <c r="P11719" s="93"/>
    </row>
    <row r="11720" spans="14:16" x14ac:dyDescent="0.15">
      <c r="N11720" s="93"/>
      <c r="P11720" s="93"/>
    </row>
    <row r="11721" spans="14:16" x14ac:dyDescent="0.15">
      <c r="N11721" s="93"/>
      <c r="P11721" s="93"/>
    </row>
    <row r="11722" spans="14:16" x14ac:dyDescent="0.15">
      <c r="N11722" s="93"/>
      <c r="P11722" s="93"/>
    </row>
    <row r="11723" spans="14:16" x14ac:dyDescent="0.15">
      <c r="N11723" s="93"/>
      <c r="P11723" s="93"/>
    </row>
    <row r="11724" spans="14:16" x14ac:dyDescent="0.15">
      <c r="N11724" s="93"/>
      <c r="P11724" s="93"/>
    </row>
    <row r="11725" spans="14:16" x14ac:dyDescent="0.15">
      <c r="N11725" s="93"/>
      <c r="P11725" s="93"/>
    </row>
    <row r="11726" spans="14:16" x14ac:dyDescent="0.15">
      <c r="N11726" s="93"/>
      <c r="P11726" s="93"/>
    </row>
    <row r="11727" spans="14:16" x14ac:dyDescent="0.15">
      <c r="N11727" s="93"/>
      <c r="P11727" s="93"/>
    </row>
    <row r="11728" spans="14:16" x14ac:dyDescent="0.15">
      <c r="N11728" s="93"/>
      <c r="P11728" s="93"/>
    </row>
    <row r="11729" spans="14:16" x14ac:dyDescent="0.15">
      <c r="N11729" s="93"/>
      <c r="P11729" s="93"/>
    </row>
    <row r="11730" spans="14:16" x14ac:dyDescent="0.15">
      <c r="N11730" s="93"/>
      <c r="P11730" s="93"/>
    </row>
    <row r="11731" spans="14:16" x14ac:dyDescent="0.15">
      <c r="N11731" s="93"/>
      <c r="P11731" s="93"/>
    </row>
    <row r="11732" spans="14:16" x14ac:dyDescent="0.15">
      <c r="N11732" s="93"/>
      <c r="P11732" s="93"/>
    </row>
    <row r="11733" spans="14:16" x14ac:dyDescent="0.15">
      <c r="N11733" s="93"/>
      <c r="P11733" s="93"/>
    </row>
    <row r="11734" spans="14:16" x14ac:dyDescent="0.15">
      <c r="N11734" s="93"/>
      <c r="P11734" s="93"/>
    </row>
    <row r="11735" spans="14:16" x14ac:dyDescent="0.15">
      <c r="N11735" s="93"/>
      <c r="P11735" s="93"/>
    </row>
    <row r="11736" spans="14:16" x14ac:dyDescent="0.15">
      <c r="N11736" s="93"/>
      <c r="P11736" s="93"/>
    </row>
    <row r="11737" spans="14:16" x14ac:dyDescent="0.15">
      <c r="N11737" s="93"/>
      <c r="P11737" s="93"/>
    </row>
    <row r="11738" spans="14:16" x14ac:dyDescent="0.15">
      <c r="N11738" s="93"/>
      <c r="P11738" s="93"/>
    </row>
    <row r="11739" spans="14:16" x14ac:dyDescent="0.15">
      <c r="N11739" s="93"/>
      <c r="P11739" s="93"/>
    </row>
    <row r="11740" spans="14:16" x14ac:dyDescent="0.15">
      <c r="N11740" s="93"/>
      <c r="P11740" s="93"/>
    </row>
    <row r="11741" spans="14:16" x14ac:dyDescent="0.15">
      <c r="N11741" s="93"/>
      <c r="P11741" s="93"/>
    </row>
    <row r="11742" spans="14:16" x14ac:dyDescent="0.15">
      <c r="N11742" s="93"/>
      <c r="P11742" s="93"/>
    </row>
    <row r="11743" spans="14:16" x14ac:dyDescent="0.15">
      <c r="N11743" s="93"/>
      <c r="P11743" s="93"/>
    </row>
    <row r="11744" spans="14:16" x14ac:dyDescent="0.15">
      <c r="N11744" s="93"/>
      <c r="P11744" s="93"/>
    </row>
    <row r="11745" spans="14:16" x14ac:dyDescent="0.15">
      <c r="N11745" s="93"/>
      <c r="P11745" s="93"/>
    </row>
    <row r="11746" spans="14:16" x14ac:dyDescent="0.15">
      <c r="N11746" s="93"/>
      <c r="P11746" s="93"/>
    </row>
    <row r="11747" spans="14:16" x14ac:dyDescent="0.15">
      <c r="N11747" s="93"/>
      <c r="P11747" s="93"/>
    </row>
    <row r="11748" spans="14:16" x14ac:dyDescent="0.15">
      <c r="N11748" s="93"/>
      <c r="P11748" s="93"/>
    </row>
    <row r="11749" spans="14:16" x14ac:dyDescent="0.15">
      <c r="N11749" s="93"/>
      <c r="P11749" s="93"/>
    </row>
    <row r="11750" spans="14:16" x14ac:dyDescent="0.15">
      <c r="N11750" s="93"/>
      <c r="P11750" s="93"/>
    </row>
    <row r="11751" spans="14:16" x14ac:dyDescent="0.15">
      <c r="N11751" s="93"/>
      <c r="P11751" s="93"/>
    </row>
    <row r="11752" spans="14:16" x14ac:dyDescent="0.15">
      <c r="N11752" s="93"/>
      <c r="P11752" s="93"/>
    </row>
    <row r="11753" spans="14:16" x14ac:dyDescent="0.15">
      <c r="N11753" s="93"/>
      <c r="P11753" s="93"/>
    </row>
    <row r="11754" spans="14:16" x14ac:dyDescent="0.15">
      <c r="N11754" s="93"/>
      <c r="P11754" s="93"/>
    </row>
    <row r="11755" spans="14:16" x14ac:dyDescent="0.15">
      <c r="N11755" s="93"/>
      <c r="P11755" s="93"/>
    </row>
    <row r="11756" spans="14:16" x14ac:dyDescent="0.15">
      <c r="N11756" s="93"/>
      <c r="P11756" s="93"/>
    </row>
    <row r="11757" spans="14:16" x14ac:dyDescent="0.15">
      <c r="N11757" s="93"/>
      <c r="P11757" s="93"/>
    </row>
    <row r="11758" spans="14:16" x14ac:dyDescent="0.15">
      <c r="N11758" s="93"/>
      <c r="P11758" s="93"/>
    </row>
    <row r="11759" spans="14:16" x14ac:dyDescent="0.15">
      <c r="N11759" s="93"/>
      <c r="P11759" s="93"/>
    </row>
    <row r="11760" spans="14:16" x14ac:dyDescent="0.15">
      <c r="N11760" s="93"/>
      <c r="P11760" s="93"/>
    </row>
    <row r="11761" spans="14:16" x14ac:dyDescent="0.15">
      <c r="N11761" s="93"/>
      <c r="P11761" s="93"/>
    </row>
    <row r="11762" spans="14:16" x14ac:dyDescent="0.15">
      <c r="N11762" s="93"/>
      <c r="P11762" s="93"/>
    </row>
    <row r="11763" spans="14:16" x14ac:dyDescent="0.15">
      <c r="N11763" s="93"/>
      <c r="P11763" s="93"/>
    </row>
    <row r="11764" spans="14:16" x14ac:dyDescent="0.15">
      <c r="N11764" s="93"/>
      <c r="P11764" s="93"/>
    </row>
    <row r="11765" spans="14:16" x14ac:dyDescent="0.15">
      <c r="N11765" s="93"/>
      <c r="P11765" s="93"/>
    </row>
    <row r="11766" spans="14:16" x14ac:dyDescent="0.15">
      <c r="N11766" s="93"/>
      <c r="P11766" s="93"/>
    </row>
    <row r="11767" spans="14:16" x14ac:dyDescent="0.15">
      <c r="N11767" s="93"/>
      <c r="P11767" s="93"/>
    </row>
    <row r="11768" spans="14:16" x14ac:dyDescent="0.15">
      <c r="N11768" s="93"/>
      <c r="P11768" s="93"/>
    </row>
    <row r="11769" spans="14:16" x14ac:dyDescent="0.15">
      <c r="N11769" s="93"/>
      <c r="P11769" s="93"/>
    </row>
    <row r="11770" spans="14:16" x14ac:dyDescent="0.15">
      <c r="N11770" s="93"/>
      <c r="P11770" s="93"/>
    </row>
    <row r="11771" spans="14:16" x14ac:dyDescent="0.15">
      <c r="N11771" s="93"/>
      <c r="P11771" s="93"/>
    </row>
    <row r="11772" spans="14:16" x14ac:dyDescent="0.15">
      <c r="N11772" s="93"/>
      <c r="P11772" s="93"/>
    </row>
    <row r="11773" spans="14:16" x14ac:dyDescent="0.15">
      <c r="N11773" s="93"/>
      <c r="P11773" s="93"/>
    </row>
    <row r="11774" spans="14:16" x14ac:dyDescent="0.15">
      <c r="N11774" s="93"/>
      <c r="P11774" s="93"/>
    </row>
    <row r="11775" spans="14:16" x14ac:dyDescent="0.15">
      <c r="N11775" s="93"/>
      <c r="P11775" s="93"/>
    </row>
    <row r="11776" spans="14:16" x14ac:dyDescent="0.15">
      <c r="N11776" s="93"/>
      <c r="P11776" s="93"/>
    </row>
    <row r="11777" spans="14:16" x14ac:dyDescent="0.15">
      <c r="N11777" s="93"/>
      <c r="P11777" s="93"/>
    </row>
    <row r="11778" spans="14:16" x14ac:dyDescent="0.15">
      <c r="N11778" s="93"/>
      <c r="P11778" s="93"/>
    </row>
    <row r="11779" spans="14:16" x14ac:dyDescent="0.15">
      <c r="N11779" s="93"/>
      <c r="P11779" s="93"/>
    </row>
    <row r="11780" spans="14:16" x14ac:dyDescent="0.15">
      <c r="N11780" s="93"/>
      <c r="P11780" s="93"/>
    </row>
    <row r="11781" spans="14:16" x14ac:dyDescent="0.15">
      <c r="N11781" s="93"/>
      <c r="P11781" s="93"/>
    </row>
    <row r="11782" spans="14:16" x14ac:dyDescent="0.15">
      <c r="N11782" s="93"/>
      <c r="P11782" s="93"/>
    </row>
    <row r="11783" spans="14:16" x14ac:dyDescent="0.15">
      <c r="N11783" s="93"/>
      <c r="P11783" s="93"/>
    </row>
    <row r="11784" spans="14:16" x14ac:dyDescent="0.15">
      <c r="N11784" s="93"/>
      <c r="P11784" s="93"/>
    </row>
    <row r="11785" spans="14:16" x14ac:dyDescent="0.15">
      <c r="N11785" s="93"/>
      <c r="P11785" s="93"/>
    </row>
    <row r="11786" spans="14:16" x14ac:dyDescent="0.15">
      <c r="N11786" s="93"/>
      <c r="P11786" s="93"/>
    </row>
    <row r="11787" spans="14:16" x14ac:dyDescent="0.15">
      <c r="N11787" s="93"/>
      <c r="P11787" s="93"/>
    </row>
    <row r="11788" spans="14:16" x14ac:dyDescent="0.15">
      <c r="N11788" s="93"/>
      <c r="P11788" s="93"/>
    </row>
    <row r="11789" spans="14:16" x14ac:dyDescent="0.15">
      <c r="N11789" s="93"/>
      <c r="P11789" s="93"/>
    </row>
    <row r="11790" spans="14:16" x14ac:dyDescent="0.15">
      <c r="N11790" s="93"/>
      <c r="P11790" s="93"/>
    </row>
    <row r="11791" spans="14:16" x14ac:dyDescent="0.15">
      <c r="N11791" s="93"/>
      <c r="P11791" s="93"/>
    </row>
    <row r="11792" spans="14:16" x14ac:dyDescent="0.15">
      <c r="N11792" s="93"/>
      <c r="P11792" s="93"/>
    </row>
    <row r="11793" spans="14:16" x14ac:dyDescent="0.15">
      <c r="N11793" s="93"/>
      <c r="P11793" s="93"/>
    </row>
    <row r="11794" spans="14:16" x14ac:dyDescent="0.15">
      <c r="N11794" s="93"/>
      <c r="P11794" s="93"/>
    </row>
    <row r="11795" spans="14:16" x14ac:dyDescent="0.15">
      <c r="N11795" s="93"/>
      <c r="P11795" s="93"/>
    </row>
    <row r="11796" spans="14:16" x14ac:dyDescent="0.15">
      <c r="N11796" s="93"/>
      <c r="P11796" s="93"/>
    </row>
    <row r="11797" spans="14:16" x14ac:dyDescent="0.15">
      <c r="N11797" s="93"/>
      <c r="P11797" s="93"/>
    </row>
    <row r="11798" spans="14:16" x14ac:dyDescent="0.15">
      <c r="N11798" s="93"/>
      <c r="P11798" s="93"/>
    </row>
    <row r="11799" spans="14:16" x14ac:dyDescent="0.15">
      <c r="N11799" s="93"/>
      <c r="P11799" s="93"/>
    </row>
    <row r="11800" spans="14:16" x14ac:dyDescent="0.15">
      <c r="N11800" s="93"/>
      <c r="P11800" s="93"/>
    </row>
    <row r="11801" spans="14:16" x14ac:dyDescent="0.15">
      <c r="N11801" s="93"/>
      <c r="P11801" s="93"/>
    </row>
    <row r="11802" spans="14:16" x14ac:dyDescent="0.15">
      <c r="N11802" s="93"/>
      <c r="P11802" s="93"/>
    </row>
    <row r="11803" spans="14:16" x14ac:dyDescent="0.15">
      <c r="N11803" s="93"/>
      <c r="P11803" s="93"/>
    </row>
    <row r="11804" spans="14:16" x14ac:dyDescent="0.15">
      <c r="N11804" s="93"/>
      <c r="P11804" s="93"/>
    </row>
    <row r="11805" spans="14:16" x14ac:dyDescent="0.15">
      <c r="N11805" s="93"/>
      <c r="P11805" s="93"/>
    </row>
    <row r="11806" spans="14:16" x14ac:dyDescent="0.15">
      <c r="N11806" s="93"/>
      <c r="P11806" s="93"/>
    </row>
    <row r="11807" spans="14:16" x14ac:dyDescent="0.15">
      <c r="N11807" s="93"/>
      <c r="P11807" s="93"/>
    </row>
    <row r="11808" spans="14:16" x14ac:dyDescent="0.15">
      <c r="N11808" s="93"/>
      <c r="P11808" s="93"/>
    </row>
    <row r="11809" spans="14:16" x14ac:dyDescent="0.15">
      <c r="N11809" s="93"/>
      <c r="P11809" s="93"/>
    </row>
    <row r="11810" spans="14:16" x14ac:dyDescent="0.15">
      <c r="N11810" s="93"/>
      <c r="P11810" s="93"/>
    </row>
    <row r="11811" spans="14:16" x14ac:dyDescent="0.15">
      <c r="N11811" s="93"/>
      <c r="P11811" s="93"/>
    </row>
    <row r="11812" spans="14:16" x14ac:dyDescent="0.15">
      <c r="N11812" s="93"/>
      <c r="P11812" s="93"/>
    </row>
    <row r="11813" spans="14:16" x14ac:dyDescent="0.15">
      <c r="N11813" s="93"/>
      <c r="P11813" s="93"/>
    </row>
    <row r="11814" spans="14:16" x14ac:dyDescent="0.15">
      <c r="N11814" s="93"/>
      <c r="P11814" s="93"/>
    </row>
    <row r="11815" spans="14:16" x14ac:dyDescent="0.15">
      <c r="N11815" s="93"/>
      <c r="P11815" s="93"/>
    </row>
    <row r="11816" spans="14:16" x14ac:dyDescent="0.15">
      <c r="N11816" s="93"/>
      <c r="P11816" s="93"/>
    </row>
    <row r="11817" spans="14:16" x14ac:dyDescent="0.15">
      <c r="N11817" s="93"/>
      <c r="P11817" s="93"/>
    </row>
    <row r="11818" spans="14:16" x14ac:dyDescent="0.15">
      <c r="N11818" s="93"/>
      <c r="P11818" s="93"/>
    </row>
    <row r="11819" spans="14:16" x14ac:dyDescent="0.15">
      <c r="N11819" s="93"/>
      <c r="P11819" s="93"/>
    </row>
    <row r="11820" spans="14:16" x14ac:dyDescent="0.15">
      <c r="N11820" s="93"/>
      <c r="P11820" s="93"/>
    </row>
    <row r="11821" spans="14:16" x14ac:dyDescent="0.15">
      <c r="N11821" s="93"/>
      <c r="P11821" s="93"/>
    </row>
    <row r="11822" spans="14:16" x14ac:dyDescent="0.15">
      <c r="N11822" s="93"/>
      <c r="P11822" s="93"/>
    </row>
    <row r="11823" spans="14:16" x14ac:dyDescent="0.15">
      <c r="N11823" s="93"/>
      <c r="P11823" s="93"/>
    </row>
    <row r="11824" spans="14:16" x14ac:dyDescent="0.15">
      <c r="N11824" s="93"/>
      <c r="P11824" s="93"/>
    </row>
    <row r="11825" spans="14:16" x14ac:dyDescent="0.15">
      <c r="N11825" s="93"/>
      <c r="P11825" s="93"/>
    </row>
    <row r="11826" spans="14:16" x14ac:dyDescent="0.15">
      <c r="N11826" s="93"/>
      <c r="P11826" s="93"/>
    </row>
    <row r="11827" spans="14:16" x14ac:dyDescent="0.15">
      <c r="N11827" s="93"/>
      <c r="P11827" s="93"/>
    </row>
    <row r="11828" spans="14:16" x14ac:dyDescent="0.15">
      <c r="N11828" s="93"/>
      <c r="P11828" s="93"/>
    </row>
    <row r="11829" spans="14:16" x14ac:dyDescent="0.15">
      <c r="N11829" s="93"/>
      <c r="P11829" s="93"/>
    </row>
    <row r="11830" spans="14:16" x14ac:dyDescent="0.15">
      <c r="N11830" s="93"/>
      <c r="P11830" s="93"/>
    </row>
    <row r="11831" spans="14:16" x14ac:dyDescent="0.15">
      <c r="N11831" s="93"/>
      <c r="P11831" s="93"/>
    </row>
    <row r="11832" spans="14:16" x14ac:dyDescent="0.15">
      <c r="N11832" s="93"/>
      <c r="P11832" s="93"/>
    </row>
    <row r="11833" spans="14:16" x14ac:dyDescent="0.15">
      <c r="N11833" s="93"/>
      <c r="P11833" s="93"/>
    </row>
    <row r="11834" spans="14:16" x14ac:dyDescent="0.15">
      <c r="N11834" s="93"/>
      <c r="P11834" s="93"/>
    </row>
    <row r="11835" spans="14:16" x14ac:dyDescent="0.15">
      <c r="N11835" s="93"/>
      <c r="P11835" s="93"/>
    </row>
    <row r="11836" spans="14:16" x14ac:dyDescent="0.15">
      <c r="N11836" s="93"/>
      <c r="P11836" s="93"/>
    </row>
    <row r="11837" spans="14:16" x14ac:dyDescent="0.15">
      <c r="N11837" s="93"/>
      <c r="P11837" s="93"/>
    </row>
    <row r="11838" spans="14:16" x14ac:dyDescent="0.15">
      <c r="N11838" s="93"/>
      <c r="P11838" s="93"/>
    </row>
    <row r="11839" spans="14:16" x14ac:dyDescent="0.15">
      <c r="N11839" s="93"/>
      <c r="P11839" s="93"/>
    </row>
    <row r="11840" spans="14:16" x14ac:dyDescent="0.15">
      <c r="N11840" s="93"/>
      <c r="P11840" s="93"/>
    </row>
    <row r="11841" spans="14:16" x14ac:dyDescent="0.15">
      <c r="N11841" s="93"/>
      <c r="P11841" s="93"/>
    </row>
    <row r="11842" spans="14:16" x14ac:dyDescent="0.15">
      <c r="N11842" s="93"/>
      <c r="P11842" s="93"/>
    </row>
    <row r="11843" spans="14:16" x14ac:dyDescent="0.15">
      <c r="N11843" s="93"/>
      <c r="P11843" s="93"/>
    </row>
    <row r="11844" spans="14:16" x14ac:dyDescent="0.15">
      <c r="N11844" s="93"/>
      <c r="P11844" s="93"/>
    </row>
    <row r="11845" spans="14:16" x14ac:dyDescent="0.15">
      <c r="N11845" s="93"/>
      <c r="P11845" s="93"/>
    </row>
    <row r="11846" spans="14:16" x14ac:dyDescent="0.15">
      <c r="N11846" s="93"/>
      <c r="P11846" s="93"/>
    </row>
    <row r="11847" spans="14:16" x14ac:dyDescent="0.15">
      <c r="N11847" s="93"/>
      <c r="P11847" s="93"/>
    </row>
    <row r="11848" spans="14:16" x14ac:dyDescent="0.15">
      <c r="N11848" s="93"/>
      <c r="P11848" s="93"/>
    </row>
    <row r="11849" spans="14:16" x14ac:dyDescent="0.15">
      <c r="N11849" s="93"/>
      <c r="P11849" s="93"/>
    </row>
    <row r="11850" spans="14:16" x14ac:dyDescent="0.15">
      <c r="N11850" s="93"/>
      <c r="P11850" s="93"/>
    </row>
    <row r="11851" spans="14:16" x14ac:dyDescent="0.15">
      <c r="N11851" s="93"/>
      <c r="P11851" s="93"/>
    </row>
    <row r="11852" spans="14:16" x14ac:dyDescent="0.15">
      <c r="N11852" s="93"/>
      <c r="P11852" s="93"/>
    </row>
    <row r="11853" spans="14:16" x14ac:dyDescent="0.15">
      <c r="N11853" s="93"/>
      <c r="P11853" s="93"/>
    </row>
    <row r="11854" spans="14:16" x14ac:dyDescent="0.15">
      <c r="N11854" s="93"/>
      <c r="P11854" s="93"/>
    </row>
    <row r="11855" spans="14:16" x14ac:dyDescent="0.15">
      <c r="N11855" s="93"/>
      <c r="P11855" s="93"/>
    </row>
    <row r="11856" spans="14:16" x14ac:dyDescent="0.15">
      <c r="N11856" s="93"/>
      <c r="P11856" s="93"/>
    </row>
    <row r="11857" spans="14:16" x14ac:dyDescent="0.15">
      <c r="N11857" s="93"/>
      <c r="P11857" s="93"/>
    </row>
    <row r="11858" spans="14:16" x14ac:dyDescent="0.15">
      <c r="N11858" s="93"/>
      <c r="P11858" s="93"/>
    </row>
    <row r="11859" spans="14:16" x14ac:dyDescent="0.15">
      <c r="N11859" s="93"/>
      <c r="P11859" s="93"/>
    </row>
    <row r="11860" spans="14:16" x14ac:dyDescent="0.15">
      <c r="N11860" s="93"/>
      <c r="P11860" s="93"/>
    </row>
    <row r="11861" spans="14:16" x14ac:dyDescent="0.15">
      <c r="N11861" s="93"/>
      <c r="P11861" s="93"/>
    </row>
    <row r="11862" spans="14:16" x14ac:dyDescent="0.15">
      <c r="N11862" s="93"/>
      <c r="P11862" s="93"/>
    </row>
    <row r="11863" spans="14:16" x14ac:dyDescent="0.15">
      <c r="N11863" s="93"/>
      <c r="P11863" s="93"/>
    </row>
    <row r="11864" spans="14:16" x14ac:dyDescent="0.15">
      <c r="N11864" s="93"/>
      <c r="P11864" s="93"/>
    </row>
    <row r="11865" spans="14:16" x14ac:dyDescent="0.15">
      <c r="N11865" s="93"/>
      <c r="P11865" s="93"/>
    </row>
    <row r="11866" spans="14:16" x14ac:dyDescent="0.15">
      <c r="N11866" s="93"/>
      <c r="P11866" s="93"/>
    </row>
    <row r="11867" spans="14:16" x14ac:dyDescent="0.15">
      <c r="N11867" s="93"/>
      <c r="P11867" s="93"/>
    </row>
    <row r="11868" spans="14:16" x14ac:dyDescent="0.15">
      <c r="N11868" s="93"/>
      <c r="P11868" s="93"/>
    </row>
    <row r="11869" spans="14:16" x14ac:dyDescent="0.15">
      <c r="N11869" s="93"/>
      <c r="P11869" s="93"/>
    </row>
    <row r="11870" spans="14:16" x14ac:dyDescent="0.15">
      <c r="N11870" s="93"/>
      <c r="P11870" s="93"/>
    </row>
    <row r="11871" spans="14:16" x14ac:dyDescent="0.15">
      <c r="N11871" s="93"/>
      <c r="P11871" s="93"/>
    </row>
    <row r="11872" spans="14:16" x14ac:dyDescent="0.15">
      <c r="N11872" s="93"/>
      <c r="P11872" s="93"/>
    </row>
    <row r="11873" spans="14:16" x14ac:dyDescent="0.15">
      <c r="N11873" s="93"/>
      <c r="P11873" s="93"/>
    </row>
    <row r="11874" spans="14:16" x14ac:dyDescent="0.15">
      <c r="N11874" s="93"/>
      <c r="P11874" s="93"/>
    </row>
    <row r="11875" spans="14:16" x14ac:dyDescent="0.15">
      <c r="N11875" s="93"/>
      <c r="P11875" s="93"/>
    </row>
    <row r="11876" spans="14:16" x14ac:dyDescent="0.15">
      <c r="N11876" s="93"/>
      <c r="P11876" s="93"/>
    </row>
    <row r="11877" spans="14:16" x14ac:dyDescent="0.15">
      <c r="N11877" s="93"/>
      <c r="P11877" s="93"/>
    </row>
    <row r="11878" spans="14:16" x14ac:dyDescent="0.15">
      <c r="N11878" s="93"/>
      <c r="P11878" s="93"/>
    </row>
    <row r="11879" spans="14:16" x14ac:dyDescent="0.15">
      <c r="N11879" s="93"/>
      <c r="P11879" s="93"/>
    </row>
    <row r="11880" spans="14:16" x14ac:dyDescent="0.15">
      <c r="N11880" s="93"/>
      <c r="P11880" s="93"/>
    </row>
    <row r="11881" spans="14:16" x14ac:dyDescent="0.15">
      <c r="N11881" s="93"/>
      <c r="P11881" s="93"/>
    </row>
    <row r="11882" spans="14:16" x14ac:dyDescent="0.15">
      <c r="N11882" s="93"/>
      <c r="P11882" s="93"/>
    </row>
    <row r="11883" spans="14:16" x14ac:dyDescent="0.15">
      <c r="N11883" s="93"/>
      <c r="P11883" s="93"/>
    </row>
    <row r="11884" spans="14:16" x14ac:dyDescent="0.15">
      <c r="N11884" s="93"/>
      <c r="P11884" s="93"/>
    </row>
    <row r="11885" spans="14:16" x14ac:dyDescent="0.15">
      <c r="N11885" s="93"/>
      <c r="P11885" s="93"/>
    </row>
    <row r="11886" spans="14:16" x14ac:dyDescent="0.15">
      <c r="N11886" s="93"/>
      <c r="P11886" s="93"/>
    </row>
    <row r="11887" spans="14:16" x14ac:dyDescent="0.15">
      <c r="N11887" s="93"/>
      <c r="P11887" s="93"/>
    </row>
    <row r="11888" spans="14:16" x14ac:dyDescent="0.15">
      <c r="N11888" s="93"/>
      <c r="P11888" s="93"/>
    </row>
    <row r="11889" spans="14:16" x14ac:dyDescent="0.15">
      <c r="N11889" s="93"/>
      <c r="P11889" s="93"/>
    </row>
    <row r="11890" spans="14:16" x14ac:dyDescent="0.15">
      <c r="N11890" s="93"/>
      <c r="P11890" s="93"/>
    </row>
    <row r="11891" spans="14:16" x14ac:dyDescent="0.15">
      <c r="N11891" s="93"/>
      <c r="P11891" s="93"/>
    </row>
    <row r="11892" spans="14:16" x14ac:dyDescent="0.15">
      <c r="N11892" s="93"/>
      <c r="P11892" s="93"/>
    </row>
    <row r="11893" spans="14:16" x14ac:dyDescent="0.15">
      <c r="N11893" s="93"/>
      <c r="P11893" s="93"/>
    </row>
    <row r="11894" spans="14:16" x14ac:dyDescent="0.15">
      <c r="N11894" s="93"/>
      <c r="P11894" s="93"/>
    </row>
    <row r="11895" spans="14:16" x14ac:dyDescent="0.15">
      <c r="N11895" s="93"/>
      <c r="P11895" s="93"/>
    </row>
    <row r="11896" spans="14:16" x14ac:dyDescent="0.15">
      <c r="N11896" s="93"/>
      <c r="P11896" s="93"/>
    </row>
    <row r="11897" spans="14:16" x14ac:dyDescent="0.15">
      <c r="N11897" s="93"/>
      <c r="P11897" s="93"/>
    </row>
    <row r="11898" spans="14:16" x14ac:dyDescent="0.15">
      <c r="N11898" s="93"/>
      <c r="P11898" s="93"/>
    </row>
    <row r="11899" spans="14:16" x14ac:dyDescent="0.15">
      <c r="N11899" s="93"/>
      <c r="P11899" s="93"/>
    </row>
    <row r="11900" spans="14:16" x14ac:dyDescent="0.15">
      <c r="N11900" s="93"/>
      <c r="P11900" s="93"/>
    </row>
    <row r="11901" spans="14:16" x14ac:dyDescent="0.15">
      <c r="N11901" s="93"/>
      <c r="P11901" s="93"/>
    </row>
    <row r="11902" spans="14:16" x14ac:dyDescent="0.15">
      <c r="N11902" s="93"/>
      <c r="P11902" s="93"/>
    </row>
    <row r="11903" spans="14:16" x14ac:dyDescent="0.15">
      <c r="N11903" s="93"/>
      <c r="P11903" s="93"/>
    </row>
    <row r="11904" spans="14:16" x14ac:dyDescent="0.15">
      <c r="N11904" s="93"/>
      <c r="P11904" s="93"/>
    </row>
    <row r="11905" spans="14:16" x14ac:dyDescent="0.15">
      <c r="N11905" s="93"/>
      <c r="P11905" s="93"/>
    </row>
    <row r="11906" spans="14:16" x14ac:dyDescent="0.15">
      <c r="N11906" s="93"/>
      <c r="P11906" s="93"/>
    </row>
    <row r="11907" spans="14:16" x14ac:dyDescent="0.15">
      <c r="N11907" s="93"/>
      <c r="P11907" s="93"/>
    </row>
    <row r="11908" spans="14:16" x14ac:dyDescent="0.15">
      <c r="N11908" s="93"/>
      <c r="P11908" s="93"/>
    </row>
    <row r="11909" spans="14:16" x14ac:dyDescent="0.15">
      <c r="N11909" s="93"/>
      <c r="P11909" s="93"/>
    </row>
    <row r="11910" spans="14:16" x14ac:dyDescent="0.15">
      <c r="N11910" s="93"/>
      <c r="P11910" s="93"/>
    </row>
    <row r="11911" spans="14:16" x14ac:dyDescent="0.15">
      <c r="N11911" s="93"/>
      <c r="P11911" s="93"/>
    </row>
    <row r="11912" spans="14:16" x14ac:dyDescent="0.15">
      <c r="N11912" s="93"/>
      <c r="P11912" s="93"/>
    </row>
    <row r="11913" spans="14:16" x14ac:dyDescent="0.15">
      <c r="N11913" s="93"/>
      <c r="P11913" s="93"/>
    </row>
    <row r="11914" spans="14:16" x14ac:dyDescent="0.15">
      <c r="N11914" s="93"/>
      <c r="P11914" s="93"/>
    </row>
    <row r="11915" spans="14:16" x14ac:dyDescent="0.15">
      <c r="N11915" s="93"/>
      <c r="P11915" s="93"/>
    </row>
    <row r="11916" spans="14:16" x14ac:dyDescent="0.15">
      <c r="N11916" s="93"/>
      <c r="P11916" s="93"/>
    </row>
    <row r="11917" spans="14:16" x14ac:dyDescent="0.15">
      <c r="N11917" s="93"/>
      <c r="P11917" s="93"/>
    </row>
    <row r="11918" spans="14:16" x14ac:dyDescent="0.15">
      <c r="N11918" s="93"/>
      <c r="P11918" s="93"/>
    </row>
    <row r="11919" spans="14:16" x14ac:dyDescent="0.15">
      <c r="N11919" s="93"/>
      <c r="P11919" s="93"/>
    </row>
    <row r="11920" spans="14:16" x14ac:dyDescent="0.15">
      <c r="N11920" s="93"/>
      <c r="P11920" s="93"/>
    </row>
    <row r="11921" spans="14:16" x14ac:dyDescent="0.15">
      <c r="N11921" s="93"/>
      <c r="P11921" s="93"/>
    </row>
    <row r="11922" spans="14:16" x14ac:dyDescent="0.15">
      <c r="N11922" s="93"/>
      <c r="P11922" s="93"/>
    </row>
    <row r="11923" spans="14:16" x14ac:dyDescent="0.15">
      <c r="N11923" s="93"/>
      <c r="P11923" s="93"/>
    </row>
    <row r="11924" spans="14:16" x14ac:dyDescent="0.15">
      <c r="N11924" s="93"/>
      <c r="P11924" s="93"/>
    </row>
    <row r="11925" spans="14:16" x14ac:dyDescent="0.15">
      <c r="N11925" s="93"/>
      <c r="P11925" s="93"/>
    </row>
    <row r="11926" spans="14:16" x14ac:dyDescent="0.15">
      <c r="N11926" s="93"/>
      <c r="P11926" s="93"/>
    </row>
    <row r="11927" spans="14:16" x14ac:dyDescent="0.15">
      <c r="N11927" s="93"/>
      <c r="P11927" s="93"/>
    </row>
    <row r="11928" spans="14:16" x14ac:dyDescent="0.15">
      <c r="N11928" s="93"/>
      <c r="P11928" s="93"/>
    </row>
    <row r="11929" spans="14:16" x14ac:dyDescent="0.15">
      <c r="N11929" s="93"/>
      <c r="P11929" s="93"/>
    </row>
    <row r="11930" spans="14:16" x14ac:dyDescent="0.15">
      <c r="N11930" s="93"/>
      <c r="P11930" s="93"/>
    </row>
    <row r="11931" spans="14:16" x14ac:dyDescent="0.15">
      <c r="N11931" s="93"/>
      <c r="P11931" s="93"/>
    </row>
    <row r="11932" spans="14:16" x14ac:dyDescent="0.15">
      <c r="N11932" s="93"/>
      <c r="P11932" s="93"/>
    </row>
    <row r="11933" spans="14:16" x14ac:dyDescent="0.15">
      <c r="N11933" s="93"/>
      <c r="P11933" s="93"/>
    </row>
    <row r="11934" spans="14:16" x14ac:dyDescent="0.15">
      <c r="N11934" s="93"/>
      <c r="P11934" s="93"/>
    </row>
    <row r="11935" spans="14:16" x14ac:dyDescent="0.15">
      <c r="N11935" s="93"/>
      <c r="P11935" s="93"/>
    </row>
    <row r="11936" spans="14:16" x14ac:dyDescent="0.15">
      <c r="N11936" s="93"/>
      <c r="P11936" s="93"/>
    </row>
    <row r="11937" spans="14:16" x14ac:dyDescent="0.15">
      <c r="N11937" s="93"/>
      <c r="P11937" s="93"/>
    </row>
    <row r="11938" spans="14:16" x14ac:dyDescent="0.15">
      <c r="N11938" s="93"/>
      <c r="P11938" s="93"/>
    </row>
    <row r="11939" spans="14:16" x14ac:dyDescent="0.15">
      <c r="N11939" s="93"/>
      <c r="P11939" s="93"/>
    </row>
    <row r="11940" spans="14:16" x14ac:dyDescent="0.15">
      <c r="N11940" s="93"/>
      <c r="P11940" s="93"/>
    </row>
    <row r="11941" spans="14:16" x14ac:dyDescent="0.15">
      <c r="N11941" s="93"/>
      <c r="P11941" s="93"/>
    </row>
    <row r="11942" spans="14:16" x14ac:dyDescent="0.15">
      <c r="N11942" s="93"/>
      <c r="P11942" s="93"/>
    </row>
    <row r="11943" spans="14:16" x14ac:dyDescent="0.15">
      <c r="N11943" s="93"/>
      <c r="P11943" s="93"/>
    </row>
    <row r="11944" spans="14:16" x14ac:dyDescent="0.15">
      <c r="N11944" s="93"/>
      <c r="P11944" s="93"/>
    </row>
    <row r="11945" spans="14:16" x14ac:dyDescent="0.15">
      <c r="N11945" s="93"/>
      <c r="P11945" s="93"/>
    </row>
    <row r="11946" spans="14:16" x14ac:dyDescent="0.15">
      <c r="N11946" s="93"/>
      <c r="P11946" s="93"/>
    </row>
    <row r="11947" spans="14:16" x14ac:dyDescent="0.15">
      <c r="N11947" s="93"/>
      <c r="P11947" s="93"/>
    </row>
    <row r="11948" spans="14:16" x14ac:dyDescent="0.15">
      <c r="N11948" s="93"/>
      <c r="P11948" s="93"/>
    </row>
    <row r="11949" spans="14:16" x14ac:dyDescent="0.15">
      <c r="N11949" s="93"/>
      <c r="P11949" s="93"/>
    </row>
    <row r="11950" spans="14:16" x14ac:dyDescent="0.15">
      <c r="N11950" s="93"/>
      <c r="P11950" s="93"/>
    </row>
    <row r="11951" spans="14:16" x14ac:dyDescent="0.15">
      <c r="N11951" s="93"/>
      <c r="P11951" s="93"/>
    </row>
    <row r="11952" spans="14:16" x14ac:dyDescent="0.15">
      <c r="N11952" s="93"/>
      <c r="P11952" s="93"/>
    </row>
    <row r="11953" spans="14:16" x14ac:dyDescent="0.15">
      <c r="N11953" s="93"/>
      <c r="P11953" s="93"/>
    </row>
    <row r="11954" spans="14:16" x14ac:dyDescent="0.15">
      <c r="N11954" s="93"/>
      <c r="P11954" s="93"/>
    </row>
    <row r="11955" spans="14:16" x14ac:dyDescent="0.15">
      <c r="N11955" s="93"/>
      <c r="P11955" s="93"/>
    </row>
    <row r="11956" spans="14:16" x14ac:dyDescent="0.15">
      <c r="N11956" s="93"/>
      <c r="P11956" s="93"/>
    </row>
    <row r="11957" spans="14:16" x14ac:dyDescent="0.15">
      <c r="N11957" s="93"/>
      <c r="P11957" s="93"/>
    </row>
    <row r="11958" spans="14:16" x14ac:dyDescent="0.15">
      <c r="N11958" s="93"/>
      <c r="P11958" s="93"/>
    </row>
    <row r="11959" spans="14:16" x14ac:dyDescent="0.15">
      <c r="N11959" s="93"/>
      <c r="P11959" s="93"/>
    </row>
    <row r="11960" spans="14:16" x14ac:dyDescent="0.15">
      <c r="N11960" s="93"/>
      <c r="P11960" s="93"/>
    </row>
    <row r="11961" spans="14:16" x14ac:dyDescent="0.15">
      <c r="N11961" s="93"/>
      <c r="P11961" s="93"/>
    </row>
    <row r="11962" spans="14:16" x14ac:dyDescent="0.15">
      <c r="N11962" s="93"/>
      <c r="P11962" s="93"/>
    </row>
    <row r="11963" spans="14:16" x14ac:dyDescent="0.15">
      <c r="N11963" s="93"/>
      <c r="P11963" s="93"/>
    </row>
    <row r="11964" spans="14:16" x14ac:dyDescent="0.15">
      <c r="N11964" s="93"/>
      <c r="P11964" s="93"/>
    </row>
    <row r="11965" spans="14:16" x14ac:dyDescent="0.15">
      <c r="N11965" s="93"/>
      <c r="P11965" s="93"/>
    </row>
    <row r="11966" spans="14:16" x14ac:dyDescent="0.15">
      <c r="N11966" s="93"/>
      <c r="P11966" s="93"/>
    </row>
    <row r="11967" spans="14:16" x14ac:dyDescent="0.15">
      <c r="N11967" s="93"/>
      <c r="P11967" s="93"/>
    </row>
    <row r="11968" spans="14:16" x14ac:dyDescent="0.15">
      <c r="N11968" s="93"/>
      <c r="P11968" s="93"/>
    </row>
    <row r="11969" spans="14:16" x14ac:dyDescent="0.15">
      <c r="N11969" s="93"/>
      <c r="P11969" s="93"/>
    </row>
    <row r="11970" spans="14:16" x14ac:dyDescent="0.15">
      <c r="N11970" s="93"/>
      <c r="P11970" s="93"/>
    </row>
    <row r="11971" spans="14:16" x14ac:dyDescent="0.15">
      <c r="N11971" s="93"/>
      <c r="P11971" s="93"/>
    </row>
    <row r="11972" spans="14:16" x14ac:dyDescent="0.15">
      <c r="N11972" s="93"/>
      <c r="P11972" s="93"/>
    </row>
    <row r="11973" spans="14:16" x14ac:dyDescent="0.15">
      <c r="N11973" s="93"/>
      <c r="P11973" s="93"/>
    </row>
    <row r="11974" spans="14:16" x14ac:dyDescent="0.15">
      <c r="N11974" s="93"/>
      <c r="P11974" s="93"/>
    </row>
    <row r="11975" spans="14:16" x14ac:dyDescent="0.15">
      <c r="N11975" s="93"/>
      <c r="P11975" s="93"/>
    </row>
    <row r="11976" spans="14:16" x14ac:dyDescent="0.15">
      <c r="N11976" s="93"/>
      <c r="P11976" s="93"/>
    </row>
    <row r="11977" spans="14:16" x14ac:dyDescent="0.15">
      <c r="N11977" s="93"/>
      <c r="P11977" s="93"/>
    </row>
    <row r="11978" spans="14:16" x14ac:dyDescent="0.15">
      <c r="N11978" s="93"/>
      <c r="P11978" s="93"/>
    </row>
    <row r="11979" spans="14:16" x14ac:dyDescent="0.15">
      <c r="N11979" s="93"/>
      <c r="P11979" s="93"/>
    </row>
    <row r="11980" spans="14:16" x14ac:dyDescent="0.15">
      <c r="N11980" s="93"/>
      <c r="P11980" s="93"/>
    </row>
    <row r="11981" spans="14:16" x14ac:dyDescent="0.15">
      <c r="N11981" s="93"/>
      <c r="P11981" s="93"/>
    </row>
    <row r="11982" spans="14:16" x14ac:dyDescent="0.15">
      <c r="N11982" s="93"/>
      <c r="P11982" s="93"/>
    </row>
    <row r="11983" spans="14:16" x14ac:dyDescent="0.15">
      <c r="N11983" s="93"/>
      <c r="P11983" s="93"/>
    </row>
    <row r="11984" spans="14:16" x14ac:dyDescent="0.15">
      <c r="N11984" s="93"/>
      <c r="P11984" s="93"/>
    </row>
    <row r="11985" spans="14:16" x14ac:dyDescent="0.15">
      <c r="N11985" s="93"/>
      <c r="P11985" s="93"/>
    </row>
    <row r="11986" spans="14:16" x14ac:dyDescent="0.15">
      <c r="N11986" s="93"/>
      <c r="P11986" s="93"/>
    </row>
    <row r="11987" spans="14:16" x14ac:dyDescent="0.15">
      <c r="N11987" s="93"/>
      <c r="P11987" s="93"/>
    </row>
    <row r="11988" spans="14:16" x14ac:dyDescent="0.15">
      <c r="N11988" s="93"/>
      <c r="P11988" s="93"/>
    </row>
    <row r="11989" spans="14:16" x14ac:dyDescent="0.15">
      <c r="N11989" s="93"/>
      <c r="P11989" s="93"/>
    </row>
    <row r="11990" spans="14:16" x14ac:dyDescent="0.15">
      <c r="N11990" s="93"/>
      <c r="P11990" s="93"/>
    </row>
    <row r="11991" spans="14:16" x14ac:dyDescent="0.15">
      <c r="N11991" s="93"/>
      <c r="P11991" s="93"/>
    </row>
    <row r="11992" spans="14:16" x14ac:dyDescent="0.15">
      <c r="N11992" s="93"/>
      <c r="P11992" s="93"/>
    </row>
    <row r="11993" spans="14:16" x14ac:dyDescent="0.15">
      <c r="N11993" s="93"/>
      <c r="P11993" s="93"/>
    </row>
    <row r="11994" spans="14:16" x14ac:dyDescent="0.15">
      <c r="N11994" s="93"/>
      <c r="P11994" s="93"/>
    </row>
    <row r="11995" spans="14:16" x14ac:dyDescent="0.15">
      <c r="N11995" s="93"/>
      <c r="P11995" s="93"/>
    </row>
    <row r="11996" spans="14:16" x14ac:dyDescent="0.15">
      <c r="N11996" s="93"/>
      <c r="P11996" s="93"/>
    </row>
    <row r="11997" spans="14:16" x14ac:dyDescent="0.15">
      <c r="N11997" s="93"/>
      <c r="P11997" s="93"/>
    </row>
    <row r="11998" spans="14:16" x14ac:dyDescent="0.15">
      <c r="N11998" s="93"/>
      <c r="P11998" s="93"/>
    </row>
    <row r="11999" spans="14:16" x14ac:dyDescent="0.15">
      <c r="N11999" s="93"/>
      <c r="P11999" s="93"/>
    </row>
    <row r="12000" spans="14:16" x14ac:dyDescent="0.15">
      <c r="N12000" s="93"/>
      <c r="P12000" s="93"/>
    </row>
    <row r="12001" spans="14:16" x14ac:dyDescent="0.15">
      <c r="N12001" s="93"/>
      <c r="P12001" s="93"/>
    </row>
    <row r="12002" spans="14:16" x14ac:dyDescent="0.15">
      <c r="N12002" s="93"/>
      <c r="P12002" s="93"/>
    </row>
    <row r="12003" spans="14:16" x14ac:dyDescent="0.15">
      <c r="N12003" s="93"/>
      <c r="P12003" s="93"/>
    </row>
    <row r="12004" spans="14:16" x14ac:dyDescent="0.15">
      <c r="N12004" s="93"/>
      <c r="P12004" s="93"/>
    </row>
    <row r="12005" spans="14:16" x14ac:dyDescent="0.15">
      <c r="N12005" s="93"/>
      <c r="P12005" s="93"/>
    </row>
    <row r="12006" spans="14:16" x14ac:dyDescent="0.15">
      <c r="N12006" s="93"/>
      <c r="P12006" s="93"/>
    </row>
    <row r="12007" spans="14:16" x14ac:dyDescent="0.15">
      <c r="N12007" s="93"/>
      <c r="P12007" s="93"/>
    </row>
    <row r="12008" spans="14:16" x14ac:dyDescent="0.15">
      <c r="N12008" s="93"/>
      <c r="P12008" s="93"/>
    </row>
    <row r="12009" spans="14:16" x14ac:dyDescent="0.15">
      <c r="N12009" s="93"/>
      <c r="P12009" s="93"/>
    </row>
    <row r="12010" spans="14:16" x14ac:dyDescent="0.15">
      <c r="N12010" s="93"/>
      <c r="P12010" s="93"/>
    </row>
    <row r="12011" spans="14:16" x14ac:dyDescent="0.15">
      <c r="N12011" s="93"/>
      <c r="P12011" s="93"/>
    </row>
    <row r="12012" spans="14:16" x14ac:dyDescent="0.15">
      <c r="N12012" s="93"/>
      <c r="P12012" s="93"/>
    </row>
    <row r="12013" spans="14:16" x14ac:dyDescent="0.15">
      <c r="N12013" s="93"/>
      <c r="P12013" s="93"/>
    </row>
    <row r="12014" spans="14:16" x14ac:dyDescent="0.15">
      <c r="N12014" s="93"/>
      <c r="P12014" s="93"/>
    </row>
    <row r="12015" spans="14:16" x14ac:dyDescent="0.15">
      <c r="N12015" s="93"/>
      <c r="P12015" s="93"/>
    </row>
    <row r="12016" spans="14:16" x14ac:dyDescent="0.15">
      <c r="N12016" s="93"/>
      <c r="P12016" s="93"/>
    </row>
    <row r="12017" spans="14:16" x14ac:dyDescent="0.15">
      <c r="N12017" s="93"/>
      <c r="P12017" s="93"/>
    </row>
    <row r="12018" spans="14:16" x14ac:dyDescent="0.15">
      <c r="N12018" s="93"/>
      <c r="P12018" s="93"/>
    </row>
    <row r="12019" spans="14:16" x14ac:dyDescent="0.15">
      <c r="N12019" s="93"/>
      <c r="P12019" s="93"/>
    </row>
    <row r="12020" spans="14:16" x14ac:dyDescent="0.15">
      <c r="N12020" s="93"/>
      <c r="P12020" s="93"/>
    </row>
    <row r="12021" spans="14:16" x14ac:dyDescent="0.15">
      <c r="N12021" s="93"/>
      <c r="P12021" s="93"/>
    </row>
    <row r="12022" spans="14:16" x14ac:dyDescent="0.15">
      <c r="N12022" s="93"/>
      <c r="P12022" s="93"/>
    </row>
    <row r="12023" spans="14:16" x14ac:dyDescent="0.15">
      <c r="N12023" s="93"/>
      <c r="P12023" s="93"/>
    </row>
    <row r="12024" spans="14:16" x14ac:dyDescent="0.15">
      <c r="N12024" s="93"/>
      <c r="P12024" s="93"/>
    </row>
    <row r="12025" spans="14:16" x14ac:dyDescent="0.15">
      <c r="N12025" s="93"/>
      <c r="P12025" s="93"/>
    </row>
    <row r="12026" spans="14:16" x14ac:dyDescent="0.15">
      <c r="N12026" s="93"/>
      <c r="P12026" s="93"/>
    </row>
    <row r="12027" spans="14:16" x14ac:dyDescent="0.15">
      <c r="N12027" s="93"/>
      <c r="P12027" s="93"/>
    </row>
    <row r="12028" spans="14:16" x14ac:dyDescent="0.15">
      <c r="N12028" s="93"/>
      <c r="P12028" s="93"/>
    </row>
    <row r="12029" spans="14:16" x14ac:dyDescent="0.15">
      <c r="N12029" s="93"/>
      <c r="P12029" s="93"/>
    </row>
    <row r="12030" spans="14:16" x14ac:dyDescent="0.15">
      <c r="N12030" s="93"/>
      <c r="P12030" s="93"/>
    </row>
    <row r="12031" spans="14:16" x14ac:dyDescent="0.15">
      <c r="N12031" s="93"/>
      <c r="P12031" s="93"/>
    </row>
    <row r="12032" spans="14:16" x14ac:dyDescent="0.15">
      <c r="N12032" s="93"/>
      <c r="P12032" s="93"/>
    </row>
    <row r="12033" spans="14:16" x14ac:dyDescent="0.15">
      <c r="N12033" s="93"/>
      <c r="P12033" s="93"/>
    </row>
    <row r="12034" spans="14:16" x14ac:dyDescent="0.15">
      <c r="N12034" s="93"/>
      <c r="P12034" s="93"/>
    </row>
    <row r="12035" spans="14:16" x14ac:dyDescent="0.15">
      <c r="N12035" s="93"/>
      <c r="P12035" s="93"/>
    </row>
    <row r="12036" spans="14:16" x14ac:dyDescent="0.15">
      <c r="N12036" s="93"/>
      <c r="P12036" s="93"/>
    </row>
    <row r="12037" spans="14:16" x14ac:dyDescent="0.15">
      <c r="N12037" s="93"/>
      <c r="P12037" s="93"/>
    </row>
    <row r="12038" spans="14:16" x14ac:dyDescent="0.15">
      <c r="N12038" s="93"/>
      <c r="P12038" s="93"/>
    </row>
    <row r="12039" spans="14:16" x14ac:dyDescent="0.15">
      <c r="N12039" s="93"/>
      <c r="P12039" s="93"/>
    </row>
    <row r="12040" spans="14:16" x14ac:dyDescent="0.15">
      <c r="N12040" s="93"/>
      <c r="P12040" s="93"/>
    </row>
    <row r="12041" spans="14:16" x14ac:dyDescent="0.15">
      <c r="N12041" s="93"/>
      <c r="P12041" s="93"/>
    </row>
    <row r="12042" spans="14:16" x14ac:dyDescent="0.15">
      <c r="N12042" s="93"/>
      <c r="P12042" s="93"/>
    </row>
    <row r="12043" spans="14:16" x14ac:dyDescent="0.15">
      <c r="N12043" s="93"/>
      <c r="P12043" s="93"/>
    </row>
    <row r="12044" spans="14:16" x14ac:dyDescent="0.15">
      <c r="N12044" s="93"/>
      <c r="P12044" s="93"/>
    </row>
    <row r="12045" spans="14:16" x14ac:dyDescent="0.15">
      <c r="N12045" s="93"/>
      <c r="P12045" s="93"/>
    </row>
    <row r="12046" spans="14:16" x14ac:dyDescent="0.15">
      <c r="N12046" s="93"/>
      <c r="P12046" s="93"/>
    </row>
    <row r="12047" spans="14:16" x14ac:dyDescent="0.15">
      <c r="N12047" s="93"/>
      <c r="P12047" s="93"/>
    </row>
    <row r="12048" spans="14:16" x14ac:dyDescent="0.15">
      <c r="N12048" s="93"/>
      <c r="P12048" s="93"/>
    </row>
    <row r="12049" spans="14:16" x14ac:dyDescent="0.15">
      <c r="N12049" s="93"/>
      <c r="P12049" s="93"/>
    </row>
    <row r="12050" spans="14:16" x14ac:dyDescent="0.15">
      <c r="N12050" s="93"/>
      <c r="P12050" s="93"/>
    </row>
    <row r="12051" spans="14:16" x14ac:dyDescent="0.15">
      <c r="N12051" s="93"/>
      <c r="P12051" s="93"/>
    </row>
    <row r="12052" spans="14:16" x14ac:dyDescent="0.15">
      <c r="N12052" s="93"/>
      <c r="P12052" s="93"/>
    </row>
    <row r="12053" spans="14:16" x14ac:dyDescent="0.15">
      <c r="N12053" s="93"/>
      <c r="P12053" s="93"/>
    </row>
    <row r="12054" spans="14:16" x14ac:dyDescent="0.15">
      <c r="N12054" s="93"/>
      <c r="P12054" s="93"/>
    </row>
    <row r="12055" spans="14:16" x14ac:dyDescent="0.15">
      <c r="N12055" s="93"/>
      <c r="P12055" s="93"/>
    </row>
    <row r="12056" spans="14:16" x14ac:dyDescent="0.15">
      <c r="N12056" s="93"/>
      <c r="P12056" s="93"/>
    </row>
    <row r="12057" spans="14:16" x14ac:dyDescent="0.15">
      <c r="N12057" s="93"/>
      <c r="P12057" s="93"/>
    </row>
    <row r="12058" spans="14:16" x14ac:dyDescent="0.15">
      <c r="N12058" s="93"/>
      <c r="P12058" s="93"/>
    </row>
    <row r="12059" spans="14:16" x14ac:dyDescent="0.15">
      <c r="N12059" s="93"/>
      <c r="P12059" s="93"/>
    </row>
    <row r="12060" spans="14:16" x14ac:dyDescent="0.15">
      <c r="N12060" s="93"/>
      <c r="P12060" s="93"/>
    </row>
    <row r="12061" spans="14:16" x14ac:dyDescent="0.15">
      <c r="N12061" s="93"/>
      <c r="P12061" s="93"/>
    </row>
    <row r="12062" spans="14:16" x14ac:dyDescent="0.15">
      <c r="N12062" s="93"/>
      <c r="P12062" s="93"/>
    </row>
    <row r="12063" spans="14:16" x14ac:dyDescent="0.15">
      <c r="N12063" s="93"/>
      <c r="P12063" s="93"/>
    </row>
    <row r="12064" spans="14:16" x14ac:dyDescent="0.15">
      <c r="N12064" s="93"/>
      <c r="P12064" s="93"/>
    </row>
    <row r="12065" spans="14:16" x14ac:dyDescent="0.15">
      <c r="N12065" s="93"/>
      <c r="P12065" s="93"/>
    </row>
    <row r="12066" spans="14:16" x14ac:dyDescent="0.15">
      <c r="N12066" s="93"/>
      <c r="P12066" s="93"/>
    </row>
    <row r="12067" spans="14:16" x14ac:dyDescent="0.15">
      <c r="N12067" s="93"/>
      <c r="P12067" s="93"/>
    </row>
    <row r="12068" spans="14:16" x14ac:dyDescent="0.15">
      <c r="N12068" s="93"/>
      <c r="P12068" s="93"/>
    </row>
    <row r="12069" spans="14:16" x14ac:dyDescent="0.15">
      <c r="N12069" s="93"/>
      <c r="P12069" s="93"/>
    </row>
    <row r="12070" spans="14:16" x14ac:dyDescent="0.15">
      <c r="N12070" s="93"/>
      <c r="P12070" s="93"/>
    </row>
    <row r="12071" spans="14:16" x14ac:dyDescent="0.15">
      <c r="N12071" s="93"/>
      <c r="P12071" s="93"/>
    </row>
    <row r="12072" spans="14:16" x14ac:dyDescent="0.15">
      <c r="N12072" s="93"/>
      <c r="P12072" s="93"/>
    </row>
    <row r="12073" spans="14:16" x14ac:dyDescent="0.15">
      <c r="N12073" s="93"/>
      <c r="P12073" s="93"/>
    </row>
    <row r="12074" spans="14:16" x14ac:dyDescent="0.15">
      <c r="N12074" s="93"/>
      <c r="P12074" s="93"/>
    </row>
    <row r="12075" spans="14:16" x14ac:dyDescent="0.15">
      <c r="N12075" s="93"/>
      <c r="P12075" s="93"/>
    </row>
    <row r="12076" spans="14:16" x14ac:dyDescent="0.15">
      <c r="N12076" s="93"/>
      <c r="P12076" s="93"/>
    </row>
    <row r="12077" spans="14:16" x14ac:dyDescent="0.15">
      <c r="N12077" s="93"/>
      <c r="P12077" s="93"/>
    </row>
    <row r="12078" spans="14:16" x14ac:dyDescent="0.15">
      <c r="N12078" s="93"/>
      <c r="P12078" s="93"/>
    </row>
    <row r="12079" spans="14:16" x14ac:dyDescent="0.15">
      <c r="N12079" s="93"/>
      <c r="P12079" s="93"/>
    </row>
    <row r="12080" spans="14:16" x14ac:dyDescent="0.15">
      <c r="N12080" s="93"/>
      <c r="P12080" s="93"/>
    </row>
    <row r="12081" spans="14:16" x14ac:dyDescent="0.15">
      <c r="N12081" s="93"/>
      <c r="P12081" s="93"/>
    </row>
    <row r="12082" spans="14:16" x14ac:dyDescent="0.15">
      <c r="N12082" s="93"/>
      <c r="P12082" s="93"/>
    </row>
    <row r="12083" spans="14:16" x14ac:dyDescent="0.15">
      <c r="N12083" s="93"/>
      <c r="P12083" s="93"/>
    </row>
    <row r="12084" spans="14:16" x14ac:dyDescent="0.15">
      <c r="N12084" s="93"/>
      <c r="P12084" s="93"/>
    </row>
    <row r="12085" spans="14:16" x14ac:dyDescent="0.15">
      <c r="N12085" s="93"/>
      <c r="P12085" s="93"/>
    </row>
    <row r="12086" spans="14:16" x14ac:dyDescent="0.15">
      <c r="N12086" s="93"/>
      <c r="P12086" s="93"/>
    </row>
    <row r="12087" spans="14:16" x14ac:dyDescent="0.15">
      <c r="N12087" s="93"/>
      <c r="P12087" s="93"/>
    </row>
    <row r="12088" spans="14:16" x14ac:dyDescent="0.15">
      <c r="N12088" s="93"/>
      <c r="P12088" s="93"/>
    </row>
    <row r="12089" spans="14:16" x14ac:dyDescent="0.15">
      <c r="N12089" s="93"/>
      <c r="P12089" s="93"/>
    </row>
    <row r="12090" spans="14:16" x14ac:dyDescent="0.15">
      <c r="N12090" s="93"/>
      <c r="P12090" s="93"/>
    </row>
    <row r="12091" spans="14:16" x14ac:dyDescent="0.15">
      <c r="N12091" s="93"/>
      <c r="P12091" s="93"/>
    </row>
    <row r="12092" spans="14:16" x14ac:dyDescent="0.15">
      <c r="N12092" s="93"/>
      <c r="P12092" s="93"/>
    </row>
    <row r="12093" spans="14:16" x14ac:dyDescent="0.15">
      <c r="N12093" s="93"/>
      <c r="P12093" s="93"/>
    </row>
    <row r="12094" spans="14:16" x14ac:dyDescent="0.15">
      <c r="N12094" s="93"/>
      <c r="P12094" s="93"/>
    </row>
    <row r="12095" spans="14:16" x14ac:dyDescent="0.15">
      <c r="N12095" s="93"/>
      <c r="P12095" s="93"/>
    </row>
    <row r="12096" spans="14:16" x14ac:dyDescent="0.15">
      <c r="N12096" s="93"/>
      <c r="P12096" s="93"/>
    </row>
    <row r="12097" spans="14:16" x14ac:dyDescent="0.15">
      <c r="N12097" s="93"/>
      <c r="P12097" s="93"/>
    </row>
    <row r="12098" spans="14:16" x14ac:dyDescent="0.15">
      <c r="N12098" s="93"/>
      <c r="P12098" s="93"/>
    </row>
    <row r="12099" spans="14:16" x14ac:dyDescent="0.15">
      <c r="N12099" s="93"/>
      <c r="P12099" s="93"/>
    </row>
    <row r="12100" spans="14:16" x14ac:dyDescent="0.15">
      <c r="N12100" s="93"/>
      <c r="P12100" s="93"/>
    </row>
    <row r="12101" spans="14:16" x14ac:dyDescent="0.15">
      <c r="N12101" s="93"/>
      <c r="P12101" s="93"/>
    </row>
    <row r="12102" spans="14:16" x14ac:dyDescent="0.15">
      <c r="N12102" s="93"/>
      <c r="P12102" s="93"/>
    </row>
    <row r="12103" spans="14:16" x14ac:dyDescent="0.15">
      <c r="N12103" s="93"/>
      <c r="P12103" s="93"/>
    </row>
    <row r="12104" spans="14:16" x14ac:dyDescent="0.15">
      <c r="N12104" s="93"/>
      <c r="P12104" s="93"/>
    </row>
    <row r="12105" spans="14:16" x14ac:dyDescent="0.15">
      <c r="N12105" s="93"/>
      <c r="P12105" s="93"/>
    </row>
    <row r="12106" spans="14:16" x14ac:dyDescent="0.15">
      <c r="N12106" s="93"/>
      <c r="P12106" s="93"/>
    </row>
    <row r="12107" spans="14:16" x14ac:dyDescent="0.15">
      <c r="N12107" s="93"/>
      <c r="P12107" s="93"/>
    </row>
    <row r="12108" spans="14:16" x14ac:dyDescent="0.15">
      <c r="N12108" s="93"/>
      <c r="P12108" s="93"/>
    </row>
    <row r="12109" spans="14:16" x14ac:dyDescent="0.15">
      <c r="N12109" s="93"/>
      <c r="P12109" s="93"/>
    </row>
    <row r="12110" spans="14:16" x14ac:dyDescent="0.15">
      <c r="N12110" s="93"/>
      <c r="P12110" s="93"/>
    </row>
    <row r="12111" spans="14:16" x14ac:dyDescent="0.15">
      <c r="N12111" s="93"/>
      <c r="P12111" s="93"/>
    </row>
    <row r="12112" spans="14:16" x14ac:dyDescent="0.15">
      <c r="N12112" s="93"/>
      <c r="P12112" s="93"/>
    </row>
    <row r="12113" spans="14:16" x14ac:dyDescent="0.15">
      <c r="N12113" s="93"/>
      <c r="P12113" s="93"/>
    </row>
    <row r="12114" spans="14:16" x14ac:dyDescent="0.15">
      <c r="N12114" s="93"/>
      <c r="P12114" s="93"/>
    </row>
    <row r="12115" spans="14:16" x14ac:dyDescent="0.15">
      <c r="N12115" s="93"/>
      <c r="P12115" s="93"/>
    </row>
    <row r="12116" spans="14:16" x14ac:dyDescent="0.15">
      <c r="N12116" s="93"/>
      <c r="P12116" s="93"/>
    </row>
    <row r="12117" spans="14:16" x14ac:dyDescent="0.15">
      <c r="N12117" s="93"/>
      <c r="P12117" s="93"/>
    </row>
    <row r="12118" spans="14:16" x14ac:dyDescent="0.15">
      <c r="N12118" s="93"/>
      <c r="P12118" s="93"/>
    </row>
    <row r="12119" spans="14:16" x14ac:dyDescent="0.15">
      <c r="N12119" s="93"/>
      <c r="P12119" s="93"/>
    </row>
    <row r="12120" spans="14:16" x14ac:dyDescent="0.15">
      <c r="N12120" s="93"/>
      <c r="P12120" s="93"/>
    </row>
    <row r="12121" spans="14:16" x14ac:dyDescent="0.15">
      <c r="N12121" s="93"/>
      <c r="P12121" s="93"/>
    </row>
    <row r="12122" spans="14:16" x14ac:dyDescent="0.15">
      <c r="N12122" s="93"/>
      <c r="P12122" s="93"/>
    </row>
    <row r="12123" spans="14:16" x14ac:dyDescent="0.15">
      <c r="N12123" s="93"/>
      <c r="P12123" s="93"/>
    </row>
    <row r="12124" spans="14:16" x14ac:dyDescent="0.15">
      <c r="N12124" s="93"/>
      <c r="P12124" s="93"/>
    </row>
    <row r="12125" spans="14:16" x14ac:dyDescent="0.15">
      <c r="N12125" s="93"/>
      <c r="P12125" s="93"/>
    </row>
    <row r="12126" spans="14:16" x14ac:dyDescent="0.15">
      <c r="N12126" s="93"/>
      <c r="P12126" s="93"/>
    </row>
    <row r="12127" spans="14:16" x14ac:dyDescent="0.15">
      <c r="N12127" s="93"/>
      <c r="P12127" s="93"/>
    </row>
    <row r="12128" spans="14:16" x14ac:dyDescent="0.15">
      <c r="N12128" s="93"/>
      <c r="P12128" s="93"/>
    </row>
    <row r="12129" spans="14:16" x14ac:dyDescent="0.15">
      <c r="N12129" s="93"/>
      <c r="P12129" s="93"/>
    </row>
    <row r="12130" spans="14:16" x14ac:dyDescent="0.15">
      <c r="N12130" s="93"/>
      <c r="P12130" s="93"/>
    </row>
    <row r="12131" spans="14:16" x14ac:dyDescent="0.15">
      <c r="N12131" s="93"/>
      <c r="P12131" s="93"/>
    </row>
    <row r="12132" spans="14:16" x14ac:dyDescent="0.15">
      <c r="N12132" s="93"/>
      <c r="P12132" s="93"/>
    </row>
    <row r="12133" spans="14:16" x14ac:dyDescent="0.15">
      <c r="N12133" s="93"/>
      <c r="P12133" s="93"/>
    </row>
    <row r="12134" spans="14:16" x14ac:dyDescent="0.15">
      <c r="N12134" s="93"/>
      <c r="P12134" s="93"/>
    </row>
    <row r="12135" spans="14:16" x14ac:dyDescent="0.15">
      <c r="N12135" s="93"/>
      <c r="P12135" s="93"/>
    </row>
    <row r="12136" spans="14:16" x14ac:dyDescent="0.15">
      <c r="N12136" s="93"/>
      <c r="P12136" s="93"/>
    </row>
    <row r="12137" spans="14:16" x14ac:dyDescent="0.15">
      <c r="N12137" s="93"/>
      <c r="P12137" s="93"/>
    </row>
    <row r="12138" spans="14:16" x14ac:dyDescent="0.15">
      <c r="N12138" s="93"/>
      <c r="P12138" s="93"/>
    </row>
    <row r="12139" spans="14:16" x14ac:dyDescent="0.15">
      <c r="N12139" s="93"/>
      <c r="P12139" s="93"/>
    </row>
    <row r="12140" spans="14:16" x14ac:dyDescent="0.15">
      <c r="N12140" s="93"/>
      <c r="P12140" s="93"/>
    </row>
    <row r="12141" spans="14:16" x14ac:dyDescent="0.15">
      <c r="N12141" s="93"/>
      <c r="P12141" s="93"/>
    </row>
    <row r="12142" spans="14:16" x14ac:dyDescent="0.15">
      <c r="N12142" s="93"/>
      <c r="P12142" s="93"/>
    </row>
    <row r="12143" spans="14:16" x14ac:dyDescent="0.15">
      <c r="N12143" s="93"/>
      <c r="P12143" s="93"/>
    </row>
    <row r="12144" spans="14:16" x14ac:dyDescent="0.15">
      <c r="N12144" s="93"/>
      <c r="P12144" s="93"/>
    </row>
    <row r="12145" spans="14:16" x14ac:dyDescent="0.15">
      <c r="N12145" s="93"/>
      <c r="P12145" s="93"/>
    </row>
    <row r="12146" spans="14:16" x14ac:dyDescent="0.15">
      <c r="N12146" s="93"/>
      <c r="P12146" s="93"/>
    </row>
    <row r="12147" spans="14:16" x14ac:dyDescent="0.15">
      <c r="N12147" s="93"/>
      <c r="P12147" s="93"/>
    </row>
    <row r="12148" spans="14:16" x14ac:dyDescent="0.15">
      <c r="N12148" s="93"/>
      <c r="P12148" s="93"/>
    </row>
    <row r="12149" spans="14:16" x14ac:dyDescent="0.15">
      <c r="N12149" s="93"/>
      <c r="P12149" s="93"/>
    </row>
    <row r="12150" spans="14:16" x14ac:dyDescent="0.15">
      <c r="N12150" s="93"/>
      <c r="P12150" s="93"/>
    </row>
    <row r="12151" spans="14:16" x14ac:dyDescent="0.15">
      <c r="N12151" s="93"/>
      <c r="P12151" s="93"/>
    </row>
    <row r="12152" spans="14:16" x14ac:dyDescent="0.15">
      <c r="N12152" s="93"/>
      <c r="P12152" s="93"/>
    </row>
    <row r="12153" spans="14:16" x14ac:dyDescent="0.15">
      <c r="N12153" s="93"/>
      <c r="P12153" s="93"/>
    </row>
    <row r="12154" spans="14:16" x14ac:dyDescent="0.15">
      <c r="N12154" s="93"/>
      <c r="P12154" s="93"/>
    </row>
    <row r="12155" spans="14:16" x14ac:dyDescent="0.15">
      <c r="N12155" s="93"/>
      <c r="P12155" s="93"/>
    </row>
    <row r="12156" spans="14:16" x14ac:dyDescent="0.15">
      <c r="N12156" s="93"/>
      <c r="P12156" s="93"/>
    </row>
    <row r="12157" spans="14:16" x14ac:dyDescent="0.15">
      <c r="N12157" s="93"/>
      <c r="P12157" s="93"/>
    </row>
    <row r="12158" spans="14:16" x14ac:dyDescent="0.15">
      <c r="N12158" s="93"/>
      <c r="P12158" s="93"/>
    </row>
    <row r="12159" spans="14:16" x14ac:dyDescent="0.15">
      <c r="N12159" s="93"/>
      <c r="P12159" s="93"/>
    </row>
    <row r="12160" spans="14:16" x14ac:dyDescent="0.15">
      <c r="N12160" s="93"/>
      <c r="P12160" s="93"/>
    </row>
    <row r="12161" spans="14:16" x14ac:dyDescent="0.15">
      <c r="N12161" s="93"/>
      <c r="P12161" s="93"/>
    </row>
    <row r="12162" spans="14:16" x14ac:dyDescent="0.15">
      <c r="N12162" s="93"/>
      <c r="P12162" s="93"/>
    </row>
    <row r="12163" spans="14:16" x14ac:dyDescent="0.15">
      <c r="N12163" s="93"/>
      <c r="P12163" s="93"/>
    </row>
    <row r="12164" spans="14:16" x14ac:dyDescent="0.15">
      <c r="N12164" s="93"/>
      <c r="P12164" s="93"/>
    </row>
    <row r="12165" spans="14:16" x14ac:dyDescent="0.15">
      <c r="N12165" s="93"/>
      <c r="P12165" s="93"/>
    </row>
    <row r="12166" spans="14:16" x14ac:dyDescent="0.15">
      <c r="N12166" s="93"/>
      <c r="P12166" s="93"/>
    </row>
    <row r="12167" spans="14:16" x14ac:dyDescent="0.15">
      <c r="N12167" s="93"/>
      <c r="P12167" s="93"/>
    </row>
    <row r="12168" spans="14:16" x14ac:dyDescent="0.15">
      <c r="N12168" s="93"/>
      <c r="P12168" s="93"/>
    </row>
    <row r="12169" spans="14:16" x14ac:dyDescent="0.15">
      <c r="N12169" s="93"/>
      <c r="P12169" s="93"/>
    </row>
    <row r="12170" spans="14:16" x14ac:dyDescent="0.15">
      <c r="N12170" s="93"/>
      <c r="P12170" s="93"/>
    </row>
    <row r="12171" spans="14:16" x14ac:dyDescent="0.15">
      <c r="N12171" s="93"/>
      <c r="P12171" s="93"/>
    </row>
    <row r="12172" spans="14:16" x14ac:dyDescent="0.15">
      <c r="N12172" s="93"/>
      <c r="P12172" s="93"/>
    </row>
    <row r="12173" spans="14:16" x14ac:dyDescent="0.15">
      <c r="N12173" s="93"/>
      <c r="P12173" s="93"/>
    </row>
    <row r="12174" spans="14:16" x14ac:dyDescent="0.15">
      <c r="N12174" s="93"/>
      <c r="P12174" s="93"/>
    </row>
    <row r="12175" spans="14:16" x14ac:dyDescent="0.15">
      <c r="N12175" s="93"/>
      <c r="P12175" s="93"/>
    </row>
    <row r="12176" spans="14:16" x14ac:dyDescent="0.15">
      <c r="N12176" s="93"/>
      <c r="P12176" s="93"/>
    </row>
    <row r="12177" spans="14:16" x14ac:dyDescent="0.15">
      <c r="N12177" s="93"/>
      <c r="P12177" s="93"/>
    </row>
    <row r="12178" spans="14:16" x14ac:dyDescent="0.15">
      <c r="N12178" s="93"/>
      <c r="P12178" s="93"/>
    </row>
    <row r="12179" spans="14:16" x14ac:dyDescent="0.15">
      <c r="N12179" s="93"/>
      <c r="P12179" s="93"/>
    </row>
    <row r="12180" spans="14:16" x14ac:dyDescent="0.15">
      <c r="N12180" s="93"/>
      <c r="P12180" s="93"/>
    </row>
    <row r="12181" spans="14:16" x14ac:dyDescent="0.15">
      <c r="N12181" s="93"/>
      <c r="P12181" s="93"/>
    </row>
    <row r="12182" spans="14:16" x14ac:dyDescent="0.15">
      <c r="N12182" s="93"/>
      <c r="P12182" s="93"/>
    </row>
    <row r="12183" spans="14:16" x14ac:dyDescent="0.15">
      <c r="N12183" s="93"/>
      <c r="P12183" s="93"/>
    </row>
    <row r="12184" spans="14:16" x14ac:dyDescent="0.15">
      <c r="N12184" s="93"/>
      <c r="P12184" s="93"/>
    </row>
    <row r="12185" spans="14:16" x14ac:dyDescent="0.15">
      <c r="N12185" s="93"/>
      <c r="P12185" s="93"/>
    </row>
    <row r="12186" spans="14:16" x14ac:dyDescent="0.15">
      <c r="N12186" s="93"/>
      <c r="P12186" s="93"/>
    </row>
    <row r="12187" spans="14:16" x14ac:dyDescent="0.15">
      <c r="N12187" s="93"/>
      <c r="P12187" s="93"/>
    </row>
    <row r="12188" spans="14:16" x14ac:dyDescent="0.15">
      <c r="N12188" s="93"/>
      <c r="P12188" s="93"/>
    </row>
    <row r="12189" spans="14:16" x14ac:dyDescent="0.15">
      <c r="N12189" s="93"/>
      <c r="P12189" s="93"/>
    </row>
    <row r="12190" spans="14:16" x14ac:dyDescent="0.15">
      <c r="N12190" s="93"/>
      <c r="P12190" s="93"/>
    </row>
    <row r="12191" spans="14:16" x14ac:dyDescent="0.15">
      <c r="N12191" s="93"/>
      <c r="P12191" s="93"/>
    </row>
    <row r="12192" spans="14:16" x14ac:dyDescent="0.15">
      <c r="N12192" s="93"/>
      <c r="P12192" s="93"/>
    </row>
    <row r="12193" spans="14:16" x14ac:dyDescent="0.15">
      <c r="N12193" s="93"/>
      <c r="P12193" s="93"/>
    </row>
    <row r="12194" spans="14:16" x14ac:dyDescent="0.15">
      <c r="N12194" s="93"/>
      <c r="P12194" s="93"/>
    </row>
    <row r="12195" spans="14:16" x14ac:dyDescent="0.15">
      <c r="N12195" s="93"/>
      <c r="P12195" s="93"/>
    </row>
    <row r="12196" spans="14:16" x14ac:dyDescent="0.15">
      <c r="N12196" s="93"/>
      <c r="P12196" s="93"/>
    </row>
    <row r="12197" spans="14:16" x14ac:dyDescent="0.15">
      <c r="N12197" s="93"/>
      <c r="P12197" s="93"/>
    </row>
    <row r="12198" spans="14:16" x14ac:dyDescent="0.15">
      <c r="N12198" s="93"/>
      <c r="P12198" s="93"/>
    </row>
    <row r="12199" spans="14:16" x14ac:dyDescent="0.15">
      <c r="N12199" s="93"/>
      <c r="P12199" s="93"/>
    </row>
    <row r="12200" spans="14:16" x14ac:dyDescent="0.15">
      <c r="N12200" s="93"/>
      <c r="P12200" s="93"/>
    </row>
    <row r="12201" spans="14:16" x14ac:dyDescent="0.15">
      <c r="N12201" s="93"/>
      <c r="P12201" s="93"/>
    </row>
    <row r="12202" spans="14:16" x14ac:dyDescent="0.15">
      <c r="N12202" s="93"/>
      <c r="P12202" s="93"/>
    </row>
    <row r="12203" spans="14:16" x14ac:dyDescent="0.15">
      <c r="N12203" s="93"/>
      <c r="P12203" s="93"/>
    </row>
    <row r="12204" spans="14:16" x14ac:dyDescent="0.15">
      <c r="N12204" s="93"/>
      <c r="P12204" s="93"/>
    </row>
    <row r="12205" spans="14:16" x14ac:dyDescent="0.15">
      <c r="N12205" s="93"/>
      <c r="P12205" s="93"/>
    </row>
    <row r="12206" spans="14:16" x14ac:dyDescent="0.15">
      <c r="N12206" s="93"/>
      <c r="P12206" s="93"/>
    </row>
    <row r="12207" spans="14:16" x14ac:dyDescent="0.15">
      <c r="N12207" s="93"/>
      <c r="P12207" s="93"/>
    </row>
    <row r="12208" spans="14:16" x14ac:dyDescent="0.15">
      <c r="N12208" s="93"/>
      <c r="P12208" s="93"/>
    </row>
    <row r="12209" spans="14:16" x14ac:dyDescent="0.15">
      <c r="N12209" s="93"/>
      <c r="P12209" s="93"/>
    </row>
    <row r="12210" spans="14:16" x14ac:dyDescent="0.15">
      <c r="N12210" s="93"/>
      <c r="P12210" s="93"/>
    </row>
    <row r="12211" spans="14:16" x14ac:dyDescent="0.15">
      <c r="N12211" s="93"/>
      <c r="P12211" s="93"/>
    </row>
    <row r="12212" spans="14:16" x14ac:dyDescent="0.15">
      <c r="N12212" s="93"/>
      <c r="P12212" s="93"/>
    </row>
    <row r="12213" spans="14:16" x14ac:dyDescent="0.15">
      <c r="N12213" s="93"/>
      <c r="P12213" s="93"/>
    </row>
    <row r="12214" spans="14:16" x14ac:dyDescent="0.15">
      <c r="N12214" s="93"/>
      <c r="P12214" s="93"/>
    </row>
    <row r="12215" spans="14:16" x14ac:dyDescent="0.15">
      <c r="N12215" s="93"/>
      <c r="P12215" s="93"/>
    </row>
    <row r="12216" spans="14:16" x14ac:dyDescent="0.15">
      <c r="N12216" s="93"/>
      <c r="P12216" s="93"/>
    </row>
    <row r="12217" spans="14:16" x14ac:dyDescent="0.15">
      <c r="N12217" s="93"/>
      <c r="P12217" s="93"/>
    </row>
    <row r="12218" spans="14:16" x14ac:dyDescent="0.15">
      <c r="N12218" s="93"/>
      <c r="P12218" s="93"/>
    </row>
    <row r="12219" spans="14:16" x14ac:dyDescent="0.15">
      <c r="N12219" s="93"/>
      <c r="P12219" s="93"/>
    </row>
    <row r="12220" spans="14:16" x14ac:dyDescent="0.15">
      <c r="N12220" s="93"/>
      <c r="P12220" s="93"/>
    </row>
    <row r="12221" spans="14:16" x14ac:dyDescent="0.15">
      <c r="N12221" s="93"/>
      <c r="P12221" s="93"/>
    </row>
    <row r="12222" spans="14:16" x14ac:dyDescent="0.15">
      <c r="N12222" s="93"/>
      <c r="P12222" s="93"/>
    </row>
    <row r="12223" spans="14:16" x14ac:dyDescent="0.15">
      <c r="N12223" s="93"/>
      <c r="P12223" s="93"/>
    </row>
    <row r="12224" spans="14:16" x14ac:dyDescent="0.15">
      <c r="N12224" s="93"/>
      <c r="P12224" s="93"/>
    </row>
    <row r="12225" spans="14:16" x14ac:dyDescent="0.15">
      <c r="N12225" s="93"/>
      <c r="P12225" s="93"/>
    </row>
    <row r="12226" spans="14:16" x14ac:dyDescent="0.15">
      <c r="N12226" s="93"/>
      <c r="P12226" s="93"/>
    </row>
    <row r="12227" spans="14:16" x14ac:dyDescent="0.15">
      <c r="N12227" s="93"/>
      <c r="P12227" s="93"/>
    </row>
    <row r="12228" spans="14:16" x14ac:dyDescent="0.15">
      <c r="N12228" s="93"/>
      <c r="P12228" s="93"/>
    </row>
    <row r="12229" spans="14:16" x14ac:dyDescent="0.15">
      <c r="N12229" s="93"/>
      <c r="P12229" s="93"/>
    </row>
    <row r="12230" spans="14:16" x14ac:dyDescent="0.15">
      <c r="N12230" s="93"/>
      <c r="P12230" s="93"/>
    </row>
    <row r="12231" spans="14:16" x14ac:dyDescent="0.15">
      <c r="N12231" s="93"/>
      <c r="P12231" s="93"/>
    </row>
    <row r="12232" spans="14:16" x14ac:dyDescent="0.15">
      <c r="N12232" s="93"/>
      <c r="P12232" s="93"/>
    </row>
    <row r="12233" spans="14:16" x14ac:dyDescent="0.15">
      <c r="N12233" s="93"/>
      <c r="P12233" s="93"/>
    </row>
    <row r="12234" spans="14:16" x14ac:dyDescent="0.15">
      <c r="N12234" s="93"/>
      <c r="P12234" s="93"/>
    </row>
    <row r="12235" spans="14:16" x14ac:dyDescent="0.15">
      <c r="N12235" s="93"/>
      <c r="P12235" s="93"/>
    </row>
    <row r="12236" spans="14:16" x14ac:dyDescent="0.15">
      <c r="N12236" s="93"/>
      <c r="P12236" s="93"/>
    </row>
    <row r="12237" spans="14:16" x14ac:dyDescent="0.15">
      <c r="N12237" s="93"/>
      <c r="P12237" s="93"/>
    </row>
    <row r="12238" spans="14:16" x14ac:dyDescent="0.15">
      <c r="N12238" s="93"/>
      <c r="P12238" s="93"/>
    </row>
    <row r="12239" spans="14:16" x14ac:dyDescent="0.15">
      <c r="N12239" s="93"/>
      <c r="P12239" s="93"/>
    </row>
    <row r="12240" spans="14:16" x14ac:dyDescent="0.15">
      <c r="N12240" s="93"/>
      <c r="P12240" s="93"/>
    </row>
    <row r="12241" spans="14:16" x14ac:dyDescent="0.15">
      <c r="N12241" s="93"/>
      <c r="P12241" s="93"/>
    </row>
    <row r="12242" spans="14:16" x14ac:dyDescent="0.15">
      <c r="N12242" s="93"/>
      <c r="P12242" s="93"/>
    </row>
    <row r="12243" spans="14:16" x14ac:dyDescent="0.15">
      <c r="N12243" s="93"/>
      <c r="P12243" s="93"/>
    </row>
    <row r="12244" spans="14:16" x14ac:dyDescent="0.15">
      <c r="N12244" s="93"/>
      <c r="P12244" s="93"/>
    </row>
    <row r="12245" spans="14:16" x14ac:dyDescent="0.15">
      <c r="N12245" s="93"/>
      <c r="P12245" s="93"/>
    </row>
    <row r="12246" spans="14:16" x14ac:dyDescent="0.15">
      <c r="N12246" s="93"/>
      <c r="P12246" s="93"/>
    </row>
    <row r="12247" spans="14:16" x14ac:dyDescent="0.15">
      <c r="N12247" s="93"/>
      <c r="P12247" s="93"/>
    </row>
    <row r="12248" spans="14:16" x14ac:dyDescent="0.15">
      <c r="N12248" s="93"/>
      <c r="P12248" s="93"/>
    </row>
    <row r="12249" spans="14:16" x14ac:dyDescent="0.15">
      <c r="N12249" s="93"/>
      <c r="P12249" s="93"/>
    </row>
    <row r="12250" spans="14:16" x14ac:dyDescent="0.15">
      <c r="N12250" s="93"/>
      <c r="P12250" s="93"/>
    </row>
    <row r="12251" spans="14:16" x14ac:dyDescent="0.15">
      <c r="N12251" s="93"/>
      <c r="P12251" s="93"/>
    </row>
    <row r="12252" spans="14:16" x14ac:dyDescent="0.15">
      <c r="N12252" s="93"/>
      <c r="P12252" s="93"/>
    </row>
    <row r="12253" spans="14:16" x14ac:dyDescent="0.15">
      <c r="N12253" s="93"/>
      <c r="P12253" s="93"/>
    </row>
    <row r="12254" spans="14:16" x14ac:dyDescent="0.15">
      <c r="N12254" s="93"/>
      <c r="P12254" s="93"/>
    </row>
    <row r="12255" spans="14:16" x14ac:dyDescent="0.15">
      <c r="N12255" s="93"/>
      <c r="P12255" s="93"/>
    </row>
    <row r="12256" spans="14:16" x14ac:dyDescent="0.15">
      <c r="N12256" s="93"/>
      <c r="P12256" s="93"/>
    </row>
    <row r="12257" spans="14:16" x14ac:dyDescent="0.15">
      <c r="N12257" s="93"/>
      <c r="P12257" s="93"/>
    </row>
    <row r="12258" spans="14:16" x14ac:dyDescent="0.15">
      <c r="N12258" s="93"/>
      <c r="P12258" s="93"/>
    </row>
    <row r="12259" spans="14:16" x14ac:dyDescent="0.15">
      <c r="N12259" s="93"/>
      <c r="P12259" s="93"/>
    </row>
    <row r="12260" spans="14:16" x14ac:dyDescent="0.15">
      <c r="N12260" s="93"/>
      <c r="P12260" s="93"/>
    </row>
    <row r="12261" spans="14:16" x14ac:dyDescent="0.15">
      <c r="N12261" s="93"/>
      <c r="P12261" s="93"/>
    </row>
    <row r="12262" spans="14:16" x14ac:dyDescent="0.15">
      <c r="N12262" s="93"/>
      <c r="P12262" s="93"/>
    </row>
    <row r="12263" spans="14:16" x14ac:dyDescent="0.15">
      <c r="N12263" s="93"/>
      <c r="P12263" s="93"/>
    </row>
    <row r="12264" spans="14:16" x14ac:dyDescent="0.15">
      <c r="N12264" s="93"/>
      <c r="P12264" s="93"/>
    </row>
    <row r="12265" spans="14:16" x14ac:dyDescent="0.15">
      <c r="N12265" s="93"/>
      <c r="P12265" s="93"/>
    </row>
    <row r="12266" spans="14:16" x14ac:dyDescent="0.15">
      <c r="N12266" s="93"/>
      <c r="P12266" s="93"/>
    </row>
    <row r="12267" spans="14:16" x14ac:dyDescent="0.15">
      <c r="N12267" s="93"/>
      <c r="P12267" s="93"/>
    </row>
    <row r="12268" spans="14:16" x14ac:dyDescent="0.15">
      <c r="N12268" s="93"/>
      <c r="P12268" s="93"/>
    </row>
    <row r="12269" spans="14:16" x14ac:dyDescent="0.15">
      <c r="N12269" s="93"/>
      <c r="P12269" s="93"/>
    </row>
    <row r="12270" spans="14:16" x14ac:dyDescent="0.15">
      <c r="N12270" s="93"/>
      <c r="P12270" s="93"/>
    </row>
    <row r="12271" spans="14:16" x14ac:dyDescent="0.15">
      <c r="N12271" s="93"/>
      <c r="P12271" s="93"/>
    </row>
    <row r="12272" spans="14:16" x14ac:dyDescent="0.15">
      <c r="N12272" s="93"/>
      <c r="P12272" s="93"/>
    </row>
    <row r="12273" spans="14:16" x14ac:dyDescent="0.15">
      <c r="N12273" s="93"/>
      <c r="P12273" s="93"/>
    </row>
    <row r="12274" spans="14:16" x14ac:dyDescent="0.15">
      <c r="N12274" s="93"/>
      <c r="P12274" s="93"/>
    </row>
    <row r="12275" spans="14:16" x14ac:dyDescent="0.15">
      <c r="N12275" s="93"/>
      <c r="P12275" s="93"/>
    </row>
    <row r="12276" spans="14:16" x14ac:dyDescent="0.15">
      <c r="N12276" s="93"/>
      <c r="P12276" s="93"/>
    </row>
    <row r="12277" spans="14:16" x14ac:dyDescent="0.15">
      <c r="N12277" s="93"/>
      <c r="P12277" s="93"/>
    </row>
    <row r="12278" spans="14:16" x14ac:dyDescent="0.15">
      <c r="N12278" s="93"/>
      <c r="P12278" s="93"/>
    </row>
    <row r="12279" spans="14:16" x14ac:dyDescent="0.15">
      <c r="N12279" s="93"/>
      <c r="P12279" s="93"/>
    </row>
    <row r="12280" spans="14:16" x14ac:dyDescent="0.15">
      <c r="N12280" s="93"/>
      <c r="P12280" s="93"/>
    </row>
    <row r="12281" spans="14:16" x14ac:dyDescent="0.15">
      <c r="N12281" s="93"/>
      <c r="P12281" s="93"/>
    </row>
    <row r="12282" spans="14:16" x14ac:dyDescent="0.15">
      <c r="N12282" s="93"/>
      <c r="P12282" s="93"/>
    </row>
    <row r="12283" spans="14:16" x14ac:dyDescent="0.15">
      <c r="N12283" s="93"/>
      <c r="P12283" s="93"/>
    </row>
    <row r="12284" spans="14:16" x14ac:dyDescent="0.15">
      <c r="N12284" s="93"/>
      <c r="P12284" s="93"/>
    </row>
    <row r="12285" spans="14:16" x14ac:dyDescent="0.15">
      <c r="N12285" s="93"/>
      <c r="P12285" s="93"/>
    </row>
    <row r="12286" spans="14:16" x14ac:dyDescent="0.15">
      <c r="N12286" s="93"/>
      <c r="P12286" s="93"/>
    </row>
    <row r="12287" spans="14:16" x14ac:dyDescent="0.15">
      <c r="N12287" s="93"/>
      <c r="P12287" s="93"/>
    </row>
    <row r="12288" spans="14:16" x14ac:dyDescent="0.15">
      <c r="N12288" s="93"/>
      <c r="P12288" s="93"/>
    </row>
    <row r="12289" spans="14:16" x14ac:dyDescent="0.15">
      <c r="N12289" s="93"/>
      <c r="P12289" s="93"/>
    </row>
    <row r="12290" spans="14:16" x14ac:dyDescent="0.15">
      <c r="N12290" s="93"/>
      <c r="P12290" s="93"/>
    </row>
    <row r="12291" spans="14:16" x14ac:dyDescent="0.15">
      <c r="N12291" s="93"/>
      <c r="P12291" s="93"/>
    </row>
    <row r="12292" spans="14:16" x14ac:dyDescent="0.15">
      <c r="N12292" s="93"/>
      <c r="P12292" s="93"/>
    </row>
    <row r="12293" spans="14:16" x14ac:dyDescent="0.15">
      <c r="N12293" s="93"/>
      <c r="P12293" s="93"/>
    </row>
    <row r="12294" spans="14:16" x14ac:dyDescent="0.15">
      <c r="N12294" s="93"/>
      <c r="P12294" s="93"/>
    </row>
    <row r="12295" spans="14:16" x14ac:dyDescent="0.15">
      <c r="N12295" s="93"/>
      <c r="P12295" s="93"/>
    </row>
    <row r="12296" spans="14:16" x14ac:dyDescent="0.15">
      <c r="N12296" s="93"/>
      <c r="P12296" s="93"/>
    </row>
    <row r="12297" spans="14:16" x14ac:dyDescent="0.15">
      <c r="N12297" s="93"/>
      <c r="P12297" s="93"/>
    </row>
    <row r="12298" spans="14:16" x14ac:dyDescent="0.15">
      <c r="N12298" s="93"/>
      <c r="P12298" s="93"/>
    </row>
    <row r="12299" spans="14:16" x14ac:dyDescent="0.15">
      <c r="N12299" s="93"/>
      <c r="P12299" s="93"/>
    </row>
    <row r="12300" spans="14:16" x14ac:dyDescent="0.15">
      <c r="N12300" s="93"/>
      <c r="P12300" s="93"/>
    </row>
    <row r="12301" spans="14:16" x14ac:dyDescent="0.15">
      <c r="N12301" s="93"/>
      <c r="P12301" s="93"/>
    </row>
    <row r="12302" spans="14:16" x14ac:dyDescent="0.15">
      <c r="N12302" s="93"/>
      <c r="P12302" s="93"/>
    </row>
    <row r="12303" spans="14:16" x14ac:dyDescent="0.15">
      <c r="N12303" s="93"/>
      <c r="P12303" s="93"/>
    </row>
    <row r="12304" spans="14:16" x14ac:dyDescent="0.15">
      <c r="N12304" s="93"/>
      <c r="P12304" s="93"/>
    </row>
    <row r="12305" spans="14:16" x14ac:dyDescent="0.15">
      <c r="N12305" s="93"/>
      <c r="P12305" s="93"/>
    </row>
    <row r="12306" spans="14:16" x14ac:dyDescent="0.15">
      <c r="N12306" s="93"/>
      <c r="P12306" s="93"/>
    </row>
    <row r="12307" spans="14:16" x14ac:dyDescent="0.15">
      <c r="N12307" s="93"/>
      <c r="P12307" s="93"/>
    </row>
    <row r="12308" spans="14:16" x14ac:dyDescent="0.15">
      <c r="N12308" s="93"/>
      <c r="P12308" s="93"/>
    </row>
    <row r="12309" spans="14:16" x14ac:dyDescent="0.15">
      <c r="N12309" s="93"/>
      <c r="P12309" s="93"/>
    </row>
    <row r="12310" spans="14:16" x14ac:dyDescent="0.15">
      <c r="N12310" s="93"/>
      <c r="P12310" s="93"/>
    </row>
    <row r="12311" spans="14:16" x14ac:dyDescent="0.15">
      <c r="N12311" s="93"/>
      <c r="P12311" s="93"/>
    </row>
    <row r="12312" spans="14:16" x14ac:dyDescent="0.15">
      <c r="N12312" s="93"/>
      <c r="P12312" s="93"/>
    </row>
    <row r="12313" spans="14:16" x14ac:dyDescent="0.15">
      <c r="N12313" s="93"/>
      <c r="P12313" s="93"/>
    </row>
    <row r="12314" spans="14:16" x14ac:dyDescent="0.15">
      <c r="N12314" s="93"/>
      <c r="P12314" s="93"/>
    </row>
    <row r="12315" spans="14:16" x14ac:dyDescent="0.15">
      <c r="N12315" s="93"/>
      <c r="P12315" s="93"/>
    </row>
    <row r="12316" spans="14:16" x14ac:dyDescent="0.15">
      <c r="N12316" s="93"/>
      <c r="P12316" s="93"/>
    </row>
    <row r="12317" spans="14:16" x14ac:dyDescent="0.15">
      <c r="N12317" s="93"/>
      <c r="P12317" s="93"/>
    </row>
    <row r="12318" spans="14:16" x14ac:dyDescent="0.15">
      <c r="N12318" s="93"/>
      <c r="P12318" s="93"/>
    </row>
    <row r="12319" spans="14:16" x14ac:dyDescent="0.15">
      <c r="N12319" s="93"/>
      <c r="P12319" s="93"/>
    </row>
    <row r="12320" spans="14:16" x14ac:dyDescent="0.15">
      <c r="N12320" s="93"/>
      <c r="P12320" s="93"/>
    </row>
    <row r="12321" spans="14:16" x14ac:dyDescent="0.15">
      <c r="N12321" s="93"/>
      <c r="P12321" s="93"/>
    </row>
    <row r="12322" spans="14:16" x14ac:dyDescent="0.15">
      <c r="N12322" s="93"/>
      <c r="P12322" s="93"/>
    </row>
    <row r="12323" spans="14:16" x14ac:dyDescent="0.15">
      <c r="N12323" s="93"/>
      <c r="P12323" s="93"/>
    </row>
    <row r="12324" spans="14:16" x14ac:dyDescent="0.15">
      <c r="N12324" s="93"/>
      <c r="P12324" s="93"/>
    </row>
    <row r="12325" spans="14:16" x14ac:dyDescent="0.15">
      <c r="N12325" s="93"/>
      <c r="P12325" s="93"/>
    </row>
    <row r="12326" spans="14:16" x14ac:dyDescent="0.15">
      <c r="N12326" s="93"/>
      <c r="P12326" s="93"/>
    </row>
    <row r="12327" spans="14:16" x14ac:dyDescent="0.15">
      <c r="N12327" s="93"/>
      <c r="P12327" s="93"/>
    </row>
    <row r="12328" spans="14:16" x14ac:dyDescent="0.15">
      <c r="N12328" s="93"/>
      <c r="P12328" s="93"/>
    </row>
    <row r="12329" spans="14:16" x14ac:dyDescent="0.15">
      <c r="N12329" s="93"/>
      <c r="P12329" s="93"/>
    </row>
    <row r="12330" spans="14:16" x14ac:dyDescent="0.15">
      <c r="N12330" s="93"/>
      <c r="P12330" s="93"/>
    </row>
    <row r="12331" spans="14:16" x14ac:dyDescent="0.15">
      <c r="N12331" s="93"/>
      <c r="P12331" s="93"/>
    </row>
    <row r="12332" spans="14:16" x14ac:dyDescent="0.15">
      <c r="N12332" s="93"/>
      <c r="P12332" s="93"/>
    </row>
    <row r="12333" spans="14:16" x14ac:dyDescent="0.15">
      <c r="N12333" s="93"/>
      <c r="P12333" s="93"/>
    </row>
    <row r="12334" spans="14:16" x14ac:dyDescent="0.15">
      <c r="N12334" s="93"/>
      <c r="P12334" s="93"/>
    </row>
    <row r="12335" spans="14:16" x14ac:dyDescent="0.15">
      <c r="N12335" s="93"/>
      <c r="P12335" s="93"/>
    </row>
    <row r="12336" spans="14:16" x14ac:dyDescent="0.15">
      <c r="N12336" s="93"/>
      <c r="P12336" s="93"/>
    </row>
    <row r="12337" spans="14:16" x14ac:dyDescent="0.15">
      <c r="N12337" s="93"/>
      <c r="P12337" s="93"/>
    </row>
    <row r="12338" spans="14:16" x14ac:dyDescent="0.15">
      <c r="N12338" s="93"/>
      <c r="P12338" s="93"/>
    </row>
    <row r="12339" spans="14:16" x14ac:dyDescent="0.15">
      <c r="N12339" s="93"/>
      <c r="P12339" s="93"/>
    </row>
    <row r="12340" spans="14:16" x14ac:dyDescent="0.15">
      <c r="N12340" s="93"/>
      <c r="P12340" s="93"/>
    </row>
    <row r="12341" spans="14:16" x14ac:dyDescent="0.15">
      <c r="N12341" s="93"/>
      <c r="P12341" s="93"/>
    </row>
    <row r="12342" spans="14:16" x14ac:dyDescent="0.15">
      <c r="N12342" s="93"/>
      <c r="P12342" s="93"/>
    </row>
    <row r="12343" spans="14:16" x14ac:dyDescent="0.15">
      <c r="N12343" s="93"/>
      <c r="P12343" s="93"/>
    </row>
    <row r="12344" spans="14:16" x14ac:dyDescent="0.15">
      <c r="N12344" s="93"/>
      <c r="P12344" s="93"/>
    </row>
    <row r="12345" spans="14:16" x14ac:dyDescent="0.15">
      <c r="N12345" s="93"/>
      <c r="P12345" s="93"/>
    </row>
    <row r="12346" spans="14:16" x14ac:dyDescent="0.15">
      <c r="N12346" s="93"/>
      <c r="P12346" s="93"/>
    </row>
    <row r="12347" spans="14:16" x14ac:dyDescent="0.15">
      <c r="N12347" s="93"/>
      <c r="P12347" s="93"/>
    </row>
    <row r="12348" spans="14:16" x14ac:dyDescent="0.15">
      <c r="N12348" s="93"/>
      <c r="P12348" s="93"/>
    </row>
    <row r="12349" spans="14:16" x14ac:dyDescent="0.15">
      <c r="N12349" s="93"/>
      <c r="P12349" s="93"/>
    </row>
    <row r="12350" spans="14:16" x14ac:dyDescent="0.15">
      <c r="N12350" s="93"/>
      <c r="P12350" s="93"/>
    </row>
    <row r="12351" spans="14:16" x14ac:dyDescent="0.15">
      <c r="N12351" s="93"/>
      <c r="P12351" s="93"/>
    </row>
    <row r="12352" spans="14:16" x14ac:dyDescent="0.15">
      <c r="N12352" s="93"/>
      <c r="P12352" s="93"/>
    </row>
    <row r="12353" spans="14:16" x14ac:dyDescent="0.15">
      <c r="N12353" s="93"/>
      <c r="P12353" s="93"/>
    </row>
    <row r="12354" spans="14:16" x14ac:dyDescent="0.15">
      <c r="N12354" s="93"/>
      <c r="P12354" s="93"/>
    </row>
    <row r="12355" spans="14:16" x14ac:dyDescent="0.15">
      <c r="N12355" s="93"/>
      <c r="P12355" s="93"/>
    </row>
    <row r="12356" spans="14:16" x14ac:dyDescent="0.15">
      <c r="N12356" s="93"/>
      <c r="P12356" s="93"/>
    </row>
    <row r="12357" spans="14:16" x14ac:dyDescent="0.15">
      <c r="N12357" s="93"/>
      <c r="P12357" s="93"/>
    </row>
    <row r="12358" spans="14:16" x14ac:dyDescent="0.15">
      <c r="N12358" s="93"/>
      <c r="P12358" s="93"/>
    </row>
    <row r="12359" spans="14:16" x14ac:dyDescent="0.15">
      <c r="N12359" s="93"/>
      <c r="P12359" s="93"/>
    </row>
    <row r="12360" spans="14:16" x14ac:dyDescent="0.15">
      <c r="N12360" s="93"/>
      <c r="P12360" s="93"/>
    </row>
    <row r="12361" spans="14:16" x14ac:dyDescent="0.15">
      <c r="N12361" s="93"/>
      <c r="P12361" s="93"/>
    </row>
    <row r="12362" spans="14:16" x14ac:dyDescent="0.15">
      <c r="N12362" s="93"/>
      <c r="P12362" s="93"/>
    </row>
    <row r="12363" spans="14:16" x14ac:dyDescent="0.15">
      <c r="N12363" s="93"/>
      <c r="P12363" s="93"/>
    </row>
    <row r="12364" spans="14:16" x14ac:dyDescent="0.15">
      <c r="N12364" s="93"/>
      <c r="P12364" s="93"/>
    </row>
    <row r="12365" spans="14:16" x14ac:dyDescent="0.15">
      <c r="N12365" s="93"/>
      <c r="P12365" s="93"/>
    </row>
    <row r="12366" spans="14:16" x14ac:dyDescent="0.15">
      <c r="N12366" s="93"/>
      <c r="P12366" s="93"/>
    </row>
    <row r="12367" spans="14:16" x14ac:dyDescent="0.15">
      <c r="N12367" s="93"/>
      <c r="P12367" s="93"/>
    </row>
    <row r="12368" spans="14:16" x14ac:dyDescent="0.15">
      <c r="N12368" s="93"/>
      <c r="P12368" s="93"/>
    </row>
    <row r="12369" spans="14:16" x14ac:dyDescent="0.15">
      <c r="N12369" s="93"/>
      <c r="P12369" s="93"/>
    </row>
    <row r="12370" spans="14:16" x14ac:dyDescent="0.15">
      <c r="N12370" s="93"/>
      <c r="P12370" s="93"/>
    </row>
    <row r="12371" spans="14:16" x14ac:dyDescent="0.15">
      <c r="N12371" s="93"/>
      <c r="P12371" s="93"/>
    </row>
    <row r="12372" spans="14:16" x14ac:dyDescent="0.15">
      <c r="N12372" s="93"/>
      <c r="P12372" s="93"/>
    </row>
    <row r="12373" spans="14:16" x14ac:dyDescent="0.15">
      <c r="N12373" s="93"/>
      <c r="P12373" s="93"/>
    </row>
    <row r="12374" spans="14:16" x14ac:dyDescent="0.15">
      <c r="N12374" s="93"/>
      <c r="P12374" s="93"/>
    </row>
    <row r="12375" spans="14:16" x14ac:dyDescent="0.15">
      <c r="N12375" s="93"/>
      <c r="P12375" s="93"/>
    </row>
    <row r="12376" spans="14:16" x14ac:dyDescent="0.15">
      <c r="N12376" s="93"/>
      <c r="P12376" s="93"/>
    </row>
    <row r="12377" spans="14:16" x14ac:dyDescent="0.15">
      <c r="N12377" s="93"/>
      <c r="P12377" s="93"/>
    </row>
    <row r="12378" spans="14:16" x14ac:dyDescent="0.15">
      <c r="N12378" s="93"/>
      <c r="P12378" s="93"/>
    </row>
    <row r="12379" spans="14:16" x14ac:dyDescent="0.15">
      <c r="N12379" s="93"/>
      <c r="P12379" s="93"/>
    </row>
    <row r="12380" spans="14:16" x14ac:dyDescent="0.15">
      <c r="N12380" s="93"/>
      <c r="P12380" s="93"/>
    </row>
    <row r="12381" spans="14:16" x14ac:dyDescent="0.15">
      <c r="N12381" s="93"/>
      <c r="P12381" s="93"/>
    </row>
    <row r="12382" spans="14:16" x14ac:dyDescent="0.15">
      <c r="N12382" s="93"/>
      <c r="P12382" s="93"/>
    </row>
    <row r="12383" spans="14:16" x14ac:dyDescent="0.15">
      <c r="N12383" s="93"/>
      <c r="P12383" s="93"/>
    </row>
    <row r="12384" spans="14:16" x14ac:dyDescent="0.15">
      <c r="N12384" s="93"/>
      <c r="P12384" s="93"/>
    </row>
    <row r="12385" spans="14:16" x14ac:dyDescent="0.15">
      <c r="N12385" s="93"/>
      <c r="P12385" s="93"/>
    </row>
    <row r="12386" spans="14:16" x14ac:dyDescent="0.15">
      <c r="N12386" s="93"/>
      <c r="P12386" s="93"/>
    </row>
    <row r="12387" spans="14:16" x14ac:dyDescent="0.15">
      <c r="N12387" s="93"/>
      <c r="P12387" s="93"/>
    </row>
    <row r="12388" spans="14:16" x14ac:dyDescent="0.15">
      <c r="N12388" s="93"/>
      <c r="P12388" s="93"/>
    </row>
    <row r="12389" spans="14:16" x14ac:dyDescent="0.15">
      <c r="N12389" s="93"/>
      <c r="P12389" s="93"/>
    </row>
    <row r="12390" spans="14:16" x14ac:dyDescent="0.15">
      <c r="N12390" s="93"/>
      <c r="P12390" s="93"/>
    </row>
    <row r="12391" spans="14:16" x14ac:dyDescent="0.15">
      <c r="N12391" s="93"/>
      <c r="P12391" s="93"/>
    </row>
    <row r="12392" spans="14:16" x14ac:dyDescent="0.15">
      <c r="N12392" s="93"/>
      <c r="P12392" s="93"/>
    </row>
    <row r="12393" spans="14:16" x14ac:dyDescent="0.15">
      <c r="N12393" s="93"/>
      <c r="P12393" s="93"/>
    </row>
    <row r="12394" spans="14:16" x14ac:dyDescent="0.15">
      <c r="N12394" s="93"/>
      <c r="P12394" s="93"/>
    </row>
    <row r="12395" spans="14:16" x14ac:dyDescent="0.15">
      <c r="N12395" s="93"/>
      <c r="P12395" s="93"/>
    </row>
    <row r="12396" spans="14:16" x14ac:dyDescent="0.15">
      <c r="N12396" s="93"/>
      <c r="P12396" s="93"/>
    </row>
    <row r="12397" spans="14:16" x14ac:dyDescent="0.15">
      <c r="N12397" s="93"/>
      <c r="P12397" s="93"/>
    </row>
    <row r="12398" spans="14:16" x14ac:dyDescent="0.15">
      <c r="N12398" s="93"/>
      <c r="P12398" s="93"/>
    </row>
    <row r="12399" spans="14:16" x14ac:dyDescent="0.15">
      <c r="N12399" s="93"/>
      <c r="P12399" s="93"/>
    </row>
    <row r="12400" spans="14:16" x14ac:dyDescent="0.15">
      <c r="N12400" s="93"/>
      <c r="P12400" s="93"/>
    </row>
    <row r="12401" spans="14:16" x14ac:dyDescent="0.15">
      <c r="N12401" s="93"/>
      <c r="P12401" s="93"/>
    </row>
    <row r="12402" spans="14:16" x14ac:dyDescent="0.15">
      <c r="N12402" s="93"/>
      <c r="P12402" s="93"/>
    </row>
    <row r="12403" spans="14:16" x14ac:dyDescent="0.15">
      <c r="N12403" s="93"/>
      <c r="P12403" s="93"/>
    </row>
    <row r="12404" spans="14:16" x14ac:dyDescent="0.15">
      <c r="N12404" s="93"/>
      <c r="P12404" s="93"/>
    </row>
    <row r="12405" spans="14:16" x14ac:dyDescent="0.15">
      <c r="N12405" s="93"/>
      <c r="P12405" s="93"/>
    </row>
    <row r="12406" spans="14:16" x14ac:dyDescent="0.15">
      <c r="N12406" s="93"/>
      <c r="P12406" s="93"/>
    </row>
    <row r="12407" spans="14:16" x14ac:dyDescent="0.15">
      <c r="N12407" s="93"/>
      <c r="P12407" s="93"/>
    </row>
    <row r="12408" spans="14:16" x14ac:dyDescent="0.15">
      <c r="N12408" s="93"/>
      <c r="P12408" s="93"/>
    </row>
    <row r="12409" spans="14:16" x14ac:dyDescent="0.15">
      <c r="N12409" s="93"/>
      <c r="P12409" s="93"/>
    </row>
    <row r="12410" spans="14:16" x14ac:dyDescent="0.15">
      <c r="N12410" s="93"/>
      <c r="P12410" s="93"/>
    </row>
    <row r="12411" spans="14:16" x14ac:dyDescent="0.15">
      <c r="N12411" s="93"/>
      <c r="P12411" s="93"/>
    </row>
    <row r="12412" spans="14:16" x14ac:dyDescent="0.15">
      <c r="N12412" s="93"/>
      <c r="P12412" s="93"/>
    </row>
    <row r="12413" spans="14:16" x14ac:dyDescent="0.15">
      <c r="N12413" s="93"/>
      <c r="P12413" s="93"/>
    </row>
    <row r="12414" spans="14:16" x14ac:dyDescent="0.15">
      <c r="N12414" s="93"/>
      <c r="P12414" s="93"/>
    </row>
    <row r="12415" spans="14:16" x14ac:dyDescent="0.15">
      <c r="N12415" s="93"/>
      <c r="P12415" s="93"/>
    </row>
    <row r="12416" spans="14:16" x14ac:dyDescent="0.15">
      <c r="N12416" s="93"/>
      <c r="P12416" s="93"/>
    </row>
    <row r="12417" spans="14:16" x14ac:dyDescent="0.15">
      <c r="N12417" s="93"/>
      <c r="P12417" s="93"/>
    </row>
    <row r="12418" spans="14:16" x14ac:dyDescent="0.15">
      <c r="N12418" s="93"/>
      <c r="P12418" s="93"/>
    </row>
    <row r="12419" spans="14:16" x14ac:dyDescent="0.15">
      <c r="N12419" s="93"/>
      <c r="P12419" s="93"/>
    </row>
    <row r="12420" spans="14:16" x14ac:dyDescent="0.15">
      <c r="N12420" s="93"/>
      <c r="P12420" s="93"/>
    </row>
    <row r="12421" spans="14:16" x14ac:dyDescent="0.15">
      <c r="N12421" s="93"/>
      <c r="P12421" s="93"/>
    </row>
    <row r="12422" spans="14:16" x14ac:dyDescent="0.15">
      <c r="N12422" s="93"/>
      <c r="P12422" s="93"/>
    </row>
    <row r="12423" spans="14:16" x14ac:dyDescent="0.15">
      <c r="N12423" s="93"/>
      <c r="P12423" s="93"/>
    </row>
    <row r="12424" spans="14:16" x14ac:dyDescent="0.15">
      <c r="N12424" s="93"/>
      <c r="P12424" s="93"/>
    </row>
    <row r="12425" spans="14:16" x14ac:dyDescent="0.15">
      <c r="N12425" s="93"/>
      <c r="P12425" s="93"/>
    </row>
    <row r="12426" spans="14:16" x14ac:dyDescent="0.15">
      <c r="N12426" s="93"/>
      <c r="P12426" s="93"/>
    </row>
    <row r="12427" spans="14:16" x14ac:dyDescent="0.15">
      <c r="N12427" s="93"/>
      <c r="P12427" s="93"/>
    </row>
    <row r="12428" spans="14:16" x14ac:dyDescent="0.15">
      <c r="N12428" s="93"/>
      <c r="P12428" s="93"/>
    </row>
    <row r="12429" spans="14:16" x14ac:dyDescent="0.15">
      <c r="N12429" s="93"/>
      <c r="P12429" s="93"/>
    </row>
    <row r="12430" spans="14:16" x14ac:dyDescent="0.15">
      <c r="N12430" s="93"/>
      <c r="P12430" s="93"/>
    </row>
    <row r="12431" spans="14:16" x14ac:dyDescent="0.15">
      <c r="N12431" s="93"/>
      <c r="P12431" s="93"/>
    </row>
    <row r="12432" spans="14:16" x14ac:dyDescent="0.15">
      <c r="N12432" s="93"/>
      <c r="P12432" s="93"/>
    </row>
    <row r="12433" spans="14:16" x14ac:dyDescent="0.15">
      <c r="N12433" s="93"/>
      <c r="P12433" s="93"/>
    </row>
    <row r="12434" spans="14:16" x14ac:dyDescent="0.15">
      <c r="N12434" s="93"/>
      <c r="P12434" s="93"/>
    </row>
    <row r="12435" spans="14:16" x14ac:dyDescent="0.15">
      <c r="N12435" s="93"/>
      <c r="P12435" s="93"/>
    </row>
    <row r="12436" spans="14:16" x14ac:dyDescent="0.15">
      <c r="N12436" s="93"/>
      <c r="P12436" s="93"/>
    </row>
    <row r="12437" spans="14:16" x14ac:dyDescent="0.15">
      <c r="N12437" s="93"/>
      <c r="P12437" s="93"/>
    </row>
    <row r="12438" spans="14:16" x14ac:dyDescent="0.15">
      <c r="N12438" s="93"/>
      <c r="P12438" s="93"/>
    </row>
    <row r="12439" spans="14:16" x14ac:dyDescent="0.15">
      <c r="N12439" s="93"/>
      <c r="P12439" s="93"/>
    </row>
    <row r="12440" spans="14:16" x14ac:dyDescent="0.15">
      <c r="N12440" s="93"/>
      <c r="P12440" s="93"/>
    </row>
    <row r="12441" spans="14:16" x14ac:dyDescent="0.15">
      <c r="N12441" s="93"/>
      <c r="P12441" s="93"/>
    </row>
    <row r="12442" spans="14:16" x14ac:dyDescent="0.15">
      <c r="N12442" s="93"/>
      <c r="P12442" s="93"/>
    </row>
    <row r="12443" spans="14:16" x14ac:dyDescent="0.15">
      <c r="N12443" s="93"/>
      <c r="P12443" s="93"/>
    </row>
    <row r="12444" spans="14:16" x14ac:dyDescent="0.15">
      <c r="N12444" s="93"/>
      <c r="P12444" s="93"/>
    </row>
    <row r="12445" spans="14:16" x14ac:dyDescent="0.15">
      <c r="N12445" s="93"/>
      <c r="P12445" s="93"/>
    </row>
    <row r="12446" spans="14:16" x14ac:dyDescent="0.15">
      <c r="N12446" s="93"/>
      <c r="P12446" s="93"/>
    </row>
    <row r="12447" spans="14:16" x14ac:dyDescent="0.15">
      <c r="N12447" s="93"/>
      <c r="P12447" s="93"/>
    </row>
    <row r="12448" spans="14:16" x14ac:dyDescent="0.15">
      <c r="N12448" s="93"/>
      <c r="P12448" s="93"/>
    </row>
    <row r="12449" spans="14:16" x14ac:dyDescent="0.15">
      <c r="N12449" s="93"/>
      <c r="P12449" s="93"/>
    </row>
    <row r="12450" spans="14:16" x14ac:dyDescent="0.15">
      <c r="N12450" s="93"/>
      <c r="P12450" s="93"/>
    </row>
    <row r="12451" spans="14:16" x14ac:dyDescent="0.15">
      <c r="N12451" s="93"/>
      <c r="P12451" s="93"/>
    </row>
    <row r="12452" spans="14:16" x14ac:dyDescent="0.15">
      <c r="N12452" s="93"/>
      <c r="P12452" s="93"/>
    </row>
    <row r="12453" spans="14:16" x14ac:dyDescent="0.15">
      <c r="N12453" s="93"/>
      <c r="P12453" s="93"/>
    </row>
    <row r="12454" spans="14:16" x14ac:dyDescent="0.15">
      <c r="N12454" s="93"/>
      <c r="P12454" s="93"/>
    </row>
    <row r="12455" spans="14:16" x14ac:dyDescent="0.15">
      <c r="N12455" s="93"/>
      <c r="P12455" s="93"/>
    </row>
    <row r="12456" spans="14:16" x14ac:dyDescent="0.15">
      <c r="N12456" s="93"/>
      <c r="P12456" s="93"/>
    </row>
    <row r="12457" spans="14:16" x14ac:dyDescent="0.15">
      <c r="N12457" s="93"/>
      <c r="P12457" s="93"/>
    </row>
    <row r="12458" spans="14:16" x14ac:dyDescent="0.15">
      <c r="N12458" s="93"/>
      <c r="P12458" s="93"/>
    </row>
    <row r="12459" spans="14:16" x14ac:dyDescent="0.15">
      <c r="N12459" s="93"/>
      <c r="P12459" s="93"/>
    </row>
    <row r="12460" spans="14:16" x14ac:dyDescent="0.15">
      <c r="N12460" s="93"/>
      <c r="P12460" s="93"/>
    </row>
    <row r="12461" spans="14:16" x14ac:dyDescent="0.15">
      <c r="N12461" s="93"/>
      <c r="P12461" s="93"/>
    </row>
    <row r="12462" spans="14:16" x14ac:dyDescent="0.15">
      <c r="N12462" s="93"/>
      <c r="P12462" s="93"/>
    </row>
    <row r="12463" spans="14:16" x14ac:dyDescent="0.15">
      <c r="N12463" s="93"/>
      <c r="P12463" s="93"/>
    </row>
    <row r="12464" spans="14:16" x14ac:dyDescent="0.15">
      <c r="N12464" s="93"/>
      <c r="P12464" s="93"/>
    </row>
    <row r="12465" spans="14:16" x14ac:dyDescent="0.15">
      <c r="N12465" s="93"/>
      <c r="P12465" s="93"/>
    </row>
    <row r="12466" spans="14:16" x14ac:dyDescent="0.15">
      <c r="N12466" s="93"/>
      <c r="P12466" s="93"/>
    </row>
    <row r="12467" spans="14:16" x14ac:dyDescent="0.15">
      <c r="N12467" s="93"/>
      <c r="P12467" s="93"/>
    </row>
    <row r="12468" spans="14:16" x14ac:dyDescent="0.15">
      <c r="N12468" s="93"/>
      <c r="P12468" s="93"/>
    </row>
    <row r="12469" spans="14:16" x14ac:dyDescent="0.15">
      <c r="N12469" s="93"/>
      <c r="P12469" s="93"/>
    </row>
    <row r="12470" spans="14:16" x14ac:dyDescent="0.15">
      <c r="N12470" s="93"/>
      <c r="P12470" s="93"/>
    </row>
    <row r="12471" spans="14:16" x14ac:dyDescent="0.15">
      <c r="N12471" s="93"/>
      <c r="P12471" s="93"/>
    </row>
    <row r="12472" spans="14:16" x14ac:dyDescent="0.15">
      <c r="N12472" s="93"/>
      <c r="P12472" s="93"/>
    </row>
    <row r="12473" spans="14:16" x14ac:dyDescent="0.15">
      <c r="N12473" s="93"/>
      <c r="P12473" s="93"/>
    </row>
    <row r="12474" spans="14:16" x14ac:dyDescent="0.15">
      <c r="N12474" s="93"/>
      <c r="P12474" s="93"/>
    </row>
    <row r="12475" spans="14:16" x14ac:dyDescent="0.15">
      <c r="N12475" s="93"/>
      <c r="P12475" s="93"/>
    </row>
    <row r="12476" spans="14:16" x14ac:dyDescent="0.15">
      <c r="N12476" s="93"/>
      <c r="P12476" s="93"/>
    </row>
    <row r="12477" spans="14:16" x14ac:dyDescent="0.15">
      <c r="N12477" s="93"/>
      <c r="P12477" s="93"/>
    </row>
    <row r="12478" spans="14:16" x14ac:dyDescent="0.15">
      <c r="N12478" s="93"/>
      <c r="P12478" s="93"/>
    </row>
    <row r="12479" spans="14:16" x14ac:dyDescent="0.15">
      <c r="N12479" s="93"/>
      <c r="P12479" s="93"/>
    </row>
    <row r="12480" spans="14:16" x14ac:dyDescent="0.15">
      <c r="N12480" s="93"/>
      <c r="P12480" s="93"/>
    </row>
    <row r="12481" spans="14:16" x14ac:dyDescent="0.15">
      <c r="N12481" s="93"/>
      <c r="P12481" s="93"/>
    </row>
    <row r="12482" spans="14:16" x14ac:dyDescent="0.15">
      <c r="N12482" s="93"/>
      <c r="P12482" s="93"/>
    </row>
    <row r="12483" spans="14:16" x14ac:dyDescent="0.15">
      <c r="N12483" s="93"/>
      <c r="P12483" s="93"/>
    </row>
    <row r="12484" spans="14:16" x14ac:dyDescent="0.15">
      <c r="N12484" s="93"/>
      <c r="P12484" s="93"/>
    </row>
    <row r="12485" spans="14:16" x14ac:dyDescent="0.15">
      <c r="N12485" s="93"/>
      <c r="P12485" s="93"/>
    </row>
    <row r="12486" spans="14:16" x14ac:dyDescent="0.15">
      <c r="N12486" s="93"/>
      <c r="P12486" s="93"/>
    </row>
    <row r="12487" spans="14:16" x14ac:dyDescent="0.15">
      <c r="N12487" s="93"/>
      <c r="P12487" s="93"/>
    </row>
    <row r="12488" spans="14:16" x14ac:dyDescent="0.15">
      <c r="N12488" s="93"/>
      <c r="P12488" s="93"/>
    </row>
    <row r="12489" spans="14:16" x14ac:dyDescent="0.15">
      <c r="N12489" s="93"/>
      <c r="P12489" s="93"/>
    </row>
    <row r="12490" spans="14:16" x14ac:dyDescent="0.15">
      <c r="N12490" s="93"/>
      <c r="P12490" s="93"/>
    </row>
    <row r="12491" spans="14:16" x14ac:dyDescent="0.15">
      <c r="N12491" s="93"/>
      <c r="P12491" s="93"/>
    </row>
    <row r="12492" spans="14:16" x14ac:dyDescent="0.15">
      <c r="N12492" s="93"/>
      <c r="P12492" s="93"/>
    </row>
    <row r="12493" spans="14:16" x14ac:dyDescent="0.15">
      <c r="N12493" s="93"/>
      <c r="P12493" s="93"/>
    </row>
    <row r="12494" spans="14:16" x14ac:dyDescent="0.15">
      <c r="N12494" s="93"/>
      <c r="P12494" s="93"/>
    </row>
    <row r="12495" spans="14:16" x14ac:dyDescent="0.15">
      <c r="N12495" s="93"/>
      <c r="P12495" s="93"/>
    </row>
    <row r="12496" spans="14:16" x14ac:dyDescent="0.15">
      <c r="N12496" s="93"/>
      <c r="P12496" s="93"/>
    </row>
    <row r="12497" spans="14:16" x14ac:dyDescent="0.15">
      <c r="N12497" s="93"/>
      <c r="P12497" s="93"/>
    </row>
    <row r="12498" spans="14:16" x14ac:dyDescent="0.15">
      <c r="N12498" s="93"/>
      <c r="P12498" s="93"/>
    </row>
    <row r="12499" spans="14:16" x14ac:dyDescent="0.15">
      <c r="N12499" s="93"/>
      <c r="P12499" s="93"/>
    </row>
    <row r="12500" spans="14:16" x14ac:dyDescent="0.15">
      <c r="N12500" s="93"/>
      <c r="P12500" s="93"/>
    </row>
    <row r="12501" spans="14:16" x14ac:dyDescent="0.15">
      <c r="N12501" s="93"/>
      <c r="P12501" s="93"/>
    </row>
    <row r="12502" spans="14:16" x14ac:dyDescent="0.15">
      <c r="N12502" s="93"/>
      <c r="P12502" s="93"/>
    </row>
    <row r="12503" spans="14:16" x14ac:dyDescent="0.15">
      <c r="N12503" s="93"/>
      <c r="P12503" s="93"/>
    </row>
    <row r="12504" spans="14:16" x14ac:dyDescent="0.15">
      <c r="N12504" s="93"/>
      <c r="P12504" s="93"/>
    </row>
    <row r="12505" spans="14:16" x14ac:dyDescent="0.15">
      <c r="N12505" s="93"/>
      <c r="P12505" s="93"/>
    </row>
    <row r="12506" spans="14:16" x14ac:dyDescent="0.15">
      <c r="N12506" s="93"/>
      <c r="P12506" s="93"/>
    </row>
    <row r="12507" spans="14:16" x14ac:dyDescent="0.15">
      <c r="N12507" s="93"/>
      <c r="P12507" s="93"/>
    </row>
    <row r="12508" spans="14:16" x14ac:dyDescent="0.15">
      <c r="N12508" s="93"/>
      <c r="P12508" s="93"/>
    </row>
    <row r="12509" spans="14:16" x14ac:dyDescent="0.15">
      <c r="N12509" s="93"/>
      <c r="P12509" s="93"/>
    </row>
    <row r="12510" spans="14:16" x14ac:dyDescent="0.15">
      <c r="N12510" s="93"/>
      <c r="P12510" s="93"/>
    </row>
    <row r="12511" spans="14:16" x14ac:dyDescent="0.15">
      <c r="N12511" s="93"/>
      <c r="P12511" s="93"/>
    </row>
    <row r="12512" spans="14:16" x14ac:dyDescent="0.15">
      <c r="N12512" s="93"/>
      <c r="P12512" s="93"/>
    </row>
    <row r="12513" spans="14:16" x14ac:dyDescent="0.15">
      <c r="N12513" s="93"/>
      <c r="P12513" s="93"/>
    </row>
    <row r="12514" spans="14:16" x14ac:dyDescent="0.15">
      <c r="N12514" s="93"/>
      <c r="P12514" s="93"/>
    </row>
    <row r="12515" spans="14:16" x14ac:dyDescent="0.15">
      <c r="N12515" s="93"/>
      <c r="P12515" s="93"/>
    </row>
    <row r="12516" spans="14:16" x14ac:dyDescent="0.15">
      <c r="N12516" s="93"/>
      <c r="P12516" s="93"/>
    </row>
    <row r="12517" spans="14:16" x14ac:dyDescent="0.15">
      <c r="N12517" s="93"/>
      <c r="P12517" s="93"/>
    </row>
    <row r="12518" spans="14:16" x14ac:dyDescent="0.15">
      <c r="N12518" s="93"/>
      <c r="P12518" s="93"/>
    </row>
    <row r="12519" spans="14:16" x14ac:dyDescent="0.15">
      <c r="N12519" s="93"/>
      <c r="P12519" s="93"/>
    </row>
    <row r="12520" spans="14:16" x14ac:dyDescent="0.15">
      <c r="N12520" s="93"/>
      <c r="P12520" s="93"/>
    </row>
    <row r="12521" spans="14:16" x14ac:dyDescent="0.15">
      <c r="N12521" s="93"/>
      <c r="P12521" s="93"/>
    </row>
    <row r="12522" spans="14:16" x14ac:dyDescent="0.15">
      <c r="N12522" s="93"/>
      <c r="P12522" s="93"/>
    </row>
    <row r="12523" spans="14:16" x14ac:dyDescent="0.15">
      <c r="N12523" s="93"/>
      <c r="P12523" s="93"/>
    </row>
    <row r="12524" spans="14:16" x14ac:dyDescent="0.15">
      <c r="N12524" s="93"/>
      <c r="P12524" s="93"/>
    </row>
    <row r="12525" spans="14:16" x14ac:dyDescent="0.15">
      <c r="N12525" s="93"/>
      <c r="P12525" s="93"/>
    </row>
    <row r="12526" spans="14:16" x14ac:dyDescent="0.15">
      <c r="N12526" s="93"/>
      <c r="P12526" s="93"/>
    </row>
    <row r="12527" spans="14:16" x14ac:dyDescent="0.15">
      <c r="N12527" s="93"/>
      <c r="P12527" s="93"/>
    </row>
    <row r="12528" spans="14:16" x14ac:dyDescent="0.15">
      <c r="N12528" s="93"/>
      <c r="P12528" s="93"/>
    </row>
    <row r="12529" spans="14:16" x14ac:dyDescent="0.15">
      <c r="N12529" s="93"/>
      <c r="P12529" s="93"/>
    </row>
    <row r="12530" spans="14:16" x14ac:dyDescent="0.15">
      <c r="N12530" s="93"/>
      <c r="P12530" s="93"/>
    </row>
    <row r="12531" spans="14:16" x14ac:dyDescent="0.15">
      <c r="N12531" s="93"/>
      <c r="P12531" s="93"/>
    </row>
    <row r="12532" spans="14:16" x14ac:dyDescent="0.15">
      <c r="N12532" s="93"/>
      <c r="P12532" s="93"/>
    </row>
    <row r="12533" spans="14:16" x14ac:dyDescent="0.15">
      <c r="N12533" s="93"/>
      <c r="P12533" s="93"/>
    </row>
    <row r="12534" spans="14:16" x14ac:dyDescent="0.15">
      <c r="N12534" s="93"/>
      <c r="P12534" s="93"/>
    </row>
    <row r="12535" spans="14:16" x14ac:dyDescent="0.15">
      <c r="N12535" s="93"/>
      <c r="P12535" s="93"/>
    </row>
    <row r="12536" spans="14:16" x14ac:dyDescent="0.15">
      <c r="N12536" s="93"/>
      <c r="P12536" s="93"/>
    </row>
    <row r="12537" spans="14:16" x14ac:dyDescent="0.15">
      <c r="N12537" s="93"/>
      <c r="P12537" s="93"/>
    </row>
    <row r="12538" spans="14:16" x14ac:dyDescent="0.15">
      <c r="N12538" s="93"/>
      <c r="P12538" s="93"/>
    </row>
    <row r="12539" spans="14:16" x14ac:dyDescent="0.15">
      <c r="N12539" s="93"/>
      <c r="P12539" s="93"/>
    </row>
    <row r="12540" spans="14:16" x14ac:dyDescent="0.15">
      <c r="N12540" s="93"/>
      <c r="P12540" s="93"/>
    </row>
    <row r="12541" spans="14:16" x14ac:dyDescent="0.15">
      <c r="N12541" s="93"/>
      <c r="P12541" s="93"/>
    </row>
    <row r="12542" spans="14:16" x14ac:dyDescent="0.15">
      <c r="N12542" s="93"/>
      <c r="P12542" s="93"/>
    </row>
    <row r="12543" spans="14:16" x14ac:dyDescent="0.15">
      <c r="N12543" s="93"/>
      <c r="P12543" s="93"/>
    </row>
    <row r="12544" spans="14:16" x14ac:dyDescent="0.15">
      <c r="N12544" s="93"/>
      <c r="P12544" s="93"/>
    </row>
    <row r="12545" spans="14:16" x14ac:dyDescent="0.15">
      <c r="N12545" s="93"/>
      <c r="P12545" s="93"/>
    </row>
    <row r="12546" spans="14:16" x14ac:dyDescent="0.15">
      <c r="N12546" s="93"/>
      <c r="P12546" s="93"/>
    </row>
    <row r="12547" spans="14:16" x14ac:dyDescent="0.15">
      <c r="N12547" s="93"/>
      <c r="P12547" s="93"/>
    </row>
    <row r="12548" spans="14:16" x14ac:dyDescent="0.15">
      <c r="N12548" s="93"/>
      <c r="P12548" s="93"/>
    </row>
    <row r="12549" spans="14:16" x14ac:dyDescent="0.15">
      <c r="N12549" s="93"/>
      <c r="P12549" s="93"/>
    </row>
    <row r="12550" spans="14:16" x14ac:dyDescent="0.15">
      <c r="N12550" s="93"/>
      <c r="P12550" s="93"/>
    </row>
    <row r="12551" spans="14:16" x14ac:dyDescent="0.15">
      <c r="N12551" s="93"/>
      <c r="P12551" s="93"/>
    </row>
    <row r="12552" spans="14:16" x14ac:dyDescent="0.15">
      <c r="N12552" s="93"/>
      <c r="P12552" s="93"/>
    </row>
    <row r="12553" spans="14:16" x14ac:dyDescent="0.15">
      <c r="N12553" s="93"/>
      <c r="P12553" s="93"/>
    </row>
    <row r="12554" spans="14:16" x14ac:dyDescent="0.15">
      <c r="N12554" s="93"/>
      <c r="P12554" s="93"/>
    </row>
    <row r="12555" spans="14:16" x14ac:dyDescent="0.15">
      <c r="N12555" s="93"/>
      <c r="P12555" s="93"/>
    </row>
    <row r="12556" spans="14:16" x14ac:dyDescent="0.15">
      <c r="N12556" s="93"/>
      <c r="P12556" s="93"/>
    </row>
    <row r="12557" spans="14:16" x14ac:dyDescent="0.15">
      <c r="N12557" s="93"/>
      <c r="P12557" s="93"/>
    </row>
    <row r="12558" spans="14:16" x14ac:dyDescent="0.15">
      <c r="N12558" s="93"/>
      <c r="P12558" s="93"/>
    </row>
    <row r="12559" spans="14:16" x14ac:dyDescent="0.15">
      <c r="N12559" s="93"/>
      <c r="P12559" s="93"/>
    </row>
    <row r="12560" spans="14:16" x14ac:dyDescent="0.15">
      <c r="N12560" s="93"/>
      <c r="P12560" s="93"/>
    </row>
    <row r="12561" spans="14:16" x14ac:dyDescent="0.15">
      <c r="N12561" s="93"/>
      <c r="P12561" s="93"/>
    </row>
    <row r="12562" spans="14:16" x14ac:dyDescent="0.15">
      <c r="N12562" s="93"/>
      <c r="P12562" s="93"/>
    </row>
    <row r="12563" spans="14:16" x14ac:dyDescent="0.15">
      <c r="N12563" s="93"/>
      <c r="P12563" s="93"/>
    </row>
    <row r="12564" spans="14:16" x14ac:dyDescent="0.15">
      <c r="N12564" s="93"/>
      <c r="P12564" s="93"/>
    </row>
    <row r="12565" spans="14:16" x14ac:dyDescent="0.15">
      <c r="N12565" s="93"/>
      <c r="P12565" s="93"/>
    </row>
    <row r="12566" spans="14:16" x14ac:dyDescent="0.15">
      <c r="N12566" s="93"/>
      <c r="P12566" s="93"/>
    </row>
    <row r="12567" spans="14:16" x14ac:dyDescent="0.15">
      <c r="N12567" s="93"/>
      <c r="P12567" s="93"/>
    </row>
    <row r="12568" spans="14:16" x14ac:dyDescent="0.15">
      <c r="N12568" s="93"/>
      <c r="P12568" s="93"/>
    </row>
    <row r="12569" spans="14:16" x14ac:dyDescent="0.15">
      <c r="N12569" s="93"/>
      <c r="P12569" s="93"/>
    </row>
    <row r="12570" spans="14:16" x14ac:dyDescent="0.15">
      <c r="N12570" s="93"/>
      <c r="P12570" s="93"/>
    </row>
    <row r="12571" spans="14:16" x14ac:dyDescent="0.15">
      <c r="N12571" s="93"/>
      <c r="P12571" s="93"/>
    </row>
    <row r="12572" spans="14:16" x14ac:dyDescent="0.15">
      <c r="N12572" s="93"/>
      <c r="P12572" s="93"/>
    </row>
    <row r="12573" spans="14:16" x14ac:dyDescent="0.15">
      <c r="N12573" s="93"/>
      <c r="P12573" s="93"/>
    </row>
    <row r="12574" spans="14:16" x14ac:dyDescent="0.15">
      <c r="N12574" s="93"/>
      <c r="P12574" s="93"/>
    </row>
    <row r="12575" spans="14:16" x14ac:dyDescent="0.15">
      <c r="N12575" s="93"/>
      <c r="P12575" s="93"/>
    </row>
    <row r="12576" spans="14:16" x14ac:dyDescent="0.15">
      <c r="N12576" s="93"/>
      <c r="P12576" s="93"/>
    </row>
    <row r="12577" spans="14:16" x14ac:dyDescent="0.15">
      <c r="N12577" s="93"/>
      <c r="P12577" s="93"/>
    </row>
    <row r="12578" spans="14:16" x14ac:dyDescent="0.15">
      <c r="N12578" s="93"/>
      <c r="P12578" s="93"/>
    </row>
    <row r="12579" spans="14:16" x14ac:dyDescent="0.15">
      <c r="N12579" s="93"/>
      <c r="P12579" s="93"/>
    </row>
    <row r="12580" spans="14:16" x14ac:dyDescent="0.15">
      <c r="N12580" s="93"/>
      <c r="P12580" s="93"/>
    </row>
    <row r="12581" spans="14:16" x14ac:dyDescent="0.15">
      <c r="N12581" s="93"/>
      <c r="P12581" s="93"/>
    </row>
    <row r="12582" spans="14:16" x14ac:dyDescent="0.15">
      <c r="N12582" s="93"/>
      <c r="P12582" s="93"/>
    </row>
    <row r="12583" spans="14:16" x14ac:dyDescent="0.15">
      <c r="N12583" s="93"/>
      <c r="P12583" s="93"/>
    </row>
    <row r="12584" spans="14:16" x14ac:dyDescent="0.15">
      <c r="N12584" s="93"/>
      <c r="P12584" s="93"/>
    </row>
    <row r="12585" spans="14:16" x14ac:dyDescent="0.15">
      <c r="N12585" s="93"/>
      <c r="P12585" s="93"/>
    </row>
    <row r="12586" spans="14:16" x14ac:dyDescent="0.15">
      <c r="N12586" s="93"/>
      <c r="P12586" s="93"/>
    </row>
    <row r="12587" spans="14:16" x14ac:dyDescent="0.15">
      <c r="N12587" s="93"/>
      <c r="P12587" s="93"/>
    </row>
    <row r="12588" spans="14:16" x14ac:dyDescent="0.15">
      <c r="N12588" s="93"/>
      <c r="P12588" s="93"/>
    </row>
    <row r="12589" spans="14:16" x14ac:dyDescent="0.15">
      <c r="N12589" s="93"/>
      <c r="P12589" s="93"/>
    </row>
    <row r="12590" spans="14:16" x14ac:dyDescent="0.15">
      <c r="N12590" s="93"/>
      <c r="P12590" s="93"/>
    </row>
    <row r="12591" spans="14:16" x14ac:dyDescent="0.15">
      <c r="N12591" s="93"/>
      <c r="P12591" s="93"/>
    </row>
    <row r="12592" spans="14:16" x14ac:dyDescent="0.15">
      <c r="N12592" s="93"/>
      <c r="P12592" s="93"/>
    </row>
    <row r="12593" spans="14:16" x14ac:dyDescent="0.15">
      <c r="N12593" s="93"/>
      <c r="P12593" s="93"/>
    </row>
    <row r="12594" spans="14:16" x14ac:dyDescent="0.15">
      <c r="N12594" s="93"/>
      <c r="P12594" s="93"/>
    </row>
    <row r="12595" spans="14:16" x14ac:dyDescent="0.15">
      <c r="N12595" s="93"/>
      <c r="P12595" s="93"/>
    </row>
    <row r="12596" spans="14:16" x14ac:dyDescent="0.15">
      <c r="N12596" s="93"/>
      <c r="P12596" s="93"/>
    </row>
    <row r="12597" spans="14:16" x14ac:dyDescent="0.15">
      <c r="N12597" s="93"/>
      <c r="P12597" s="93"/>
    </row>
    <row r="12598" spans="14:16" x14ac:dyDescent="0.15">
      <c r="N12598" s="93"/>
      <c r="P12598" s="93"/>
    </row>
    <row r="12599" spans="14:16" x14ac:dyDescent="0.15">
      <c r="N12599" s="93"/>
      <c r="P12599" s="93"/>
    </row>
    <row r="12600" spans="14:16" x14ac:dyDescent="0.15">
      <c r="N12600" s="93"/>
      <c r="P12600" s="93"/>
    </row>
    <row r="12601" spans="14:16" x14ac:dyDescent="0.15">
      <c r="N12601" s="93"/>
      <c r="P12601" s="93"/>
    </row>
    <row r="12602" spans="14:16" x14ac:dyDescent="0.15">
      <c r="N12602" s="93"/>
      <c r="P12602" s="93"/>
    </row>
    <row r="12603" spans="14:16" x14ac:dyDescent="0.15">
      <c r="N12603" s="93"/>
      <c r="P12603" s="93"/>
    </row>
    <row r="12604" spans="14:16" x14ac:dyDescent="0.15">
      <c r="N12604" s="93"/>
      <c r="P12604" s="93"/>
    </row>
    <row r="12605" spans="14:16" x14ac:dyDescent="0.15">
      <c r="N12605" s="93"/>
      <c r="P12605" s="93"/>
    </row>
    <row r="12606" spans="14:16" x14ac:dyDescent="0.15">
      <c r="N12606" s="93"/>
      <c r="P12606" s="93"/>
    </row>
    <row r="12607" spans="14:16" x14ac:dyDescent="0.15">
      <c r="N12607" s="93"/>
      <c r="P12607" s="93"/>
    </row>
    <row r="12608" spans="14:16" x14ac:dyDescent="0.15">
      <c r="N12608" s="93"/>
      <c r="P12608" s="93"/>
    </row>
    <row r="12609" spans="14:16" x14ac:dyDescent="0.15">
      <c r="N12609" s="93"/>
      <c r="P12609" s="93"/>
    </row>
    <row r="12610" spans="14:16" x14ac:dyDescent="0.15">
      <c r="N12610" s="93"/>
      <c r="P12610" s="93"/>
    </row>
    <row r="12611" spans="14:16" x14ac:dyDescent="0.15">
      <c r="N12611" s="93"/>
      <c r="P12611" s="93"/>
    </row>
    <row r="12612" spans="14:16" x14ac:dyDescent="0.15">
      <c r="N12612" s="93"/>
      <c r="P12612" s="93"/>
    </row>
    <row r="12613" spans="14:16" x14ac:dyDescent="0.15">
      <c r="N12613" s="93"/>
      <c r="P12613" s="93"/>
    </row>
    <row r="12614" spans="14:16" x14ac:dyDescent="0.15">
      <c r="N12614" s="93"/>
      <c r="P12614" s="93"/>
    </row>
    <row r="12615" spans="14:16" x14ac:dyDescent="0.15">
      <c r="N12615" s="93"/>
      <c r="P12615" s="93"/>
    </row>
    <row r="12616" spans="14:16" x14ac:dyDescent="0.15">
      <c r="N12616" s="93"/>
      <c r="P12616" s="93"/>
    </row>
    <row r="12617" spans="14:16" x14ac:dyDescent="0.15">
      <c r="N12617" s="93"/>
      <c r="P12617" s="93"/>
    </row>
    <row r="12618" spans="14:16" x14ac:dyDescent="0.15">
      <c r="N12618" s="93"/>
      <c r="P12618" s="93"/>
    </row>
    <row r="12619" spans="14:16" x14ac:dyDescent="0.15">
      <c r="N12619" s="93"/>
      <c r="P12619" s="93"/>
    </row>
    <row r="12620" spans="14:16" x14ac:dyDescent="0.15">
      <c r="N12620" s="93"/>
      <c r="P12620" s="93"/>
    </row>
    <row r="12621" spans="14:16" x14ac:dyDescent="0.15">
      <c r="N12621" s="93"/>
      <c r="P12621" s="93"/>
    </row>
    <row r="12622" spans="14:16" x14ac:dyDescent="0.15">
      <c r="N12622" s="93"/>
      <c r="P12622" s="93"/>
    </row>
    <row r="12623" spans="14:16" x14ac:dyDescent="0.15">
      <c r="N12623" s="93"/>
      <c r="P12623" s="93"/>
    </row>
    <row r="12624" spans="14:16" x14ac:dyDescent="0.15">
      <c r="N12624" s="93"/>
      <c r="P12624" s="93"/>
    </row>
    <row r="12625" spans="14:16" x14ac:dyDescent="0.15">
      <c r="N12625" s="93"/>
      <c r="P12625" s="93"/>
    </row>
    <row r="12626" spans="14:16" x14ac:dyDescent="0.15">
      <c r="N12626" s="93"/>
      <c r="P12626" s="93"/>
    </row>
    <row r="12627" spans="14:16" x14ac:dyDescent="0.15">
      <c r="N12627" s="93"/>
      <c r="P12627" s="93"/>
    </row>
    <row r="12628" spans="14:16" x14ac:dyDescent="0.15">
      <c r="N12628" s="93"/>
      <c r="P12628" s="93"/>
    </row>
    <row r="12629" spans="14:16" x14ac:dyDescent="0.15">
      <c r="N12629" s="93"/>
      <c r="P12629" s="93"/>
    </row>
    <row r="12630" spans="14:16" x14ac:dyDescent="0.15">
      <c r="N12630" s="93"/>
      <c r="P12630" s="93"/>
    </row>
    <row r="12631" spans="14:16" x14ac:dyDescent="0.15">
      <c r="N12631" s="93"/>
      <c r="P12631" s="93"/>
    </row>
    <row r="12632" spans="14:16" x14ac:dyDescent="0.15">
      <c r="N12632" s="93"/>
      <c r="P12632" s="93"/>
    </row>
    <row r="12633" spans="14:16" x14ac:dyDescent="0.15">
      <c r="N12633" s="93"/>
      <c r="P12633" s="93"/>
    </row>
    <row r="12634" spans="14:16" x14ac:dyDescent="0.15">
      <c r="N12634" s="93"/>
      <c r="P12634" s="93"/>
    </row>
    <row r="12635" spans="14:16" x14ac:dyDescent="0.15">
      <c r="N12635" s="93"/>
      <c r="P12635" s="93"/>
    </row>
    <row r="12636" spans="14:16" x14ac:dyDescent="0.15">
      <c r="N12636" s="93"/>
      <c r="P12636" s="93"/>
    </row>
    <row r="12637" spans="14:16" x14ac:dyDescent="0.15">
      <c r="N12637" s="93"/>
      <c r="P12637" s="93"/>
    </row>
    <row r="12638" spans="14:16" x14ac:dyDescent="0.15">
      <c r="N12638" s="93"/>
      <c r="P12638" s="93"/>
    </row>
    <row r="12639" spans="14:16" x14ac:dyDescent="0.15">
      <c r="N12639" s="93"/>
      <c r="P12639" s="93"/>
    </row>
    <row r="12640" spans="14:16" x14ac:dyDescent="0.15">
      <c r="N12640" s="93"/>
      <c r="P12640" s="93"/>
    </row>
    <row r="12641" spans="14:16" x14ac:dyDescent="0.15">
      <c r="N12641" s="93"/>
      <c r="P12641" s="93"/>
    </row>
    <row r="12642" spans="14:16" x14ac:dyDescent="0.15">
      <c r="N12642" s="93"/>
      <c r="P12642" s="93"/>
    </row>
    <row r="12643" spans="14:16" x14ac:dyDescent="0.15">
      <c r="N12643" s="93"/>
      <c r="P12643" s="93"/>
    </row>
    <row r="12644" spans="14:16" x14ac:dyDescent="0.15">
      <c r="N12644" s="93"/>
      <c r="P12644" s="93"/>
    </row>
    <row r="12645" spans="14:16" x14ac:dyDescent="0.15">
      <c r="N12645" s="93"/>
      <c r="P12645" s="93"/>
    </row>
    <row r="12646" spans="14:16" x14ac:dyDescent="0.15">
      <c r="N12646" s="93"/>
      <c r="P12646" s="93"/>
    </row>
    <row r="12647" spans="14:16" x14ac:dyDescent="0.15">
      <c r="N12647" s="93"/>
      <c r="P12647" s="93"/>
    </row>
    <row r="12648" spans="14:16" x14ac:dyDescent="0.15">
      <c r="N12648" s="93"/>
      <c r="P12648" s="93"/>
    </row>
    <row r="12649" spans="14:16" x14ac:dyDescent="0.15">
      <c r="N12649" s="93"/>
      <c r="P12649" s="93"/>
    </row>
    <row r="12650" spans="14:16" x14ac:dyDescent="0.15">
      <c r="N12650" s="93"/>
      <c r="P12650" s="93"/>
    </row>
    <row r="12651" spans="14:16" x14ac:dyDescent="0.15">
      <c r="N12651" s="93"/>
      <c r="P12651" s="93"/>
    </row>
    <row r="12652" spans="14:16" x14ac:dyDescent="0.15">
      <c r="N12652" s="93"/>
      <c r="P12652" s="93"/>
    </row>
    <row r="12653" spans="14:16" x14ac:dyDescent="0.15">
      <c r="N12653" s="93"/>
      <c r="P12653" s="93"/>
    </row>
    <row r="12654" spans="14:16" x14ac:dyDescent="0.15">
      <c r="N12654" s="93"/>
      <c r="P12654" s="93"/>
    </row>
    <row r="12655" spans="14:16" x14ac:dyDescent="0.15">
      <c r="N12655" s="93"/>
      <c r="P12655" s="93"/>
    </row>
    <row r="12656" spans="14:16" x14ac:dyDescent="0.15">
      <c r="N12656" s="93"/>
      <c r="P12656" s="93"/>
    </row>
    <row r="12657" spans="14:16" x14ac:dyDescent="0.15">
      <c r="N12657" s="93"/>
      <c r="P12657" s="93"/>
    </row>
    <row r="12658" spans="14:16" x14ac:dyDescent="0.15">
      <c r="N12658" s="93"/>
      <c r="P12658" s="93"/>
    </row>
    <row r="12659" spans="14:16" x14ac:dyDescent="0.15">
      <c r="N12659" s="93"/>
      <c r="P12659" s="93"/>
    </row>
    <row r="12660" spans="14:16" x14ac:dyDescent="0.15">
      <c r="N12660" s="93"/>
      <c r="P12660" s="93"/>
    </row>
    <row r="12661" spans="14:16" x14ac:dyDescent="0.15">
      <c r="N12661" s="93"/>
      <c r="P12661" s="93"/>
    </row>
    <row r="12662" spans="14:16" x14ac:dyDescent="0.15">
      <c r="N12662" s="93"/>
      <c r="P12662" s="93"/>
    </row>
    <row r="12663" spans="14:16" x14ac:dyDescent="0.15">
      <c r="N12663" s="93"/>
      <c r="P12663" s="93"/>
    </row>
    <row r="12664" spans="14:16" x14ac:dyDescent="0.15">
      <c r="N12664" s="93"/>
      <c r="P12664" s="93"/>
    </row>
    <row r="12665" spans="14:16" x14ac:dyDescent="0.15">
      <c r="N12665" s="93"/>
      <c r="P12665" s="93"/>
    </row>
    <row r="12666" spans="14:16" x14ac:dyDescent="0.15">
      <c r="N12666" s="93"/>
      <c r="P12666" s="93"/>
    </row>
    <row r="12667" spans="14:16" x14ac:dyDescent="0.15">
      <c r="N12667" s="93"/>
      <c r="P12667" s="93"/>
    </row>
    <row r="12668" spans="14:16" x14ac:dyDescent="0.15">
      <c r="N12668" s="93"/>
      <c r="P12668" s="93"/>
    </row>
    <row r="12669" spans="14:16" x14ac:dyDescent="0.15">
      <c r="N12669" s="93"/>
      <c r="P12669" s="93"/>
    </row>
    <row r="12670" spans="14:16" x14ac:dyDescent="0.15">
      <c r="N12670" s="93"/>
      <c r="P12670" s="93"/>
    </row>
    <row r="12671" spans="14:16" x14ac:dyDescent="0.15">
      <c r="N12671" s="93"/>
      <c r="P12671" s="93"/>
    </row>
    <row r="12672" spans="14:16" x14ac:dyDescent="0.15">
      <c r="N12672" s="93"/>
      <c r="P12672" s="93"/>
    </row>
    <row r="12673" spans="14:16" x14ac:dyDescent="0.15">
      <c r="N12673" s="93"/>
      <c r="P12673" s="93"/>
    </row>
    <row r="12674" spans="14:16" x14ac:dyDescent="0.15">
      <c r="N12674" s="93"/>
      <c r="P12674" s="93"/>
    </row>
    <row r="12675" spans="14:16" x14ac:dyDescent="0.15">
      <c r="N12675" s="93"/>
      <c r="P12675" s="93"/>
    </row>
    <row r="12676" spans="14:16" x14ac:dyDescent="0.15">
      <c r="N12676" s="93"/>
      <c r="P12676" s="93"/>
    </row>
    <row r="12677" spans="14:16" x14ac:dyDescent="0.15">
      <c r="N12677" s="93"/>
      <c r="P12677" s="93"/>
    </row>
    <row r="12678" spans="14:16" x14ac:dyDescent="0.15">
      <c r="N12678" s="93"/>
      <c r="P12678" s="93"/>
    </row>
    <row r="12679" spans="14:16" x14ac:dyDescent="0.15">
      <c r="N12679" s="93"/>
      <c r="P12679" s="93"/>
    </row>
    <row r="12680" spans="14:16" x14ac:dyDescent="0.15">
      <c r="N12680" s="93"/>
      <c r="P12680" s="93"/>
    </row>
    <row r="12681" spans="14:16" x14ac:dyDescent="0.15">
      <c r="N12681" s="93"/>
      <c r="P12681" s="93"/>
    </row>
    <row r="12682" spans="14:16" x14ac:dyDescent="0.15">
      <c r="N12682" s="93"/>
      <c r="P12682" s="93"/>
    </row>
    <row r="12683" spans="14:16" x14ac:dyDescent="0.15">
      <c r="N12683" s="93"/>
      <c r="P12683" s="93"/>
    </row>
    <row r="12684" spans="14:16" x14ac:dyDescent="0.15">
      <c r="N12684" s="93"/>
      <c r="P12684" s="93"/>
    </row>
    <row r="12685" spans="14:16" x14ac:dyDescent="0.15">
      <c r="N12685" s="93"/>
      <c r="P12685" s="93"/>
    </row>
    <row r="12686" spans="14:16" x14ac:dyDescent="0.15">
      <c r="N12686" s="93"/>
      <c r="P12686" s="93"/>
    </row>
    <row r="12687" spans="14:16" x14ac:dyDescent="0.15">
      <c r="N12687" s="93"/>
      <c r="P12687" s="93"/>
    </row>
    <row r="12688" spans="14:16" x14ac:dyDescent="0.15">
      <c r="N12688" s="93"/>
      <c r="P12688" s="93"/>
    </row>
    <row r="12689" spans="14:16" x14ac:dyDescent="0.15">
      <c r="N12689" s="93"/>
      <c r="P12689" s="93"/>
    </row>
    <row r="12690" spans="14:16" x14ac:dyDescent="0.15">
      <c r="N12690" s="93"/>
      <c r="P12690" s="93"/>
    </row>
    <row r="12691" spans="14:16" x14ac:dyDescent="0.15">
      <c r="N12691" s="93"/>
      <c r="P12691" s="93"/>
    </row>
    <row r="12692" spans="14:16" x14ac:dyDescent="0.15">
      <c r="N12692" s="93"/>
      <c r="P12692" s="93"/>
    </row>
    <row r="12693" spans="14:16" x14ac:dyDescent="0.15">
      <c r="N12693" s="93"/>
      <c r="P12693" s="93"/>
    </row>
    <row r="12694" spans="14:16" x14ac:dyDescent="0.15">
      <c r="N12694" s="93"/>
      <c r="P12694" s="93"/>
    </row>
    <row r="12695" spans="14:16" x14ac:dyDescent="0.15">
      <c r="N12695" s="93"/>
      <c r="P12695" s="93"/>
    </row>
    <row r="12696" spans="14:16" x14ac:dyDescent="0.15">
      <c r="N12696" s="93"/>
      <c r="P12696" s="93"/>
    </row>
    <row r="12697" spans="14:16" x14ac:dyDescent="0.15">
      <c r="N12697" s="93"/>
      <c r="P12697" s="93"/>
    </row>
    <row r="12698" spans="14:16" x14ac:dyDescent="0.15">
      <c r="N12698" s="93"/>
      <c r="P12698" s="93"/>
    </row>
    <row r="12699" spans="14:16" x14ac:dyDescent="0.15">
      <c r="N12699" s="93"/>
      <c r="P12699" s="93"/>
    </row>
    <row r="12700" spans="14:16" x14ac:dyDescent="0.15">
      <c r="N12700" s="93"/>
      <c r="P12700" s="93"/>
    </row>
    <row r="12701" spans="14:16" x14ac:dyDescent="0.15">
      <c r="N12701" s="93"/>
      <c r="P12701" s="93"/>
    </row>
    <row r="12702" spans="14:16" x14ac:dyDescent="0.15">
      <c r="N12702" s="93"/>
      <c r="P12702" s="93"/>
    </row>
    <row r="12703" spans="14:16" x14ac:dyDescent="0.15">
      <c r="N12703" s="93"/>
      <c r="P12703" s="93"/>
    </row>
    <row r="12704" spans="14:16" x14ac:dyDescent="0.15">
      <c r="N12704" s="93"/>
      <c r="P12704" s="93"/>
    </row>
    <row r="12705" spans="14:16" x14ac:dyDescent="0.15">
      <c r="N12705" s="93"/>
      <c r="P12705" s="93"/>
    </row>
    <row r="12706" spans="14:16" x14ac:dyDescent="0.15">
      <c r="N12706" s="93"/>
      <c r="P12706" s="93"/>
    </row>
    <row r="12707" spans="14:16" x14ac:dyDescent="0.15">
      <c r="N12707" s="93"/>
      <c r="P12707" s="93"/>
    </row>
    <row r="12708" spans="14:16" x14ac:dyDescent="0.15">
      <c r="N12708" s="93"/>
      <c r="P12708" s="93"/>
    </row>
    <row r="12709" spans="14:16" x14ac:dyDescent="0.15">
      <c r="N12709" s="93"/>
      <c r="P12709" s="93"/>
    </row>
    <row r="12710" spans="14:16" x14ac:dyDescent="0.15">
      <c r="N12710" s="93"/>
      <c r="P12710" s="93"/>
    </row>
    <row r="12711" spans="14:16" x14ac:dyDescent="0.15">
      <c r="N12711" s="93"/>
      <c r="P12711" s="93"/>
    </row>
    <row r="12712" spans="14:16" x14ac:dyDescent="0.15">
      <c r="N12712" s="93"/>
      <c r="P12712" s="93"/>
    </row>
    <row r="12713" spans="14:16" x14ac:dyDescent="0.15">
      <c r="N12713" s="93"/>
      <c r="P12713" s="93"/>
    </row>
    <row r="12714" spans="14:16" x14ac:dyDescent="0.15">
      <c r="N12714" s="93"/>
      <c r="P12714" s="93"/>
    </row>
    <row r="12715" spans="14:16" x14ac:dyDescent="0.15">
      <c r="N12715" s="93"/>
      <c r="P12715" s="93"/>
    </row>
    <row r="12716" spans="14:16" x14ac:dyDescent="0.15">
      <c r="N12716" s="93"/>
      <c r="P12716" s="93"/>
    </row>
    <row r="12717" spans="14:16" x14ac:dyDescent="0.15">
      <c r="N12717" s="93"/>
      <c r="P12717" s="93"/>
    </row>
    <row r="12718" spans="14:16" x14ac:dyDescent="0.15">
      <c r="N12718" s="93"/>
      <c r="P12718" s="93"/>
    </row>
    <row r="12719" spans="14:16" x14ac:dyDescent="0.15">
      <c r="N12719" s="93"/>
      <c r="P12719" s="93"/>
    </row>
    <row r="12720" spans="14:16" x14ac:dyDescent="0.15">
      <c r="N12720" s="93"/>
      <c r="P12720" s="93"/>
    </row>
    <row r="12721" spans="14:16" x14ac:dyDescent="0.15">
      <c r="N12721" s="93"/>
      <c r="P12721" s="93"/>
    </row>
    <row r="12722" spans="14:16" x14ac:dyDescent="0.15">
      <c r="N12722" s="93"/>
      <c r="P12722" s="93"/>
    </row>
    <row r="12723" spans="14:16" x14ac:dyDescent="0.15">
      <c r="N12723" s="93"/>
      <c r="P12723" s="93"/>
    </row>
    <row r="12724" spans="14:16" x14ac:dyDescent="0.15">
      <c r="N12724" s="93"/>
      <c r="P12724" s="93"/>
    </row>
    <row r="12725" spans="14:16" x14ac:dyDescent="0.15">
      <c r="N12725" s="93"/>
      <c r="P12725" s="93"/>
    </row>
    <row r="12726" spans="14:16" x14ac:dyDescent="0.15">
      <c r="N12726" s="93"/>
      <c r="P12726" s="93"/>
    </row>
    <row r="12727" spans="14:16" x14ac:dyDescent="0.15">
      <c r="N12727" s="93"/>
      <c r="P12727" s="93"/>
    </row>
    <row r="12728" spans="14:16" x14ac:dyDescent="0.15">
      <c r="N12728" s="93"/>
      <c r="P12728" s="93"/>
    </row>
    <row r="12729" spans="14:16" x14ac:dyDescent="0.15">
      <c r="N12729" s="93"/>
      <c r="P12729" s="93"/>
    </row>
    <row r="12730" spans="14:16" x14ac:dyDescent="0.15">
      <c r="N12730" s="93"/>
      <c r="P12730" s="93"/>
    </row>
    <row r="12731" spans="14:16" x14ac:dyDescent="0.15">
      <c r="N12731" s="93"/>
      <c r="P12731" s="93"/>
    </row>
    <row r="12732" spans="14:16" x14ac:dyDescent="0.15">
      <c r="N12732" s="93"/>
      <c r="P12732" s="93"/>
    </row>
    <row r="12733" spans="14:16" x14ac:dyDescent="0.15">
      <c r="N12733" s="93"/>
      <c r="P12733" s="93"/>
    </row>
    <row r="12734" spans="14:16" x14ac:dyDescent="0.15">
      <c r="N12734" s="93"/>
      <c r="P12734" s="93"/>
    </row>
    <row r="12735" spans="14:16" x14ac:dyDescent="0.15">
      <c r="N12735" s="93"/>
      <c r="P12735" s="93"/>
    </row>
    <row r="12736" spans="14:16" x14ac:dyDescent="0.15">
      <c r="N12736" s="93"/>
      <c r="P12736" s="93"/>
    </row>
    <row r="12737" spans="14:16" x14ac:dyDescent="0.15">
      <c r="N12737" s="93"/>
      <c r="P12737" s="93"/>
    </row>
    <row r="12738" spans="14:16" x14ac:dyDescent="0.15">
      <c r="N12738" s="93"/>
      <c r="P12738" s="93"/>
    </row>
    <row r="12739" spans="14:16" x14ac:dyDescent="0.15">
      <c r="N12739" s="93"/>
      <c r="P12739" s="93"/>
    </row>
    <row r="12740" spans="14:16" x14ac:dyDescent="0.15">
      <c r="N12740" s="93"/>
      <c r="P12740" s="93"/>
    </row>
    <row r="12741" spans="14:16" x14ac:dyDescent="0.15">
      <c r="N12741" s="93"/>
      <c r="P12741" s="93"/>
    </row>
    <row r="12742" spans="14:16" x14ac:dyDescent="0.15">
      <c r="N12742" s="93"/>
      <c r="P12742" s="93"/>
    </row>
    <row r="12743" spans="14:16" x14ac:dyDescent="0.15">
      <c r="N12743" s="93"/>
      <c r="P12743" s="93"/>
    </row>
    <row r="12744" spans="14:16" x14ac:dyDescent="0.15">
      <c r="N12744" s="93"/>
      <c r="P12744" s="93"/>
    </row>
    <row r="12745" spans="14:16" x14ac:dyDescent="0.15">
      <c r="N12745" s="93"/>
      <c r="P12745" s="93"/>
    </row>
    <row r="12746" spans="14:16" x14ac:dyDescent="0.15">
      <c r="N12746" s="93"/>
      <c r="P12746" s="93"/>
    </row>
    <row r="12747" spans="14:16" x14ac:dyDescent="0.15">
      <c r="N12747" s="93"/>
      <c r="P12747" s="93"/>
    </row>
    <row r="12748" spans="14:16" x14ac:dyDescent="0.15">
      <c r="N12748" s="93"/>
      <c r="P12748" s="93"/>
    </row>
    <row r="12749" spans="14:16" x14ac:dyDescent="0.15">
      <c r="N12749" s="93"/>
      <c r="P12749" s="93"/>
    </row>
    <row r="12750" spans="14:16" x14ac:dyDescent="0.15">
      <c r="N12750" s="93"/>
      <c r="P12750" s="93"/>
    </row>
    <row r="12751" spans="14:16" x14ac:dyDescent="0.15">
      <c r="N12751" s="93"/>
      <c r="P12751" s="93"/>
    </row>
    <row r="12752" spans="14:16" x14ac:dyDescent="0.15">
      <c r="N12752" s="93"/>
      <c r="P12752" s="93"/>
    </row>
    <row r="12753" spans="14:16" x14ac:dyDescent="0.15">
      <c r="N12753" s="93"/>
      <c r="P12753" s="93"/>
    </row>
    <row r="12754" spans="14:16" x14ac:dyDescent="0.15">
      <c r="N12754" s="93"/>
      <c r="P12754" s="93"/>
    </row>
    <row r="12755" spans="14:16" x14ac:dyDescent="0.15">
      <c r="N12755" s="93"/>
      <c r="P12755" s="93"/>
    </row>
    <row r="12756" spans="14:16" x14ac:dyDescent="0.15">
      <c r="N12756" s="93"/>
      <c r="P12756" s="93"/>
    </row>
    <row r="12757" spans="14:16" x14ac:dyDescent="0.15">
      <c r="N12757" s="93"/>
      <c r="P12757" s="93"/>
    </row>
    <row r="12758" spans="14:16" x14ac:dyDescent="0.15">
      <c r="N12758" s="93"/>
      <c r="P12758" s="93"/>
    </row>
    <row r="12759" spans="14:16" x14ac:dyDescent="0.15">
      <c r="N12759" s="93"/>
      <c r="P12759" s="93"/>
    </row>
    <row r="12760" spans="14:16" x14ac:dyDescent="0.15">
      <c r="N12760" s="93"/>
      <c r="P12760" s="93"/>
    </row>
    <row r="12761" spans="14:16" x14ac:dyDescent="0.15">
      <c r="N12761" s="93"/>
      <c r="P12761" s="93"/>
    </row>
    <row r="12762" spans="14:16" x14ac:dyDescent="0.15">
      <c r="N12762" s="93"/>
      <c r="P12762" s="93"/>
    </row>
    <row r="12763" spans="14:16" x14ac:dyDescent="0.15">
      <c r="N12763" s="93"/>
      <c r="P12763" s="93"/>
    </row>
    <row r="12764" spans="14:16" x14ac:dyDescent="0.15">
      <c r="N12764" s="93"/>
      <c r="P12764" s="93"/>
    </row>
    <row r="12765" spans="14:16" x14ac:dyDescent="0.15">
      <c r="N12765" s="93"/>
      <c r="P12765" s="93"/>
    </row>
    <row r="12766" spans="14:16" x14ac:dyDescent="0.15">
      <c r="N12766" s="93"/>
      <c r="P12766" s="93"/>
    </row>
    <row r="12767" spans="14:16" x14ac:dyDescent="0.15">
      <c r="N12767" s="93"/>
      <c r="P12767" s="93"/>
    </row>
    <row r="12768" spans="14:16" x14ac:dyDescent="0.15">
      <c r="N12768" s="93"/>
      <c r="P12768" s="93"/>
    </row>
    <row r="12769" spans="14:16" x14ac:dyDescent="0.15">
      <c r="N12769" s="93"/>
      <c r="P12769" s="93"/>
    </row>
    <row r="12770" spans="14:16" x14ac:dyDescent="0.15">
      <c r="N12770" s="93"/>
      <c r="P12770" s="93"/>
    </row>
    <row r="12771" spans="14:16" x14ac:dyDescent="0.15">
      <c r="N12771" s="93"/>
      <c r="P12771" s="93"/>
    </row>
    <row r="12772" spans="14:16" x14ac:dyDescent="0.15">
      <c r="N12772" s="93"/>
      <c r="P12772" s="93"/>
    </row>
    <row r="12773" spans="14:16" x14ac:dyDescent="0.15">
      <c r="N12773" s="93"/>
      <c r="P12773" s="93"/>
    </row>
    <row r="12774" spans="14:16" x14ac:dyDescent="0.15">
      <c r="N12774" s="93"/>
      <c r="P12774" s="93"/>
    </row>
    <row r="12775" spans="14:16" x14ac:dyDescent="0.15">
      <c r="N12775" s="93"/>
      <c r="P12775" s="93"/>
    </row>
    <row r="12776" spans="14:16" x14ac:dyDescent="0.15">
      <c r="N12776" s="93"/>
      <c r="P12776" s="93"/>
    </row>
    <row r="12777" spans="14:16" x14ac:dyDescent="0.15">
      <c r="N12777" s="93"/>
      <c r="P12777" s="93"/>
    </row>
    <row r="12778" spans="14:16" x14ac:dyDescent="0.15">
      <c r="N12778" s="93"/>
      <c r="P12778" s="93"/>
    </row>
    <row r="12779" spans="14:16" x14ac:dyDescent="0.15">
      <c r="N12779" s="93"/>
      <c r="P12779" s="93"/>
    </row>
    <row r="12780" spans="14:16" x14ac:dyDescent="0.15">
      <c r="N12780" s="93"/>
      <c r="P12780" s="93"/>
    </row>
    <row r="12781" spans="14:16" x14ac:dyDescent="0.15">
      <c r="N12781" s="93"/>
      <c r="P12781" s="93"/>
    </row>
    <row r="12782" spans="14:16" x14ac:dyDescent="0.15">
      <c r="N12782" s="93"/>
      <c r="P12782" s="93"/>
    </row>
    <row r="12783" spans="14:16" x14ac:dyDescent="0.15">
      <c r="N12783" s="93"/>
      <c r="P12783" s="93"/>
    </row>
    <row r="12784" spans="14:16" x14ac:dyDescent="0.15">
      <c r="N12784" s="93"/>
      <c r="P12784" s="93"/>
    </row>
    <row r="12785" spans="14:16" x14ac:dyDescent="0.15">
      <c r="N12785" s="93"/>
      <c r="P12785" s="93"/>
    </row>
    <row r="12786" spans="14:16" x14ac:dyDescent="0.15">
      <c r="N12786" s="93"/>
      <c r="P12786" s="93"/>
    </row>
    <row r="12787" spans="14:16" x14ac:dyDescent="0.15">
      <c r="N12787" s="93"/>
      <c r="P12787" s="93"/>
    </row>
    <row r="12788" spans="14:16" x14ac:dyDescent="0.15">
      <c r="N12788" s="93"/>
      <c r="P12788" s="93"/>
    </row>
    <row r="12789" spans="14:16" x14ac:dyDescent="0.15">
      <c r="N12789" s="93"/>
      <c r="P12789" s="93"/>
    </row>
    <row r="12790" spans="14:16" x14ac:dyDescent="0.15">
      <c r="N12790" s="93"/>
      <c r="P12790" s="93"/>
    </row>
    <row r="12791" spans="14:16" x14ac:dyDescent="0.15">
      <c r="N12791" s="93"/>
      <c r="P12791" s="93"/>
    </row>
    <row r="12792" spans="14:16" x14ac:dyDescent="0.15">
      <c r="N12792" s="93"/>
      <c r="P12792" s="93"/>
    </row>
    <row r="12793" spans="14:16" x14ac:dyDescent="0.15">
      <c r="N12793" s="93"/>
      <c r="P12793" s="93"/>
    </row>
    <row r="12794" spans="14:16" x14ac:dyDescent="0.15">
      <c r="N12794" s="93"/>
      <c r="P12794" s="93"/>
    </row>
    <row r="12795" spans="14:16" x14ac:dyDescent="0.15">
      <c r="N12795" s="93"/>
      <c r="P12795" s="93"/>
    </row>
    <row r="12796" spans="14:16" x14ac:dyDescent="0.15">
      <c r="N12796" s="93"/>
      <c r="P12796" s="93"/>
    </row>
    <row r="12797" spans="14:16" x14ac:dyDescent="0.15">
      <c r="N12797" s="93"/>
      <c r="P12797" s="93"/>
    </row>
    <row r="12798" spans="14:16" x14ac:dyDescent="0.15">
      <c r="N12798" s="93"/>
      <c r="P12798" s="93"/>
    </row>
    <row r="12799" spans="14:16" x14ac:dyDescent="0.15">
      <c r="N12799" s="93"/>
      <c r="P12799" s="93"/>
    </row>
    <row r="12800" spans="14:16" x14ac:dyDescent="0.15">
      <c r="N12800" s="93"/>
      <c r="P12800" s="93"/>
    </row>
    <row r="12801" spans="14:16" x14ac:dyDescent="0.15">
      <c r="N12801" s="93"/>
      <c r="P12801" s="93"/>
    </row>
    <row r="12802" spans="14:16" x14ac:dyDescent="0.15">
      <c r="N12802" s="93"/>
      <c r="P12802" s="93"/>
    </row>
    <row r="12803" spans="14:16" x14ac:dyDescent="0.15">
      <c r="N12803" s="93"/>
      <c r="P12803" s="93"/>
    </row>
    <row r="12804" spans="14:16" x14ac:dyDescent="0.15">
      <c r="N12804" s="93"/>
      <c r="P12804" s="93"/>
    </row>
    <row r="12805" spans="14:16" x14ac:dyDescent="0.15">
      <c r="N12805" s="93"/>
      <c r="P12805" s="93"/>
    </row>
    <row r="12806" spans="14:16" x14ac:dyDescent="0.15">
      <c r="N12806" s="93"/>
      <c r="P12806" s="93"/>
    </row>
    <row r="12807" spans="14:16" x14ac:dyDescent="0.15">
      <c r="N12807" s="93"/>
      <c r="P12807" s="93"/>
    </row>
    <row r="12808" spans="14:16" x14ac:dyDescent="0.15">
      <c r="N12808" s="93"/>
      <c r="P12808" s="93"/>
    </row>
    <row r="12809" spans="14:16" x14ac:dyDescent="0.15">
      <c r="N12809" s="93"/>
      <c r="P12809" s="93"/>
    </row>
    <row r="12810" spans="14:16" x14ac:dyDescent="0.15">
      <c r="N12810" s="93"/>
      <c r="P12810" s="93"/>
    </row>
    <row r="12811" spans="14:16" x14ac:dyDescent="0.15">
      <c r="N12811" s="93"/>
      <c r="P12811" s="93"/>
    </row>
    <row r="12812" spans="14:16" x14ac:dyDescent="0.15">
      <c r="N12812" s="93"/>
      <c r="P12812" s="93"/>
    </row>
    <row r="12813" spans="14:16" x14ac:dyDescent="0.15">
      <c r="N12813" s="93"/>
      <c r="P12813" s="93"/>
    </row>
    <row r="12814" spans="14:16" x14ac:dyDescent="0.15">
      <c r="N12814" s="93"/>
      <c r="P12814" s="93"/>
    </row>
    <row r="12815" spans="14:16" x14ac:dyDescent="0.15">
      <c r="N12815" s="93"/>
      <c r="P12815" s="93"/>
    </row>
    <row r="12816" spans="14:16" x14ac:dyDescent="0.15">
      <c r="N12816" s="93"/>
      <c r="P12816" s="93"/>
    </row>
    <row r="12817" spans="14:16" x14ac:dyDescent="0.15">
      <c r="N12817" s="93"/>
      <c r="P12817" s="93"/>
    </row>
    <row r="12818" spans="14:16" x14ac:dyDescent="0.15">
      <c r="N12818" s="93"/>
      <c r="P12818" s="93"/>
    </row>
    <row r="12819" spans="14:16" x14ac:dyDescent="0.15">
      <c r="N12819" s="93"/>
      <c r="P12819" s="93"/>
    </row>
    <row r="12820" spans="14:16" x14ac:dyDescent="0.15">
      <c r="N12820" s="93"/>
      <c r="P12820" s="93"/>
    </row>
    <row r="12821" spans="14:16" x14ac:dyDescent="0.15">
      <c r="N12821" s="93"/>
      <c r="P12821" s="93"/>
    </row>
    <row r="12822" spans="14:16" x14ac:dyDescent="0.15">
      <c r="N12822" s="93"/>
      <c r="P12822" s="93"/>
    </row>
    <row r="12823" spans="14:16" x14ac:dyDescent="0.15">
      <c r="N12823" s="93"/>
      <c r="P12823" s="93"/>
    </row>
    <row r="12824" spans="14:16" x14ac:dyDescent="0.15">
      <c r="N12824" s="93"/>
      <c r="P12824" s="93"/>
    </row>
    <row r="12825" spans="14:16" x14ac:dyDescent="0.15">
      <c r="N12825" s="93"/>
      <c r="P12825" s="93"/>
    </row>
    <row r="12826" spans="14:16" x14ac:dyDescent="0.15">
      <c r="N12826" s="93"/>
      <c r="P12826" s="93"/>
    </row>
    <row r="12827" spans="14:16" x14ac:dyDescent="0.15">
      <c r="N12827" s="93"/>
      <c r="P12827" s="93"/>
    </row>
    <row r="12828" spans="14:16" x14ac:dyDescent="0.15">
      <c r="N12828" s="93"/>
      <c r="P12828" s="93"/>
    </row>
    <row r="12829" spans="14:16" x14ac:dyDescent="0.15">
      <c r="N12829" s="93"/>
      <c r="P12829" s="93"/>
    </row>
    <row r="12830" spans="14:16" x14ac:dyDescent="0.15">
      <c r="N12830" s="93"/>
      <c r="P12830" s="93"/>
    </row>
    <row r="12831" spans="14:16" x14ac:dyDescent="0.15">
      <c r="N12831" s="93"/>
      <c r="P12831" s="93"/>
    </row>
    <row r="12832" spans="14:16" x14ac:dyDescent="0.15">
      <c r="N12832" s="93"/>
      <c r="P12832" s="93"/>
    </row>
    <row r="12833" spans="14:16" x14ac:dyDescent="0.15">
      <c r="N12833" s="93"/>
      <c r="P12833" s="93"/>
    </row>
    <row r="12834" spans="14:16" x14ac:dyDescent="0.15">
      <c r="N12834" s="93"/>
      <c r="P12834" s="93"/>
    </row>
    <row r="12835" spans="14:16" x14ac:dyDescent="0.15">
      <c r="N12835" s="93"/>
      <c r="P12835" s="93"/>
    </row>
    <row r="12836" spans="14:16" x14ac:dyDescent="0.15">
      <c r="N12836" s="93"/>
      <c r="P12836" s="93"/>
    </row>
    <row r="12837" spans="14:16" x14ac:dyDescent="0.15">
      <c r="N12837" s="93"/>
      <c r="P12837" s="93"/>
    </row>
    <row r="12838" spans="14:16" x14ac:dyDescent="0.15">
      <c r="N12838" s="93"/>
      <c r="P12838" s="93"/>
    </row>
    <row r="12839" spans="14:16" x14ac:dyDescent="0.15">
      <c r="N12839" s="93"/>
      <c r="P12839" s="93"/>
    </row>
    <row r="12840" spans="14:16" x14ac:dyDescent="0.15">
      <c r="N12840" s="93"/>
      <c r="P12840" s="93"/>
    </row>
    <row r="12841" spans="14:16" x14ac:dyDescent="0.15">
      <c r="N12841" s="93"/>
      <c r="P12841" s="93"/>
    </row>
    <row r="12842" spans="14:16" x14ac:dyDescent="0.15">
      <c r="N12842" s="93"/>
      <c r="P12842" s="93"/>
    </row>
    <row r="12843" spans="14:16" x14ac:dyDescent="0.15">
      <c r="N12843" s="93"/>
      <c r="P12843" s="93"/>
    </row>
    <row r="12844" spans="14:16" x14ac:dyDescent="0.15">
      <c r="N12844" s="93"/>
      <c r="P12844" s="93"/>
    </row>
    <row r="12845" spans="14:16" x14ac:dyDescent="0.15">
      <c r="N12845" s="93"/>
      <c r="P12845" s="93"/>
    </row>
    <row r="12846" spans="14:16" x14ac:dyDescent="0.15">
      <c r="N12846" s="93"/>
      <c r="P12846" s="93"/>
    </row>
    <row r="12847" spans="14:16" x14ac:dyDescent="0.15">
      <c r="N12847" s="93"/>
      <c r="P12847" s="93"/>
    </row>
    <row r="12848" spans="14:16" x14ac:dyDescent="0.15">
      <c r="N12848" s="93"/>
      <c r="P12848" s="93"/>
    </row>
    <row r="12849" spans="14:16" x14ac:dyDescent="0.15">
      <c r="N12849" s="93"/>
      <c r="P12849" s="93"/>
    </row>
    <row r="12850" spans="14:16" x14ac:dyDescent="0.15">
      <c r="N12850" s="93"/>
      <c r="P12850" s="93"/>
    </row>
    <row r="12851" spans="14:16" x14ac:dyDescent="0.15">
      <c r="N12851" s="93"/>
      <c r="P12851" s="93"/>
    </row>
    <row r="12852" spans="14:16" x14ac:dyDescent="0.15">
      <c r="N12852" s="93"/>
      <c r="P12852" s="93"/>
    </row>
    <row r="12853" spans="14:16" x14ac:dyDescent="0.15">
      <c r="N12853" s="93"/>
      <c r="P12853" s="93"/>
    </row>
    <row r="12854" spans="14:16" x14ac:dyDescent="0.15">
      <c r="N12854" s="93"/>
      <c r="P12854" s="93"/>
    </row>
    <row r="12855" spans="14:16" x14ac:dyDescent="0.15">
      <c r="N12855" s="93"/>
      <c r="P12855" s="93"/>
    </row>
    <row r="12856" spans="14:16" x14ac:dyDescent="0.15">
      <c r="N12856" s="93"/>
      <c r="P12856" s="93"/>
    </row>
    <row r="12857" spans="14:16" x14ac:dyDescent="0.15">
      <c r="N12857" s="93"/>
      <c r="P12857" s="93"/>
    </row>
    <row r="12858" spans="14:16" x14ac:dyDescent="0.15">
      <c r="N12858" s="93"/>
      <c r="P12858" s="93"/>
    </row>
    <row r="12859" spans="14:16" x14ac:dyDescent="0.15">
      <c r="N12859" s="93"/>
      <c r="P12859" s="93"/>
    </row>
    <row r="12860" spans="14:16" x14ac:dyDescent="0.15">
      <c r="N12860" s="93"/>
      <c r="P12860" s="93"/>
    </row>
    <row r="12861" spans="14:16" x14ac:dyDescent="0.15">
      <c r="N12861" s="93"/>
      <c r="P12861" s="93"/>
    </row>
    <row r="12862" spans="14:16" x14ac:dyDescent="0.15">
      <c r="N12862" s="93"/>
      <c r="P12862" s="93"/>
    </row>
    <row r="12863" spans="14:16" x14ac:dyDescent="0.15">
      <c r="N12863" s="93"/>
      <c r="P12863" s="93"/>
    </row>
    <row r="12864" spans="14:16" x14ac:dyDescent="0.15">
      <c r="N12864" s="93"/>
      <c r="P12864" s="93"/>
    </row>
    <row r="12865" spans="14:16" x14ac:dyDescent="0.15">
      <c r="N12865" s="93"/>
      <c r="P12865" s="93"/>
    </row>
    <row r="12866" spans="14:16" x14ac:dyDescent="0.15">
      <c r="N12866" s="93"/>
      <c r="P12866" s="93"/>
    </row>
    <row r="12867" spans="14:16" x14ac:dyDescent="0.15">
      <c r="N12867" s="93"/>
      <c r="P12867" s="93"/>
    </row>
    <row r="12868" spans="14:16" x14ac:dyDescent="0.15">
      <c r="N12868" s="93"/>
      <c r="P12868" s="93"/>
    </row>
    <row r="12869" spans="14:16" x14ac:dyDescent="0.15">
      <c r="N12869" s="93"/>
      <c r="P12869" s="93"/>
    </row>
    <row r="12870" spans="14:16" x14ac:dyDescent="0.15">
      <c r="N12870" s="93"/>
      <c r="P12870" s="93"/>
    </row>
    <row r="12871" spans="14:16" x14ac:dyDescent="0.15">
      <c r="N12871" s="93"/>
      <c r="P12871" s="93"/>
    </row>
    <row r="12872" spans="14:16" x14ac:dyDescent="0.15">
      <c r="N12872" s="93"/>
      <c r="P12872" s="93"/>
    </row>
    <row r="12873" spans="14:16" x14ac:dyDescent="0.15">
      <c r="N12873" s="93"/>
      <c r="P12873" s="93"/>
    </row>
    <row r="12874" spans="14:16" x14ac:dyDescent="0.15">
      <c r="N12874" s="93"/>
      <c r="P12874" s="93"/>
    </row>
    <row r="12875" spans="14:16" x14ac:dyDescent="0.15">
      <c r="N12875" s="93"/>
      <c r="P12875" s="93"/>
    </row>
    <row r="12876" spans="14:16" x14ac:dyDescent="0.15">
      <c r="N12876" s="93"/>
      <c r="P12876" s="93"/>
    </row>
    <row r="12877" spans="14:16" x14ac:dyDescent="0.15">
      <c r="N12877" s="93"/>
      <c r="P12877" s="93"/>
    </row>
    <row r="12878" spans="14:16" x14ac:dyDescent="0.15">
      <c r="N12878" s="93"/>
      <c r="P12878" s="93"/>
    </row>
    <row r="12879" spans="14:16" x14ac:dyDescent="0.15">
      <c r="N12879" s="93"/>
      <c r="P12879" s="93"/>
    </row>
    <row r="12880" spans="14:16" x14ac:dyDescent="0.15">
      <c r="N12880" s="93"/>
      <c r="P12880" s="93"/>
    </row>
    <row r="12881" spans="14:16" x14ac:dyDescent="0.15">
      <c r="N12881" s="93"/>
      <c r="P12881" s="93"/>
    </row>
    <row r="12882" spans="14:16" x14ac:dyDescent="0.15">
      <c r="N12882" s="93"/>
      <c r="P12882" s="93"/>
    </row>
    <row r="12883" spans="14:16" x14ac:dyDescent="0.15">
      <c r="N12883" s="93"/>
      <c r="P12883" s="93"/>
    </row>
    <row r="12884" spans="14:16" x14ac:dyDescent="0.15">
      <c r="N12884" s="93"/>
      <c r="P12884" s="93"/>
    </row>
    <row r="12885" spans="14:16" x14ac:dyDescent="0.15">
      <c r="N12885" s="93"/>
      <c r="P12885" s="93"/>
    </row>
    <row r="12886" spans="14:16" x14ac:dyDescent="0.15">
      <c r="N12886" s="93"/>
      <c r="P12886" s="93"/>
    </row>
    <row r="12887" spans="14:16" x14ac:dyDescent="0.15">
      <c r="N12887" s="93"/>
      <c r="P12887" s="93"/>
    </row>
    <row r="12888" spans="14:16" x14ac:dyDescent="0.15">
      <c r="N12888" s="93"/>
      <c r="P12888" s="93"/>
    </row>
    <row r="12889" spans="14:16" x14ac:dyDescent="0.15">
      <c r="N12889" s="93"/>
      <c r="P12889" s="93"/>
    </row>
    <row r="12890" spans="14:16" x14ac:dyDescent="0.15">
      <c r="N12890" s="93"/>
      <c r="P12890" s="93"/>
    </row>
    <row r="12891" spans="14:16" x14ac:dyDescent="0.15">
      <c r="N12891" s="93"/>
      <c r="P12891" s="93"/>
    </row>
    <row r="12892" spans="14:16" x14ac:dyDescent="0.15">
      <c r="N12892" s="93"/>
      <c r="P12892" s="93"/>
    </row>
    <row r="12893" spans="14:16" x14ac:dyDescent="0.15">
      <c r="N12893" s="93"/>
      <c r="P12893" s="93"/>
    </row>
    <row r="12894" spans="14:16" x14ac:dyDescent="0.15">
      <c r="N12894" s="93"/>
      <c r="P12894" s="93"/>
    </row>
    <row r="12895" spans="14:16" x14ac:dyDescent="0.15">
      <c r="N12895" s="93"/>
      <c r="P12895" s="93"/>
    </row>
    <row r="12896" spans="14:16" x14ac:dyDescent="0.15">
      <c r="N12896" s="93"/>
      <c r="P12896" s="93"/>
    </row>
    <row r="12897" spans="14:16" x14ac:dyDescent="0.15">
      <c r="N12897" s="93"/>
      <c r="P12897" s="93"/>
    </row>
    <row r="12898" spans="14:16" x14ac:dyDescent="0.15">
      <c r="N12898" s="93"/>
      <c r="P12898" s="93"/>
    </row>
    <row r="12899" spans="14:16" x14ac:dyDescent="0.15">
      <c r="N12899" s="93"/>
      <c r="P12899" s="93"/>
    </row>
    <row r="12900" spans="14:16" x14ac:dyDescent="0.15">
      <c r="N12900" s="93"/>
      <c r="P12900" s="93"/>
    </row>
    <row r="12901" spans="14:16" x14ac:dyDescent="0.15">
      <c r="N12901" s="93"/>
      <c r="P12901" s="93"/>
    </row>
    <row r="12902" spans="14:16" x14ac:dyDescent="0.15">
      <c r="N12902" s="93"/>
      <c r="P12902" s="93"/>
    </row>
    <row r="12903" spans="14:16" x14ac:dyDescent="0.15">
      <c r="N12903" s="93"/>
      <c r="P12903" s="93"/>
    </row>
    <row r="12904" spans="14:16" x14ac:dyDescent="0.15">
      <c r="N12904" s="93"/>
      <c r="P12904" s="93"/>
    </row>
    <row r="12905" spans="14:16" x14ac:dyDescent="0.15">
      <c r="N12905" s="93"/>
      <c r="P12905" s="93"/>
    </row>
    <row r="12906" spans="14:16" x14ac:dyDescent="0.15">
      <c r="N12906" s="93"/>
      <c r="P12906" s="93"/>
    </row>
    <row r="12907" spans="14:16" x14ac:dyDescent="0.15">
      <c r="N12907" s="93"/>
      <c r="P12907" s="93"/>
    </row>
    <row r="12908" spans="14:16" x14ac:dyDescent="0.15">
      <c r="N12908" s="93"/>
      <c r="P12908" s="93"/>
    </row>
    <row r="12909" spans="14:16" x14ac:dyDescent="0.15">
      <c r="N12909" s="93"/>
      <c r="P12909" s="93"/>
    </row>
    <row r="12910" spans="14:16" x14ac:dyDescent="0.15">
      <c r="N12910" s="93"/>
      <c r="P12910" s="93"/>
    </row>
    <row r="12911" spans="14:16" x14ac:dyDescent="0.15">
      <c r="N12911" s="93"/>
      <c r="P12911" s="93"/>
    </row>
    <row r="12912" spans="14:16" x14ac:dyDescent="0.15">
      <c r="N12912" s="93"/>
      <c r="P12912" s="93"/>
    </row>
    <row r="12913" spans="14:16" x14ac:dyDescent="0.15">
      <c r="N12913" s="93"/>
      <c r="P12913" s="93"/>
    </row>
    <row r="12914" spans="14:16" x14ac:dyDescent="0.15">
      <c r="N12914" s="93"/>
      <c r="P12914" s="93"/>
    </row>
    <row r="12915" spans="14:16" x14ac:dyDescent="0.15">
      <c r="N12915" s="93"/>
      <c r="P12915" s="93"/>
    </row>
    <row r="12916" spans="14:16" x14ac:dyDescent="0.15">
      <c r="N12916" s="93"/>
      <c r="P12916" s="93"/>
    </row>
    <row r="12917" spans="14:16" x14ac:dyDescent="0.15">
      <c r="N12917" s="93"/>
      <c r="P12917" s="93"/>
    </row>
    <row r="12918" spans="14:16" x14ac:dyDescent="0.15">
      <c r="N12918" s="93"/>
      <c r="P12918" s="93"/>
    </row>
    <row r="12919" spans="14:16" x14ac:dyDescent="0.15">
      <c r="N12919" s="93"/>
      <c r="P12919" s="93"/>
    </row>
    <row r="12920" spans="14:16" x14ac:dyDescent="0.15">
      <c r="N12920" s="93"/>
      <c r="P12920" s="93"/>
    </row>
    <row r="12921" spans="14:16" x14ac:dyDescent="0.15">
      <c r="N12921" s="93"/>
      <c r="P12921" s="93"/>
    </row>
    <row r="12922" spans="14:16" x14ac:dyDescent="0.15">
      <c r="N12922" s="93"/>
      <c r="P12922" s="93"/>
    </row>
    <row r="12923" spans="14:16" x14ac:dyDescent="0.15">
      <c r="N12923" s="93"/>
      <c r="P12923" s="93"/>
    </row>
    <row r="12924" spans="14:16" x14ac:dyDescent="0.15">
      <c r="N12924" s="93"/>
      <c r="P12924" s="93"/>
    </row>
    <row r="12925" spans="14:16" x14ac:dyDescent="0.15">
      <c r="N12925" s="93"/>
      <c r="P12925" s="93"/>
    </row>
    <row r="12926" spans="14:16" x14ac:dyDescent="0.15">
      <c r="N12926" s="93"/>
      <c r="P12926" s="93"/>
    </row>
    <row r="12927" spans="14:16" x14ac:dyDescent="0.15">
      <c r="N12927" s="93"/>
      <c r="P12927" s="93"/>
    </row>
    <row r="12928" spans="14:16" x14ac:dyDescent="0.15">
      <c r="N12928" s="93"/>
      <c r="P12928" s="93"/>
    </row>
    <row r="12929" spans="14:16" x14ac:dyDescent="0.15">
      <c r="N12929" s="93"/>
      <c r="P12929" s="93"/>
    </row>
    <row r="12930" spans="14:16" x14ac:dyDescent="0.15">
      <c r="N12930" s="93"/>
      <c r="P12930" s="93"/>
    </row>
    <row r="12931" spans="14:16" x14ac:dyDescent="0.15">
      <c r="N12931" s="93"/>
      <c r="P12931" s="93"/>
    </row>
    <row r="12932" spans="14:16" x14ac:dyDescent="0.15">
      <c r="N12932" s="93"/>
      <c r="P12932" s="93"/>
    </row>
    <row r="12933" spans="14:16" x14ac:dyDescent="0.15">
      <c r="N12933" s="93"/>
      <c r="P12933" s="93"/>
    </row>
    <row r="12934" spans="14:16" x14ac:dyDescent="0.15">
      <c r="N12934" s="93"/>
      <c r="P12934" s="93"/>
    </row>
    <row r="12935" spans="14:16" x14ac:dyDescent="0.15">
      <c r="N12935" s="93"/>
      <c r="P12935" s="93"/>
    </row>
    <row r="12936" spans="14:16" x14ac:dyDescent="0.15">
      <c r="N12936" s="93"/>
      <c r="P12936" s="93"/>
    </row>
    <row r="12937" spans="14:16" x14ac:dyDescent="0.15">
      <c r="N12937" s="93"/>
      <c r="P12937" s="93"/>
    </row>
    <row r="12938" spans="14:16" x14ac:dyDescent="0.15">
      <c r="N12938" s="93"/>
      <c r="P12938" s="93"/>
    </row>
    <row r="12939" spans="14:16" x14ac:dyDescent="0.15">
      <c r="N12939" s="93"/>
      <c r="P12939" s="93"/>
    </row>
    <row r="12940" spans="14:16" x14ac:dyDescent="0.15">
      <c r="N12940" s="93"/>
      <c r="P12940" s="93"/>
    </row>
    <row r="12941" spans="14:16" x14ac:dyDescent="0.15">
      <c r="N12941" s="93"/>
      <c r="P12941" s="93"/>
    </row>
    <row r="12942" spans="14:16" x14ac:dyDescent="0.15">
      <c r="N12942" s="93"/>
      <c r="P12942" s="93"/>
    </row>
    <row r="12943" spans="14:16" x14ac:dyDescent="0.15">
      <c r="N12943" s="93"/>
      <c r="P12943" s="93"/>
    </row>
    <row r="12944" spans="14:16" x14ac:dyDescent="0.15">
      <c r="N12944" s="93"/>
      <c r="P12944" s="93"/>
    </row>
    <row r="12945" spans="14:16" x14ac:dyDescent="0.15">
      <c r="N12945" s="93"/>
      <c r="P12945" s="93"/>
    </row>
    <row r="12946" spans="14:16" x14ac:dyDescent="0.15">
      <c r="N12946" s="93"/>
      <c r="P12946" s="93"/>
    </row>
    <row r="12947" spans="14:16" x14ac:dyDescent="0.15">
      <c r="N12947" s="93"/>
      <c r="P12947" s="93"/>
    </row>
    <row r="12948" spans="14:16" x14ac:dyDescent="0.15">
      <c r="N12948" s="93"/>
      <c r="P12948" s="93"/>
    </row>
    <row r="12949" spans="14:16" x14ac:dyDescent="0.15">
      <c r="N12949" s="93"/>
      <c r="P12949" s="93"/>
    </row>
    <row r="12950" spans="14:16" x14ac:dyDescent="0.15">
      <c r="N12950" s="93"/>
      <c r="P12950" s="93"/>
    </row>
    <row r="12951" spans="14:16" x14ac:dyDescent="0.15">
      <c r="N12951" s="93"/>
      <c r="P12951" s="93"/>
    </row>
    <row r="12952" spans="14:16" x14ac:dyDescent="0.15">
      <c r="N12952" s="93"/>
      <c r="P12952" s="93"/>
    </row>
    <row r="12953" spans="14:16" x14ac:dyDescent="0.15">
      <c r="N12953" s="93"/>
      <c r="P12953" s="93"/>
    </row>
    <row r="12954" spans="14:16" x14ac:dyDescent="0.15">
      <c r="N12954" s="93"/>
      <c r="P12954" s="93"/>
    </row>
    <row r="12955" spans="14:16" x14ac:dyDescent="0.15">
      <c r="N12955" s="93"/>
      <c r="P12955" s="93"/>
    </row>
    <row r="12956" spans="14:16" x14ac:dyDescent="0.15">
      <c r="N12956" s="93"/>
      <c r="P12956" s="93"/>
    </row>
    <row r="12957" spans="14:16" x14ac:dyDescent="0.15">
      <c r="N12957" s="93"/>
      <c r="P12957" s="93"/>
    </row>
    <row r="12958" spans="14:16" x14ac:dyDescent="0.15">
      <c r="N12958" s="93"/>
      <c r="P12958" s="93"/>
    </row>
    <row r="12959" spans="14:16" x14ac:dyDescent="0.15">
      <c r="N12959" s="93"/>
      <c r="P12959" s="93"/>
    </row>
    <row r="12960" spans="14:16" x14ac:dyDescent="0.15">
      <c r="N12960" s="93"/>
      <c r="P12960" s="93"/>
    </row>
    <row r="12961" spans="14:16" x14ac:dyDescent="0.15">
      <c r="N12961" s="93"/>
      <c r="P12961" s="93"/>
    </row>
    <row r="12962" spans="14:16" x14ac:dyDescent="0.15">
      <c r="N12962" s="93"/>
      <c r="P12962" s="93"/>
    </row>
    <row r="12963" spans="14:16" x14ac:dyDescent="0.15">
      <c r="N12963" s="93"/>
      <c r="P12963" s="93"/>
    </row>
    <row r="12964" spans="14:16" x14ac:dyDescent="0.15">
      <c r="N12964" s="93"/>
      <c r="P12964" s="93"/>
    </row>
    <row r="12965" spans="14:16" x14ac:dyDescent="0.15">
      <c r="N12965" s="93"/>
      <c r="P12965" s="93"/>
    </row>
    <row r="12966" spans="14:16" x14ac:dyDescent="0.15">
      <c r="N12966" s="93"/>
      <c r="P12966" s="93"/>
    </row>
    <row r="12967" spans="14:16" x14ac:dyDescent="0.15">
      <c r="N12967" s="93"/>
      <c r="P12967" s="93"/>
    </row>
    <row r="12968" spans="14:16" x14ac:dyDescent="0.15">
      <c r="N12968" s="93"/>
      <c r="P12968" s="93"/>
    </row>
    <row r="12969" spans="14:16" x14ac:dyDescent="0.15">
      <c r="N12969" s="93"/>
      <c r="P12969" s="93"/>
    </row>
    <row r="12970" spans="14:16" x14ac:dyDescent="0.15">
      <c r="N12970" s="93"/>
      <c r="P12970" s="93"/>
    </row>
    <row r="12971" spans="14:16" x14ac:dyDescent="0.15">
      <c r="N12971" s="93"/>
      <c r="P12971" s="93"/>
    </row>
    <row r="12972" spans="14:16" x14ac:dyDescent="0.15">
      <c r="N12972" s="93"/>
      <c r="P12972" s="93"/>
    </row>
    <row r="12973" spans="14:16" x14ac:dyDescent="0.15">
      <c r="N12973" s="93"/>
      <c r="P12973" s="93"/>
    </row>
    <row r="12974" spans="14:16" x14ac:dyDescent="0.15">
      <c r="N12974" s="93"/>
      <c r="P12974" s="93"/>
    </row>
    <row r="12975" spans="14:16" x14ac:dyDescent="0.15">
      <c r="N12975" s="93"/>
      <c r="P12975" s="93"/>
    </row>
    <row r="12976" spans="14:16" x14ac:dyDescent="0.15">
      <c r="N12976" s="93"/>
      <c r="P12976" s="93"/>
    </row>
    <row r="12977" spans="14:16" x14ac:dyDescent="0.15">
      <c r="N12977" s="93"/>
      <c r="P12977" s="93"/>
    </row>
    <row r="12978" spans="14:16" x14ac:dyDescent="0.15">
      <c r="N12978" s="93"/>
      <c r="P12978" s="93"/>
    </row>
    <row r="12979" spans="14:16" x14ac:dyDescent="0.15">
      <c r="N12979" s="93"/>
      <c r="P12979" s="93"/>
    </row>
    <row r="12980" spans="14:16" x14ac:dyDescent="0.15">
      <c r="N12980" s="93"/>
      <c r="P12980" s="93"/>
    </row>
    <row r="12981" spans="14:16" x14ac:dyDescent="0.15">
      <c r="N12981" s="93"/>
      <c r="P12981" s="93"/>
    </row>
    <row r="12982" spans="14:16" x14ac:dyDescent="0.15">
      <c r="N12982" s="93"/>
      <c r="P12982" s="93"/>
    </row>
    <row r="12983" spans="14:16" x14ac:dyDescent="0.15">
      <c r="N12983" s="93"/>
      <c r="P12983" s="93"/>
    </row>
    <row r="12984" spans="14:16" x14ac:dyDescent="0.15">
      <c r="N12984" s="93"/>
      <c r="P12984" s="93"/>
    </row>
    <row r="12985" spans="14:16" x14ac:dyDescent="0.15">
      <c r="N12985" s="93"/>
      <c r="P12985" s="93"/>
    </row>
    <row r="12986" spans="14:16" x14ac:dyDescent="0.15">
      <c r="N12986" s="93"/>
      <c r="P12986" s="93"/>
    </row>
    <row r="12987" spans="14:16" x14ac:dyDescent="0.15">
      <c r="N12987" s="93"/>
      <c r="P12987" s="93"/>
    </row>
    <row r="12988" spans="14:16" x14ac:dyDescent="0.15">
      <c r="N12988" s="93"/>
      <c r="P12988" s="93"/>
    </row>
    <row r="12989" spans="14:16" x14ac:dyDescent="0.15">
      <c r="N12989" s="93"/>
      <c r="P12989" s="93"/>
    </row>
    <row r="12990" spans="14:16" x14ac:dyDescent="0.15">
      <c r="N12990" s="93"/>
      <c r="P12990" s="93"/>
    </row>
    <row r="12991" spans="14:16" x14ac:dyDescent="0.15">
      <c r="N12991" s="93"/>
      <c r="P12991" s="93"/>
    </row>
    <row r="12992" spans="14:16" x14ac:dyDescent="0.15">
      <c r="N12992" s="93"/>
      <c r="P12992" s="93"/>
    </row>
    <row r="12993" spans="14:16" x14ac:dyDescent="0.15">
      <c r="N12993" s="93"/>
      <c r="P12993" s="93"/>
    </row>
    <row r="12994" spans="14:16" x14ac:dyDescent="0.15">
      <c r="N12994" s="93"/>
      <c r="P12994" s="93"/>
    </row>
    <row r="12995" spans="14:16" x14ac:dyDescent="0.15">
      <c r="N12995" s="93"/>
      <c r="P12995" s="93"/>
    </row>
    <row r="12996" spans="14:16" x14ac:dyDescent="0.15">
      <c r="N12996" s="93"/>
      <c r="P12996" s="93"/>
    </row>
    <row r="12997" spans="14:16" x14ac:dyDescent="0.15">
      <c r="N12997" s="93"/>
      <c r="P12997" s="93"/>
    </row>
    <row r="12998" spans="14:16" x14ac:dyDescent="0.15">
      <c r="N12998" s="93"/>
      <c r="P12998" s="93"/>
    </row>
    <row r="12999" spans="14:16" x14ac:dyDescent="0.15">
      <c r="N12999" s="93"/>
      <c r="P12999" s="93"/>
    </row>
    <row r="13000" spans="14:16" x14ac:dyDescent="0.15">
      <c r="N13000" s="93"/>
      <c r="P13000" s="93"/>
    </row>
    <row r="13001" spans="14:16" x14ac:dyDescent="0.15">
      <c r="N13001" s="93"/>
      <c r="P13001" s="93"/>
    </row>
    <row r="13002" spans="14:16" x14ac:dyDescent="0.15">
      <c r="N13002" s="93"/>
      <c r="P13002" s="93"/>
    </row>
    <row r="13003" spans="14:16" x14ac:dyDescent="0.15">
      <c r="N13003" s="93"/>
      <c r="P13003" s="93"/>
    </row>
    <row r="13004" spans="14:16" x14ac:dyDescent="0.15">
      <c r="N13004" s="93"/>
      <c r="P13004" s="93"/>
    </row>
    <row r="13005" spans="14:16" x14ac:dyDescent="0.15">
      <c r="N13005" s="93"/>
      <c r="P13005" s="93"/>
    </row>
    <row r="13006" spans="14:16" x14ac:dyDescent="0.15">
      <c r="N13006" s="93"/>
      <c r="P13006" s="93"/>
    </row>
    <row r="13007" spans="14:16" x14ac:dyDescent="0.15">
      <c r="N13007" s="93"/>
      <c r="P13007" s="93"/>
    </row>
    <row r="13008" spans="14:16" x14ac:dyDescent="0.15">
      <c r="N13008" s="93"/>
      <c r="P13008" s="93"/>
    </row>
    <row r="13009" spans="14:16" x14ac:dyDescent="0.15">
      <c r="N13009" s="93"/>
      <c r="P13009" s="93"/>
    </row>
    <row r="13010" spans="14:16" x14ac:dyDescent="0.15">
      <c r="N13010" s="93"/>
      <c r="P13010" s="93"/>
    </row>
    <row r="13011" spans="14:16" x14ac:dyDescent="0.15">
      <c r="N13011" s="93"/>
      <c r="P13011" s="93"/>
    </row>
    <row r="13012" spans="14:16" x14ac:dyDescent="0.15">
      <c r="N13012" s="93"/>
      <c r="P13012" s="93"/>
    </row>
    <row r="13013" spans="14:16" x14ac:dyDescent="0.15">
      <c r="N13013" s="93"/>
      <c r="P13013" s="93"/>
    </row>
    <row r="13014" spans="14:16" x14ac:dyDescent="0.15">
      <c r="N13014" s="93"/>
      <c r="P13014" s="93"/>
    </row>
    <row r="13015" spans="14:16" x14ac:dyDescent="0.15">
      <c r="N13015" s="93"/>
      <c r="P13015" s="93"/>
    </row>
    <row r="13016" spans="14:16" x14ac:dyDescent="0.15">
      <c r="N13016" s="93"/>
      <c r="P13016" s="93"/>
    </row>
    <row r="13017" spans="14:16" x14ac:dyDescent="0.15">
      <c r="N13017" s="93"/>
      <c r="P13017" s="93"/>
    </row>
    <row r="13018" spans="14:16" x14ac:dyDescent="0.15">
      <c r="N13018" s="93"/>
      <c r="P13018" s="93"/>
    </row>
    <row r="13019" spans="14:16" x14ac:dyDescent="0.15">
      <c r="N13019" s="93"/>
      <c r="P13019" s="93"/>
    </row>
    <row r="13020" spans="14:16" x14ac:dyDescent="0.15">
      <c r="N13020" s="93"/>
      <c r="P13020" s="93"/>
    </row>
    <row r="13021" spans="14:16" x14ac:dyDescent="0.15">
      <c r="N13021" s="93"/>
      <c r="P13021" s="93"/>
    </row>
    <row r="13022" spans="14:16" x14ac:dyDescent="0.15">
      <c r="N13022" s="93"/>
      <c r="P13022" s="93"/>
    </row>
    <row r="13023" spans="14:16" x14ac:dyDescent="0.15">
      <c r="N13023" s="93"/>
      <c r="P13023" s="93"/>
    </row>
    <row r="13024" spans="14:16" x14ac:dyDescent="0.15">
      <c r="N13024" s="93"/>
      <c r="P13024" s="93"/>
    </row>
    <row r="13025" spans="14:16" x14ac:dyDescent="0.15">
      <c r="N13025" s="93"/>
      <c r="P13025" s="93"/>
    </row>
    <row r="13026" spans="14:16" x14ac:dyDescent="0.15">
      <c r="N13026" s="93"/>
      <c r="P13026" s="93"/>
    </row>
    <row r="13027" spans="14:16" x14ac:dyDescent="0.15">
      <c r="N13027" s="93"/>
      <c r="P13027" s="93"/>
    </row>
    <row r="13028" spans="14:16" x14ac:dyDescent="0.15">
      <c r="N13028" s="93"/>
      <c r="P13028" s="93"/>
    </row>
    <row r="13029" spans="14:16" x14ac:dyDescent="0.15">
      <c r="N13029" s="93"/>
      <c r="P13029" s="93"/>
    </row>
    <row r="13030" spans="14:16" x14ac:dyDescent="0.15">
      <c r="N13030" s="93"/>
      <c r="P13030" s="93"/>
    </row>
    <row r="13031" spans="14:16" x14ac:dyDescent="0.15">
      <c r="N13031" s="93"/>
      <c r="P13031" s="93"/>
    </row>
    <row r="13032" spans="14:16" x14ac:dyDescent="0.15">
      <c r="N13032" s="93"/>
      <c r="P13032" s="93"/>
    </row>
    <row r="13033" spans="14:16" x14ac:dyDescent="0.15">
      <c r="N13033" s="93"/>
      <c r="P13033" s="93"/>
    </row>
    <row r="13034" spans="14:16" x14ac:dyDescent="0.15">
      <c r="N13034" s="93"/>
      <c r="P13034" s="93"/>
    </row>
    <row r="13035" spans="14:16" x14ac:dyDescent="0.15">
      <c r="N13035" s="93"/>
      <c r="P13035" s="93"/>
    </row>
    <row r="13036" spans="14:16" x14ac:dyDescent="0.15">
      <c r="N13036" s="93"/>
      <c r="P13036" s="93"/>
    </row>
    <row r="13037" spans="14:16" x14ac:dyDescent="0.15">
      <c r="N13037" s="93"/>
      <c r="P13037" s="93"/>
    </row>
    <row r="13038" spans="14:16" x14ac:dyDescent="0.15">
      <c r="N13038" s="93"/>
      <c r="P13038" s="93"/>
    </row>
    <row r="13039" spans="14:16" x14ac:dyDescent="0.15">
      <c r="N13039" s="93"/>
      <c r="P13039" s="93"/>
    </row>
    <row r="13040" spans="14:16" x14ac:dyDescent="0.15">
      <c r="N13040" s="93"/>
      <c r="P13040" s="93"/>
    </row>
    <row r="13041" spans="14:16" x14ac:dyDescent="0.15">
      <c r="N13041" s="93"/>
      <c r="P13041" s="93"/>
    </row>
    <row r="13042" spans="14:16" x14ac:dyDescent="0.15">
      <c r="N13042" s="93"/>
      <c r="P13042" s="93"/>
    </row>
    <row r="13043" spans="14:16" x14ac:dyDescent="0.15">
      <c r="N13043" s="93"/>
      <c r="P13043" s="93"/>
    </row>
    <row r="13044" spans="14:16" x14ac:dyDescent="0.15">
      <c r="N13044" s="93"/>
      <c r="P13044" s="93"/>
    </row>
    <row r="13045" spans="14:16" x14ac:dyDescent="0.15">
      <c r="N13045" s="93"/>
      <c r="P13045" s="93"/>
    </row>
    <row r="13046" spans="14:16" x14ac:dyDescent="0.15">
      <c r="N13046" s="93"/>
      <c r="P13046" s="93"/>
    </row>
    <row r="13047" spans="14:16" x14ac:dyDescent="0.15">
      <c r="N13047" s="93"/>
      <c r="P13047" s="93"/>
    </row>
    <row r="13048" spans="14:16" x14ac:dyDescent="0.15">
      <c r="N13048" s="93"/>
      <c r="P13048" s="93"/>
    </row>
    <row r="13049" spans="14:16" x14ac:dyDescent="0.15">
      <c r="N13049" s="93"/>
      <c r="P13049" s="93"/>
    </row>
    <row r="13050" spans="14:16" x14ac:dyDescent="0.15">
      <c r="N13050" s="93"/>
      <c r="P13050" s="93"/>
    </row>
    <row r="13051" spans="14:16" x14ac:dyDescent="0.15">
      <c r="N13051" s="93"/>
      <c r="P13051" s="93"/>
    </row>
    <row r="13052" spans="14:16" x14ac:dyDescent="0.15">
      <c r="N13052" s="93"/>
      <c r="P13052" s="93"/>
    </row>
    <row r="13053" spans="14:16" x14ac:dyDescent="0.15">
      <c r="N13053" s="93"/>
      <c r="P13053" s="93"/>
    </row>
    <row r="13054" spans="14:16" x14ac:dyDescent="0.15">
      <c r="N13054" s="93"/>
      <c r="P13054" s="93"/>
    </row>
    <row r="13055" spans="14:16" x14ac:dyDescent="0.15">
      <c r="N13055" s="93"/>
      <c r="P13055" s="93"/>
    </row>
    <row r="13056" spans="14:16" x14ac:dyDescent="0.15">
      <c r="N13056" s="93"/>
      <c r="P13056" s="93"/>
    </row>
    <row r="13057" spans="14:16" x14ac:dyDescent="0.15">
      <c r="N13057" s="93"/>
      <c r="P13057" s="93"/>
    </row>
    <row r="13058" spans="14:16" x14ac:dyDescent="0.15">
      <c r="N13058" s="93"/>
      <c r="P13058" s="93"/>
    </row>
    <row r="13059" spans="14:16" x14ac:dyDescent="0.15">
      <c r="N13059" s="93"/>
      <c r="P13059" s="93"/>
    </row>
    <row r="13060" spans="14:16" x14ac:dyDescent="0.15">
      <c r="N13060" s="93"/>
      <c r="P13060" s="93"/>
    </row>
    <row r="13061" spans="14:16" x14ac:dyDescent="0.15">
      <c r="N13061" s="93"/>
      <c r="P13061" s="93"/>
    </row>
    <row r="13062" spans="14:16" x14ac:dyDescent="0.15">
      <c r="N13062" s="93"/>
      <c r="P13062" s="93"/>
    </row>
    <row r="13063" spans="14:16" x14ac:dyDescent="0.15">
      <c r="N13063" s="93"/>
      <c r="P13063" s="93"/>
    </row>
    <row r="13064" spans="14:16" x14ac:dyDescent="0.15">
      <c r="N13064" s="93"/>
      <c r="P13064" s="93"/>
    </row>
    <row r="13065" spans="14:16" x14ac:dyDescent="0.15">
      <c r="N13065" s="93"/>
      <c r="P13065" s="93"/>
    </row>
    <row r="13066" spans="14:16" x14ac:dyDescent="0.15">
      <c r="N13066" s="93"/>
      <c r="P13066" s="93"/>
    </row>
    <row r="13067" spans="14:16" x14ac:dyDescent="0.15">
      <c r="N13067" s="93"/>
      <c r="P13067" s="93"/>
    </row>
    <row r="13068" spans="14:16" x14ac:dyDescent="0.15">
      <c r="N13068" s="93"/>
      <c r="P13068" s="93"/>
    </row>
    <row r="13069" spans="14:16" x14ac:dyDescent="0.15">
      <c r="N13069" s="93"/>
      <c r="P13069" s="93"/>
    </row>
    <row r="13070" spans="14:16" x14ac:dyDescent="0.15">
      <c r="N13070" s="93"/>
      <c r="P13070" s="93"/>
    </row>
    <row r="13071" spans="14:16" x14ac:dyDescent="0.15">
      <c r="N13071" s="93"/>
      <c r="P13071" s="93"/>
    </row>
    <row r="13072" spans="14:16" x14ac:dyDescent="0.15">
      <c r="N13072" s="93"/>
      <c r="P13072" s="93"/>
    </row>
    <row r="13073" spans="14:16" x14ac:dyDescent="0.15">
      <c r="N13073" s="93"/>
      <c r="P13073" s="93"/>
    </row>
    <row r="13074" spans="14:16" x14ac:dyDescent="0.15">
      <c r="N13074" s="93"/>
      <c r="P13074" s="93"/>
    </row>
    <row r="13075" spans="14:16" x14ac:dyDescent="0.15">
      <c r="N13075" s="93"/>
      <c r="P13075" s="93"/>
    </row>
    <row r="13076" spans="14:16" x14ac:dyDescent="0.15">
      <c r="N13076" s="93"/>
      <c r="P13076" s="93"/>
    </row>
    <row r="13077" spans="14:16" x14ac:dyDescent="0.15">
      <c r="N13077" s="93"/>
      <c r="P13077" s="93"/>
    </row>
    <row r="13078" spans="14:16" x14ac:dyDescent="0.15">
      <c r="N13078" s="93"/>
      <c r="P13078" s="93"/>
    </row>
    <row r="13079" spans="14:16" x14ac:dyDescent="0.15">
      <c r="N13079" s="93"/>
      <c r="P13079" s="93"/>
    </row>
    <row r="13080" spans="14:16" x14ac:dyDescent="0.15">
      <c r="N13080" s="93"/>
      <c r="P13080" s="93"/>
    </row>
    <row r="13081" spans="14:16" x14ac:dyDescent="0.15">
      <c r="N13081" s="93"/>
      <c r="P13081" s="93"/>
    </row>
    <row r="13082" spans="14:16" x14ac:dyDescent="0.15">
      <c r="N13082" s="93"/>
      <c r="P13082" s="93"/>
    </row>
    <row r="13083" spans="14:16" x14ac:dyDescent="0.15">
      <c r="N13083" s="93"/>
      <c r="P13083" s="93"/>
    </row>
    <row r="13084" spans="14:16" x14ac:dyDescent="0.15">
      <c r="N13084" s="93"/>
      <c r="P13084" s="93"/>
    </row>
    <row r="13085" spans="14:16" x14ac:dyDescent="0.15">
      <c r="N13085" s="93"/>
      <c r="P13085" s="93"/>
    </row>
    <row r="13086" spans="14:16" x14ac:dyDescent="0.15">
      <c r="N13086" s="93"/>
      <c r="P13086" s="93"/>
    </row>
    <row r="13087" spans="14:16" x14ac:dyDescent="0.15">
      <c r="N13087" s="93"/>
      <c r="P13087" s="93"/>
    </row>
    <row r="13088" spans="14:16" x14ac:dyDescent="0.15">
      <c r="N13088" s="93"/>
      <c r="P13088" s="93"/>
    </row>
    <row r="13089" spans="14:16" x14ac:dyDescent="0.15">
      <c r="N13089" s="93"/>
      <c r="P13089" s="93"/>
    </row>
    <row r="13090" spans="14:16" x14ac:dyDescent="0.15">
      <c r="N13090" s="93"/>
      <c r="P13090" s="93"/>
    </row>
    <row r="13091" spans="14:16" x14ac:dyDescent="0.15">
      <c r="N13091" s="93"/>
      <c r="P13091" s="93"/>
    </row>
    <row r="13092" spans="14:16" x14ac:dyDescent="0.15">
      <c r="N13092" s="93"/>
      <c r="P13092" s="93"/>
    </row>
    <row r="13093" spans="14:16" x14ac:dyDescent="0.15">
      <c r="N13093" s="93"/>
      <c r="P13093" s="93"/>
    </row>
    <row r="13094" spans="14:16" x14ac:dyDescent="0.15">
      <c r="N13094" s="93"/>
      <c r="P13094" s="93"/>
    </row>
    <row r="13095" spans="14:16" x14ac:dyDescent="0.15">
      <c r="N13095" s="93"/>
      <c r="P13095" s="93"/>
    </row>
    <row r="13096" spans="14:16" x14ac:dyDescent="0.15">
      <c r="N13096" s="93"/>
      <c r="P13096" s="93"/>
    </row>
    <row r="13097" spans="14:16" x14ac:dyDescent="0.15">
      <c r="N13097" s="93"/>
      <c r="P13097" s="93"/>
    </row>
    <row r="13098" spans="14:16" x14ac:dyDescent="0.15">
      <c r="N13098" s="93"/>
      <c r="P13098" s="93"/>
    </row>
    <row r="13099" spans="14:16" x14ac:dyDescent="0.15">
      <c r="N13099" s="93"/>
      <c r="P13099" s="93"/>
    </row>
    <row r="13100" spans="14:16" x14ac:dyDescent="0.15">
      <c r="N13100" s="93"/>
      <c r="P13100" s="93"/>
    </row>
    <row r="13101" spans="14:16" x14ac:dyDescent="0.15">
      <c r="N13101" s="93"/>
      <c r="P13101" s="93"/>
    </row>
    <row r="13102" spans="14:16" x14ac:dyDescent="0.15">
      <c r="N13102" s="93"/>
      <c r="P13102" s="93"/>
    </row>
    <row r="13103" spans="14:16" x14ac:dyDescent="0.15">
      <c r="N13103" s="93"/>
      <c r="P13103" s="93"/>
    </row>
    <row r="13104" spans="14:16" x14ac:dyDescent="0.15">
      <c r="N13104" s="93"/>
      <c r="P13104" s="93"/>
    </row>
    <row r="13105" spans="14:16" x14ac:dyDescent="0.15">
      <c r="N13105" s="93"/>
      <c r="P13105" s="93"/>
    </row>
    <row r="13106" spans="14:16" x14ac:dyDescent="0.15">
      <c r="N13106" s="93"/>
      <c r="P13106" s="93"/>
    </row>
    <row r="13107" spans="14:16" x14ac:dyDescent="0.15">
      <c r="N13107" s="93"/>
      <c r="P13107" s="93"/>
    </row>
    <row r="13108" spans="14:16" x14ac:dyDescent="0.15">
      <c r="N13108" s="93"/>
      <c r="P13108" s="93"/>
    </row>
    <row r="13109" spans="14:16" x14ac:dyDescent="0.15">
      <c r="N13109" s="93"/>
      <c r="P13109" s="93"/>
    </row>
    <row r="13110" spans="14:16" x14ac:dyDescent="0.15">
      <c r="N13110" s="93"/>
      <c r="P13110" s="93"/>
    </row>
    <row r="13111" spans="14:16" x14ac:dyDescent="0.15">
      <c r="N13111" s="93"/>
      <c r="P13111" s="93"/>
    </row>
    <row r="13112" spans="14:16" x14ac:dyDescent="0.15">
      <c r="N13112" s="93"/>
      <c r="P13112" s="93"/>
    </row>
    <row r="13113" spans="14:16" x14ac:dyDescent="0.15">
      <c r="N13113" s="93"/>
      <c r="P13113" s="93"/>
    </row>
    <row r="13114" spans="14:16" x14ac:dyDescent="0.15">
      <c r="N13114" s="93"/>
      <c r="P13114" s="93"/>
    </row>
    <row r="13115" spans="14:16" x14ac:dyDescent="0.15">
      <c r="N13115" s="93"/>
      <c r="P13115" s="93"/>
    </row>
    <row r="13116" spans="14:16" x14ac:dyDescent="0.15">
      <c r="N13116" s="93"/>
      <c r="P13116" s="93"/>
    </row>
    <row r="13117" spans="14:16" x14ac:dyDescent="0.15">
      <c r="N13117" s="93"/>
      <c r="P13117" s="93"/>
    </row>
    <row r="13118" spans="14:16" x14ac:dyDescent="0.15">
      <c r="N13118" s="93"/>
      <c r="P13118" s="93"/>
    </row>
    <row r="13119" spans="14:16" x14ac:dyDescent="0.15">
      <c r="N13119" s="93"/>
      <c r="P13119" s="93"/>
    </row>
    <row r="13120" spans="14:16" x14ac:dyDescent="0.15">
      <c r="N13120" s="93"/>
      <c r="P13120" s="93"/>
    </row>
    <row r="13121" spans="14:16" x14ac:dyDescent="0.15">
      <c r="N13121" s="93"/>
      <c r="P13121" s="93"/>
    </row>
    <row r="13122" spans="14:16" x14ac:dyDescent="0.15">
      <c r="N13122" s="93"/>
      <c r="P13122" s="93"/>
    </row>
    <row r="13123" spans="14:16" x14ac:dyDescent="0.15">
      <c r="N13123" s="93"/>
      <c r="P13123" s="93"/>
    </row>
    <row r="13124" spans="14:16" x14ac:dyDescent="0.15">
      <c r="N13124" s="93"/>
      <c r="P13124" s="93"/>
    </row>
    <row r="13125" spans="14:16" x14ac:dyDescent="0.15">
      <c r="N13125" s="93"/>
      <c r="P13125" s="93"/>
    </row>
    <row r="13126" spans="14:16" x14ac:dyDescent="0.15">
      <c r="N13126" s="93"/>
      <c r="P13126" s="93"/>
    </row>
    <row r="13127" spans="14:16" x14ac:dyDescent="0.15">
      <c r="N13127" s="93"/>
      <c r="P13127" s="93"/>
    </row>
    <row r="13128" spans="14:16" x14ac:dyDescent="0.15">
      <c r="N13128" s="93"/>
      <c r="P13128" s="93"/>
    </row>
    <row r="13129" spans="14:16" x14ac:dyDescent="0.15">
      <c r="N13129" s="93"/>
      <c r="P13129" s="93"/>
    </row>
    <row r="13130" spans="14:16" x14ac:dyDescent="0.15">
      <c r="N13130" s="93"/>
      <c r="P13130" s="93"/>
    </row>
    <row r="13131" spans="14:16" x14ac:dyDescent="0.15">
      <c r="N13131" s="93"/>
      <c r="P13131" s="93"/>
    </row>
    <row r="13132" spans="14:16" x14ac:dyDescent="0.15">
      <c r="N13132" s="93"/>
      <c r="P13132" s="93"/>
    </row>
    <row r="13133" spans="14:16" x14ac:dyDescent="0.15">
      <c r="N13133" s="93"/>
      <c r="P13133" s="93"/>
    </row>
    <row r="13134" spans="14:16" x14ac:dyDescent="0.15">
      <c r="N13134" s="93"/>
      <c r="P13134" s="93"/>
    </row>
    <row r="13135" spans="14:16" x14ac:dyDescent="0.15">
      <c r="N13135" s="93"/>
      <c r="P13135" s="93"/>
    </row>
    <row r="13136" spans="14:16" x14ac:dyDescent="0.15">
      <c r="N13136" s="93"/>
      <c r="P13136" s="93"/>
    </row>
    <row r="13137" spans="14:16" x14ac:dyDescent="0.15">
      <c r="N13137" s="93"/>
      <c r="P13137" s="93"/>
    </row>
    <row r="13138" spans="14:16" x14ac:dyDescent="0.15">
      <c r="N13138" s="93"/>
      <c r="P13138" s="93"/>
    </row>
    <row r="13139" spans="14:16" x14ac:dyDescent="0.15">
      <c r="N13139" s="93"/>
      <c r="P13139" s="93"/>
    </row>
    <row r="13140" spans="14:16" x14ac:dyDescent="0.15">
      <c r="N13140" s="93"/>
      <c r="P13140" s="93"/>
    </row>
    <row r="13141" spans="14:16" x14ac:dyDescent="0.15">
      <c r="N13141" s="93"/>
      <c r="P13141" s="93"/>
    </row>
    <row r="13142" spans="14:16" x14ac:dyDescent="0.15">
      <c r="N13142" s="93"/>
      <c r="P13142" s="93"/>
    </row>
    <row r="13143" spans="14:16" x14ac:dyDescent="0.15">
      <c r="N13143" s="93"/>
      <c r="P13143" s="93"/>
    </row>
    <row r="13144" spans="14:16" x14ac:dyDescent="0.15">
      <c r="N13144" s="93"/>
      <c r="P13144" s="93"/>
    </row>
    <row r="13145" spans="14:16" x14ac:dyDescent="0.15">
      <c r="N13145" s="93"/>
      <c r="P13145" s="93"/>
    </row>
    <row r="13146" spans="14:16" x14ac:dyDescent="0.15">
      <c r="N13146" s="93"/>
      <c r="P13146" s="93"/>
    </row>
    <row r="13147" spans="14:16" x14ac:dyDescent="0.15">
      <c r="N13147" s="93"/>
      <c r="P13147" s="93"/>
    </row>
    <row r="13148" spans="14:16" x14ac:dyDescent="0.15">
      <c r="N13148" s="93"/>
      <c r="P13148" s="93"/>
    </row>
    <row r="13149" spans="14:16" x14ac:dyDescent="0.15">
      <c r="N13149" s="93"/>
      <c r="P13149" s="93"/>
    </row>
    <row r="13150" spans="14:16" x14ac:dyDescent="0.15">
      <c r="N13150" s="93"/>
      <c r="P13150" s="93"/>
    </row>
    <row r="13151" spans="14:16" x14ac:dyDescent="0.15">
      <c r="N13151" s="93"/>
      <c r="P13151" s="93"/>
    </row>
    <row r="13152" spans="14:16" x14ac:dyDescent="0.15">
      <c r="N13152" s="93"/>
      <c r="P13152" s="93"/>
    </row>
    <row r="13153" spans="14:16" x14ac:dyDescent="0.15">
      <c r="N13153" s="93"/>
      <c r="P13153" s="93"/>
    </row>
    <row r="13154" spans="14:16" x14ac:dyDescent="0.15">
      <c r="N13154" s="93"/>
      <c r="P13154" s="93"/>
    </row>
    <row r="13155" spans="14:16" x14ac:dyDescent="0.15">
      <c r="N13155" s="93"/>
      <c r="P13155" s="93"/>
    </row>
    <row r="13156" spans="14:16" x14ac:dyDescent="0.15">
      <c r="N13156" s="93"/>
      <c r="P13156" s="93"/>
    </row>
    <row r="13157" spans="14:16" x14ac:dyDescent="0.15">
      <c r="N13157" s="93"/>
      <c r="P13157" s="93"/>
    </row>
    <row r="13158" spans="14:16" x14ac:dyDescent="0.15">
      <c r="N13158" s="93"/>
      <c r="P13158" s="93"/>
    </row>
    <row r="13159" spans="14:16" x14ac:dyDescent="0.15">
      <c r="N13159" s="93"/>
      <c r="P13159" s="93"/>
    </row>
    <row r="13160" spans="14:16" x14ac:dyDescent="0.15">
      <c r="N13160" s="93"/>
      <c r="P13160" s="93"/>
    </row>
    <row r="13161" spans="14:16" x14ac:dyDescent="0.15">
      <c r="N13161" s="93"/>
      <c r="P13161" s="93"/>
    </row>
    <row r="13162" spans="14:16" x14ac:dyDescent="0.15">
      <c r="N13162" s="93"/>
      <c r="P13162" s="93"/>
    </row>
    <row r="13163" spans="14:16" x14ac:dyDescent="0.15">
      <c r="N13163" s="93"/>
      <c r="P13163" s="93"/>
    </row>
    <row r="13164" spans="14:16" x14ac:dyDescent="0.15">
      <c r="N13164" s="93"/>
      <c r="P13164" s="93"/>
    </row>
    <row r="13165" spans="14:16" x14ac:dyDescent="0.15">
      <c r="N13165" s="93"/>
      <c r="P13165" s="93"/>
    </row>
    <row r="13166" spans="14:16" x14ac:dyDescent="0.15">
      <c r="N13166" s="93"/>
      <c r="P13166" s="93"/>
    </row>
    <row r="13167" spans="14:16" x14ac:dyDescent="0.15">
      <c r="N13167" s="93"/>
      <c r="P13167" s="93"/>
    </row>
    <row r="13168" spans="14:16" x14ac:dyDescent="0.15">
      <c r="N13168" s="93"/>
      <c r="P13168" s="93"/>
    </row>
    <row r="13169" spans="14:16" x14ac:dyDescent="0.15">
      <c r="N13169" s="93"/>
      <c r="P13169" s="93"/>
    </row>
    <row r="13170" spans="14:16" x14ac:dyDescent="0.15">
      <c r="N13170" s="93"/>
      <c r="P13170" s="93"/>
    </row>
    <row r="13171" spans="14:16" x14ac:dyDescent="0.15">
      <c r="N13171" s="93"/>
      <c r="P13171" s="93"/>
    </row>
    <row r="13172" spans="14:16" x14ac:dyDescent="0.15">
      <c r="N13172" s="93"/>
      <c r="P13172" s="93"/>
    </row>
    <row r="13173" spans="14:16" x14ac:dyDescent="0.15">
      <c r="N13173" s="93"/>
      <c r="P13173" s="93"/>
    </row>
    <row r="13174" spans="14:16" x14ac:dyDescent="0.15">
      <c r="N13174" s="93"/>
      <c r="P13174" s="93"/>
    </row>
    <row r="13175" spans="14:16" x14ac:dyDescent="0.15">
      <c r="N13175" s="93"/>
      <c r="P13175" s="93"/>
    </row>
    <row r="13176" spans="14:16" x14ac:dyDescent="0.15">
      <c r="N13176" s="93"/>
      <c r="P13176" s="93"/>
    </row>
    <row r="13177" spans="14:16" x14ac:dyDescent="0.15">
      <c r="N13177" s="93"/>
      <c r="P13177" s="93"/>
    </row>
    <row r="13178" spans="14:16" x14ac:dyDescent="0.15">
      <c r="N13178" s="93"/>
      <c r="P13178" s="93"/>
    </row>
    <row r="13179" spans="14:16" x14ac:dyDescent="0.15">
      <c r="N13179" s="93"/>
      <c r="P13179" s="93"/>
    </row>
    <row r="13180" spans="14:16" x14ac:dyDescent="0.15">
      <c r="N13180" s="93"/>
      <c r="P13180" s="93"/>
    </row>
    <row r="13181" spans="14:16" x14ac:dyDescent="0.15">
      <c r="N13181" s="93"/>
      <c r="P13181" s="93"/>
    </row>
    <row r="13182" spans="14:16" x14ac:dyDescent="0.15">
      <c r="N13182" s="93"/>
      <c r="P13182" s="93"/>
    </row>
    <row r="13183" spans="14:16" x14ac:dyDescent="0.15">
      <c r="N13183" s="93"/>
      <c r="P13183" s="93"/>
    </row>
    <row r="13184" spans="14:16" x14ac:dyDescent="0.15">
      <c r="N13184" s="93"/>
      <c r="P13184" s="93"/>
    </row>
    <row r="13185" spans="14:16" x14ac:dyDescent="0.15">
      <c r="N13185" s="93"/>
      <c r="P13185" s="93"/>
    </row>
    <row r="13186" spans="14:16" x14ac:dyDescent="0.15">
      <c r="N13186" s="93"/>
      <c r="P13186" s="93"/>
    </row>
    <row r="13187" spans="14:16" x14ac:dyDescent="0.15">
      <c r="N13187" s="93"/>
      <c r="P13187" s="93"/>
    </row>
    <row r="13188" spans="14:16" x14ac:dyDescent="0.15">
      <c r="N13188" s="93"/>
      <c r="P13188" s="93"/>
    </row>
    <row r="13189" spans="14:16" x14ac:dyDescent="0.15">
      <c r="N13189" s="93"/>
      <c r="P13189" s="93"/>
    </row>
    <row r="13190" spans="14:16" x14ac:dyDescent="0.15">
      <c r="N13190" s="93"/>
      <c r="P13190" s="93"/>
    </row>
    <row r="13191" spans="14:16" x14ac:dyDescent="0.15">
      <c r="N13191" s="93"/>
      <c r="P13191" s="93"/>
    </row>
    <row r="13192" spans="14:16" x14ac:dyDescent="0.15">
      <c r="N13192" s="93"/>
      <c r="P13192" s="93"/>
    </row>
    <row r="13193" spans="14:16" x14ac:dyDescent="0.15">
      <c r="N13193" s="93"/>
      <c r="P13193" s="93"/>
    </row>
    <row r="13194" spans="14:16" x14ac:dyDescent="0.15">
      <c r="N13194" s="93"/>
      <c r="P13194" s="93"/>
    </row>
    <row r="13195" spans="14:16" x14ac:dyDescent="0.15">
      <c r="N13195" s="93"/>
      <c r="P13195" s="93"/>
    </row>
    <row r="13196" spans="14:16" x14ac:dyDescent="0.15">
      <c r="N13196" s="93"/>
      <c r="P13196" s="93"/>
    </row>
    <row r="13197" spans="14:16" x14ac:dyDescent="0.15">
      <c r="N13197" s="93"/>
      <c r="P13197" s="93"/>
    </row>
    <row r="13198" spans="14:16" x14ac:dyDescent="0.15">
      <c r="N13198" s="93"/>
      <c r="P13198" s="93"/>
    </row>
    <row r="13199" spans="14:16" x14ac:dyDescent="0.15">
      <c r="N13199" s="93"/>
      <c r="P13199" s="93"/>
    </row>
    <row r="13200" spans="14:16" x14ac:dyDescent="0.15">
      <c r="N13200" s="93"/>
      <c r="P13200" s="93"/>
    </row>
    <row r="13201" spans="14:16" x14ac:dyDescent="0.15">
      <c r="N13201" s="93"/>
      <c r="P13201" s="93"/>
    </row>
    <row r="13202" spans="14:16" x14ac:dyDescent="0.15">
      <c r="N13202" s="93"/>
      <c r="P13202" s="93"/>
    </row>
    <row r="13203" spans="14:16" x14ac:dyDescent="0.15">
      <c r="N13203" s="93"/>
      <c r="P13203" s="93"/>
    </row>
    <row r="13204" spans="14:16" x14ac:dyDescent="0.15">
      <c r="N13204" s="93"/>
      <c r="P13204" s="93"/>
    </row>
    <row r="13205" spans="14:16" x14ac:dyDescent="0.15">
      <c r="N13205" s="93"/>
      <c r="P13205" s="93"/>
    </row>
    <row r="13206" spans="14:16" x14ac:dyDescent="0.15">
      <c r="N13206" s="93"/>
      <c r="P13206" s="93"/>
    </row>
    <row r="13207" spans="14:16" x14ac:dyDescent="0.15">
      <c r="N13207" s="93"/>
      <c r="P13207" s="93"/>
    </row>
    <row r="13208" spans="14:16" x14ac:dyDescent="0.15">
      <c r="N13208" s="93"/>
      <c r="P13208" s="93"/>
    </row>
    <row r="13209" spans="14:16" x14ac:dyDescent="0.15">
      <c r="N13209" s="93"/>
      <c r="P13209" s="93"/>
    </row>
    <row r="13210" spans="14:16" x14ac:dyDescent="0.15">
      <c r="N13210" s="93"/>
      <c r="P13210" s="93"/>
    </row>
    <row r="13211" spans="14:16" x14ac:dyDescent="0.15">
      <c r="N13211" s="93"/>
      <c r="P13211" s="93"/>
    </row>
    <row r="13212" spans="14:16" x14ac:dyDescent="0.15">
      <c r="N13212" s="93"/>
      <c r="P13212" s="93"/>
    </row>
    <row r="13213" spans="14:16" x14ac:dyDescent="0.15">
      <c r="N13213" s="93"/>
      <c r="P13213" s="93"/>
    </row>
    <row r="13214" spans="14:16" x14ac:dyDescent="0.15">
      <c r="N13214" s="93"/>
      <c r="P13214" s="93"/>
    </row>
    <row r="13215" spans="14:16" x14ac:dyDescent="0.15">
      <c r="N13215" s="93"/>
      <c r="P13215" s="93"/>
    </row>
    <row r="13216" spans="14:16" x14ac:dyDescent="0.15">
      <c r="N13216" s="93"/>
      <c r="P13216" s="93"/>
    </row>
    <row r="13217" spans="14:16" x14ac:dyDescent="0.15">
      <c r="N13217" s="93"/>
      <c r="P13217" s="93"/>
    </row>
    <row r="13218" spans="14:16" x14ac:dyDescent="0.15">
      <c r="N13218" s="93"/>
      <c r="P13218" s="93"/>
    </row>
    <row r="13219" spans="14:16" x14ac:dyDescent="0.15">
      <c r="N13219" s="93"/>
      <c r="P13219" s="93"/>
    </row>
    <row r="13220" spans="14:16" x14ac:dyDescent="0.15">
      <c r="N13220" s="93"/>
      <c r="P13220" s="93"/>
    </row>
    <row r="13221" spans="14:16" x14ac:dyDescent="0.15">
      <c r="N13221" s="93"/>
      <c r="P13221" s="93"/>
    </row>
    <row r="13222" spans="14:16" x14ac:dyDescent="0.15">
      <c r="N13222" s="93"/>
      <c r="P13222" s="93"/>
    </row>
    <row r="13223" spans="14:16" x14ac:dyDescent="0.15">
      <c r="N13223" s="93"/>
      <c r="P13223" s="93"/>
    </row>
    <row r="13224" spans="14:16" x14ac:dyDescent="0.15">
      <c r="N13224" s="93"/>
      <c r="P13224" s="93"/>
    </row>
    <row r="13225" spans="14:16" x14ac:dyDescent="0.15">
      <c r="N13225" s="93"/>
      <c r="P13225" s="93"/>
    </row>
    <row r="13226" spans="14:16" x14ac:dyDescent="0.15">
      <c r="N13226" s="93"/>
      <c r="P13226" s="93"/>
    </row>
    <row r="13227" spans="14:16" x14ac:dyDescent="0.15">
      <c r="N13227" s="93"/>
      <c r="P13227" s="93"/>
    </row>
    <row r="13228" spans="14:16" x14ac:dyDescent="0.15">
      <c r="N13228" s="93"/>
      <c r="P13228" s="93"/>
    </row>
    <row r="13229" spans="14:16" x14ac:dyDescent="0.15">
      <c r="N13229" s="93"/>
      <c r="P13229" s="93"/>
    </row>
    <row r="13230" spans="14:16" x14ac:dyDescent="0.15">
      <c r="N13230" s="93"/>
      <c r="P13230" s="93"/>
    </row>
    <row r="13231" spans="14:16" x14ac:dyDescent="0.15">
      <c r="N13231" s="93"/>
      <c r="P13231" s="93"/>
    </row>
    <row r="13232" spans="14:16" x14ac:dyDescent="0.15">
      <c r="N13232" s="93"/>
      <c r="P13232" s="93"/>
    </row>
    <row r="13233" spans="14:16" x14ac:dyDescent="0.15">
      <c r="N13233" s="93"/>
      <c r="P13233" s="93"/>
    </row>
    <row r="13234" spans="14:16" x14ac:dyDescent="0.15">
      <c r="N13234" s="93"/>
      <c r="P13234" s="93"/>
    </row>
    <row r="13235" spans="14:16" x14ac:dyDescent="0.15">
      <c r="N13235" s="93"/>
      <c r="P13235" s="93"/>
    </row>
    <row r="13236" spans="14:16" x14ac:dyDescent="0.15">
      <c r="N13236" s="93"/>
      <c r="P13236" s="93"/>
    </row>
    <row r="13237" spans="14:16" x14ac:dyDescent="0.15">
      <c r="N13237" s="93"/>
      <c r="P13237" s="93"/>
    </row>
    <row r="13238" spans="14:16" x14ac:dyDescent="0.15">
      <c r="N13238" s="93"/>
      <c r="P13238" s="93"/>
    </row>
    <row r="13239" spans="14:16" x14ac:dyDescent="0.15">
      <c r="N13239" s="93"/>
      <c r="P13239" s="93"/>
    </row>
    <row r="13240" spans="14:16" x14ac:dyDescent="0.15">
      <c r="N13240" s="93"/>
      <c r="P13240" s="93"/>
    </row>
    <row r="13241" spans="14:16" x14ac:dyDescent="0.15">
      <c r="N13241" s="93"/>
      <c r="P13241" s="93"/>
    </row>
    <row r="13242" spans="14:16" x14ac:dyDescent="0.15">
      <c r="N13242" s="93"/>
      <c r="P13242" s="93"/>
    </row>
    <row r="13243" spans="14:16" x14ac:dyDescent="0.15">
      <c r="N13243" s="93"/>
      <c r="P13243" s="93"/>
    </row>
    <row r="13244" spans="14:16" x14ac:dyDescent="0.15">
      <c r="N13244" s="93"/>
      <c r="P13244" s="93"/>
    </row>
    <row r="13245" spans="14:16" x14ac:dyDescent="0.15">
      <c r="N13245" s="93"/>
      <c r="P13245" s="93"/>
    </row>
    <row r="13246" spans="14:16" x14ac:dyDescent="0.15">
      <c r="N13246" s="93"/>
      <c r="P13246" s="93"/>
    </row>
    <row r="13247" spans="14:16" x14ac:dyDescent="0.15">
      <c r="N13247" s="93"/>
      <c r="P13247" s="93"/>
    </row>
    <row r="13248" spans="14:16" x14ac:dyDescent="0.15">
      <c r="N13248" s="93"/>
      <c r="P13248" s="93"/>
    </row>
    <row r="13249" spans="14:16" x14ac:dyDescent="0.15">
      <c r="N13249" s="93"/>
      <c r="P13249" s="93"/>
    </row>
    <row r="13250" spans="14:16" x14ac:dyDescent="0.15">
      <c r="N13250" s="93"/>
      <c r="P13250" s="93"/>
    </row>
    <row r="13251" spans="14:16" x14ac:dyDescent="0.15">
      <c r="N13251" s="93"/>
      <c r="P13251" s="93"/>
    </row>
    <row r="13252" spans="14:16" x14ac:dyDescent="0.15">
      <c r="N13252" s="93"/>
      <c r="P13252" s="93"/>
    </row>
    <row r="13253" spans="14:16" x14ac:dyDescent="0.15">
      <c r="N13253" s="93"/>
      <c r="P13253" s="93"/>
    </row>
    <row r="13254" spans="14:16" x14ac:dyDescent="0.15">
      <c r="N13254" s="93"/>
      <c r="P13254" s="93"/>
    </row>
    <row r="13255" spans="14:16" x14ac:dyDescent="0.15">
      <c r="N13255" s="93"/>
      <c r="P13255" s="93"/>
    </row>
    <row r="13256" spans="14:16" x14ac:dyDescent="0.15">
      <c r="N13256" s="93"/>
      <c r="P13256" s="93"/>
    </row>
    <row r="13257" spans="14:16" x14ac:dyDescent="0.15">
      <c r="N13257" s="93"/>
      <c r="P13257" s="93"/>
    </row>
    <row r="13258" spans="14:16" x14ac:dyDescent="0.15">
      <c r="N13258" s="93"/>
      <c r="P13258" s="93"/>
    </row>
    <row r="13259" spans="14:16" x14ac:dyDescent="0.15">
      <c r="N13259" s="93"/>
      <c r="P13259" s="93"/>
    </row>
    <row r="13260" spans="14:16" x14ac:dyDescent="0.15">
      <c r="N13260" s="93"/>
      <c r="P13260" s="93"/>
    </row>
    <row r="13261" spans="14:16" x14ac:dyDescent="0.15">
      <c r="N13261" s="93"/>
      <c r="P13261" s="93"/>
    </row>
    <row r="13262" spans="14:16" x14ac:dyDescent="0.15">
      <c r="N13262" s="93"/>
      <c r="P13262" s="93"/>
    </row>
    <row r="13263" spans="14:16" x14ac:dyDescent="0.15">
      <c r="N13263" s="93"/>
      <c r="P13263" s="93"/>
    </row>
    <row r="13264" spans="14:16" x14ac:dyDescent="0.15">
      <c r="N13264" s="93"/>
      <c r="P13264" s="93"/>
    </row>
    <row r="13265" spans="14:16" x14ac:dyDescent="0.15">
      <c r="N13265" s="93"/>
      <c r="P13265" s="93"/>
    </row>
    <row r="13266" spans="14:16" x14ac:dyDescent="0.15">
      <c r="N13266" s="93"/>
      <c r="P13266" s="93"/>
    </row>
    <row r="13267" spans="14:16" x14ac:dyDescent="0.15">
      <c r="N13267" s="93"/>
      <c r="P13267" s="93"/>
    </row>
    <row r="13268" spans="14:16" x14ac:dyDescent="0.15">
      <c r="N13268" s="93"/>
      <c r="P13268" s="93"/>
    </row>
    <row r="13269" spans="14:16" x14ac:dyDescent="0.15">
      <c r="N13269" s="93"/>
      <c r="P13269" s="93"/>
    </row>
    <row r="13270" spans="14:16" x14ac:dyDescent="0.15">
      <c r="N13270" s="93"/>
      <c r="P13270" s="93"/>
    </row>
    <row r="13271" spans="14:16" x14ac:dyDescent="0.15">
      <c r="N13271" s="93"/>
      <c r="P13271" s="93"/>
    </row>
    <row r="13272" spans="14:16" x14ac:dyDescent="0.15">
      <c r="N13272" s="93"/>
      <c r="P13272" s="93"/>
    </row>
    <row r="13273" spans="14:16" x14ac:dyDescent="0.15">
      <c r="N13273" s="93"/>
      <c r="P13273" s="93"/>
    </row>
    <row r="13274" spans="14:16" x14ac:dyDescent="0.15">
      <c r="N13274" s="93"/>
      <c r="P13274" s="93"/>
    </row>
    <row r="13275" spans="14:16" x14ac:dyDescent="0.15">
      <c r="N13275" s="93"/>
      <c r="P13275" s="93"/>
    </row>
    <row r="13276" spans="14:16" x14ac:dyDescent="0.15">
      <c r="N13276" s="93"/>
      <c r="P13276" s="93"/>
    </row>
    <row r="13277" spans="14:16" x14ac:dyDescent="0.15">
      <c r="N13277" s="93"/>
      <c r="P13277" s="93"/>
    </row>
    <row r="13278" spans="14:16" x14ac:dyDescent="0.15">
      <c r="N13278" s="93"/>
      <c r="P13278" s="93"/>
    </row>
    <row r="13279" spans="14:16" x14ac:dyDescent="0.15">
      <c r="N13279" s="93"/>
      <c r="P13279" s="93"/>
    </row>
    <row r="13280" spans="14:16" x14ac:dyDescent="0.15">
      <c r="N13280" s="93"/>
      <c r="P13280" s="93"/>
    </row>
    <row r="13281" spans="14:16" x14ac:dyDescent="0.15">
      <c r="N13281" s="93"/>
      <c r="P13281" s="93"/>
    </row>
    <row r="13282" spans="14:16" x14ac:dyDescent="0.15">
      <c r="N13282" s="93"/>
      <c r="P13282" s="93"/>
    </row>
    <row r="13283" spans="14:16" x14ac:dyDescent="0.15">
      <c r="N13283" s="93"/>
      <c r="P13283" s="93"/>
    </row>
    <row r="13284" spans="14:16" x14ac:dyDescent="0.15">
      <c r="N13284" s="93"/>
      <c r="P13284" s="93"/>
    </row>
    <row r="13285" spans="14:16" x14ac:dyDescent="0.15">
      <c r="N13285" s="93"/>
      <c r="P13285" s="93"/>
    </row>
    <row r="13286" spans="14:16" x14ac:dyDescent="0.15">
      <c r="N13286" s="93"/>
      <c r="P13286" s="93"/>
    </row>
    <row r="13287" spans="14:16" x14ac:dyDescent="0.15">
      <c r="N13287" s="93"/>
      <c r="P13287" s="93"/>
    </row>
    <row r="13288" spans="14:16" x14ac:dyDescent="0.15">
      <c r="N13288" s="93"/>
      <c r="P13288" s="93"/>
    </row>
    <row r="13289" spans="14:16" x14ac:dyDescent="0.15">
      <c r="N13289" s="93"/>
      <c r="P13289" s="93"/>
    </row>
    <row r="13290" spans="14:16" x14ac:dyDescent="0.15">
      <c r="N13290" s="93"/>
      <c r="P13290" s="93"/>
    </row>
    <row r="13291" spans="14:16" x14ac:dyDescent="0.15">
      <c r="N13291" s="93"/>
      <c r="P13291" s="93"/>
    </row>
    <row r="13292" spans="14:16" x14ac:dyDescent="0.15">
      <c r="N13292" s="93"/>
      <c r="P13292" s="93"/>
    </row>
    <row r="13293" spans="14:16" x14ac:dyDescent="0.15">
      <c r="N13293" s="93"/>
      <c r="P13293" s="93"/>
    </row>
    <row r="13294" spans="14:16" x14ac:dyDescent="0.15">
      <c r="N13294" s="93"/>
      <c r="P13294" s="93"/>
    </row>
    <row r="13295" spans="14:16" x14ac:dyDescent="0.15">
      <c r="N13295" s="93"/>
      <c r="P13295" s="93"/>
    </row>
    <row r="13296" spans="14:16" x14ac:dyDescent="0.15">
      <c r="N13296" s="93"/>
      <c r="P13296" s="93"/>
    </row>
    <row r="13297" spans="14:16" x14ac:dyDescent="0.15">
      <c r="N13297" s="93"/>
      <c r="P13297" s="93"/>
    </row>
    <row r="13298" spans="14:16" x14ac:dyDescent="0.15">
      <c r="N13298" s="93"/>
      <c r="P13298" s="93"/>
    </row>
    <row r="13299" spans="14:16" x14ac:dyDescent="0.15">
      <c r="N13299" s="93"/>
      <c r="P13299" s="93"/>
    </row>
    <row r="13300" spans="14:16" x14ac:dyDescent="0.15">
      <c r="N13300" s="93"/>
      <c r="P13300" s="93"/>
    </row>
    <row r="13301" spans="14:16" x14ac:dyDescent="0.15">
      <c r="N13301" s="93"/>
      <c r="P13301" s="93"/>
    </row>
    <row r="13302" spans="14:16" x14ac:dyDescent="0.15">
      <c r="N13302" s="93"/>
      <c r="P13302" s="93"/>
    </row>
    <row r="13303" spans="14:16" x14ac:dyDescent="0.15">
      <c r="N13303" s="93"/>
      <c r="P13303" s="93"/>
    </row>
    <row r="13304" spans="14:16" x14ac:dyDescent="0.15">
      <c r="N13304" s="93"/>
      <c r="P13304" s="93"/>
    </row>
    <row r="13305" spans="14:16" x14ac:dyDescent="0.15">
      <c r="N13305" s="93"/>
      <c r="P13305" s="93"/>
    </row>
    <row r="13306" spans="14:16" x14ac:dyDescent="0.15">
      <c r="N13306" s="93"/>
      <c r="P13306" s="93"/>
    </row>
    <row r="13307" spans="14:16" x14ac:dyDescent="0.15">
      <c r="N13307" s="93"/>
      <c r="P13307" s="93"/>
    </row>
    <row r="13308" spans="14:16" x14ac:dyDescent="0.15">
      <c r="N13308" s="93"/>
      <c r="P13308" s="93"/>
    </row>
    <row r="13309" spans="14:16" x14ac:dyDescent="0.15">
      <c r="N13309" s="93"/>
      <c r="P13309" s="93"/>
    </row>
    <row r="13310" spans="14:16" x14ac:dyDescent="0.15">
      <c r="N13310" s="93"/>
      <c r="P13310" s="93"/>
    </row>
    <row r="13311" spans="14:16" x14ac:dyDescent="0.15">
      <c r="N13311" s="93"/>
      <c r="P13311" s="93"/>
    </row>
    <row r="13312" spans="14:16" x14ac:dyDescent="0.15">
      <c r="N13312" s="93"/>
      <c r="P13312" s="93"/>
    </row>
    <row r="13313" spans="14:16" x14ac:dyDescent="0.15">
      <c r="N13313" s="93"/>
      <c r="P13313" s="93"/>
    </row>
    <row r="13314" spans="14:16" x14ac:dyDescent="0.15">
      <c r="N13314" s="93"/>
      <c r="P13314" s="93"/>
    </row>
    <row r="13315" spans="14:16" x14ac:dyDescent="0.15">
      <c r="N13315" s="93"/>
      <c r="P13315" s="93"/>
    </row>
    <row r="13316" spans="14:16" x14ac:dyDescent="0.15">
      <c r="N13316" s="93"/>
      <c r="P13316" s="93"/>
    </row>
    <row r="13317" spans="14:16" x14ac:dyDescent="0.15">
      <c r="N13317" s="93"/>
      <c r="P13317" s="93"/>
    </row>
    <row r="13318" spans="14:16" x14ac:dyDescent="0.15">
      <c r="N13318" s="93"/>
      <c r="P13318" s="93"/>
    </row>
    <row r="13319" spans="14:16" x14ac:dyDescent="0.15">
      <c r="N13319" s="93"/>
      <c r="P13319" s="93"/>
    </row>
    <row r="13320" spans="14:16" x14ac:dyDescent="0.15">
      <c r="N13320" s="93"/>
      <c r="P13320" s="93"/>
    </row>
    <row r="13321" spans="14:16" x14ac:dyDescent="0.15">
      <c r="N13321" s="93"/>
      <c r="P13321" s="93"/>
    </row>
    <row r="13322" spans="14:16" x14ac:dyDescent="0.15">
      <c r="N13322" s="93"/>
      <c r="P13322" s="93"/>
    </row>
    <row r="13323" spans="14:16" x14ac:dyDescent="0.15">
      <c r="N13323" s="93"/>
      <c r="P13323" s="93"/>
    </row>
    <row r="13324" spans="14:16" x14ac:dyDescent="0.15">
      <c r="N13324" s="93"/>
      <c r="P13324" s="93"/>
    </row>
    <row r="13325" spans="14:16" x14ac:dyDescent="0.15">
      <c r="N13325" s="93"/>
      <c r="P13325" s="93"/>
    </row>
    <row r="13326" spans="14:16" x14ac:dyDescent="0.15">
      <c r="N13326" s="93"/>
      <c r="P13326" s="93"/>
    </row>
    <row r="13327" spans="14:16" x14ac:dyDescent="0.15">
      <c r="N13327" s="93"/>
      <c r="P13327" s="93"/>
    </row>
    <row r="13328" spans="14:16" x14ac:dyDescent="0.15">
      <c r="N13328" s="93"/>
      <c r="P13328" s="93"/>
    </row>
    <row r="13329" spans="14:16" x14ac:dyDescent="0.15">
      <c r="N13329" s="93"/>
      <c r="P13329" s="93"/>
    </row>
    <row r="13330" spans="14:16" x14ac:dyDescent="0.15">
      <c r="N13330" s="93"/>
      <c r="P13330" s="93"/>
    </row>
    <row r="13331" spans="14:16" x14ac:dyDescent="0.15">
      <c r="N13331" s="93"/>
      <c r="P13331" s="93"/>
    </row>
    <row r="13332" spans="14:16" x14ac:dyDescent="0.15">
      <c r="N13332" s="93"/>
      <c r="P13332" s="93"/>
    </row>
    <row r="13333" spans="14:16" x14ac:dyDescent="0.15">
      <c r="N13333" s="93"/>
      <c r="P13333" s="93"/>
    </row>
    <row r="13334" spans="14:16" x14ac:dyDescent="0.15">
      <c r="N13334" s="93"/>
      <c r="P13334" s="93"/>
    </row>
    <row r="13335" spans="14:16" x14ac:dyDescent="0.15">
      <c r="N13335" s="93"/>
      <c r="P13335" s="93"/>
    </row>
    <row r="13336" spans="14:16" x14ac:dyDescent="0.15">
      <c r="N13336" s="93"/>
      <c r="P13336" s="93"/>
    </row>
    <row r="13337" spans="14:16" x14ac:dyDescent="0.15">
      <c r="N13337" s="93"/>
      <c r="P13337" s="93"/>
    </row>
    <row r="13338" spans="14:16" x14ac:dyDescent="0.15">
      <c r="N13338" s="93"/>
      <c r="P13338" s="93"/>
    </row>
    <row r="13339" spans="14:16" x14ac:dyDescent="0.15">
      <c r="N13339" s="93"/>
      <c r="P13339" s="93"/>
    </row>
    <row r="13340" spans="14:16" x14ac:dyDescent="0.15">
      <c r="N13340" s="93"/>
      <c r="P13340" s="93"/>
    </row>
    <row r="13341" spans="14:16" x14ac:dyDescent="0.15">
      <c r="N13341" s="93"/>
      <c r="P13341" s="93"/>
    </row>
    <row r="13342" spans="14:16" x14ac:dyDescent="0.15">
      <c r="N13342" s="93"/>
      <c r="P13342" s="93"/>
    </row>
    <row r="13343" spans="14:16" x14ac:dyDescent="0.15">
      <c r="N13343" s="93"/>
      <c r="P13343" s="93"/>
    </row>
    <row r="13344" spans="14:16" x14ac:dyDescent="0.15">
      <c r="N13344" s="93"/>
      <c r="P13344" s="93"/>
    </row>
    <row r="13345" spans="14:16" x14ac:dyDescent="0.15">
      <c r="N13345" s="93"/>
      <c r="P13345" s="93"/>
    </row>
    <row r="13346" spans="14:16" x14ac:dyDescent="0.15">
      <c r="N13346" s="93"/>
      <c r="P13346" s="93"/>
    </row>
    <row r="13347" spans="14:16" x14ac:dyDescent="0.15">
      <c r="N13347" s="93"/>
      <c r="P13347" s="93"/>
    </row>
    <row r="13348" spans="14:16" x14ac:dyDescent="0.15">
      <c r="N13348" s="93"/>
      <c r="P13348" s="93"/>
    </row>
    <row r="13349" spans="14:16" x14ac:dyDescent="0.15">
      <c r="N13349" s="93"/>
      <c r="P13349" s="93"/>
    </row>
    <row r="13350" spans="14:16" x14ac:dyDescent="0.15">
      <c r="N13350" s="93"/>
      <c r="P13350" s="93"/>
    </row>
    <row r="13351" spans="14:16" x14ac:dyDescent="0.15">
      <c r="N13351" s="93"/>
      <c r="P13351" s="93"/>
    </row>
    <row r="13352" spans="14:16" x14ac:dyDescent="0.15">
      <c r="N13352" s="93"/>
      <c r="P13352" s="93"/>
    </row>
    <row r="13353" spans="14:16" x14ac:dyDescent="0.15">
      <c r="N13353" s="93"/>
      <c r="P13353" s="93"/>
    </row>
    <row r="13354" spans="14:16" x14ac:dyDescent="0.15">
      <c r="N13354" s="93"/>
      <c r="P13354" s="93"/>
    </row>
    <row r="13355" spans="14:16" x14ac:dyDescent="0.15">
      <c r="N13355" s="93"/>
      <c r="P13355" s="93"/>
    </row>
    <row r="13356" spans="14:16" x14ac:dyDescent="0.15">
      <c r="N13356" s="93"/>
      <c r="P13356" s="93"/>
    </row>
    <row r="13357" spans="14:16" x14ac:dyDescent="0.15">
      <c r="N13357" s="93"/>
      <c r="P13357" s="93"/>
    </row>
    <row r="13358" spans="14:16" x14ac:dyDescent="0.15">
      <c r="N13358" s="93"/>
      <c r="P13358" s="93"/>
    </row>
    <row r="13359" spans="14:16" x14ac:dyDescent="0.15">
      <c r="N13359" s="93"/>
      <c r="P13359" s="93"/>
    </row>
    <row r="13360" spans="14:16" x14ac:dyDescent="0.15">
      <c r="N13360" s="93"/>
      <c r="P13360" s="93"/>
    </row>
    <row r="13361" spans="14:16" x14ac:dyDescent="0.15">
      <c r="N13361" s="93"/>
      <c r="P13361" s="93"/>
    </row>
    <row r="13362" spans="14:16" x14ac:dyDescent="0.15">
      <c r="N13362" s="93"/>
      <c r="P13362" s="93"/>
    </row>
    <row r="13363" spans="14:16" x14ac:dyDescent="0.15">
      <c r="N13363" s="93"/>
      <c r="P13363" s="93"/>
    </row>
    <row r="13364" spans="14:16" x14ac:dyDescent="0.15">
      <c r="N13364" s="93"/>
      <c r="P13364" s="93"/>
    </row>
    <row r="13365" spans="14:16" x14ac:dyDescent="0.15">
      <c r="N13365" s="93"/>
      <c r="P13365" s="93"/>
    </row>
    <row r="13366" spans="14:16" x14ac:dyDescent="0.15">
      <c r="N13366" s="93"/>
      <c r="P13366" s="93"/>
    </row>
    <row r="13367" spans="14:16" x14ac:dyDescent="0.15">
      <c r="N13367" s="93"/>
      <c r="P13367" s="93"/>
    </row>
    <row r="13368" spans="14:16" x14ac:dyDescent="0.15">
      <c r="N13368" s="93"/>
      <c r="P13368" s="93"/>
    </row>
    <row r="13369" spans="14:16" x14ac:dyDescent="0.15">
      <c r="N13369" s="93"/>
      <c r="P13369" s="93"/>
    </row>
    <row r="13370" spans="14:16" x14ac:dyDescent="0.15">
      <c r="N13370" s="93"/>
      <c r="P13370" s="93"/>
    </row>
    <row r="13371" spans="14:16" x14ac:dyDescent="0.15">
      <c r="N13371" s="93"/>
      <c r="P13371" s="93"/>
    </row>
    <row r="13372" spans="14:16" x14ac:dyDescent="0.15">
      <c r="N13372" s="93"/>
      <c r="P13372" s="93"/>
    </row>
    <row r="13373" spans="14:16" x14ac:dyDescent="0.15">
      <c r="N13373" s="93"/>
      <c r="P13373" s="93"/>
    </row>
    <row r="13374" spans="14:16" x14ac:dyDescent="0.15">
      <c r="N13374" s="93"/>
      <c r="P13374" s="93"/>
    </row>
    <row r="13375" spans="14:16" x14ac:dyDescent="0.15">
      <c r="N13375" s="93"/>
      <c r="P13375" s="93"/>
    </row>
    <row r="13376" spans="14:16" x14ac:dyDescent="0.15">
      <c r="N13376" s="93"/>
      <c r="P13376" s="93"/>
    </row>
    <row r="13377" spans="14:16" x14ac:dyDescent="0.15">
      <c r="N13377" s="93"/>
      <c r="P13377" s="93"/>
    </row>
    <row r="13378" spans="14:16" x14ac:dyDescent="0.15">
      <c r="N13378" s="93"/>
      <c r="P13378" s="93"/>
    </row>
    <row r="13379" spans="14:16" x14ac:dyDescent="0.15">
      <c r="N13379" s="93"/>
      <c r="P13379" s="93"/>
    </row>
    <row r="13380" spans="14:16" x14ac:dyDescent="0.15">
      <c r="N13380" s="93"/>
      <c r="P13380" s="93"/>
    </row>
    <row r="13381" spans="14:16" x14ac:dyDescent="0.15">
      <c r="N13381" s="93"/>
      <c r="P13381" s="93"/>
    </row>
    <row r="13382" spans="14:16" x14ac:dyDescent="0.15">
      <c r="N13382" s="93"/>
      <c r="P13382" s="93"/>
    </row>
    <row r="13383" spans="14:16" x14ac:dyDescent="0.15">
      <c r="N13383" s="93"/>
      <c r="P13383" s="93"/>
    </row>
    <row r="13384" spans="14:16" x14ac:dyDescent="0.15">
      <c r="N13384" s="93"/>
      <c r="P13384" s="93"/>
    </row>
    <row r="13385" spans="14:16" x14ac:dyDescent="0.15">
      <c r="N13385" s="93"/>
      <c r="P13385" s="93"/>
    </row>
    <row r="13386" spans="14:16" x14ac:dyDescent="0.15">
      <c r="N13386" s="93"/>
      <c r="P13386" s="93"/>
    </row>
    <row r="13387" spans="14:16" x14ac:dyDescent="0.15">
      <c r="N13387" s="93"/>
      <c r="P13387" s="93"/>
    </row>
    <row r="13388" spans="14:16" x14ac:dyDescent="0.15">
      <c r="N13388" s="93"/>
      <c r="P13388" s="93"/>
    </row>
    <row r="13389" spans="14:16" x14ac:dyDescent="0.15">
      <c r="N13389" s="93"/>
      <c r="P13389" s="93"/>
    </row>
    <row r="13390" spans="14:16" x14ac:dyDescent="0.15">
      <c r="N13390" s="93"/>
      <c r="P13390" s="93"/>
    </row>
    <row r="13391" spans="14:16" x14ac:dyDescent="0.15">
      <c r="N13391" s="93"/>
      <c r="P13391" s="93"/>
    </row>
    <row r="13392" spans="14:16" x14ac:dyDescent="0.15">
      <c r="N13392" s="93"/>
      <c r="P13392" s="93"/>
    </row>
    <row r="13393" spans="14:16" x14ac:dyDescent="0.15">
      <c r="N13393" s="93"/>
      <c r="P13393" s="93"/>
    </row>
    <row r="13394" spans="14:16" x14ac:dyDescent="0.15">
      <c r="N13394" s="93"/>
      <c r="P13394" s="93"/>
    </row>
    <row r="13395" spans="14:16" x14ac:dyDescent="0.15">
      <c r="N13395" s="93"/>
      <c r="P13395" s="93"/>
    </row>
    <row r="13396" spans="14:16" x14ac:dyDescent="0.15">
      <c r="N13396" s="93"/>
      <c r="P13396" s="93"/>
    </row>
    <row r="13397" spans="14:16" x14ac:dyDescent="0.15">
      <c r="N13397" s="93"/>
      <c r="P13397" s="93"/>
    </row>
    <row r="13398" spans="14:16" x14ac:dyDescent="0.15">
      <c r="N13398" s="93"/>
      <c r="P13398" s="93"/>
    </row>
    <row r="13399" spans="14:16" x14ac:dyDescent="0.15">
      <c r="N13399" s="93"/>
      <c r="P13399" s="93"/>
    </row>
    <row r="13400" spans="14:16" x14ac:dyDescent="0.15">
      <c r="N13400" s="93"/>
      <c r="P13400" s="93"/>
    </row>
    <row r="13401" spans="14:16" x14ac:dyDescent="0.15">
      <c r="N13401" s="93"/>
      <c r="P13401" s="93"/>
    </row>
    <row r="13402" spans="14:16" x14ac:dyDescent="0.15">
      <c r="N13402" s="93"/>
      <c r="P13402" s="93"/>
    </row>
    <row r="13403" spans="14:16" x14ac:dyDescent="0.15">
      <c r="N13403" s="93"/>
      <c r="P13403" s="93"/>
    </row>
    <row r="13404" spans="14:16" x14ac:dyDescent="0.15">
      <c r="N13404" s="93"/>
      <c r="P13404" s="93"/>
    </row>
    <row r="13405" spans="14:16" x14ac:dyDescent="0.15">
      <c r="N13405" s="93"/>
      <c r="P13405" s="93"/>
    </row>
    <row r="13406" spans="14:16" x14ac:dyDescent="0.15">
      <c r="N13406" s="93"/>
      <c r="P13406" s="93"/>
    </row>
    <row r="13407" spans="14:16" x14ac:dyDescent="0.15">
      <c r="N13407" s="93"/>
      <c r="P13407" s="93"/>
    </row>
    <row r="13408" spans="14:16" x14ac:dyDescent="0.15">
      <c r="N13408" s="93"/>
      <c r="P13408" s="93"/>
    </row>
    <row r="13409" spans="14:16" x14ac:dyDescent="0.15">
      <c r="N13409" s="93"/>
      <c r="P13409" s="93"/>
    </row>
    <row r="13410" spans="14:16" x14ac:dyDescent="0.15">
      <c r="N13410" s="93"/>
      <c r="P13410" s="93"/>
    </row>
    <row r="13411" spans="14:16" x14ac:dyDescent="0.15">
      <c r="N13411" s="93"/>
      <c r="P13411" s="93"/>
    </row>
    <row r="13412" spans="14:16" x14ac:dyDescent="0.15">
      <c r="N13412" s="93"/>
      <c r="P13412" s="93"/>
    </row>
    <row r="13413" spans="14:16" x14ac:dyDescent="0.15">
      <c r="N13413" s="93"/>
      <c r="P13413" s="93"/>
    </row>
    <row r="13414" spans="14:16" x14ac:dyDescent="0.15">
      <c r="N13414" s="93"/>
      <c r="P13414" s="93"/>
    </row>
    <row r="13415" spans="14:16" x14ac:dyDescent="0.15">
      <c r="N13415" s="93"/>
      <c r="P13415" s="93"/>
    </row>
    <row r="13416" spans="14:16" x14ac:dyDescent="0.15">
      <c r="N13416" s="93"/>
      <c r="P13416" s="93"/>
    </row>
    <row r="13417" spans="14:16" x14ac:dyDescent="0.15">
      <c r="N13417" s="93"/>
      <c r="P13417" s="93"/>
    </row>
    <row r="13418" spans="14:16" x14ac:dyDescent="0.15">
      <c r="N13418" s="93"/>
      <c r="P13418" s="93"/>
    </row>
    <row r="13419" spans="14:16" x14ac:dyDescent="0.15">
      <c r="N13419" s="93"/>
      <c r="P13419" s="93"/>
    </row>
    <row r="13420" spans="14:16" x14ac:dyDescent="0.15">
      <c r="N13420" s="93"/>
      <c r="P13420" s="93"/>
    </row>
    <row r="13421" spans="14:16" x14ac:dyDescent="0.15">
      <c r="N13421" s="93"/>
      <c r="P13421" s="93"/>
    </row>
    <row r="13422" spans="14:16" x14ac:dyDescent="0.15">
      <c r="N13422" s="93"/>
      <c r="P13422" s="93"/>
    </row>
    <row r="13423" spans="14:16" x14ac:dyDescent="0.15">
      <c r="N13423" s="93"/>
      <c r="P13423" s="93"/>
    </row>
    <row r="13424" spans="14:16" x14ac:dyDescent="0.15">
      <c r="N13424" s="93"/>
      <c r="P13424" s="93"/>
    </row>
    <row r="13425" spans="14:16" x14ac:dyDescent="0.15">
      <c r="N13425" s="93"/>
      <c r="P13425" s="93"/>
    </row>
    <row r="13426" spans="14:16" x14ac:dyDescent="0.15">
      <c r="N13426" s="93"/>
      <c r="P13426" s="93"/>
    </row>
    <row r="13427" spans="14:16" x14ac:dyDescent="0.15">
      <c r="N13427" s="93"/>
      <c r="P13427" s="93"/>
    </row>
    <row r="13428" spans="14:16" x14ac:dyDescent="0.15">
      <c r="N13428" s="93"/>
      <c r="P13428" s="93"/>
    </row>
    <row r="13429" spans="14:16" x14ac:dyDescent="0.15">
      <c r="N13429" s="93"/>
      <c r="P13429" s="93"/>
    </row>
    <row r="13430" spans="14:16" x14ac:dyDescent="0.15">
      <c r="N13430" s="93"/>
      <c r="P13430" s="93"/>
    </row>
    <row r="13431" spans="14:16" x14ac:dyDescent="0.15">
      <c r="N13431" s="93"/>
      <c r="P13431" s="93"/>
    </row>
    <row r="13432" spans="14:16" x14ac:dyDescent="0.15">
      <c r="N13432" s="93"/>
      <c r="P13432" s="93"/>
    </row>
    <row r="13433" spans="14:16" x14ac:dyDescent="0.15">
      <c r="N13433" s="93"/>
      <c r="P13433" s="93"/>
    </row>
    <row r="13434" spans="14:16" x14ac:dyDescent="0.15">
      <c r="N13434" s="93"/>
      <c r="P13434" s="93"/>
    </row>
    <row r="13435" spans="14:16" x14ac:dyDescent="0.15">
      <c r="N13435" s="93"/>
      <c r="P13435" s="93"/>
    </row>
    <row r="13436" spans="14:16" x14ac:dyDescent="0.15">
      <c r="N13436" s="93"/>
      <c r="P13436" s="93"/>
    </row>
    <row r="13437" spans="14:16" x14ac:dyDescent="0.15">
      <c r="N13437" s="93"/>
      <c r="P13437" s="93"/>
    </row>
    <row r="13438" spans="14:16" x14ac:dyDescent="0.15">
      <c r="N13438" s="93"/>
      <c r="P13438" s="93"/>
    </row>
    <row r="13439" spans="14:16" x14ac:dyDescent="0.15">
      <c r="N13439" s="93"/>
      <c r="P13439" s="93"/>
    </row>
    <row r="13440" spans="14:16" x14ac:dyDescent="0.15">
      <c r="N13440" s="93"/>
      <c r="P13440" s="93"/>
    </row>
    <row r="13441" spans="14:16" x14ac:dyDescent="0.15">
      <c r="N13441" s="93"/>
      <c r="P13441" s="93"/>
    </row>
    <row r="13442" spans="14:16" x14ac:dyDescent="0.15">
      <c r="N13442" s="93"/>
      <c r="P13442" s="93"/>
    </row>
    <row r="13443" spans="14:16" x14ac:dyDescent="0.15">
      <c r="N13443" s="93"/>
      <c r="P13443" s="93"/>
    </row>
    <row r="13444" spans="14:16" x14ac:dyDescent="0.15">
      <c r="N13444" s="93"/>
      <c r="P13444" s="93"/>
    </row>
    <row r="13445" spans="14:16" x14ac:dyDescent="0.15">
      <c r="N13445" s="93"/>
      <c r="P13445" s="93"/>
    </row>
    <row r="13446" spans="14:16" x14ac:dyDescent="0.15">
      <c r="N13446" s="93"/>
      <c r="P13446" s="93"/>
    </row>
    <row r="13447" spans="14:16" x14ac:dyDescent="0.15">
      <c r="N13447" s="93"/>
      <c r="P13447" s="93"/>
    </row>
    <row r="13448" spans="14:16" x14ac:dyDescent="0.15">
      <c r="N13448" s="93"/>
      <c r="P13448" s="93"/>
    </row>
    <row r="13449" spans="14:16" x14ac:dyDescent="0.15">
      <c r="N13449" s="93"/>
      <c r="P13449" s="93"/>
    </row>
    <row r="13450" spans="14:16" x14ac:dyDescent="0.15">
      <c r="N13450" s="93"/>
      <c r="P13450" s="93"/>
    </row>
    <row r="13451" spans="14:16" x14ac:dyDescent="0.15">
      <c r="N13451" s="93"/>
      <c r="P13451" s="93"/>
    </row>
    <row r="13452" spans="14:16" x14ac:dyDescent="0.15">
      <c r="N13452" s="93"/>
      <c r="P13452" s="93"/>
    </row>
    <row r="13453" spans="14:16" x14ac:dyDescent="0.15">
      <c r="N13453" s="93"/>
      <c r="P13453" s="93"/>
    </row>
    <row r="13454" spans="14:16" x14ac:dyDescent="0.15">
      <c r="N13454" s="93"/>
      <c r="P13454" s="93"/>
    </row>
    <row r="13455" spans="14:16" x14ac:dyDescent="0.15">
      <c r="N13455" s="93"/>
      <c r="P13455" s="93"/>
    </row>
    <row r="13456" spans="14:16" x14ac:dyDescent="0.15">
      <c r="N13456" s="93"/>
      <c r="P13456" s="93"/>
    </row>
    <row r="13457" spans="14:16" x14ac:dyDescent="0.15">
      <c r="N13457" s="93"/>
      <c r="P13457" s="93"/>
    </row>
    <row r="13458" spans="14:16" x14ac:dyDescent="0.15">
      <c r="N13458" s="93"/>
      <c r="P13458" s="93"/>
    </row>
    <row r="13459" spans="14:16" x14ac:dyDescent="0.15">
      <c r="N13459" s="93"/>
      <c r="P13459" s="93"/>
    </row>
    <row r="13460" spans="14:16" x14ac:dyDescent="0.15">
      <c r="N13460" s="93"/>
      <c r="P13460" s="93"/>
    </row>
    <row r="13461" spans="14:16" x14ac:dyDescent="0.15">
      <c r="N13461" s="93"/>
      <c r="P13461" s="93"/>
    </row>
    <row r="13462" spans="14:16" x14ac:dyDescent="0.15">
      <c r="N13462" s="93"/>
      <c r="P13462" s="93"/>
    </row>
    <row r="13463" spans="14:16" x14ac:dyDescent="0.15">
      <c r="N13463" s="93"/>
      <c r="P13463" s="93"/>
    </row>
    <row r="13464" spans="14:16" x14ac:dyDescent="0.15">
      <c r="N13464" s="93"/>
      <c r="P13464" s="93"/>
    </row>
    <row r="13465" spans="14:16" x14ac:dyDescent="0.15">
      <c r="N13465" s="93"/>
      <c r="P13465" s="93"/>
    </row>
    <row r="13466" spans="14:16" x14ac:dyDescent="0.15">
      <c r="N13466" s="93"/>
      <c r="P13466" s="93"/>
    </row>
    <row r="13467" spans="14:16" x14ac:dyDescent="0.15">
      <c r="N13467" s="93"/>
      <c r="P13467" s="93"/>
    </row>
    <row r="13468" spans="14:16" x14ac:dyDescent="0.15">
      <c r="N13468" s="93"/>
      <c r="P13468" s="93"/>
    </row>
    <row r="13469" spans="14:16" x14ac:dyDescent="0.15">
      <c r="N13469" s="93"/>
      <c r="P13469" s="93"/>
    </row>
    <row r="13470" spans="14:16" x14ac:dyDescent="0.15">
      <c r="N13470" s="93"/>
      <c r="P13470" s="93"/>
    </row>
    <row r="13471" spans="14:16" x14ac:dyDescent="0.15">
      <c r="N13471" s="93"/>
      <c r="P13471" s="93"/>
    </row>
    <row r="13472" spans="14:16" x14ac:dyDescent="0.15">
      <c r="N13472" s="93"/>
      <c r="P13472" s="93"/>
    </row>
    <row r="13473" spans="14:16" x14ac:dyDescent="0.15">
      <c r="N13473" s="93"/>
      <c r="P13473" s="93"/>
    </row>
    <row r="13474" spans="14:16" x14ac:dyDescent="0.15">
      <c r="N13474" s="93"/>
      <c r="P13474" s="93"/>
    </row>
    <row r="13475" spans="14:16" x14ac:dyDescent="0.15">
      <c r="N13475" s="93"/>
      <c r="P13475" s="93"/>
    </row>
    <row r="13476" spans="14:16" x14ac:dyDescent="0.15">
      <c r="N13476" s="93"/>
      <c r="P13476" s="93"/>
    </row>
    <row r="13477" spans="14:16" x14ac:dyDescent="0.15">
      <c r="N13477" s="93"/>
      <c r="P13477" s="93"/>
    </row>
    <row r="13478" spans="14:16" x14ac:dyDescent="0.15">
      <c r="N13478" s="93"/>
      <c r="P13478" s="93"/>
    </row>
    <row r="13479" spans="14:16" x14ac:dyDescent="0.15">
      <c r="N13479" s="93"/>
      <c r="P13479" s="93"/>
    </row>
    <row r="13480" spans="14:16" x14ac:dyDescent="0.15">
      <c r="N13480" s="93"/>
      <c r="P13480" s="93"/>
    </row>
    <row r="13481" spans="14:16" x14ac:dyDescent="0.15">
      <c r="N13481" s="93"/>
      <c r="P13481" s="93"/>
    </row>
    <row r="13482" spans="14:16" x14ac:dyDescent="0.15">
      <c r="N13482" s="93"/>
      <c r="P13482" s="93"/>
    </row>
    <row r="13483" spans="14:16" x14ac:dyDescent="0.15">
      <c r="N13483" s="93"/>
      <c r="P13483" s="93"/>
    </row>
    <row r="13484" spans="14:16" x14ac:dyDescent="0.15">
      <c r="N13484" s="93"/>
      <c r="P13484" s="93"/>
    </row>
    <row r="13485" spans="14:16" x14ac:dyDescent="0.15">
      <c r="N13485" s="93"/>
      <c r="P13485" s="93"/>
    </row>
    <row r="13486" spans="14:16" x14ac:dyDescent="0.15">
      <c r="N13486" s="93"/>
      <c r="P13486" s="93"/>
    </row>
    <row r="13487" spans="14:16" x14ac:dyDescent="0.15">
      <c r="N13487" s="93"/>
      <c r="P13487" s="93"/>
    </row>
    <row r="13488" spans="14:16" x14ac:dyDescent="0.15">
      <c r="N13488" s="93"/>
      <c r="P13488" s="93"/>
    </row>
    <row r="13489" spans="14:16" x14ac:dyDescent="0.15">
      <c r="N13489" s="93"/>
      <c r="P13489" s="93"/>
    </row>
    <row r="13490" spans="14:16" x14ac:dyDescent="0.15">
      <c r="N13490" s="93"/>
      <c r="P13490" s="93"/>
    </row>
    <row r="13491" spans="14:16" x14ac:dyDescent="0.15">
      <c r="N13491" s="93"/>
      <c r="P13491" s="93"/>
    </row>
    <row r="13492" spans="14:16" x14ac:dyDescent="0.15">
      <c r="N13492" s="93"/>
      <c r="P13492" s="93"/>
    </row>
    <row r="13493" spans="14:16" x14ac:dyDescent="0.15">
      <c r="N13493" s="93"/>
      <c r="P13493" s="93"/>
    </row>
    <row r="13494" spans="14:16" x14ac:dyDescent="0.15">
      <c r="N13494" s="93"/>
      <c r="P13494" s="93"/>
    </row>
    <row r="13495" spans="14:16" x14ac:dyDescent="0.15">
      <c r="N13495" s="93"/>
      <c r="P13495" s="93"/>
    </row>
    <row r="13496" spans="14:16" x14ac:dyDescent="0.15">
      <c r="N13496" s="93"/>
      <c r="P13496" s="93"/>
    </row>
    <row r="13497" spans="14:16" x14ac:dyDescent="0.15">
      <c r="N13497" s="93"/>
      <c r="P13497" s="93"/>
    </row>
    <row r="13498" spans="14:16" x14ac:dyDescent="0.15">
      <c r="N13498" s="93"/>
      <c r="P13498" s="93"/>
    </row>
    <row r="13499" spans="14:16" x14ac:dyDescent="0.15">
      <c r="N13499" s="93"/>
      <c r="P13499" s="93"/>
    </row>
    <row r="13500" spans="14:16" x14ac:dyDescent="0.15">
      <c r="N13500" s="93"/>
      <c r="P13500" s="93"/>
    </row>
    <row r="13501" spans="14:16" x14ac:dyDescent="0.15">
      <c r="N13501" s="93"/>
      <c r="P13501" s="93"/>
    </row>
    <row r="13502" spans="14:16" x14ac:dyDescent="0.15">
      <c r="N13502" s="93"/>
      <c r="P13502" s="93"/>
    </row>
    <row r="13503" spans="14:16" x14ac:dyDescent="0.15">
      <c r="N13503" s="93"/>
      <c r="P13503" s="93"/>
    </row>
    <row r="13504" spans="14:16" x14ac:dyDescent="0.15">
      <c r="N13504" s="93"/>
      <c r="P13504" s="93"/>
    </row>
    <row r="13505" spans="14:16" x14ac:dyDescent="0.15">
      <c r="N13505" s="93"/>
      <c r="P13505" s="93"/>
    </row>
    <row r="13506" spans="14:16" x14ac:dyDescent="0.15">
      <c r="N13506" s="93"/>
      <c r="P13506" s="93"/>
    </row>
    <row r="13507" spans="14:16" x14ac:dyDescent="0.15">
      <c r="N13507" s="93"/>
      <c r="P13507" s="93"/>
    </row>
    <row r="13508" spans="14:16" x14ac:dyDescent="0.15">
      <c r="N13508" s="93"/>
      <c r="P13508" s="93"/>
    </row>
    <row r="13509" spans="14:16" x14ac:dyDescent="0.15">
      <c r="N13509" s="93"/>
      <c r="P13509" s="93"/>
    </row>
    <row r="13510" spans="14:16" x14ac:dyDescent="0.15">
      <c r="N13510" s="93"/>
      <c r="P13510" s="93"/>
    </row>
    <row r="13511" spans="14:16" x14ac:dyDescent="0.15">
      <c r="N13511" s="93"/>
      <c r="P13511" s="93"/>
    </row>
    <row r="13512" spans="14:16" x14ac:dyDescent="0.15">
      <c r="N13512" s="93"/>
      <c r="P13512" s="93"/>
    </row>
    <row r="13513" spans="14:16" x14ac:dyDescent="0.15">
      <c r="N13513" s="93"/>
      <c r="P13513" s="93"/>
    </row>
    <row r="13514" spans="14:16" x14ac:dyDescent="0.15">
      <c r="N13514" s="93"/>
      <c r="P13514" s="93"/>
    </row>
    <row r="13515" spans="14:16" x14ac:dyDescent="0.15">
      <c r="N13515" s="93"/>
      <c r="P13515" s="93"/>
    </row>
    <row r="13516" spans="14:16" x14ac:dyDescent="0.15">
      <c r="N13516" s="93"/>
      <c r="P13516" s="93"/>
    </row>
    <row r="13517" spans="14:16" x14ac:dyDescent="0.15">
      <c r="N13517" s="93"/>
      <c r="P13517" s="93"/>
    </row>
    <row r="13518" spans="14:16" x14ac:dyDescent="0.15">
      <c r="N13518" s="93"/>
      <c r="P13518" s="93"/>
    </row>
    <row r="13519" spans="14:16" x14ac:dyDescent="0.15">
      <c r="N13519" s="93"/>
      <c r="P13519" s="93"/>
    </row>
    <row r="13520" spans="14:16" x14ac:dyDescent="0.15">
      <c r="N13520" s="93"/>
      <c r="P13520" s="93"/>
    </row>
    <row r="13521" spans="14:16" x14ac:dyDescent="0.15">
      <c r="N13521" s="93"/>
      <c r="P13521" s="93"/>
    </row>
    <row r="13522" spans="14:16" x14ac:dyDescent="0.15">
      <c r="N13522" s="93"/>
      <c r="P13522" s="93"/>
    </row>
    <row r="13523" spans="14:16" x14ac:dyDescent="0.15">
      <c r="N13523" s="93"/>
      <c r="P13523" s="93"/>
    </row>
    <row r="13524" spans="14:16" x14ac:dyDescent="0.15">
      <c r="N13524" s="93"/>
      <c r="P13524" s="93"/>
    </row>
    <row r="13525" spans="14:16" x14ac:dyDescent="0.15">
      <c r="N13525" s="93"/>
      <c r="P13525" s="93"/>
    </row>
    <row r="13526" spans="14:16" x14ac:dyDescent="0.15">
      <c r="N13526" s="93"/>
      <c r="P13526" s="93"/>
    </row>
    <row r="13527" spans="14:16" x14ac:dyDescent="0.15">
      <c r="N13527" s="93"/>
      <c r="P13527" s="93"/>
    </row>
    <row r="13528" spans="14:16" x14ac:dyDescent="0.15">
      <c r="N13528" s="93"/>
      <c r="P13528" s="93"/>
    </row>
    <row r="13529" spans="14:16" x14ac:dyDescent="0.15">
      <c r="N13529" s="93"/>
      <c r="P13529" s="93"/>
    </row>
    <row r="13530" spans="14:16" x14ac:dyDescent="0.15">
      <c r="N13530" s="93"/>
      <c r="P13530" s="93"/>
    </row>
    <row r="13531" spans="14:16" x14ac:dyDescent="0.15">
      <c r="N13531" s="93"/>
      <c r="P13531" s="93"/>
    </row>
    <row r="13532" spans="14:16" x14ac:dyDescent="0.15">
      <c r="N13532" s="93"/>
      <c r="P13532" s="93"/>
    </row>
    <row r="13533" spans="14:16" x14ac:dyDescent="0.15">
      <c r="N13533" s="93"/>
      <c r="P13533" s="93"/>
    </row>
    <row r="13534" spans="14:16" x14ac:dyDescent="0.15">
      <c r="N13534" s="93"/>
      <c r="P13534" s="93"/>
    </row>
    <row r="13535" spans="14:16" x14ac:dyDescent="0.15">
      <c r="N13535" s="93"/>
      <c r="P13535" s="93"/>
    </row>
    <row r="13536" spans="14:16" x14ac:dyDescent="0.15">
      <c r="N13536" s="93"/>
      <c r="P13536" s="93"/>
    </row>
    <row r="13537" spans="14:16" x14ac:dyDescent="0.15">
      <c r="N13537" s="93"/>
      <c r="P13537" s="93"/>
    </row>
    <row r="13538" spans="14:16" x14ac:dyDescent="0.15">
      <c r="N13538" s="93"/>
      <c r="P13538" s="93"/>
    </row>
    <row r="13539" spans="14:16" x14ac:dyDescent="0.15">
      <c r="N13539" s="93"/>
      <c r="P13539" s="93"/>
    </row>
    <row r="13540" spans="14:16" x14ac:dyDescent="0.15">
      <c r="N13540" s="93"/>
      <c r="P13540" s="93"/>
    </row>
    <row r="13541" spans="14:16" x14ac:dyDescent="0.15">
      <c r="N13541" s="93"/>
      <c r="P13541" s="93"/>
    </row>
    <row r="13542" spans="14:16" x14ac:dyDescent="0.15">
      <c r="N13542" s="93"/>
      <c r="P13542" s="93"/>
    </row>
    <row r="13543" spans="14:16" x14ac:dyDescent="0.15">
      <c r="N13543" s="93"/>
      <c r="P13543" s="93"/>
    </row>
    <row r="13544" spans="14:16" x14ac:dyDescent="0.15">
      <c r="N13544" s="93"/>
      <c r="P13544" s="93"/>
    </row>
    <row r="13545" spans="14:16" x14ac:dyDescent="0.15">
      <c r="N13545" s="93"/>
      <c r="P13545" s="93"/>
    </row>
    <row r="13546" spans="14:16" x14ac:dyDescent="0.15">
      <c r="N13546" s="93"/>
      <c r="P13546" s="93"/>
    </row>
    <row r="13547" spans="14:16" x14ac:dyDescent="0.15">
      <c r="N13547" s="93"/>
      <c r="P13547" s="93"/>
    </row>
    <row r="13548" spans="14:16" x14ac:dyDescent="0.15">
      <c r="N13548" s="93"/>
      <c r="P13548" s="93"/>
    </row>
    <row r="13549" spans="14:16" x14ac:dyDescent="0.15">
      <c r="N13549" s="93"/>
      <c r="P13549" s="93"/>
    </row>
    <row r="13550" spans="14:16" x14ac:dyDescent="0.15">
      <c r="N13550" s="93"/>
      <c r="P13550" s="93"/>
    </row>
    <row r="13551" spans="14:16" x14ac:dyDescent="0.15">
      <c r="N13551" s="93"/>
      <c r="P13551" s="93"/>
    </row>
    <row r="13552" spans="14:16" x14ac:dyDescent="0.15">
      <c r="N13552" s="93"/>
      <c r="P13552" s="93"/>
    </row>
    <row r="13553" spans="14:16" x14ac:dyDescent="0.15">
      <c r="N13553" s="93"/>
      <c r="P13553" s="93"/>
    </row>
    <row r="13554" spans="14:16" x14ac:dyDescent="0.15">
      <c r="N13554" s="93"/>
      <c r="P13554" s="93"/>
    </row>
    <row r="13555" spans="14:16" x14ac:dyDescent="0.15">
      <c r="N13555" s="93"/>
      <c r="P13555" s="93"/>
    </row>
    <row r="13556" spans="14:16" x14ac:dyDescent="0.15">
      <c r="N13556" s="93"/>
      <c r="P13556" s="93"/>
    </row>
    <row r="13557" spans="14:16" x14ac:dyDescent="0.15">
      <c r="N13557" s="93"/>
      <c r="P13557" s="93"/>
    </row>
    <row r="13558" spans="14:16" x14ac:dyDescent="0.15">
      <c r="N13558" s="93"/>
      <c r="P13558" s="93"/>
    </row>
    <row r="13559" spans="14:16" x14ac:dyDescent="0.15">
      <c r="N13559" s="93"/>
      <c r="P13559" s="93"/>
    </row>
    <row r="13560" spans="14:16" x14ac:dyDescent="0.15">
      <c r="N13560" s="93"/>
      <c r="P13560" s="93"/>
    </row>
    <row r="13561" spans="14:16" x14ac:dyDescent="0.15">
      <c r="N13561" s="93"/>
      <c r="P13561" s="93"/>
    </row>
    <row r="13562" spans="14:16" x14ac:dyDescent="0.15">
      <c r="N13562" s="93"/>
      <c r="P13562" s="93"/>
    </row>
    <row r="13563" spans="14:16" x14ac:dyDescent="0.15">
      <c r="N13563" s="93"/>
      <c r="P13563" s="93"/>
    </row>
    <row r="13564" spans="14:16" x14ac:dyDescent="0.15">
      <c r="N13564" s="93"/>
      <c r="P13564" s="93"/>
    </row>
    <row r="13565" spans="14:16" x14ac:dyDescent="0.15">
      <c r="N13565" s="93"/>
      <c r="P13565" s="93"/>
    </row>
    <row r="13566" spans="14:16" x14ac:dyDescent="0.15">
      <c r="N13566" s="93"/>
      <c r="P13566" s="93"/>
    </row>
    <row r="13567" spans="14:16" x14ac:dyDescent="0.15">
      <c r="N13567" s="93"/>
      <c r="P13567" s="93"/>
    </row>
    <row r="13568" spans="14:16" x14ac:dyDescent="0.15">
      <c r="N13568" s="93"/>
      <c r="P13568" s="93"/>
    </row>
    <row r="13569" spans="14:16" x14ac:dyDescent="0.15">
      <c r="N13569" s="93"/>
      <c r="P13569" s="93"/>
    </row>
    <row r="13570" spans="14:16" x14ac:dyDescent="0.15">
      <c r="N13570" s="93"/>
      <c r="P13570" s="93"/>
    </row>
    <row r="13571" spans="14:16" x14ac:dyDescent="0.15">
      <c r="N13571" s="93"/>
      <c r="P13571" s="93"/>
    </row>
    <row r="13572" spans="14:16" x14ac:dyDescent="0.15">
      <c r="N13572" s="93"/>
      <c r="P13572" s="93"/>
    </row>
    <row r="13573" spans="14:16" x14ac:dyDescent="0.15">
      <c r="N13573" s="93"/>
      <c r="P13573" s="93"/>
    </row>
    <row r="13574" spans="14:16" x14ac:dyDescent="0.15">
      <c r="N13574" s="93"/>
      <c r="P13574" s="93"/>
    </row>
    <row r="13575" spans="14:16" x14ac:dyDescent="0.15">
      <c r="N13575" s="93"/>
      <c r="P13575" s="93"/>
    </row>
    <row r="13576" spans="14:16" x14ac:dyDescent="0.15">
      <c r="N13576" s="93"/>
      <c r="P13576" s="93"/>
    </row>
    <row r="13577" spans="14:16" x14ac:dyDescent="0.15">
      <c r="N13577" s="93"/>
      <c r="P13577" s="93"/>
    </row>
    <row r="13578" spans="14:16" x14ac:dyDescent="0.15">
      <c r="N13578" s="93"/>
      <c r="P13578" s="93"/>
    </row>
    <row r="13579" spans="14:16" x14ac:dyDescent="0.15">
      <c r="N13579" s="93"/>
      <c r="P13579" s="93"/>
    </row>
    <row r="13580" spans="14:16" x14ac:dyDescent="0.15">
      <c r="N13580" s="93"/>
      <c r="P13580" s="93"/>
    </row>
    <row r="13581" spans="14:16" x14ac:dyDescent="0.15">
      <c r="N13581" s="93"/>
      <c r="P13581" s="93"/>
    </row>
    <row r="13582" spans="14:16" x14ac:dyDescent="0.15">
      <c r="N13582" s="93"/>
      <c r="P13582" s="93"/>
    </row>
    <row r="13583" spans="14:16" x14ac:dyDescent="0.15">
      <c r="N13583" s="93"/>
      <c r="P13583" s="93"/>
    </row>
    <row r="13584" spans="14:16" x14ac:dyDescent="0.15">
      <c r="N13584" s="93"/>
      <c r="P13584" s="93"/>
    </row>
    <row r="13585" spans="14:16" x14ac:dyDescent="0.15">
      <c r="N13585" s="93"/>
      <c r="P13585" s="93"/>
    </row>
    <row r="13586" spans="14:16" x14ac:dyDescent="0.15">
      <c r="N13586" s="93"/>
      <c r="P13586" s="93"/>
    </row>
    <row r="13587" spans="14:16" x14ac:dyDescent="0.15">
      <c r="N13587" s="93"/>
      <c r="P13587" s="93"/>
    </row>
    <row r="13588" spans="14:16" x14ac:dyDescent="0.15">
      <c r="N13588" s="93"/>
      <c r="P13588" s="93"/>
    </row>
    <row r="13589" spans="14:16" x14ac:dyDescent="0.15">
      <c r="N13589" s="93"/>
      <c r="P13589" s="93"/>
    </row>
    <row r="13590" spans="14:16" x14ac:dyDescent="0.15">
      <c r="N13590" s="93"/>
      <c r="P13590" s="93"/>
    </row>
    <row r="13591" spans="14:16" x14ac:dyDescent="0.15">
      <c r="N13591" s="93"/>
      <c r="P13591" s="93"/>
    </row>
    <row r="13592" spans="14:16" x14ac:dyDescent="0.15">
      <c r="N13592" s="93"/>
      <c r="P13592" s="93"/>
    </row>
    <row r="13593" spans="14:16" x14ac:dyDescent="0.15">
      <c r="N13593" s="93"/>
      <c r="P13593" s="93"/>
    </row>
    <row r="13594" spans="14:16" x14ac:dyDescent="0.15">
      <c r="N13594" s="93"/>
      <c r="P13594" s="93"/>
    </row>
    <row r="13595" spans="14:16" x14ac:dyDescent="0.15">
      <c r="N13595" s="93"/>
      <c r="P13595" s="93"/>
    </row>
    <row r="13596" spans="14:16" x14ac:dyDescent="0.15">
      <c r="N13596" s="93"/>
      <c r="P13596" s="93"/>
    </row>
    <row r="13597" spans="14:16" x14ac:dyDescent="0.15">
      <c r="N13597" s="93"/>
      <c r="P13597" s="93"/>
    </row>
    <row r="13598" spans="14:16" x14ac:dyDescent="0.15">
      <c r="N13598" s="93"/>
      <c r="P13598" s="93"/>
    </row>
    <row r="13599" spans="14:16" x14ac:dyDescent="0.15">
      <c r="N13599" s="93"/>
      <c r="P13599" s="93"/>
    </row>
    <row r="13600" spans="14:16" x14ac:dyDescent="0.15">
      <c r="N13600" s="93"/>
      <c r="P13600" s="93"/>
    </row>
    <row r="13601" spans="14:16" x14ac:dyDescent="0.15">
      <c r="N13601" s="93"/>
      <c r="P13601" s="93"/>
    </row>
    <row r="13602" spans="14:16" x14ac:dyDescent="0.15">
      <c r="N13602" s="93"/>
      <c r="P13602" s="93"/>
    </row>
    <row r="13603" spans="14:16" x14ac:dyDescent="0.15">
      <c r="N13603" s="93"/>
      <c r="P13603" s="93"/>
    </row>
    <row r="13604" spans="14:16" x14ac:dyDescent="0.15">
      <c r="N13604" s="93"/>
      <c r="P13604" s="93"/>
    </row>
    <row r="13605" spans="14:16" x14ac:dyDescent="0.15">
      <c r="N13605" s="93"/>
      <c r="P13605" s="93"/>
    </row>
    <row r="13606" spans="14:16" x14ac:dyDescent="0.15">
      <c r="N13606" s="93"/>
      <c r="P13606" s="93"/>
    </row>
    <row r="13607" spans="14:16" x14ac:dyDescent="0.15">
      <c r="N13607" s="93"/>
      <c r="P13607" s="93"/>
    </row>
    <row r="13608" spans="14:16" x14ac:dyDescent="0.15">
      <c r="N13608" s="93"/>
      <c r="P13608" s="93"/>
    </row>
    <row r="13609" spans="14:16" x14ac:dyDescent="0.15">
      <c r="N13609" s="93"/>
      <c r="P13609" s="93"/>
    </row>
    <row r="13610" spans="14:16" x14ac:dyDescent="0.15">
      <c r="N13610" s="93"/>
      <c r="P13610" s="93"/>
    </row>
    <row r="13611" spans="14:16" x14ac:dyDescent="0.15">
      <c r="N13611" s="93"/>
      <c r="P13611" s="93"/>
    </row>
    <row r="13612" spans="14:16" x14ac:dyDescent="0.15">
      <c r="N13612" s="93"/>
      <c r="P13612" s="93"/>
    </row>
    <row r="13613" spans="14:16" x14ac:dyDescent="0.15">
      <c r="N13613" s="93"/>
      <c r="P13613" s="93"/>
    </row>
    <row r="13614" spans="14:16" x14ac:dyDescent="0.15">
      <c r="N13614" s="93"/>
      <c r="P13614" s="93"/>
    </row>
    <row r="13615" spans="14:16" x14ac:dyDescent="0.15">
      <c r="N13615" s="93"/>
      <c r="P13615" s="93"/>
    </row>
    <row r="13616" spans="14:16" x14ac:dyDescent="0.15">
      <c r="N13616" s="93"/>
      <c r="P13616" s="93"/>
    </row>
    <row r="13617" spans="14:16" x14ac:dyDescent="0.15">
      <c r="N13617" s="93"/>
      <c r="P13617" s="93"/>
    </row>
    <row r="13618" spans="14:16" x14ac:dyDescent="0.15">
      <c r="N13618" s="93"/>
      <c r="P13618" s="93"/>
    </row>
    <row r="13619" spans="14:16" x14ac:dyDescent="0.15">
      <c r="N13619" s="93"/>
      <c r="P13619" s="93"/>
    </row>
    <row r="13620" spans="14:16" x14ac:dyDescent="0.15">
      <c r="N13620" s="93"/>
      <c r="P13620" s="93"/>
    </row>
    <row r="13621" spans="14:16" x14ac:dyDescent="0.15">
      <c r="N13621" s="93"/>
      <c r="P13621" s="93"/>
    </row>
    <row r="13622" spans="14:16" x14ac:dyDescent="0.15">
      <c r="N13622" s="93"/>
      <c r="P13622" s="93"/>
    </row>
    <row r="13623" spans="14:16" x14ac:dyDescent="0.15">
      <c r="N13623" s="93"/>
      <c r="P13623" s="93"/>
    </row>
    <row r="13624" spans="14:16" x14ac:dyDescent="0.15">
      <c r="N13624" s="93"/>
      <c r="P13624" s="93"/>
    </row>
    <row r="13625" spans="14:16" x14ac:dyDescent="0.15">
      <c r="N13625" s="93"/>
      <c r="P13625" s="93"/>
    </row>
    <row r="13626" spans="14:16" x14ac:dyDescent="0.15">
      <c r="N13626" s="93"/>
      <c r="P13626" s="93"/>
    </row>
    <row r="13627" spans="14:16" x14ac:dyDescent="0.15">
      <c r="N13627" s="93"/>
      <c r="P13627" s="93"/>
    </row>
    <row r="13628" spans="14:16" x14ac:dyDescent="0.15">
      <c r="N13628" s="93"/>
      <c r="P13628" s="93"/>
    </row>
    <row r="13629" spans="14:16" x14ac:dyDescent="0.15">
      <c r="N13629" s="93"/>
      <c r="P13629" s="93"/>
    </row>
    <row r="13630" spans="14:16" x14ac:dyDescent="0.15">
      <c r="N13630" s="93"/>
      <c r="P13630" s="93"/>
    </row>
    <row r="13631" spans="14:16" x14ac:dyDescent="0.15">
      <c r="N13631" s="93"/>
      <c r="P13631" s="93"/>
    </row>
    <row r="13632" spans="14:16" x14ac:dyDescent="0.15">
      <c r="N13632" s="93"/>
      <c r="P13632" s="93"/>
    </row>
    <row r="13633" spans="14:16" x14ac:dyDescent="0.15">
      <c r="N13633" s="93"/>
      <c r="P13633" s="93"/>
    </row>
    <row r="13634" spans="14:16" x14ac:dyDescent="0.15">
      <c r="N13634" s="93"/>
      <c r="P13634" s="93"/>
    </row>
    <row r="13635" spans="14:16" x14ac:dyDescent="0.15">
      <c r="N13635" s="93"/>
      <c r="P13635" s="93"/>
    </row>
    <row r="13636" spans="14:16" x14ac:dyDescent="0.15">
      <c r="N13636" s="93"/>
      <c r="P13636" s="93"/>
    </row>
    <row r="13637" spans="14:16" x14ac:dyDescent="0.15">
      <c r="N13637" s="93"/>
      <c r="P13637" s="93"/>
    </row>
    <row r="13638" spans="14:16" x14ac:dyDescent="0.15">
      <c r="N13638" s="93"/>
      <c r="P13638" s="93"/>
    </row>
    <row r="13639" spans="14:16" x14ac:dyDescent="0.15">
      <c r="N13639" s="93"/>
      <c r="P13639" s="93"/>
    </row>
    <row r="13640" spans="14:16" x14ac:dyDescent="0.15">
      <c r="N13640" s="93"/>
      <c r="P13640" s="93"/>
    </row>
    <row r="13641" spans="14:16" x14ac:dyDescent="0.15">
      <c r="N13641" s="93"/>
      <c r="P13641" s="93"/>
    </row>
    <row r="13642" spans="14:16" x14ac:dyDescent="0.15">
      <c r="N13642" s="93"/>
      <c r="P13642" s="93"/>
    </row>
    <row r="13643" spans="14:16" x14ac:dyDescent="0.15">
      <c r="N13643" s="93"/>
      <c r="P13643" s="93"/>
    </row>
    <row r="13644" spans="14:16" x14ac:dyDescent="0.15">
      <c r="N13644" s="93"/>
      <c r="P13644" s="93"/>
    </row>
    <row r="13645" spans="14:16" x14ac:dyDescent="0.15">
      <c r="N13645" s="93"/>
      <c r="P13645" s="93"/>
    </row>
    <row r="13646" spans="14:16" x14ac:dyDescent="0.15">
      <c r="N13646" s="93"/>
      <c r="P13646" s="93"/>
    </row>
    <row r="13647" spans="14:16" x14ac:dyDescent="0.15">
      <c r="N13647" s="93"/>
      <c r="P13647" s="93"/>
    </row>
    <row r="13648" spans="14:16" x14ac:dyDescent="0.15">
      <c r="N13648" s="93"/>
      <c r="P13648" s="93"/>
    </row>
    <row r="13649" spans="14:16" x14ac:dyDescent="0.15">
      <c r="N13649" s="93"/>
      <c r="P13649" s="93"/>
    </row>
    <row r="13650" spans="14:16" x14ac:dyDescent="0.15">
      <c r="N13650" s="93"/>
      <c r="P13650" s="93"/>
    </row>
    <row r="13651" spans="14:16" x14ac:dyDescent="0.15">
      <c r="N13651" s="93"/>
      <c r="P13651" s="93"/>
    </row>
    <row r="13652" spans="14:16" x14ac:dyDescent="0.15">
      <c r="N13652" s="93"/>
      <c r="P13652" s="93"/>
    </row>
    <row r="13653" spans="14:16" x14ac:dyDescent="0.15">
      <c r="N13653" s="93"/>
      <c r="P13653" s="93"/>
    </row>
    <row r="13654" spans="14:16" x14ac:dyDescent="0.15">
      <c r="N13654" s="93"/>
      <c r="P13654" s="93"/>
    </row>
    <row r="13655" spans="14:16" x14ac:dyDescent="0.15">
      <c r="N13655" s="93"/>
      <c r="P13655" s="93"/>
    </row>
    <row r="13656" spans="14:16" x14ac:dyDescent="0.15">
      <c r="N13656" s="93"/>
      <c r="P13656" s="93"/>
    </row>
    <row r="13657" spans="14:16" x14ac:dyDescent="0.15">
      <c r="N13657" s="93"/>
      <c r="P13657" s="93"/>
    </row>
    <row r="13658" spans="14:16" x14ac:dyDescent="0.15">
      <c r="N13658" s="93"/>
      <c r="P13658" s="93"/>
    </row>
    <row r="13659" spans="14:16" x14ac:dyDescent="0.15">
      <c r="N13659" s="93"/>
      <c r="P13659" s="93"/>
    </row>
    <row r="13660" spans="14:16" x14ac:dyDescent="0.15">
      <c r="N13660" s="93"/>
      <c r="P13660" s="93"/>
    </row>
    <row r="13661" spans="14:16" x14ac:dyDescent="0.15">
      <c r="N13661" s="93"/>
      <c r="P13661" s="93"/>
    </row>
    <row r="13662" spans="14:16" x14ac:dyDescent="0.15">
      <c r="N13662" s="93"/>
      <c r="P13662" s="93"/>
    </row>
    <row r="13663" spans="14:16" x14ac:dyDescent="0.15">
      <c r="N13663" s="93"/>
      <c r="P13663" s="93"/>
    </row>
    <row r="13664" spans="14:16" x14ac:dyDescent="0.15">
      <c r="N13664" s="93"/>
      <c r="P13664" s="93"/>
    </row>
    <row r="13665" spans="14:16" x14ac:dyDescent="0.15">
      <c r="N13665" s="93"/>
      <c r="P13665" s="93"/>
    </row>
    <row r="13666" spans="14:16" x14ac:dyDescent="0.15">
      <c r="N13666" s="93"/>
      <c r="P13666" s="93"/>
    </row>
    <row r="13667" spans="14:16" x14ac:dyDescent="0.15">
      <c r="N13667" s="93"/>
      <c r="P13667" s="93"/>
    </row>
    <row r="13668" spans="14:16" x14ac:dyDescent="0.15">
      <c r="N13668" s="93"/>
      <c r="P13668" s="93"/>
    </row>
    <row r="13669" spans="14:16" x14ac:dyDescent="0.15">
      <c r="N13669" s="93"/>
      <c r="P13669" s="93"/>
    </row>
    <row r="13670" spans="14:16" x14ac:dyDescent="0.15">
      <c r="N13670" s="93"/>
      <c r="P13670" s="93"/>
    </row>
    <row r="13671" spans="14:16" x14ac:dyDescent="0.15">
      <c r="N13671" s="93"/>
      <c r="P13671" s="93"/>
    </row>
    <row r="13672" spans="14:16" x14ac:dyDescent="0.15">
      <c r="N13672" s="93"/>
      <c r="P13672" s="93"/>
    </row>
    <row r="13673" spans="14:16" x14ac:dyDescent="0.15">
      <c r="N13673" s="93"/>
      <c r="P13673" s="93"/>
    </row>
    <row r="13674" spans="14:16" x14ac:dyDescent="0.15">
      <c r="N13674" s="93"/>
      <c r="P13674" s="93"/>
    </row>
    <row r="13675" spans="14:16" x14ac:dyDescent="0.15">
      <c r="N13675" s="93"/>
      <c r="P13675" s="93"/>
    </row>
    <row r="13676" spans="14:16" x14ac:dyDescent="0.15">
      <c r="N13676" s="93"/>
      <c r="P13676" s="93"/>
    </row>
    <row r="13677" spans="14:16" x14ac:dyDescent="0.15">
      <c r="N13677" s="93"/>
      <c r="P13677" s="93"/>
    </row>
    <row r="13678" spans="14:16" x14ac:dyDescent="0.15">
      <c r="N13678" s="93"/>
      <c r="P13678" s="93"/>
    </row>
    <row r="13679" spans="14:16" x14ac:dyDescent="0.15">
      <c r="N13679" s="93"/>
      <c r="P13679" s="93"/>
    </row>
    <row r="13680" spans="14:16" x14ac:dyDescent="0.15">
      <c r="N13680" s="93"/>
      <c r="P13680" s="93"/>
    </row>
    <row r="13681" spans="14:16" x14ac:dyDescent="0.15">
      <c r="N13681" s="93"/>
      <c r="P13681" s="93"/>
    </row>
    <row r="13682" spans="14:16" x14ac:dyDescent="0.15">
      <c r="N13682" s="93"/>
      <c r="P13682" s="93"/>
    </row>
    <row r="13683" spans="14:16" x14ac:dyDescent="0.15">
      <c r="N13683" s="93"/>
      <c r="P13683" s="93"/>
    </row>
    <row r="13684" spans="14:16" x14ac:dyDescent="0.15">
      <c r="N13684" s="93"/>
      <c r="P13684" s="93"/>
    </row>
    <row r="13685" spans="14:16" x14ac:dyDescent="0.15">
      <c r="N13685" s="93"/>
      <c r="P13685" s="93"/>
    </row>
    <row r="13686" spans="14:16" x14ac:dyDescent="0.15">
      <c r="N13686" s="93"/>
      <c r="P13686" s="93"/>
    </row>
    <row r="13687" spans="14:16" x14ac:dyDescent="0.15">
      <c r="N13687" s="93"/>
      <c r="P13687" s="93"/>
    </row>
    <row r="13688" spans="14:16" x14ac:dyDescent="0.15">
      <c r="N13688" s="93"/>
      <c r="P13688" s="93"/>
    </row>
    <row r="13689" spans="14:16" x14ac:dyDescent="0.15">
      <c r="N13689" s="93"/>
      <c r="P13689" s="93"/>
    </row>
    <row r="13690" spans="14:16" x14ac:dyDescent="0.15">
      <c r="N13690" s="93"/>
      <c r="P13690" s="93"/>
    </row>
    <row r="13691" spans="14:16" x14ac:dyDescent="0.15">
      <c r="N13691" s="93"/>
      <c r="P13691" s="93"/>
    </row>
    <row r="13692" spans="14:16" x14ac:dyDescent="0.15">
      <c r="N13692" s="93"/>
      <c r="P13692" s="93"/>
    </row>
    <row r="13693" spans="14:16" x14ac:dyDescent="0.15">
      <c r="N13693" s="93"/>
      <c r="P13693" s="93"/>
    </row>
    <row r="13694" spans="14:16" x14ac:dyDescent="0.15">
      <c r="N13694" s="93"/>
      <c r="P13694" s="93"/>
    </row>
    <row r="13695" spans="14:16" x14ac:dyDescent="0.15">
      <c r="N13695" s="93"/>
      <c r="P13695" s="93"/>
    </row>
    <row r="13696" spans="14:16" x14ac:dyDescent="0.15">
      <c r="N13696" s="93"/>
      <c r="P13696" s="93"/>
    </row>
    <row r="13697" spans="14:16" x14ac:dyDescent="0.15">
      <c r="N13697" s="93"/>
      <c r="P13697" s="93"/>
    </row>
    <row r="13698" spans="14:16" x14ac:dyDescent="0.15">
      <c r="N13698" s="93"/>
      <c r="P13698" s="93"/>
    </row>
    <row r="13699" spans="14:16" x14ac:dyDescent="0.15">
      <c r="N13699" s="93"/>
      <c r="P13699" s="93"/>
    </row>
    <row r="13700" spans="14:16" x14ac:dyDescent="0.15">
      <c r="N13700" s="93"/>
      <c r="P13700" s="93"/>
    </row>
    <row r="13701" spans="14:16" x14ac:dyDescent="0.15">
      <c r="N13701" s="93"/>
      <c r="P13701" s="93"/>
    </row>
    <row r="13702" spans="14:16" x14ac:dyDescent="0.15">
      <c r="N13702" s="93"/>
      <c r="P13702" s="93"/>
    </row>
    <row r="13703" spans="14:16" x14ac:dyDescent="0.15">
      <c r="N13703" s="93"/>
      <c r="P13703" s="93"/>
    </row>
    <row r="13704" spans="14:16" x14ac:dyDescent="0.15">
      <c r="N13704" s="93"/>
      <c r="P13704" s="93"/>
    </row>
    <row r="13705" spans="14:16" x14ac:dyDescent="0.15">
      <c r="N13705" s="93"/>
      <c r="P13705" s="93"/>
    </row>
    <row r="13706" spans="14:16" x14ac:dyDescent="0.15">
      <c r="N13706" s="93"/>
      <c r="P13706" s="93"/>
    </row>
    <row r="13707" spans="14:16" x14ac:dyDescent="0.15">
      <c r="N13707" s="93"/>
      <c r="P13707" s="93"/>
    </row>
    <row r="13708" spans="14:16" x14ac:dyDescent="0.15">
      <c r="N13708" s="93"/>
      <c r="P13708" s="93"/>
    </row>
    <row r="13709" spans="14:16" x14ac:dyDescent="0.15">
      <c r="N13709" s="93"/>
      <c r="P13709" s="93"/>
    </row>
    <row r="13710" spans="14:16" x14ac:dyDescent="0.15">
      <c r="N13710" s="93"/>
      <c r="P13710" s="93"/>
    </row>
    <row r="13711" spans="14:16" x14ac:dyDescent="0.15">
      <c r="N13711" s="93"/>
      <c r="P13711" s="93"/>
    </row>
    <row r="13712" spans="14:16" x14ac:dyDescent="0.15">
      <c r="N13712" s="93"/>
      <c r="P13712" s="93"/>
    </row>
    <row r="13713" spans="14:16" x14ac:dyDescent="0.15">
      <c r="N13713" s="93"/>
      <c r="P13713" s="93"/>
    </row>
    <row r="13714" spans="14:16" x14ac:dyDescent="0.15">
      <c r="N13714" s="93"/>
      <c r="P13714" s="93"/>
    </row>
    <row r="13715" spans="14:16" x14ac:dyDescent="0.15">
      <c r="N13715" s="93"/>
      <c r="P13715" s="93"/>
    </row>
    <row r="13716" spans="14:16" x14ac:dyDescent="0.15">
      <c r="N13716" s="93"/>
      <c r="P13716" s="93"/>
    </row>
    <row r="13717" spans="14:16" x14ac:dyDescent="0.15">
      <c r="N13717" s="93"/>
      <c r="P13717" s="93"/>
    </row>
    <row r="13718" spans="14:16" x14ac:dyDescent="0.15">
      <c r="N13718" s="93"/>
      <c r="P13718" s="93"/>
    </row>
    <row r="13719" spans="14:16" x14ac:dyDescent="0.15">
      <c r="N13719" s="93"/>
      <c r="P13719" s="93"/>
    </row>
    <row r="13720" spans="14:16" x14ac:dyDescent="0.15">
      <c r="N13720" s="93"/>
      <c r="P13720" s="93"/>
    </row>
    <row r="13721" spans="14:16" x14ac:dyDescent="0.15">
      <c r="N13721" s="93"/>
      <c r="P13721" s="93"/>
    </row>
    <row r="13722" spans="14:16" x14ac:dyDescent="0.15">
      <c r="N13722" s="93"/>
      <c r="P13722" s="93"/>
    </row>
    <row r="13723" spans="14:16" x14ac:dyDescent="0.15">
      <c r="N13723" s="93"/>
      <c r="P13723" s="93"/>
    </row>
    <row r="13724" spans="14:16" x14ac:dyDescent="0.15">
      <c r="N13724" s="93"/>
      <c r="P13724" s="93"/>
    </row>
    <row r="13725" spans="14:16" x14ac:dyDescent="0.15">
      <c r="N13725" s="93"/>
      <c r="P13725" s="93"/>
    </row>
    <row r="13726" spans="14:16" x14ac:dyDescent="0.15">
      <c r="N13726" s="93"/>
      <c r="P13726" s="93"/>
    </row>
    <row r="13727" spans="14:16" x14ac:dyDescent="0.15">
      <c r="N13727" s="93"/>
      <c r="P13727" s="93"/>
    </row>
    <row r="13728" spans="14:16" x14ac:dyDescent="0.15">
      <c r="N13728" s="93"/>
      <c r="P13728" s="93"/>
    </row>
    <row r="13729" spans="14:16" x14ac:dyDescent="0.15">
      <c r="N13729" s="93"/>
      <c r="P13729" s="93"/>
    </row>
    <row r="13730" spans="14:16" x14ac:dyDescent="0.15">
      <c r="N13730" s="93"/>
      <c r="P13730" s="93"/>
    </row>
    <row r="13731" spans="14:16" x14ac:dyDescent="0.15">
      <c r="N13731" s="93"/>
      <c r="P13731" s="93"/>
    </row>
    <row r="13732" spans="14:16" x14ac:dyDescent="0.15">
      <c r="N13732" s="93"/>
      <c r="P13732" s="93"/>
    </row>
    <row r="13733" spans="14:16" x14ac:dyDescent="0.15">
      <c r="N13733" s="93"/>
      <c r="P13733" s="93"/>
    </row>
    <row r="13734" spans="14:16" x14ac:dyDescent="0.15">
      <c r="N13734" s="93"/>
      <c r="P13734" s="93"/>
    </row>
    <row r="13735" spans="14:16" x14ac:dyDescent="0.15">
      <c r="N13735" s="93"/>
      <c r="P13735" s="93"/>
    </row>
    <row r="13736" spans="14:16" x14ac:dyDescent="0.15">
      <c r="N13736" s="93"/>
      <c r="P13736" s="93"/>
    </row>
    <row r="13737" spans="14:16" x14ac:dyDescent="0.15">
      <c r="N13737" s="93"/>
      <c r="P13737" s="93"/>
    </row>
    <row r="13738" spans="14:16" x14ac:dyDescent="0.15">
      <c r="N13738" s="93"/>
      <c r="P13738" s="93"/>
    </row>
    <row r="13739" spans="14:16" x14ac:dyDescent="0.15">
      <c r="N13739" s="93"/>
      <c r="P13739" s="93"/>
    </row>
    <row r="13740" spans="14:16" x14ac:dyDescent="0.15">
      <c r="N13740" s="93"/>
      <c r="P13740" s="93"/>
    </row>
    <row r="13741" spans="14:16" x14ac:dyDescent="0.15">
      <c r="N13741" s="93"/>
      <c r="P13741" s="93"/>
    </row>
    <row r="13742" spans="14:16" x14ac:dyDescent="0.15">
      <c r="N13742" s="93"/>
      <c r="P13742" s="93"/>
    </row>
    <row r="13743" spans="14:16" x14ac:dyDescent="0.15">
      <c r="N13743" s="93"/>
      <c r="P13743" s="93"/>
    </row>
    <row r="13744" spans="14:16" x14ac:dyDescent="0.15">
      <c r="N13744" s="93"/>
      <c r="P13744" s="93"/>
    </row>
    <row r="13745" spans="14:16" x14ac:dyDescent="0.15">
      <c r="N13745" s="93"/>
      <c r="P13745" s="93"/>
    </row>
    <row r="13746" spans="14:16" x14ac:dyDescent="0.15">
      <c r="N13746" s="93"/>
      <c r="P13746" s="93"/>
    </row>
    <row r="13747" spans="14:16" x14ac:dyDescent="0.15">
      <c r="N13747" s="93"/>
      <c r="P13747" s="93"/>
    </row>
    <row r="13748" spans="14:16" x14ac:dyDescent="0.15">
      <c r="N13748" s="93"/>
      <c r="P13748" s="93"/>
    </row>
    <row r="13749" spans="14:16" x14ac:dyDescent="0.15">
      <c r="N13749" s="93"/>
      <c r="P13749" s="93"/>
    </row>
    <row r="13750" spans="14:16" x14ac:dyDescent="0.15">
      <c r="N13750" s="93"/>
      <c r="P13750" s="93"/>
    </row>
    <row r="13751" spans="14:16" x14ac:dyDescent="0.15">
      <c r="N13751" s="93"/>
      <c r="P13751" s="93"/>
    </row>
    <row r="13752" spans="14:16" x14ac:dyDescent="0.15">
      <c r="N13752" s="93"/>
      <c r="P13752" s="93"/>
    </row>
    <row r="13753" spans="14:16" x14ac:dyDescent="0.15">
      <c r="N13753" s="93"/>
      <c r="P13753" s="93"/>
    </row>
    <row r="13754" spans="14:16" x14ac:dyDescent="0.15">
      <c r="N13754" s="93"/>
      <c r="P13754" s="93"/>
    </row>
    <row r="13755" spans="14:16" x14ac:dyDescent="0.15">
      <c r="N13755" s="93"/>
      <c r="P13755" s="93"/>
    </row>
    <row r="13756" spans="14:16" x14ac:dyDescent="0.15">
      <c r="N13756" s="93"/>
      <c r="P13756" s="93"/>
    </row>
    <row r="13757" spans="14:16" x14ac:dyDescent="0.15">
      <c r="N13757" s="93"/>
      <c r="P13757" s="93"/>
    </row>
    <row r="13758" spans="14:16" x14ac:dyDescent="0.15">
      <c r="N13758" s="93"/>
      <c r="P13758" s="93"/>
    </row>
    <row r="13759" spans="14:16" x14ac:dyDescent="0.15">
      <c r="N13759" s="93"/>
      <c r="P13759" s="93"/>
    </row>
    <row r="13760" spans="14:16" x14ac:dyDescent="0.15">
      <c r="N13760" s="93"/>
      <c r="P13760" s="93"/>
    </row>
    <row r="13761" spans="14:16" x14ac:dyDescent="0.15">
      <c r="N13761" s="93"/>
      <c r="P13761" s="93"/>
    </row>
    <row r="13762" spans="14:16" x14ac:dyDescent="0.15">
      <c r="N13762" s="93"/>
      <c r="P13762" s="93"/>
    </row>
    <row r="13763" spans="14:16" x14ac:dyDescent="0.15">
      <c r="N13763" s="93"/>
      <c r="P13763" s="93"/>
    </row>
    <row r="13764" spans="14:16" x14ac:dyDescent="0.15">
      <c r="N13764" s="93"/>
      <c r="P13764" s="93"/>
    </row>
    <row r="13765" spans="14:16" x14ac:dyDescent="0.15">
      <c r="N13765" s="93"/>
      <c r="P13765" s="93"/>
    </row>
    <row r="13766" spans="14:16" x14ac:dyDescent="0.15">
      <c r="N13766" s="93"/>
      <c r="P13766" s="93"/>
    </row>
    <row r="13767" spans="14:16" x14ac:dyDescent="0.15">
      <c r="N13767" s="93"/>
      <c r="P13767" s="93"/>
    </row>
    <row r="13768" spans="14:16" x14ac:dyDescent="0.15">
      <c r="N13768" s="93"/>
      <c r="P13768" s="93"/>
    </row>
    <row r="13769" spans="14:16" x14ac:dyDescent="0.15">
      <c r="N13769" s="93"/>
      <c r="P13769" s="93"/>
    </row>
    <row r="13770" spans="14:16" x14ac:dyDescent="0.15">
      <c r="N13770" s="93"/>
      <c r="P13770" s="93"/>
    </row>
    <row r="13771" spans="14:16" x14ac:dyDescent="0.15">
      <c r="N13771" s="93"/>
      <c r="P13771" s="93"/>
    </row>
    <row r="13772" spans="14:16" x14ac:dyDescent="0.15">
      <c r="N13772" s="93"/>
      <c r="P13772" s="93"/>
    </row>
    <row r="13773" spans="14:16" x14ac:dyDescent="0.15">
      <c r="N13773" s="93"/>
      <c r="P13773" s="93"/>
    </row>
    <row r="13774" spans="14:16" x14ac:dyDescent="0.15">
      <c r="N13774" s="93"/>
      <c r="P13774" s="93"/>
    </row>
    <row r="13775" spans="14:16" x14ac:dyDescent="0.15">
      <c r="N13775" s="93"/>
      <c r="P13775" s="93"/>
    </row>
    <row r="13776" spans="14:16" x14ac:dyDescent="0.15">
      <c r="N13776" s="93"/>
      <c r="P13776" s="93"/>
    </row>
    <row r="13777" spans="14:16" x14ac:dyDescent="0.15">
      <c r="N13777" s="93"/>
      <c r="P13777" s="93"/>
    </row>
    <row r="13778" spans="14:16" x14ac:dyDescent="0.15">
      <c r="N13778" s="93"/>
      <c r="P13778" s="93"/>
    </row>
    <row r="13779" spans="14:16" x14ac:dyDescent="0.15">
      <c r="N13779" s="93"/>
      <c r="P13779" s="93"/>
    </row>
    <row r="13780" spans="14:16" x14ac:dyDescent="0.15">
      <c r="N13780" s="93"/>
      <c r="P13780" s="93"/>
    </row>
    <row r="13781" spans="14:16" x14ac:dyDescent="0.15">
      <c r="N13781" s="93"/>
      <c r="P13781" s="93"/>
    </row>
    <row r="13782" spans="14:16" x14ac:dyDescent="0.15">
      <c r="N13782" s="93"/>
      <c r="P13782" s="93"/>
    </row>
    <row r="13783" spans="14:16" x14ac:dyDescent="0.15">
      <c r="N13783" s="93"/>
      <c r="P13783" s="93"/>
    </row>
    <row r="13784" spans="14:16" x14ac:dyDescent="0.15">
      <c r="N13784" s="93"/>
      <c r="P13784" s="93"/>
    </row>
    <row r="13785" spans="14:16" x14ac:dyDescent="0.15">
      <c r="N13785" s="93"/>
      <c r="P13785" s="93"/>
    </row>
    <row r="13786" spans="14:16" x14ac:dyDescent="0.15">
      <c r="N13786" s="93"/>
      <c r="P13786" s="93"/>
    </row>
    <row r="13787" spans="14:16" x14ac:dyDescent="0.15">
      <c r="N13787" s="93"/>
      <c r="P13787" s="93"/>
    </row>
    <row r="13788" spans="14:16" x14ac:dyDescent="0.15">
      <c r="N13788" s="93"/>
      <c r="P13788" s="93"/>
    </row>
    <row r="13789" spans="14:16" x14ac:dyDescent="0.15">
      <c r="N13789" s="93"/>
      <c r="P13789" s="93"/>
    </row>
    <row r="13790" spans="14:16" x14ac:dyDescent="0.15">
      <c r="N13790" s="93"/>
      <c r="P13790" s="93"/>
    </row>
    <row r="13791" spans="14:16" x14ac:dyDescent="0.15">
      <c r="N13791" s="93"/>
      <c r="P13791" s="93"/>
    </row>
    <row r="13792" spans="14:16" x14ac:dyDescent="0.15">
      <c r="N13792" s="93"/>
      <c r="P13792" s="93"/>
    </row>
    <row r="13793" spans="14:16" x14ac:dyDescent="0.15">
      <c r="N13793" s="93"/>
      <c r="P13793" s="93"/>
    </row>
    <row r="13794" spans="14:16" x14ac:dyDescent="0.15">
      <c r="N13794" s="93"/>
      <c r="P13794" s="93"/>
    </row>
    <row r="13795" spans="14:16" x14ac:dyDescent="0.15">
      <c r="N13795" s="93"/>
      <c r="P13795" s="93"/>
    </row>
    <row r="13796" spans="14:16" x14ac:dyDescent="0.15">
      <c r="N13796" s="93"/>
      <c r="P13796" s="93"/>
    </row>
    <row r="13797" spans="14:16" x14ac:dyDescent="0.15">
      <c r="N13797" s="93"/>
      <c r="P13797" s="93"/>
    </row>
    <row r="13798" spans="14:16" x14ac:dyDescent="0.15">
      <c r="N13798" s="93"/>
      <c r="P13798" s="93"/>
    </row>
    <row r="13799" spans="14:16" x14ac:dyDescent="0.15">
      <c r="N13799" s="93"/>
      <c r="P13799" s="93"/>
    </row>
    <row r="13800" spans="14:16" x14ac:dyDescent="0.15">
      <c r="N13800" s="93"/>
      <c r="P13800" s="93"/>
    </row>
    <row r="13801" spans="14:16" x14ac:dyDescent="0.15">
      <c r="N13801" s="93"/>
      <c r="P13801" s="93"/>
    </row>
    <row r="13802" spans="14:16" x14ac:dyDescent="0.15">
      <c r="N13802" s="93"/>
      <c r="P13802" s="93"/>
    </row>
    <row r="13803" spans="14:16" x14ac:dyDescent="0.15">
      <c r="N13803" s="93"/>
      <c r="P13803" s="93"/>
    </row>
    <row r="13804" spans="14:16" x14ac:dyDescent="0.15">
      <c r="N13804" s="93"/>
      <c r="P13804" s="93"/>
    </row>
    <row r="13805" spans="14:16" x14ac:dyDescent="0.15">
      <c r="N13805" s="93"/>
      <c r="P13805" s="93"/>
    </row>
    <row r="13806" spans="14:16" x14ac:dyDescent="0.15">
      <c r="N13806" s="93"/>
      <c r="P13806" s="93"/>
    </row>
    <row r="13807" spans="14:16" x14ac:dyDescent="0.15">
      <c r="N13807" s="93"/>
      <c r="P13807" s="93"/>
    </row>
    <row r="13808" spans="14:16" x14ac:dyDescent="0.15">
      <c r="N13808" s="93"/>
      <c r="P13808" s="93"/>
    </row>
    <row r="13809" spans="14:16" x14ac:dyDescent="0.15">
      <c r="N13809" s="93"/>
      <c r="P13809" s="93"/>
    </row>
    <row r="13810" spans="14:16" x14ac:dyDescent="0.15">
      <c r="N13810" s="93"/>
      <c r="P13810" s="93"/>
    </row>
    <row r="13811" spans="14:16" x14ac:dyDescent="0.15">
      <c r="N13811" s="93"/>
      <c r="P13811" s="93"/>
    </row>
    <row r="13812" spans="14:16" x14ac:dyDescent="0.15">
      <c r="N13812" s="93"/>
      <c r="P13812" s="93"/>
    </row>
    <row r="13813" spans="14:16" x14ac:dyDescent="0.15">
      <c r="N13813" s="93"/>
      <c r="P13813" s="93"/>
    </row>
    <row r="13814" spans="14:16" x14ac:dyDescent="0.15">
      <c r="N13814" s="93"/>
      <c r="P13814" s="93"/>
    </row>
    <row r="13815" spans="14:16" x14ac:dyDescent="0.15">
      <c r="N13815" s="93"/>
      <c r="P13815" s="93"/>
    </row>
    <row r="13816" spans="14:16" x14ac:dyDescent="0.15">
      <c r="N13816" s="93"/>
      <c r="P13816" s="93"/>
    </row>
    <row r="13817" spans="14:16" x14ac:dyDescent="0.15">
      <c r="N13817" s="93"/>
      <c r="P13817" s="93"/>
    </row>
    <row r="13818" spans="14:16" x14ac:dyDescent="0.15">
      <c r="N13818" s="93"/>
      <c r="P13818" s="93"/>
    </row>
    <row r="13819" spans="14:16" x14ac:dyDescent="0.15">
      <c r="N13819" s="93"/>
      <c r="P13819" s="93"/>
    </row>
    <row r="13820" spans="14:16" x14ac:dyDescent="0.15">
      <c r="N13820" s="93"/>
      <c r="P13820" s="93"/>
    </row>
    <row r="13821" spans="14:16" x14ac:dyDescent="0.15">
      <c r="N13821" s="93"/>
      <c r="P13821" s="93"/>
    </row>
    <row r="13822" spans="14:16" x14ac:dyDescent="0.15">
      <c r="N13822" s="93"/>
      <c r="P13822" s="93"/>
    </row>
    <row r="13823" spans="14:16" x14ac:dyDescent="0.15">
      <c r="N13823" s="93"/>
      <c r="P13823" s="93"/>
    </row>
    <row r="13824" spans="14:16" x14ac:dyDescent="0.15">
      <c r="N13824" s="93"/>
      <c r="P13824" s="93"/>
    </row>
    <row r="13825" spans="14:16" x14ac:dyDescent="0.15">
      <c r="N13825" s="93"/>
      <c r="P13825" s="93"/>
    </row>
    <row r="13826" spans="14:16" x14ac:dyDescent="0.15">
      <c r="N13826" s="93"/>
      <c r="P13826" s="93"/>
    </row>
    <row r="13827" spans="14:16" x14ac:dyDescent="0.15">
      <c r="N13827" s="93"/>
      <c r="P13827" s="93"/>
    </row>
    <row r="13828" spans="14:16" x14ac:dyDescent="0.15">
      <c r="N13828" s="93"/>
      <c r="P13828" s="93"/>
    </row>
    <row r="13829" spans="14:16" x14ac:dyDescent="0.15">
      <c r="N13829" s="93"/>
      <c r="P13829" s="93"/>
    </row>
    <row r="13830" spans="14:16" x14ac:dyDescent="0.15">
      <c r="N13830" s="93"/>
      <c r="P13830" s="93"/>
    </row>
    <row r="13831" spans="14:16" x14ac:dyDescent="0.15">
      <c r="N13831" s="93"/>
      <c r="P13831" s="93"/>
    </row>
    <row r="13832" spans="14:16" x14ac:dyDescent="0.15">
      <c r="N13832" s="93"/>
      <c r="P13832" s="93"/>
    </row>
    <row r="13833" spans="14:16" x14ac:dyDescent="0.15">
      <c r="N13833" s="93"/>
      <c r="P13833" s="93"/>
    </row>
    <row r="13834" spans="14:16" x14ac:dyDescent="0.15">
      <c r="N13834" s="93"/>
      <c r="P13834" s="93"/>
    </row>
    <row r="13835" spans="14:16" x14ac:dyDescent="0.15">
      <c r="N13835" s="93"/>
      <c r="P13835" s="93"/>
    </row>
    <row r="13836" spans="14:16" x14ac:dyDescent="0.15">
      <c r="N13836" s="93"/>
      <c r="P13836" s="93"/>
    </row>
    <row r="13837" spans="14:16" x14ac:dyDescent="0.15">
      <c r="N13837" s="93"/>
      <c r="P13837" s="93"/>
    </row>
    <row r="13838" spans="14:16" x14ac:dyDescent="0.15">
      <c r="N13838" s="93"/>
      <c r="P13838" s="93"/>
    </row>
    <row r="13839" spans="14:16" x14ac:dyDescent="0.15">
      <c r="N13839" s="93"/>
      <c r="P13839" s="93"/>
    </row>
    <row r="13840" spans="14:16" x14ac:dyDescent="0.15">
      <c r="N13840" s="93"/>
      <c r="P13840" s="93"/>
    </row>
    <row r="13841" spans="14:16" x14ac:dyDescent="0.15">
      <c r="N13841" s="93"/>
      <c r="P13841" s="93"/>
    </row>
    <row r="13842" spans="14:16" x14ac:dyDescent="0.15">
      <c r="N13842" s="93"/>
      <c r="P13842" s="93"/>
    </row>
    <row r="13843" spans="14:16" x14ac:dyDescent="0.15">
      <c r="N13843" s="93"/>
      <c r="P13843" s="93"/>
    </row>
    <row r="13844" spans="14:16" x14ac:dyDescent="0.15">
      <c r="N13844" s="93"/>
      <c r="P13844" s="93"/>
    </row>
    <row r="13845" spans="14:16" x14ac:dyDescent="0.15">
      <c r="N13845" s="93"/>
      <c r="P13845" s="93"/>
    </row>
    <row r="13846" spans="14:16" x14ac:dyDescent="0.15">
      <c r="N13846" s="93"/>
      <c r="P13846" s="93"/>
    </row>
    <row r="13847" spans="14:16" x14ac:dyDescent="0.15">
      <c r="N13847" s="93"/>
      <c r="P13847" s="93"/>
    </row>
    <row r="13848" spans="14:16" x14ac:dyDescent="0.15">
      <c r="N13848" s="93"/>
      <c r="P13848" s="93"/>
    </row>
    <row r="13849" spans="14:16" x14ac:dyDescent="0.15">
      <c r="N13849" s="93"/>
      <c r="P13849" s="93"/>
    </row>
    <row r="13850" spans="14:16" x14ac:dyDescent="0.15">
      <c r="N13850" s="93"/>
      <c r="P13850" s="93"/>
    </row>
    <row r="13851" spans="14:16" x14ac:dyDescent="0.15">
      <c r="N13851" s="93"/>
      <c r="P13851" s="93"/>
    </row>
    <row r="13852" spans="14:16" x14ac:dyDescent="0.15">
      <c r="N13852" s="93"/>
      <c r="P13852" s="93"/>
    </row>
    <row r="13853" spans="14:16" x14ac:dyDescent="0.15">
      <c r="N13853" s="93"/>
      <c r="P13853" s="93"/>
    </row>
    <row r="13854" spans="14:16" x14ac:dyDescent="0.15">
      <c r="N13854" s="93"/>
      <c r="P13854" s="93"/>
    </row>
    <row r="13855" spans="14:16" x14ac:dyDescent="0.15">
      <c r="N13855" s="93"/>
      <c r="P13855" s="93"/>
    </row>
    <row r="13856" spans="14:16" x14ac:dyDescent="0.15">
      <c r="N13856" s="93"/>
      <c r="P13856" s="93"/>
    </row>
    <row r="13857" spans="14:16" x14ac:dyDescent="0.15">
      <c r="N13857" s="93"/>
      <c r="P13857" s="93"/>
    </row>
    <row r="13858" spans="14:16" x14ac:dyDescent="0.15">
      <c r="N13858" s="93"/>
      <c r="P13858" s="93"/>
    </row>
    <row r="13859" spans="14:16" x14ac:dyDescent="0.15">
      <c r="N13859" s="93"/>
      <c r="P13859" s="93"/>
    </row>
    <row r="13860" spans="14:16" x14ac:dyDescent="0.15">
      <c r="N13860" s="93"/>
      <c r="P13860" s="93"/>
    </row>
    <row r="13861" spans="14:16" x14ac:dyDescent="0.15">
      <c r="N13861" s="93"/>
      <c r="P13861" s="93"/>
    </row>
    <row r="13862" spans="14:16" x14ac:dyDescent="0.15">
      <c r="N13862" s="93"/>
      <c r="P13862" s="93"/>
    </row>
    <row r="13863" spans="14:16" x14ac:dyDescent="0.15">
      <c r="N13863" s="93"/>
      <c r="P13863" s="93"/>
    </row>
    <row r="13864" spans="14:16" x14ac:dyDescent="0.15">
      <c r="N13864" s="93"/>
      <c r="P13864" s="93"/>
    </row>
    <row r="13865" spans="14:16" x14ac:dyDescent="0.15">
      <c r="N13865" s="93"/>
      <c r="P13865" s="93"/>
    </row>
    <row r="13866" spans="14:16" x14ac:dyDescent="0.15">
      <c r="N13866" s="93"/>
      <c r="P13866" s="93"/>
    </row>
    <row r="13867" spans="14:16" x14ac:dyDescent="0.15">
      <c r="N13867" s="93"/>
      <c r="P13867" s="93"/>
    </row>
    <row r="13868" spans="14:16" x14ac:dyDescent="0.15">
      <c r="N13868" s="93"/>
      <c r="P13868" s="93"/>
    </row>
    <row r="13869" spans="14:16" x14ac:dyDescent="0.15">
      <c r="N13869" s="93"/>
      <c r="P13869" s="93"/>
    </row>
    <row r="13870" spans="14:16" x14ac:dyDescent="0.15">
      <c r="N13870" s="93"/>
      <c r="P13870" s="93"/>
    </row>
    <row r="13871" spans="14:16" x14ac:dyDescent="0.15">
      <c r="N13871" s="93"/>
      <c r="P13871" s="93"/>
    </row>
    <row r="13872" spans="14:16" x14ac:dyDescent="0.15">
      <c r="N13872" s="93"/>
      <c r="P13872" s="93"/>
    </row>
    <row r="13873" spans="14:16" x14ac:dyDescent="0.15">
      <c r="N13873" s="93"/>
      <c r="P13873" s="93"/>
    </row>
    <row r="13874" spans="14:16" x14ac:dyDescent="0.15">
      <c r="N13874" s="93"/>
      <c r="P13874" s="93"/>
    </row>
    <row r="13875" spans="14:16" x14ac:dyDescent="0.15">
      <c r="N13875" s="93"/>
      <c r="P13875" s="93"/>
    </row>
    <row r="13876" spans="14:16" x14ac:dyDescent="0.15">
      <c r="N13876" s="93"/>
      <c r="P13876" s="93"/>
    </row>
    <row r="13877" spans="14:16" x14ac:dyDescent="0.15">
      <c r="N13877" s="93"/>
      <c r="P13877" s="93"/>
    </row>
    <row r="13878" spans="14:16" x14ac:dyDescent="0.15">
      <c r="N13878" s="93"/>
      <c r="P13878" s="93"/>
    </row>
    <row r="13879" spans="14:16" x14ac:dyDescent="0.15">
      <c r="N13879" s="93"/>
      <c r="P13879" s="93"/>
    </row>
    <row r="13880" spans="14:16" x14ac:dyDescent="0.15">
      <c r="N13880" s="93"/>
      <c r="P13880" s="93"/>
    </row>
    <row r="13881" spans="14:16" x14ac:dyDescent="0.15">
      <c r="N13881" s="93"/>
      <c r="P13881" s="93"/>
    </row>
    <row r="13882" spans="14:16" x14ac:dyDescent="0.15">
      <c r="N13882" s="93"/>
      <c r="P13882" s="93"/>
    </row>
    <row r="13883" spans="14:16" x14ac:dyDescent="0.15">
      <c r="N13883" s="93"/>
      <c r="P13883" s="93"/>
    </row>
    <row r="13884" spans="14:16" x14ac:dyDescent="0.15">
      <c r="N13884" s="93"/>
      <c r="P13884" s="93"/>
    </row>
    <row r="13885" spans="14:16" x14ac:dyDescent="0.15">
      <c r="N13885" s="93"/>
      <c r="P13885" s="93"/>
    </row>
    <row r="13886" spans="14:16" x14ac:dyDescent="0.15">
      <c r="N13886" s="93"/>
      <c r="P13886" s="93"/>
    </row>
    <row r="13887" spans="14:16" x14ac:dyDescent="0.15">
      <c r="N13887" s="93"/>
      <c r="P13887" s="93"/>
    </row>
    <row r="13888" spans="14:16" x14ac:dyDescent="0.15">
      <c r="N13888" s="93"/>
      <c r="P13888" s="93"/>
    </row>
    <row r="13889" spans="14:16" x14ac:dyDescent="0.15">
      <c r="N13889" s="93"/>
      <c r="P13889" s="93"/>
    </row>
    <row r="13890" spans="14:16" x14ac:dyDescent="0.15">
      <c r="N13890" s="93"/>
      <c r="P13890" s="93"/>
    </row>
    <row r="13891" spans="14:16" x14ac:dyDescent="0.15">
      <c r="N13891" s="93"/>
      <c r="P13891" s="93"/>
    </row>
    <row r="13892" spans="14:16" x14ac:dyDescent="0.15">
      <c r="N13892" s="93"/>
      <c r="P13892" s="93"/>
    </row>
    <row r="13893" spans="14:16" x14ac:dyDescent="0.15">
      <c r="N13893" s="93"/>
      <c r="P13893" s="93"/>
    </row>
    <row r="13894" spans="14:16" x14ac:dyDescent="0.15">
      <c r="N13894" s="93"/>
      <c r="P13894" s="93"/>
    </row>
    <row r="13895" spans="14:16" x14ac:dyDescent="0.15">
      <c r="N13895" s="93"/>
      <c r="P13895" s="93"/>
    </row>
    <row r="13896" spans="14:16" x14ac:dyDescent="0.15">
      <c r="N13896" s="93"/>
      <c r="P13896" s="93"/>
    </row>
    <row r="13897" spans="14:16" x14ac:dyDescent="0.15">
      <c r="N13897" s="93"/>
      <c r="P13897" s="93"/>
    </row>
    <row r="13898" spans="14:16" x14ac:dyDescent="0.15">
      <c r="N13898" s="93"/>
      <c r="P13898" s="93"/>
    </row>
    <row r="13899" spans="14:16" x14ac:dyDescent="0.15">
      <c r="N13899" s="93"/>
      <c r="P13899" s="93"/>
    </row>
    <row r="13900" spans="14:16" x14ac:dyDescent="0.15">
      <c r="N13900" s="93"/>
      <c r="P13900" s="93"/>
    </row>
    <row r="13901" spans="14:16" x14ac:dyDescent="0.15">
      <c r="N13901" s="93"/>
      <c r="P13901" s="93"/>
    </row>
    <row r="13902" spans="14:16" x14ac:dyDescent="0.15">
      <c r="N13902" s="93"/>
      <c r="P13902" s="93"/>
    </row>
    <row r="13903" spans="14:16" x14ac:dyDescent="0.15">
      <c r="N13903" s="93"/>
      <c r="P13903" s="93"/>
    </row>
    <row r="13904" spans="14:16" x14ac:dyDescent="0.15">
      <c r="N13904" s="93"/>
      <c r="P13904" s="93"/>
    </row>
    <row r="13905" spans="14:16" x14ac:dyDescent="0.15">
      <c r="N13905" s="93"/>
      <c r="P13905" s="93"/>
    </row>
    <row r="13906" spans="14:16" x14ac:dyDescent="0.15">
      <c r="N13906" s="93"/>
      <c r="P13906" s="93"/>
    </row>
    <row r="13907" spans="14:16" x14ac:dyDescent="0.15">
      <c r="N13907" s="93"/>
      <c r="P13907" s="93"/>
    </row>
    <row r="13908" spans="14:16" x14ac:dyDescent="0.15">
      <c r="N13908" s="93"/>
      <c r="P13908" s="93"/>
    </row>
    <row r="13909" spans="14:16" x14ac:dyDescent="0.15">
      <c r="N13909" s="93"/>
      <c r="P13909" s="93"/>
    </row>
    <row r="13910" spans="14:16" x14ac:dyDescent="0.15">
      <c r="N13910" s="93"/>
      <c r="P13910" s="93"/>
    </row>
    <row r="13911" spans="14:16" x14ac:dyDescent="0.15">
      <c r="N13911" s="93"/>
      <c r="P13911" s="93"/>
    </row>
    <row r="13912" spans="14:16" x14ac:dyDescent="0.15">
      <c r="N13912" s="93"/>
      <c r="P13912" s="93"/>
    </row>
    <row r="13913" spans="14:16" x14ac:dyDescent="0.15">
      <c r="N13913" s="93"/>
      <c r="P13913" s="93"/>
    </row>
    <row r="13914" spans="14:16" x14ac:dyDescent="0.15">
      <c r="N13914" s="93"/>
      <c r="P13914" s="93"/>
    </row>
    <row r="13915" spans="14:16" x14ac:dyDescent="0.15">
      <c r="N13915" s="93"/>
      <c r="P13915" s="93"/>
    </row>
    <row r="13916" spans="14:16" x14ac:dyDescent="0.15">
      <c r="N13916" s="93"/>
      <c r="P13916" s="93"/>
    </row>
    <row r="13917" spans="14:16" x14ac:dyDescent="0.15">
      <c r="N13917" s="93"/>
      <c r="P13917" s="93"/>
    </row>
    <row r="13918" spans="14:16" x14ac:dyDescent="0.15">
      <c r="N13918" s="93"/>
      <c r="P13918" s="93"/>
    </row>
    <row r="13919" spans="14:16" x14ac:dyDescent="0.15">
      <c r="N13919" s="93"/>
      <c r="P13919" s="93"/>
    </row>
    <row r="13920" spans="14:16" x14ac:dyDescent="0.15">
      <c r="N13920" s="93"/>
      <c r="P13920" s="93"/>
    </row>
    <row r="13921" spans="14:16" x14ac:dyDescent="0.15">
      <c r="N13921" s="93"/>
      <c r="P13921" s="93"/>
    </row>
    <row r="13922" spans="14:16" x14ac:dyDescent="0.15">
      <c r="N13922" s="93"/>
      <c r="P13922" s="93"/>
    </row>
    <row r="13923" spans="14:16" x14ac:dyDescent="0.15">
      <c r="N13923" s="93"/>
      <c r="P13923" s="93"/>
    </row>
    <row r="13924" spans="14:16" x14ac:dyDescent="0.15">
      <c r="N13924" s="93"/>
      <c r="P13924" s="93"/>
    </row>
    <row r="13925" spans="14:16" x14ac:dyDescent="0.15">
      <c r="N13925" s="93"/>
      <c r="P13925" s="93"/>
    </row>
    <row r="13926" spans="14:16" x14ac:dyDescent="0.15">
      <c r="N13926" s="93"/>
      <c r="P13926" s="93"/>
    </row>
    <row r="13927" spans="14:16" x14ac:dyDescent="0.15">
      <c r="N13927" s="93"/>
      <c r="P13927" s="93"/>
    </row>
    <row r="13928" spans="14:16" x14ac:dyDescent="0.15">
      <c r="N13928" s="93"/>
      <c r="P13928" s="93"/>
    </row>
    <row r="13929" spans="14:16" x14ac:dyDescent="0.15">
      <c r="N13929" s="93"/>
      <c r="P13929" s="93"/>
    </row>
    <row r="13930" spans="14:16" x14ac:dyDescent="0.15">
      <c r="N13930" s="93"/>
      <c r="P13930" s="93"/>
    </row>
    <row r="13931" spans="14:16" x14ac:dyDescent="0.15">
      <c r="N13931" s="93"/>
      <c r="P13931" s="93"/>
    </row>
    <row r="13932" spans="14:16" x14ac:dyDescent="0.15">
      <c r="N13932" s="93"/>
      <c r="P13932" s="93"/>
    </row>
    <row r="13933" spans="14:16" x14ac:dyDescent="0.15">
      <c r="N13933" s="93"/>
      <c r="P13933" s="93"/>
    </row>
    <row r="13934" spans="14:16" x14ac:dyDescent="0.15">
      <c r="N13934" s="93"/>
      <c r="P13934" s="93"/>
    </row>
    <row r="13935" spans="14:16" x14ac:dyDescent="0.15">
      <c r="N13935" s="93"/>
      <c r="P13935" s="93"/>
    </row>
    <row r="13936" spans="14:16" x14ac:dyDescent="0.15">
      <c r="N13936" s="93"/>
      <c r="P13936" s="93"/>
    </row>
    <row r="13937" spans="14:16" x14ac:dyDescent="0.15">
      <c r="N13937" s="93"/>
      <c r="P13937" s="93"/>
    </row>
    <row r="13938" spans="14:16" x14ac:dyDescent="0.15">
      <c r="N13938" s="93"/>
      <c r="P13938" s="93"/>
    </row>
    <row r="13939" spans="14:16" x14ac:dyDescent="0.15">
      <c r="N13939" s="93"/>
      <c r="P13939" s="93"/>
    </row>
    <row r="13940" spans="14:16" x14ac:dyDescent="0.15">
      <c r="N13940" s="93"/>
      <c r="P13940" s="93"/>
    </row>
    <row r="13941" spans="14:16" x14ac:dyDescent="0.15">
      <c r="N13941" s="93"/>
      <c r="P13941" s="93"/>
    </row>
    <row r="13942" spans="14:16" x14ac:dyDescent="0.15">
      <c r="N13942" s="93"/>
      <c r="P13942" s="93"/>
    </row>
    <row r="13943" spans="14:16" x14ac:dyDescent="0.15">
      <c r="N13943" s="93"/>
      <c r="P13943" s="93"/>
    </row>
    <row r="13944" spans="14:16" x14ac:dyDescent="0.15">
      <c r="N13944" s="93"/>
      <c r="P13944" s="93"/>
    </row>
    <row r="13945" spans="14:16" x14ac:dyDescent="0.15">
      <c r="N13945" s="93"/>
      <c r="P13945" s="93"/>
    </row>
    <row r="13946" spans="14:16" x14ac:dyDescent="0.15">
      <c r="N13946" s="93"/>
      <c r="P13946" s="93"/>
    </row>
    <row r="13947" spans="14:16" x14ac:dyDescent="0.15">
      <c r="N13947" s="93"/>
      <c r="P13947" s="93"/>
    </row>
    <row r="13948" spans="14:16" x14ac:dyDescent="0.15">
      <c r="N13948" s="93"/>
      <c r="P13948" s="93"/>
    </row>
    <row r="13949" spans="14:16" x14ac:dyDescent="0.15">
      <c r="N13949" s="93"/>
      <c r="P13949" s="93"/>
    </row>
    <row r="13950" spans="14:16" x14ac:dyDescent="0.15">
      <c r="N13950" s="93"/>
      <c r="P13950" s="93"/>
    </row>
    <row r="13951" spans="14:16" x14ac:dyDescent="0.15">
      <c r="N13951" s="93"/>
      <c r="P13951" s="93"/>
    </row>
    <row r="13952" spans="14:16" x14ac:dyDescent="0.15">
      <c r="N13952" s="93"/>
      <c r="P13952" s="93"/>
    </row>
    <row r="13953" spans="14:16" x14ac:dyDescent="0.15">
      <c r="N13953" s="93"/>
      <c r="P13953" s="93"/>
    </row>
    <row r="13954" spans="14:16" x14ac:dyDescent="0.15">
      <c r="N13954" s="93"/>
      <c r="P13954" s="93"/>
    </row>
    <row r="13955" spans="14:16" x14ac:dyDescent="0.15">
      <c r="N13955" s="93"/>
      <c r="P13955" s="93"/>
    </row>
    <row r="13956" spans="14:16" x14ac:dyDescent="0.15">
      <c r="N13956" s="93"/>
      <c r="P13956" s="93"/>
    </row>
    <row r="13957" spans="14:16" x14ac:dyDescent="0.15">
      <c r="N13957" s="93"/>
      <c r="P13957" s="93"/>
    </row>
    <row r="13958" spans="14:16" x14ac:dyDescent="0.15">
      <c r="N13958" s="93"/>
      <c r="P13958" s="93"/>
    </row>
    <row r="13959" spans="14:16" x14ac:dyDescent="0.15">
      <c r="N13959" s="93"/>
      <c r="P13959" s="93"/>
    </row>
    <row r="13960" spans="14:16" x14ac:dyDescent="0.15">
      <c r="N13960" s="93"/>
      <c r="P13960" s="93"/>
    </row>
    <row r="13961" spans="14:16" x14ac:dyDescent="0.15">
      <c r="N13961" s="93"/>
      <c r="P13961" s="93"/>
    </row>
    <row r="13962" spans="14:16" x14ac:dyDescent="0.15">
      <c r="N13962" s="93"/>
      <c r="P13962" s="93"/>
    </row>
    <row r="13963" spans="14:16" x14ac:dyDescent="0.15">
      <c r="N13963" s="93"/>
      <c r="P13963" s="93"/>
    </row>
    <row r="13964" spans="14:16" x14ac:dyDescent="0.15">
      <c r="N13964" s="93"/>
      <c r="P13964" s="93"/>
    </row>
    <row r="13965" spans="14:16" x14ac:dyDescent="0.15">
      <c r="N13965" s="93"/>
      <c r="P13965" s="93"/>
    </row>
    <row r="13966" spans="14:16" x14ac:dyDescent="0.15">
      <c r="N13966" s="93"/>
      <c r="P13966" s="93"/>
    </row>
    <row r="13967" spans="14:16" x14ac:dyDescent="0.15">
      <c r="N13967" s="93"/>
      <c r="P13967" s="93"/>
    </row>
    <row r="13968" spans="14:16" x14ac:dyDescent="0.15">
      <c r="N13968" s="93"/>
      <c r="P13968" s="93"/>
    </row>
    <row r="13969" spans="14:16" x14ac:dyDescent="0.15">
      <c r="N13969" s="93"/>
      <c r="P13969" s="93"/>
    </row>
    <row r="13970" spans="14:16" x14ac:dyDescent="0.15">
      <c r="N13970" s="93"/>
      <c r="P13970" s="93"/>
    </row>
    <row r="13971" spans="14:16" x14ac:dyDescent="0.15">
      <c r="N13971" s="93"/>
      <c r="P13971" s="93"/>
    </row>
    <row r="13972" spans="14:16" x14ac:dyDescent="0.15">
      <c r="N13972" s="93"/>
      <c r="P13972" s="93"/>
    </row>
    <row r="13973" spans="14:16" x14ac:dyDescent="0.15">
      <c r="N13973" s="93"/>
      <c r="P13973" s="93"/>
    </row>
    <row r="13974" spans="14:16" x14ac:dyDescent="0.15">
      <c r="N13974" s="93"/>
      <c r="P13974" s="93"/>
    </row>
    <row r="13975" spans="14:16" x14ac:dyDescent="0.15">
      <c r="N13975" s="93"/>
      <c r="P13975" s="93"/>
    </row>
    <row r="13976" spans="14:16" x14ac:dyDescent="0.15">
      <c r="N13976" s="93"/>
      <c r="P13976" s="93"/>
    </row>
    <row r="13977" spans="14:16" x14ac:dyDescent="0.15">
      <c r="N13977" s="93"/>
      <c r="P13977" s="93"/>
    </row>
    <row r="13978" spans="14:16" x14ac:dyDescent="0.15">
      <c r="N13978" s="93"/>
      <c r="P13978" s="93"/>
    </row>
    <row r="13979" spans="14:16" x14ac:dyDescent="0.15">
      <c r="N13979" s="93"/>
      <c r="P13979" s="93"/>
    </row>
    <row r="13980" spans="14:16" x14ac:dyDescent="0.15">
      <c r="N13980" s="93"/>
      <c r="P13980" s="93"/>
    </row>
    <row r="13981" spans="14:16" x14ac:dyDescent="0.15">
      <c r="N13981" s="93"/>
      <c r="P13981" s="93"/>
    </row>
    <row r="13982" spans="14:16" x14ac:dyDescent="0.15">
      <c r="N13982" s="93"/>
      <c r="P13982" s="93"/>
    </row>
    <row r="13983" spans="14:16" x14ac:dyDescent="0.15">
      <c r="N13983" s="93"/>
      <c r="P13983" s="93"/>
    </row>
    <row r="13984" spans="14:16" x14ac:dyDescent="0.15">
      <c r="N13984" s="93"/>
      <c r="P13984" s="93"/>
    </row>
    <row r="13985" spans="14:16" x14ac:dyDescent="0.15">
      <c r="N13985" s="93"/>
      <c r="P13985" s="93"/>
    </row>
    <row r="13986" spans="14:16" x14ac:dyDescent="0.15">
      <c r="N13986" s="93"/>
      <c r="P13986" s="93"/>
    </row>
    <row r="13987" spans="14:16" x14ac:dyDescent="0.15">
      <c r="N13987" s="93"/>
      <c r="P13987" s="93"/>
    </row>
    <row r="13988" spans="14:16" x14ac:dyDescent="0.15">
      <c r="N13988" s="93"/>
      <c r="P13988" s="93"/>
    </row>
    <row r="13989" spans="14:16" x14ac:dyDescent="0.15">
      <c r="N13989" s="93"/>
      <c r="P13989" s="93"/>
    </row>
    <row r="13990" spans="14:16" x14ac:dyDescent="0.15">
      <c r="N13990" s="93"/>
      <c r="P13990" s="93"/>
    </row>
    <row r="13991" spans="14:16" x14ac:dyDescent="0.15">
      <c r="N13991" s="93"/>
      <c r="P13991" s="93"/>
    </row>
    <row r="13992" spans="14:16" x14ac:dyDescent="0.15">
      <c r="N13992" s="93"/>
      <c r="P13992" s="93"/>
    </row>
    <row r="13993" spans="14:16" x14ac:dyDescent="0.15">
      <c r="N13993" s="93"/>
      <c r="P13993" s="93"/>
    </row>
    <row r="13994" spans="14:16" x14ac:dyDescent="0.15">
      <c r="N13994" s="93"/>
      <c r="P13994" s="93"/>
    </row>
    <row r="13995" spans="14:16" x14ac:dyDescent="0.15">
      <c r="N13995" s="93"/>
      <c r="P13995" s="93"/>
    </row>
    <row r="13996" spans="14:16" x14ac:dyDescent="0.15">
      <c r="N13996" s="93"/>
      <c r="P13996" s="93"/>
    </row>
    <row r="13997" spans="14:16" x14ac:dyDescent="0.15">
      <c r="N13997" s="93"/>
      <c r="P13997" s="93"/>
    </row>
    <row r="13998" spans="14:16" x14ac:dyDescent="0.15">
      <c r="N13998" s="93"/>
      <c r="P13998" s="93"/>
    </row>
    <row r="13999" spans="14:16" x14ac:dyDescent="0.15">
      <c r="N13999" s="93"/>
      <c r="P13999" s="93"/>
    </row>
    <row r="14000" spans="14:16" x14ac:dyDescent="0.15">
      <c r="N14000" s="93"/>
      <c r="P14000" s="93"/>
    </row>
    <row r="14001" spans="14:16" x14ac:dyDescent="0.15">
      <c r="N14001" s="93"/>
      <c r="P14001" s="93"/>
    </row>
    <row r="14002" spans="14:16" x14ac:dyDescent="0.15">
      <c r="N14002" s="93"/>
      <c r="P14002" s="93"/>
    </row>
    <row r="14003" spans="14:16" x14ac:dyDescent="0.15">
      <c r="N14003" s="93"/>
      <c r="P14003" s="93"/>
    </row>
    <row r="14004" spans="14:16" x14ac:dyDescent="0.15">
      <c r="N14004" s="93"/>
      <c r="P14004" s="93"/>
    </row>
    <row r="14005" spans="14:16" x14ac:dyDescent="0.15">
      <c r="N14005" s="93"/>
      <c r="P14005" s="93"/>
    </row>
    <row r="14006" spans="14:16" x14ac:dyDescent="0.15">
      <c r="N14006" s="93"/>
      <c r="P14006" s="93"/>
    </row>
    <row r="14007" spans="14:16" x14ac:dyDescent="0.15">
      <c r="N14007" s="93"/>
      <c r="P14007" s="93"/>
    </row>
    <row r="14008" spans="14:16" x14ac:dyDescent="0.15">
      <c r="N14008" s="93"/>
      <c r="P14008" s="93"/>
    </row>
    <row r="14009" spans="14:16" x14ac:dyDescent="0.15">
      <c r="N14009" s="93"/>
      <c r="P14009" s="93"/>
    </row>
    <row r="14010" spans="14:16" x14ac:dyDescent="0.15">
      <c r="N14010" s="93"/>
      <c r="P14010" s="93"/>
    </row>
    <row r="14011" spans="14:16" x14ac:dyDescent="0.15">
      <c r="N14011" s="93"/>
      <c r="P14011" s="93"/>
    </row>
    <row r="14012" spans="14:16" x14ac:dyDescent="0.15">
      <c r="N14012" s="93"/>
      <c r="P14012" s="93"/>
    </row>
    <row r="14013" spans="14:16" x14ac:dyDescent="0.15">
      <c r="N14013" s="93"/>
      <c r="P14013" s="93"/>
    </row>
    <row r="14014" spans="14:16" x14ac:dyDescent="0.15">
      <c r="N14014" s="93"/>
      <c r="P14014" s="93"/>
    </row>
    <row r="14015" spans="14:16" x14ac:dyDescent="0.15">
      <c r="N14015" s="93"/>
      <c r="P14015" s="93"/>
    </row>
    <row r="14016" spans="14:16" x14ac:dyDescent="0.15">
      <c r="N14016" s="93"/>
      <c r="P14016" s="93"/>
    </row>
    <row r="14017" spans="14:16" x14ac:dyDescent="0.15">
      <c r="N14017" s="93"/>
      <c r="P14017" s="93"/>
    </row>
    <row r="14018" spans="14:16" x14ac:dyDescent="0.15">
      <c r="N14018" s="93"/>
      <c r="P14018" s="93"/>
    </row>
    <row r="14019" spans="14:16" x14ac:dyDescent="0.15">
      <c r="N14019" s="93"/>
      <c r="P14019" s="93"/>
    </row>
    <row r="14020" spans="14:16" x14ac:dyDescent="0.15">
      <c r="N14020" s="93"/>
      <c r="P14020" s="93"/>
    </row>
    <row r="14021" spans="14:16" x14ac:dyDescent="0.15">
      <c r="N14021" s="93"/>
      <c r="P14021" s="93"/>
    </row>
    <row r="14022" spans="14:16" x14ac:dyDescent="0.15">
      <c r="N14022" s="93"/>
      <c r="P14022" s="93"/>
    </row>
    <row r="14023" spans="14:16" x14ac:dyDescent="0.15">
      <c r="N14023" s="93"/>
      <c r="P14023" s="93"/>
    </row>
    <row r="14024" spans="14:16" x14ac:dyDescent="0.15">
      <c r="N14024" s="93"/>
      <c r="P14024" s="93"/>
    </row>
    <row r="14025" spans="14:16" x14ac:dyDescent="0.15">
      <c r="N14025" s="93"/>
      <c r="P14025" s="93"/>
    </row>
    <row r="14026" spans="14:16" x14ac:dyDescent="0.15">
      <c r="N14026" s="93"/>
      <c r="P14026" s="93"/>
    </row>
    <row r="14027" spans="14:16" x14ac:dyDescent="0.15">
      <c r="N14027" s="93"/>
      <c r="P14027" s="93"/>
    </row>
    <row r="14028" spans="14:16" x14ac:dyDescent="0.15">
      <c r="N14028" s="93"/>
      <c r="P14028" s="93"/>
    </row>
    <row r="14029" spans="14:16" x14ac:dyDescent="0.15">
      <c r="N14029" s="93"/>
      <c r="P14029" s="93"/>
    </row>
    <row r="14030" spans="14:16" x14ac:dyDescent="0.15">
      <c r="N14030" s="93"/>
      <c r="P14030" s="93"/>
    </row>
    <row r="14031" spans="14:16" x14ac:dyDescent="0.15">
      <c r="N14031" s="93"/>
      <c r="P14031" s="93"/>
    </row>
    <row r="14032" spans="14:16" x14ac:dyDescent="0.15">
      <c r="N14032" s="93"/>
      <c r="P14032" s="93"/>
    </row>
    <row r="14033" spans="14:16" x14ac:dyDescent="0.15">
      <c r="N14033" s="93"/>
      <c r="P14033" s="93"/>
    </row>
    <row r="14034" spans="14:16" x14ac:dyDescent="0.15">
      <c r="N14034" s="93"/>
      <c r="P14034" s="93"/>
    </row>
    <row r="14035" spans="14:16" x14ac:dyDescent="0.15">
      <c r="N14035" s="93"/>
      <c r="P14035" s="93"/>
    </row>
    <row r="14036" spans="14:16" x14ac:dyDescent="0.15">
      <c r="N14036" s="93"/>
      <c r="P14036" s="93"/>
    </row>
    <row r="14037" spans="14:16" x14ac:dyDescent="0.15">
      <c r="N14037" s="93"/>
      <c r="P14037" s="93"/>
    </row>
    <row r="14038" spans="14:16" x14ac:dyDescent="0.15">
      <c r="N14038" s="93"/>
      <c r="P14038" s="93"/>
    </row>
    <row r="14039" spans="14:16" x14ac:dyDescent="0.15">
      <c r="N14039" s="93"/>
      <c r="P14039" s="93"/>
    </row>
    <row r="14040" spans="14:16" x14ac:dyDescent="0.15">
      <c r="N14040" s="93"/>
      <c r="P14040" s="93"/>
    </row>
    <row r="14041" spans="14:16" x14ac:dyDescent="0.15">
      <c r="N14041" s="93"/>
      <c r="P14041" s="93"/>
    </row>
    <row r="14042" spans="14:16" x14ac:dyDescent="0.15">
      <c r="N14042" s="93"/>
      <c r="P14042" s="93"/>
    </row>
    <row r="14043" spans="14:16" x14ac:dyDescent="0.15">
      <c r="N14043" s="93"/>
      <c r="P14043" s="93"/>
    </row>
    <row r="14044" spans="14:16" x14ac:dyDescent="0.15">
      <c r="N14044" s="93"/>
      <c r="P14044" s="93"/>
    </row>
    <row r="14045" spans="14:16" x14ac:dyDescent="0.15">
      <c r="N14045" s="93"/>
      <c r="P14045" s="93"/>
    </row>
    <row r="14046" spans="14:16" x14ac:dyDescent="0.15">
      <c r="N14046" s="93"/>
      <c r="P14046" s="93"/>
    </row>
    <row r="14047" spans="14:16" x14ac:dyDescent="0.15">
      <c r="N14047" s="93"/>
      <c r="P14047" s="93"/>
    </row>
    <row r="14048" spans="14:16" x14ac:dyDescent="0.15">
      <c r="N14048" s="93"/>
      <c r="P14048" s="93"/>
    </row>
    <row r="14049" spans="14:16" x14ac:dyDescent="0.15">
      <c r="N14049" s="93"/>
      <c r="P14049" s="93"/>
    </row>
    <row r="14050" spans="14:16" x14ac:dyDescent="0.15">
      <c r="N14050" s="93"/>
      <c r="P14050" s="93"/>
    </row>
    <row r="14051" spans="14:16" x14ac:dyDescent="0.15">
      <c r="N14051" s="93"/>
      <c r="P14051" s="93"/>
    </row>
    <row r="14052" spans="14:16" x14ac:dyDescent="0.15">
      <c r="N14052" s="93"/>
      <c r="P14052" s="93"/>
    </row>
    <row r="14053" spans="14:16" x14ac:dyDescent="0.15">
      <c r="N14053" s="93"/>
      <c r="P14053" s="93"/>
    </row>
    <row r="14054" spans="14:16" x14ac:dyDescent="0.15">
      <c r="N14054" s="93"/>
      <c r="P14054" s="93"/>
    </row>
    <row r="14055" spans="14:16" x14ac:dyDescent="0.15">
      <c r="N14055" s="93"/>
      <c r="P14055" s="93"/>
    </row>
    <row r="14056" spans="14:16" x14ac:dyDescent="0.15">
      <c r="N14056" s="93"/>
      <c r="P14056" s="93"/>
    </row>
    <row r="14057" spans="14:16" x14ac:dyDescent="0.15">
      <c r="N14057" s="93"/>
      <c r="P14057" s="93"/>
    </row>
    <row r="14058" spans="14:16" x14ac:dyDescent="0.15">
      <c r="N14058" s="93"/>
      <c r="P14058" s="93"/>
    </row>
    <row r="14059" spans="14:16" x14ac:dyDescent="0.15">
      <c r="N14059" s="93"/>
      <c r="P14059" s="93"/>
    </row>
    <row r="14060" spans="14:16" x14ac:dyDescent="0.15">
      <c r="N14060" s="93"/>
      <c r="P14060" s="93"/>
    </row>
    <row r="14061" spans="14:16" x14ac:dyDescent="0.15">
      <c r="N14061" s="93"/>
      <c r="P14061" s="93"/>
    </row>
    <row r="14062" spans="14:16" x14ac:dyDescent="0.15">
      <c r="N14062" s="93"/>
      <c r="P14062" s="93"/>
    </row>
    <row r="14063" spans="14:16" x14ac:dyDescent="0.15">
      <c r="N14063" s="93"/>
      <c r="P14063" s="93"/>
    </row>
    <row r="14064" spans="14:16" x14ac:dyDescent="0.15">
      <c r="N14064" s="93"/>
      <c r="P14064" s="93"/>
    </row>
    <row r="14065" spans="14:16" x14ac:dyDescent="0.15">
      <c r="N14065" s="93"/>
      <c r="P14065" s="93"/>
    </row>
    <row r="14066" spans="14:16" x14ac:dyDescent="0.15">
      <c r="N14066" s="93"/>
      <c r="P14066" s="93"/>
    </row>
    <row r="14067" spans="14:16" x14ac:dyDescent="0.15">
      <c r="N14067" s="93"/>
      <c r="P14067" s="93"/>
    </row>
    <row r="14068" spans="14:16" x14ac:dyDescent="0.15">
      <c r="N14068" s="93"/>
      <c r="P14068" s="93"/>
    </row>
    <row r="14069" spans="14:16" x14ac:dyDescent="0.15">
      <c r="N14069" s="93"/>
      <c r="P14069" s="93"/>
    </row>
    <row r="14070" spans="14:16" x14ac:dyDescent="0.15">
      <c r="N14070" s="93"/>
      <c r="P14070" s="93"/>
    </row>
    <row r="14071" spans="14:16" x14ac:dyDescent="0.15">
      <c r="N14071" s="93"/>
      <c r="P14071" s="93"/>
    </row>
    <row r="14072" spans="14:16" x14ac:dyDescent="0.15">
      <c r="N14072" s="93"/>
      <c r="P14072" s="93"/>
    </row>
    <row r="14073" spans="14:16" x14ac:dyDescent="0.15">
      <c r="N14073" s="93"/>
      <c r="P14073" s="93"/>
    </row>
    <row r="14074" spans="14:16" x14ac:dyDescent="0.15">
      <c r="N14074" s="93"/>
      <c r="P14074" s="93"/>
    </row>
    <row r="14075" spans="14:16" x14ac:dyDescent="0.15">
      <c r="N14075" s="93"/>
      <c r="P14075" s="93"/>
    </row>
    <row r="14076" spans="14:16" x14ac:dyDescent="0.15">
      <c r="N14076" s="93"/>
      <c r="P14076" s="93"/>
    </row>
    <row r="14077" spans="14:16" x14ac:dyDescent="0.15">
      <c r="N14077" s="93"/>
      <c r="P14077" s="93"/>
    </row>
    <row r="14078" spans="14:16" x14ac:dyDescent="0.15">
      <c r="N14078" s="93"/>
      <c r="P14078" s="93"/>
    </row>
    <row r="14079" spans="14:16" x14ac:dyDescent="0.15">
      <c r="N14079" s="93"/>
      <c r="P14079" s="93"/>
    </row>
    <row r="14080" spans="14:16" x14ac:dyDescent="0.15">
      <c r="N14080" s="93"/>
      <c r="P14080" s="93"/>
    </row>
    <row r="14081" spans="14:16" x14ac:dyDescent="0.15">
      <c r="N14081" s="93"/>
      <c r="P14081" s="93"/>
    </row>
    <row r="14082" spans="14:16" x14ac:dyDescent="0.15">
      <c r="N14082" s="93"/>
      <c r="P14082" s="93"/>
    </row>
    <row r="14083" spans="14:16" x14ac:dyDescent="0.15">
      <c r="N14083" s="93"/>
      <c r="P14083" s="93"/>
    </row>
    <row r="14084" spans="14:16" x14ac:dyDescent="0.15">
      <c r="N14084" s="93"/>
      <c r="P14084" s="93"/>
    </row>
    <row r="14085" spans="14:16" x14ac:dyDescent="0.15">
      <c r="N14085" s="93"/>
      <c r="P14085" s="93"/>
    </row>
    <row r="14086" spans="14:16" x14ac:dyDescent="0.15">
      <c r="N14086" s="93"/>
      <c r="P14086" s="93"/>
    </row>
    <row r="14087" spans="14:16" x14ac:dyDescent="0.15">
      <c r="N14087" s="93"/>
      <c r="P14087" s="93"/>
    </row>
    <row r="14088" spans="14:16" x14ac:dyDescent="0.15">
      <c r="N14088" s="93"/>
      <c r="P14088" s="93"/>
    </row>
    <row r="14089" spans="14:16" x14ac:dyDescent="0.15">
      <c r="N14089" s="93"/>
      <c r="P14089" s="93"/>
    </row>
    <row r="14090" spans="14:16" x14ac:dyDescent="0.15">
      <c r="N14090" s="93"/>
      <c r="P14090" s="93"/>
    </row>
    <row r="14091" spans="14:16" x14ac:dyDescent="0.15">
      <c r="N14091" s="93"/>
      <c r="P14091" s="93"/>
    </row>
    <row r="14092" spans="14:16" x14ac:dyDescent="0.15">
      <c r="N14092" s="93"/>
      <c r="P14092" s="93"/>
    </row>
    <row r="14093" spans="14:16" x14ac:dyDescent="0.15">
      <c r="N14093" s="93"/>
      <c r="P14093" s="93"/>
    </row>
    <row r="14094" spans="14:16" x14ac:dyDescent="0.15">
      <c r="N14094" s="93"/>
      <c r="P14094" s="93"/>
    </row>
    <row r="14095" spans="14:16" x14ac:dyDescent="0.15">
      <c r="N14095" s="93"/>
      <c r="P14095" s="93"/>
    </row>
    <row r="14096" spans="14:16" x14ac:dyDescent="0.15">
      <c r="N14096" s="93"/>
      <c r="P14096" s="93"/>
    </row>
    <row r="14097" spans="14:16" x14ac:dyDescent="0.15">
      <c r="N14097" s="93"/>
      <c r="P14097" s="93"/>
    </row>
    <row r="14098" spans="14:16" x14ac:dyDescent="0.15">
      <c r="N14098" s="93"/>
      <c r="P14098" s="93"/>
    </row>
    <row r="14099" spans="14:16" x14ac:dyDescent="0.15">
      <c r="N14099" s="93"/>
      <c r="P14099" s="93"/>
    </row>
    <row r="14100" spans="14:16" x14ac:dyDescent="0.15">
      <c r="N14100" s="93"/>
      <c r="P14100" s="93"/>
    </row>
    <row r="14101" spans="14:16" x14ac:dyDescent="0.15">
      <c r="N14101" s="93"/>
      <c r="P14101" s="93"/>
    </row>
    <row r="14102" spans="14:16" x14ac:dyDescent="0.15">
      <c r="N14102" s="93"/>
      <c r="P14102" s="93"/>
    </row>
    <row r="14103" spans="14:16" x14ac:dyDescent="0.15">
      <c r="N14103" s="93"/>
      <c r="P14103" s="93"/>
    </row>
    <row r="14104" spans="14:16" x14ac:dyDescent="0.15">
      <c r="N14104" s="93"/>
      <c r="P14104" s="93"/>
    </row>
    <row r="14105" spans="14:16" x14ac:dyDescent="0.15">
      <c r="N14105" s="93"/>
      <c r="P14105" s="93"/>
    </row>
    <row r="14106" spans="14:16" x14ac:dyDescent="0.15">
      <c r="N14106" s="93"/>
      <c r="P14106" s="93"/>
    </row>
    <row r="14107" spans="14:16" x14ac:dyDescent="0.15">
      <c r="N14107" s="93"/>
      <c r="P14107" s="93"/>
    </row>
    <row r="14108" spans="14:16" x14ac:dyDescent="0.15">
      <c r="N14108" s="93"/>
      <c r="P14108" s="93"/>
    </row>
    <row r="14109" spans="14:16" x14ac:dyDescent="0.15">
      <c r="N14109" s="93"/>
      <c r="P14109" s="93"/>
    </row>
    <row r="14110" spans="14:16" x14ac:dyDescent="0.15">
      <c r="N14110" s="93"/>
      <c r="P14110" s="93"/>
    </row>
    <row r="14111" spans="14:16" x14ac:dyDescent="0.15">
      <c r="N14111" s="93"/>
      <c r="P14111" s="93"/>
    </row>
    <row r="14112" spans="14:16" x14ac:dyDescent="0.15">
      <c r="N14112" s="93"/>
      <c r="P14112" s="93"/>
    </row>
    <row r="14113" spans="14:16" x14ac:dyDescent="0.15">
      <c r="N14113" s="93"/>
      <c r="P14113" s="93"/>
    </row>
    <row r="14114" spans="14:16" x14ac:dyDescent="0.15">
      <c r="N14114" s="93"/>
      <c r="P14114" s="93"/>
    </row>
    <row r="14115" spans="14:16" x14ac:dyDescent="0.15">
      <c r="N14115" s="93"/>
      <c r="P14115" s="93"/>
    </row>
    <row r="14116" spans="14:16" x14ac:dyDescent="0.15">
      <c r="N14116" s="93"/>
      <c r="P14116" s="93"/>
    </row>
    <row r="14117" spans="14:16" x14ac:dyDescent="0.15">
      <c r="N14117" s="93"/>
      <c r="P14117" s="93"/>
    </row>
    <row r="14118" spans="14:16" x14ac:dyDescent="0.15">
      <c r="N14118" s="93"/>
      <c r="P14118" s="93"/>
    </row>
    <row r="14119" spans="14:16" x14ac:dyDescent="0.15">
      <c r="N14119" s="93"/>
      <c r="P14119" s="93"/>
    </row>
    <row r="14120" spans="14:16" x14ac:dyDescent="0.15">
      <c r="N14120" s="93"/>
      <c r="P14120" s="93"/>
    </row>
    <row r="14121" spans="14:16" x14ac:dyDescent="0.15">
      <c r="N14121" s="93"/>
      <c r="P14121" s="93"/>
    </row>
    <row r="14122" spans="14:16" x14ac:dyDescent="0.15">
      <c r="N14122" s="93"/>
      <c r="P14122" s="93"/>
    </row>
    <row r="14123" spans="14:16" x14ac:dyDescent="0.15">
      <c r="N14123" s="93"/>
      <c r="P14123" s="93"/>
    </row>
    <row r="14124" spans="14:16" x14ac:dyDescent="0.15">
      <c r="N14124" s="93"/>
      <c r="P14124" s="93"/>
    </row>
    <row r="14125" spans="14:16" x14ac:dyDescent="0.15">
      <c r="N14125" s="93"/>
      <c r="P14125" s="93"/>
    </row>
    <row r="14126" spans="14:16" x14ac:dyDescent="0.15">
      <c r="N14126" s="93"/>
      <c r="P14126" s="93"/>
    </row>
    <row r="14127" spans="14:16" x14ac:dyDescent="0.15">
      <c r="N14127" s="93"/>
      <c r="P14127" s="93"/>
    </row>
    <row r="14128" spans="14:16" x14ac:dyDescent="0.15">
      <c r="N14128" s="93"/>
      <c r="P14128" s="93"/>
    </row>
    <row r="14129" spans="14:16" x14ac:dyDescent="0.15">
      <c r="N14129" s="93"/>
      <c r="P14129" s="93"/>
    </row>
    <row r="14130" spans="14:16" x14ac:dyDescent="0.15">
      <c r="N14130" s="93"/>
      <c r="P14130" s="93"/>
    </row>
    <row r="14131" spans="14:16" x14ac:dyDescent="0.15">
      <c r="N14131" s="93"/>
      <c r="P14131" s="93"/>
    </row>
    <row r="14132" spans="14:16" x14ac:dyDescent="0.15">
      <c r="N14132" s="93"/>
      <c r="P14132" s="93"/>
    </row>
    <row r="14133" spans="14:16" x14ac:dyDescent="0.15">
      <c r="N14133" s="93"/>
      <c r="P14133" s="93"/>
    </row>
    <row r="14134" spans="14:16" x14ac:dyDescent="0.15">
      <c r="N14134" s="93"/>
      <c r="P14134" s="93"/>
    </row>
    <row r="14135" spans="14:16" x14ac:dyDescent="0.15">
      <c r="N14135" s="93"/>
      <c r="P14135" s="93"/>
    </row>
    <row r="14136" spans="14:16" x14ac:dyDescent="0.15">
      <c r="N14136" s="93"/>
      <c r="P14136" s="93"/>
    </row>
    <row r="14137" spans="14:16" x14ac:dyDescent="0.15">
      <c r="N14137" s="93"/>
      <c r="P14137" s="93"/>
    </row>
    <row r="14138" spans="14:16" x14ac:dyDescent="0.15">
      <c r="N14138" s="93"/>
      <c r="P14138" s="93"/>
    </row>
    <row r="14139" spans="14:16" x14ac:dyDescent="0.15">
      <c r="N14139" s="93"/>
      <c r="P14139" s="93"/>
    </row>
    <row r="14140" spans="14:16" x14ac:dyDescent="0.15">
      <c r="N14140" s="93"/>
      <c r="P14140" s="93"/>
    </row>
    <row r="14141" spans="14:16" x14ac:dyDescent="0.15">
      <c r="N14141" s="93"/>
      <c r="P14141" s="93"/>
    </row>
    <row r="14142" spans="14:16" x14ac:dyDescent="0.15">
      <c r="N14142" s="93"/>
      <c r="P14142" s="93"/>
    </row>
    <row r="14143" spans="14:16" x14ac:dyDescent="0.15">
      <c r="N14143" s="93"/>
      <c r="P14143" s="93"/>
    </row>
    <row r="14144" spans="14:16" x14ac:dyDescent="0.15">
      <c r="N14144" s="93"/>
      <c r="P14144" s="93"/>
    </row>
    <row r="14145" spans="14:16" x14ac:dyDescent="0.15">
      <c r="N14145" s="93"/>
      <c r="P14145" s="93"/>
    </row>
    <row r="14146" spans="14:16" x14ac:dyDescent="0.15">
      <c r="N14146" s="93"/>
      <c r="P14146" s="93"/>
    </row>
    <row r="14147" spans="14:16" x14ac:dyDescent="0.15">
      <c r="N14147" s="93"/>
      <c r="P14147" s="93"/>
    </row>
    <row r="14148" spans="14:16" x14ac:dyDescent="0.15">
      <c r="N14148" s="93"/>
      <c r="P14148" s="93"/>
    </row>
    <row r="14149" spans="14:16" x14ac:dyDescent="0.15">
      <c r="N14149" s="93"/>
      <c r="P14149" s="93"/>
    </row>
    <row r="14150" spans="14:16" x14ac:dyDescent="0.15">
      <c r="N14150" s="93"/>
      <c r="P14150" s="93"/>
    </row>
    <row r="14151" spans="14:16" x14ac:dyDescent="0.15">
      <c r="N14151" s="93"/>
      <c r="P14151" s="93"/>
    </row>
    <row r="14152" spans="14:16" x14ac:dyDescent="0.15">
      <c r="N14152" s="93"/>
      <c r="P14152" s="93"/>
    </row>
    <row r="14153" spans="14:16" x14ac:dyDescent="0.15">
      <c r="N14153" s="93"/>
      <c r="P14153" s="93"/>
    </row>
    <row r="14154" spans="14:16" x14ac:dyDescent="0.15">
      <c r="N14154" s="93"/>
      <c r="P14154" s="93"/>
    </row>
    <row r="14155" spans="14:16" x14ac:dyDescent="0.15">
      <c r="N14155" s="93"/>
      <c r="P14155" s="93"/>
    </row>
    <row r="14156" spans="14:16" x14ac:dyDescent="0.15">
      <c r="N14156" s="93"/>
      <c r="P14156" s="93"/>
    </row>
    <row r="14157" spans="14:16" x14ac:dyDescent="0.15">
      <c r="N14157" s="93"/>
      <c r="P14157" s="93"/>
    </row>
    <row r="14158" spans="14:16" x14ac:dyDescent="0.15">
      <c r="N14158" s="93"/>
      <c r="P14158" s="93"/>
    </row>
    <row r="14159" spans="14:16" x14ac:dyDescent="0.15">
      <c r="N14159" s="93"/>
      <c r="P14159" s="93"/>
    </row>
    <row r="14160" spans="14:16" x14ac:dyDescent="0.15">
      <c r="N14160" s="93"/>
      <c r="P14160" s="93"/>
    </row>
    <row r="14161" spans="14:16" x14ac:dyDescent="0.15">
      <c r="N14161" s="93"/>
      <c r="P14161" s="93"/>
    </row>
    <row r="14162" spans="14:16" x14ac:dyDescent="0.15">
      <c r="N14162" s="93"/>
      <c r="P14162" s="93"/>
    </row>
    <row r="14163" spans="14:16" x14ac:dyDescent="0.15">
      <c r="N14163" s="93"/>
      <c r="P14163" s="93"/>
    </row>
    <row r="14164" spans="14:16" x14ac:dyDescent="0.15">
      <c r="N14164" s="93"/>
      <c r="P14164" s="93"/>
    </row>
    <row r="14165" spans="14:16" x14ac:dyDescent="0.15">
      <c r="N14165" s="93"/>
      <c r="P14165" s="93"/>
    </row>
    <row r="14166" spans="14:16" x14ac:dyDescent="0.15">
      <c r="N14166" s="93"/>
      <c r="P14166" s="93"/>
    </row>
    <row r="14167" spans="14:16" x14ac:dyDescent="0.15">
      <c r="N14167" s="93"/>
      <c r="P14167" s="93"/>
    </row>
    <row r="14168" spans="14:16" x14ac:dyDescent="0.15">
      <c r="N14168" s="93"/>
      <c r="P14168" s="93"/>
    </row>
    <row r="14169" spans="14:16" x14ac:dyDescent="0.15">
      <c r="N14169" s="93"/>
      <c r="P14169" s="93"/>
    </row>
    <row r="14170" spans="14:16" x14ac:dyDescent="0.15">
      <c r="N14170" s="93"/>
      <c r="P14170" s="93"/>
    </row>
    <row r="14171" spans="14:16" x14ac:dyDescent="0.15">
      <c r="N14171" s="93"/>
      <c r="P14171" s="93"/>
    </row>
    <row r="14172" spans="14:16" x14ac:dyDescent="0.15">
      <c r="N14172" s="93"/>
      <c r="P14172" s="93"/>
    </row>
    <row r="14173" spans="14:16" x14ac:dyDescent="0.15">
      <c r="N14173" s="93"/>
      <c r="P14173" s="93"/>
    </row>
    <row r="14174" spans="14:16" x14ac:dyDescent="0.15">
      <c r="N14174" s="93"/>
      <c r="P14174" s="93"/>
    </row>
    <row r="14175" spans="14:16" x14ac:dyDescent="0.15">
      <c r="N14175" s="93"/>
      <c r="P14175" s="93"/>
    </row>
    <row r="14176" spans="14:16" x14ac:dyDescent="0.15">
      <c r="N14176" s="93"/>
      <c r="P14176" s="93"/>
    </row>
    <row r="14177" spans="14:16" x14ac:dyDescent="0.15">
      <c r="N14177" s="93"/>
      <c r="P14177" s="93"/>
    </row>
    <row r="14178" spans="14:16" x14ac:dyDescent="0.15">
      <c r="N14178" s="93"/>
      <c r="P14178" s="93"/>
    </row>
    <row r="14179" spans="14:16" x14ac:dyDescent="0.15">
      <c r="N14179" s="93"/>
      <c r="P14179" s="93"/>
    </row>
    <row r="14180" spans="14:16" x14ac:dyDescent="0.15">
      <c r="N14180" s="93"/>
      <c r="P14180" s="93"/>
    </row>
    <row r="14181" spans="14:16" x14ac:dyDescent="0.15">
      <c r="N14181" s="93"/>
      <c r="P14181" s="93"/>
    </row>
    <row r="14182" spans="14:16" x14ac:dyDescent="0.15">
      <c r="N14182" s="93"/>
      <c r="P14182" s="93"/>
    </row>
    <row r="14183" spans="14:16" x14ac:dyDescent="0.15">
      <c r="N14183" s="93"/>
      <c r="P14183" s="93"/>
    </row>
    <row r="14184" spans="14:16" x14ac:dyDescent="0.15">
      <c r="N14184" s="93"/>
      <c r="P14184" s="93"/>
    </row>
    <row r="14185" spans="14:16" x14ac:dyDescent="0.15">
      <c r="N14185" s="93"/>
      <c r="P14185" s="93"/>
    </row>
    <row r="14186" spans="14:16" x14ac:dyDescent="0.15">
      <c r="N14186" s="93"/>
      <c r="P14186" s="93"/>
    </row>
    <row r="14187" spans="14:16" x14ac:dyDescent="0.15">
      <c r="N14187" s="93"/>
      <c r="P14187" s="93"/>
    </row>
    <row r="14188" spans="14:16" x14ac:dyDescent="0.15">
      <c r="N14188" s="93"/>
      <c r="P14188" s="93"/>
    </row>
    <row r="14189" spans="14:16" x14ac:dyDescent="0.15">
      <c r="N14189" s="93"/>
      <c r="P14189" s="93"/>
    </row>
    <row r="14190" spans="14:16" x14ac:dyDescent="0.15">
      <c r="N14190" s="93"/>
      <c r="P14190" s="93"/>
    </row>
    <row r="14191" spans="14:16" x14ac:dyDescent="0.15">
      <c r="N14191" s="93"/>
      <c r="P14191" s="93"/>
    </row>
    <row r="14192" spans="14:16" x14ac:dyDescent="0.15">
      <c r="N14192" s="93"/>
      <c r="P14192" s="93"/>
    </row>
    <row r="14193" spans="14:16" x14ac:dyDescent="0.15">
      <c r="N14193" s="93"/>
      <c r="P14193" s="93"/>
    </row>
    <row r="14194" spans="14:16" x14ac:dyDescent="0.15">
      <c r="N14194" s="93"/>
      <c r="P14194" s="93"/>
    </row>
    <row r="14195" spans="14:16" x14ac:dyDescent="0.15">
      <c r="N14195" s="93"/>
      <c r="P14195" s="93"/>
    </row>
    <row r="14196" spans="14:16" x14ac:dyDescent="0.15">
      <c r="N14196" s="93"/>
      <c r="P14196" s="93"/>
    </row>
    <row r="14197" spans="14:16" x14ac:dyDescent="0.15">
      <c r="N14197" s="93"/>
      <c r="P14197" s="93"/>
    </row>
    <row r="14198" spans="14:16" x14ac:dyDescent="0.15">
      <c r="N14198" s="93"/>
      <c r="P14198" s="93"/>
    </row>
    <row r="14199" spans="14:16" x14ac:dyDescent="0.15">
      <c r="N14199" s="93"/>
      <c r="P14199" s="93"/>
    </row>
    <row r="14200" spans="14:16" x14ac:dyDescent="0.15">
      <c r="N14200" s="93"/>
      <c r="P14200" s="93"/>
    </row>
    <row r="14201" spans="14:16" x14ac:dyDescent="0.15">
      <c r="N14201" s="93"/>
      <c r="P14201" s="93"/>
    </row>
    <row r="14202" spans="14:16" x14ac:dyDescent="0.15">
      <c r="N14202" s="93"/>
      <c r="P14202" s="93"/>
    </row>
    <row r="14203" spans="14:16" x14ac:dyDescent="0.15">
      <c r="N14203" s="93"/>
      <c r="P14203" s="93"/>
    </row>
    <row r="14204" spans="14:16" x14ac:dyDescent="0.15">
      <c r="N14204" s="93"/>
      <c r="P14204" s="93"/>
    </row>
    <row r="14205" spans="14:16" x14ac:dyDescent="0.15">
      <c r="N14205" s="93"/>
      <c r="P14205" s="93"/>
    </row>
    <row r="14206" spans="14:16" x14ac:dyDescent="0.15">
      <c r="N14206" s="93"/>
      <c r="P14206" s="93"/>
    </row>
    <row r="14207" spans="14:16" x14ac:dyDescent="0.15">
      <c r="N14207" s="93"/>
      <c r="P14207" s="93"/>
    </row>
    <row r="14208" spans="14:16" x14ac:dyDescent="0.15">
      <c r="N14208" s="93"/>
      <c r="P14208" s="93"/>
    </row>
    <row r="14209" spans="14:16" x14ac:dyDescent="0.15">
      <c r="N14209" s="93"/>
      <c r="P14209" s="93"/>
    </row>
    <row r="14210" spans="14:16" x14ac:dyDescent="0.15">
      <c r="N14210" s="93"/>
      <c r="P14210" s="93"/>
    </row>
    <row r="14211" spans="14:16" x14ac:dyDescent="0.15">
      <c r="N14211" s="93"/>
      <c r="P14211" s="93"/>
    </row>
    <row r="14212" spans="14:16" x14ac:dyDescent="0.15">
      <c r="N14212" s="93"/>
      <c r="P14212" s="93"/>
    </row>
    <row r="14213" spans="14:16" x14ac:dyDescent="0.15">
      <c r="N14213" s="93"/>
      <c r="P14213" s="93"/>
    </row>
    <row r="14214" spans="14:16" x14ac:dyDescent="0.15">
      <c r="N14214" s="93"/>
      <c r="P14214" s="93"/>
    </row>
    <row r="14215" spans="14:16" x14ac:dyDescent="0.15">
      <c r="N14215" s="93"/>
      <c r="P14215" s="93"/>
    </row>
    <row r="14216" spans="14:16" x14ac:dyDescent="0.15">
      <c r="N14216" s="93"/>
      <c r="P14216" s="93"/>
    </row>
    <row r="14217" spans="14:16" x14ac:dyDescent="0.15">
      <c r="N14217" s="93"/>
      <c r="P14217" s="93"/>
    </row>
    <row r="14218" spans="14:16" x14ac:dyDescent="0.15">
      <c r="N14218" s="93"/>
      <c r="P14218" s="93"/>
    </row>
    <row r="14219" spans="14:16" x14ac:dyDescent="0.15">
      <c r="N14219" s="93"/>
      <c r="P14219" s="93"/>
    </row>
    <row r="14220" spans="14:16" x14ac:dyDescent="0.15">
      <c r="N14220" s="93"/>
      <c r="P14220" s="93"/>
    </row>
    <row r="14221" spans="14:16" x14ac:dyDescent="0.15">
      <c r="N14221" s="93"/>
      <c r="P14221" s="93"/>
    </row>
    <row r="14222" spans="14:16" x14ac:dyDescent="0.15">
      <c r="N14222" s="93"/>
      <c r="P14222" s="93"/>
    </row>
    <row r="14223" spans="14:16" x14ac:dyDescent="0.15">
      <c r="N14223" s="93"/>
      <c r="P14223" s="93"/>
    </row>
    <row r="14224" spans="14:16" x14ac:dyDescent="0.15">
      <c r="N14224" s="93"/>
      <c r="P14224" s="93"/>
    </row>
    <row r="14225" spans="14:16" x14ac:dyDescent="0.15">
      <c r="N14225" s="93"/>
      <c r="P14225" s="93"/>
    </row>
    <row r="14226" spans="14:16" x14ac:dyDescent="0.15">
      <c r="N14226" s="93"/>
      <c r="P14226" s="93"/>
    </row>
    <row r="14227" spans="14:16" x14ac:dyDescent="0.15">
      <c r="N14227" s="93"/>
      <c r="P14227" s="93"/>
    </row>
    <row r="14228" spans="14:16" x14ac:dyDescent="0.15">
      <c r="N14228" s="93"/>
      <c r="P14228" s="93"/>
    </row>
    <row r="14229" spans="14:16" x14ac:dyDescent="0.15">
      <c r="N14229" s="93"/>
      <c r="P14229" s="93"/>
    </row>
    <row r="14230" spans="14:16" x14ac:dyDescent="0.15">
      <c r="N14230" s="93"/>
      <c r="P14230" s="93"/>
    </row>
    <row r="14231" spans="14:16" x14ac:dyDescent="0.15">
      <c r="N14231" s="93"/>
      <c r="P14231" s="93"/>
    </row>
    <row r="14232" spans="14:16" x14ac:dyDescent="0.15">
      <c r="N14232" s="93"/>
      <c r="P14232" s="93"/>
    </row>
    <row r="14233" spans="14:16" x14ac:dyDescent="0.15">
      <c r="N14233" s="93"/>
      <c r="P14233" s="93"/>
    </row>
    <row r="14234" spans="14:16" x14ac:dyDescent="0.15">
      <c r="N14234" s="93"/>
      <c r="P14234" s="93"/>
    </row>
    <row r="14235" spans="14:16" x14ac:dyDescent="0.15">
      <c r="N14235" s="93"/>
      <c r="P14235" s="93"/>
    </row>
    <row r="14236" spans="14:16" x14ac:dyDescent="0.15">
      <c r="N14236" s="93"/>
      <c r="P14236" s="93"/>
    </row>
    <row r="14237" spans="14:16" x14ac:dyDescent="0.15">
      <c r="N14237" s="93"/>
      <c r="P14237" s="93"/>
    </row>
    <row r="14238" spans="14:16" x14ac:dyDescent="0.15">
      <c r="N14238" s="93"/>
      <c r="P14238" s="93"/>
    </row>
    <row r="14239" spans="14:16" x14ac:dyDescent="0.15">
      <c r="N14239" s="93"/>
      <c r="P14239" s="93"/>
    </row>
    <row r="14240" spans="14:16" x14ac:dyDescent="0.15">
      <c r="N14240" s="93"/>
      <c r="P14240" s="93"/>
    </row>
    <row r="14241" spans="14:16" x14ac:dyDescent="0.15">
      <c r="N14241" s="93"/>
      <c r="P14241" s="93"/>
    </row>
    <row r="14242" spans="14:16" x14ac:dyDescent="0.15">
      <c r="N14242" s="93"/>
      <c r="P14242" s="93"/>
    </row>
    <row r="14243" spans="14:16" x14ac:dyDescent="0.15">
      <c r="N14243" s="93"/>
      <c r="P14243" s="93"/>
    </row>
    <row r="14244" spans="14:16" x14ac:dyDescent="0.15">
      <c r="N14244" s="93"/>
      <c r="P14244" s="93"/>
    </row>
    <row r="14245" spans="14:16" x14ac:dyDescent="0.15">
      <c r="N14245" s="93"/>
      <c r="P14245" s="93"/>
    </row>
    <row r="14246" spans="14:16" x14ac:dyDescent="0.15">
      <c r="N14246" s="93"/>
      <c r="P14246" s="93"/>
    </row>
    <row r="14247" spans="14:16" x14ac:dyDescent="0.15">
      <c r="N14247" s="93"/>
      <c r="P14247" s="93"/>
    </row>
    <row r="14248" spans="14:16" x14ac:dyDescent="0.15">
      <c r="N14248" s="93"/>
      <c r="P14248" s="93"/>
    </row>
    <row r="14249" spans="14:16" x14ac:dyDescent="0.15">
      <c r="N14249" s="93"/>
      <c r="P14249" s="93"/>
    </row>
    <row r="14250" spans="14:16" x14ac:dyDescent="0.15">
      <c r="N14250" s="93"/>
      <c r="P14250" s="93"/>
    </row>
    <row r="14251" spans="14:16" x14ac:dyDescent="0.15">
      <c r="N14251" s="93"/>
      <c r="P14251" s="93"/>
    </row>
    <row r="14252" spans="14:16" x14ac:dyDescent="0.15">
      <c r="N14252" s="93"/>
      <c r="P14252" s="93"/>
    </row>
    <row r="14253" spans="14:16" x14ac:dyDescent="0.15">
      <c r="N14253" s="93"/>
      <c r="P14253" s="93"/>
    </row>
    <row r="14254" spans="14:16" x14ac:dyDescent="0.15">
      <c r="N14254" s="93"/>
      <c r="P14254" s="93"/>
    </row>
    <row r="14255" spans="14:16" x14ac:dyDescent="0.15">
      <c r="N14255" s="93"/>
      <c r="P14255" s="93"/>
    </row>
    <row r="14256" spans="14:16" x14ac:dyDescent="0.15">
      <c r="N14256" s="93"/>
      <c r="P14256" s="93"/>
    </row>
    <row r="14257" spans="14:16" x14ac:dyDescent="0.15">
      <c r="N14257" s="93"/>
      <c r="P14257" s="93"/>
    </row>
    <row r="14258" spans="14:16" x14ac:dyDescent="0.15">
      <c r="N14258" s="93"/>
      <c r="P14258" s="93"/>
    </row>
    <row r="14259" spans="14:16" x14ac:dyDescent="0.15">
      <c r="N14259" s="93"/>
      <c r="P14259" s="93"/>
    </row>
    <row r="14260" spans="14:16" x14ac:dyDescent="0.15">
      <c r="N14260" s="93"/>
      <c r="P14260" s="93"/>
    </row>
    <row r="14261" spans="14:16" x14ac:dyDescent="0.15">
      <c r="N14261" s="93"/>
      <c r="P14261" s="93"/>
    </row>
    <row r="14262" spans="14:16" x14ac:dyDescent="0.15">
      <c r="N14262" s="93"/>
      <c r="P14262" s="93"/>
    </row>
    <row r="14263" spans="14:16" x14ac:dyDescent="0.15">
      <c r="N14263" s="93"/>
      <c r="P14263" s="93"/>
    </row>
    <row r="14264" spans="14:16" x14ac:dyDescent="0.15">
      <c r="N14264" s="93"/>
      <c r="P14264" s="93"/>
    </row>
    <row r="14265" spans="14:16" x14ac:dyDescent="0.15">
      <c r="N14265" s="93"/>
      <c r="P14265" s="93"/>
    </row>
    <row r="14266" spans="14:16" x14ac:dyDescent="0.15">
      <c r="N14266" s="93"/>
      <c r="P14266" s="93"/>
    </row>
    <row r="14267" spans="14:16" x14ac:dyDescent="0.15">
      <c r="N14267" s="93"/>
      <c r="P14267" s="93"/>
    </row>
    <row r="14268" spans="14:16" x14ac:dyDescent="0.15">
      <c r="N14268" s="93"/>
      <c r="P14268" s="93"/>
    </row>
    <row r="14269" spans="14:16" x14ac:dyDescent="0.15">
      <c r="N14269" s="93"/>
      <c r="P14269" s="93"/>
    </row>
    <row r="14270" spans="14:16" x14ac:dyDescent="0.15">
      <c r="N14270" s="93"/>
      <c r="P14270" s="93"/>
    </row>
    <row r="14271" spans="14:16" x14ac:dyDescent="0.15">
      <c r="N14271" s="93"/>
      <c r="P14271" s="93"/>
    </row>
    <row r="14272" spans="14:16" x14ac:dyDescent="0.15">
      <c r="N14272" s="93"/>
      <c r="P14272" s="93"/>
    </row>
    <row r="14273" spans="14:16" x14ac:dyDescent="0.15">
      <c r="N14273" s="93"/>
      <c r="P14273" s="93"/>
    </row>
    <row r="14274" spans="14:16" x14ac:dyDescent="0.15">
      <c r="N14274" s="93"/>
      <c r="P14274" s="93"/>
    </row>
    <row r="14275" spans="14:16" x14ac:dyDescent="0.15">
      <c r="N14275" s="93"/>
      <c r="P14275" s="93"/>
    </row>
    <row r="14276" spans="14:16" x14ac:dyDescent="0.15">
      <c r="N14276" s="93"/>
      <c r="P14276" s="93"/>
    </row>
    <row r="14277" spans="14:16" x14ac:dyDescent="0.15">
      <c r="N14277" s="93"/>
      <c r="P14277" s="93"/>
    </row>
    <row r="14278" spans="14:16" x14ac:dyDescent="0.15">
      <c r="N14278" s="93"/>
      <c r="P14278" s="93"/>
    </row>
    <row r="14279" spans="14:16" x14ac:dyDescent="0.15">
      <c r="N14279" s="93"/>
      <c r="P14279" s="93"/>
    </row>
    <row r="14280" spans="14:16" x14ac:dyDescent="0.15">
      <c r="N14280" s="93"/>
      <c r="P14280" s="93"/>
    </row>
    <row r="14281" spans="14:16" x14ac:dyDescent="0.15">
      <c r="N14281" s="93"/>
      <c r="P14281" s="93"/>
    </row>
    <row r="14282" spans="14:16" x14ac:dyDescent="0.15">
      <c r="N14282" s="93"/>
      <c r="P14282" s="93"/>
    </row>
    <row r="14283" spans="14:16" x14ac:dyDescent="0.15">
      <c r="N14283" s="93"/>
      <c r="P14283" s="93"/>
    </row>
    <row r="14284" spans="14:16" x14ac:dyDescent="0.15">
      <c r="N14284" s="93"/>
      <c r="P14284" s="93"/>
    </row>
    <row r="14285" spans="14:16" x14ac:dyDescent="0.15">
      <c r="N14285" s="93"/>
      <c r="P14285" s="93"/>
    </row>
    <row r="14286" spans="14:16" x14ac:dyDescent="0.15">
      <c r="N14286" s="93"/>
      <c r="P14286" s="93"/>
    </row>
    <row r="14287" spans="14:16" x14ac:dyDescent="0.15">
      <c r="N14287" s="93"/>
      <c r="P14287" s="93"/>
    </row>
    <row r="14288" spans="14:16" x14ac:dyDescent="0.15">
      <c r="N14288" s="93"/>
      <c r="P14288" s="93"/>
    </row>
    <row r="14289" spans="14:16" x14ac:dyDescent="0.15">
      <c r="N14289" s="93"/>
      <c r="P14289" s="93"/>
    </row>
    <row r="14290" spans="14:16" x14ac:dyDescent="0.15">
      <c r="N14290" s="93"/>
      <c r="P14290" s="93"/>
    </row>
    <row r="14291" spans="14:16" x14ac:dyDescent="0.15">
      <c r="N14291" s="93"/>
      <c r="P14291" s="93"/>
    </row>
    <row r="14292" spans="14:16" x14ac:dyDescent="0.15">
      <c r="N14292" s="93"/>
      <c r="P14292" s="93"/>
    </row>
    <row r="14293" spans="14:16" x14ac:dyDescent="0.15">
      <c r="N14293" s="93"/>
      <c r="P14293" s="93"/>
    </row>
    <row r="14294" spans="14:16" x14ac:dyDescent="0.15">
      <c r="N14294" s="93"/>
      <c r="P14294" s="93"/>
    </row>
    <row r="14295" spans="14:16" x14ac:dyDescent="0.15">
      <c r="N14295" s="93"/>
      <c r="P14295" s="93"/>
    </row>
    <row r="14296" spans="14:16" x14ac:dyDescent="0.15">
      <c r="N14296" s="93"/>
      <c r="P14296" s="93"/>
    </row>
    <row r="14297" spans="14:16" x14ac:dyDescent="0.15">
      <c r="N14297" s="93"/>
      <c r="P14297" s="93"/>
    </row>
    <row r="14298" spans="14:16" x14ac:dyDescent="0.15">
      <c r="N14298" s="93"/>
      <c r="P14298" s="93"/>
    </row>
    <row r="14299" spans="14:16" x14ac:dyDescent="0.15">
      <c r="N14299" s="93"/>
      <c r="P14299" s="93"/>
    </row>
    <row r="14300" spans="14:16" x14ac:dyDescent="0.15">
      <c r="N14300" s="93"/>
      <c r="P14300" s="93"/>
    </row>
    <row r="14301" spans="14:16" x14ac:dyDescent="0.15">
      <c r="N14301" s="93"/>
      <c r="P14301" s="93"/>
    </row>
    <row r="14302" spans="14:16" x14ac:dyDescent="0.15">
      <c r="N14302" s="93"/>
      <c r="P14302" s="93"/>
    </row>
    <row r="14303" spans="14:16" x14ac:dyDescent="0.15">
      <c r="N14303" s="93"/>
      <c r="P14303" s="93"/>
    </row>
    <row r="14304" spans="14:16" x14ac:dyDescent="0.15">
      <c r="N14304" s="93"/>
      <c r="P14304" s="93"/>
    </row>
    <row r="14305" spans="14:16" x14ac:dyDescent="0.15">
      <c r="N14305" s="93"/>
      <c r="P14305" s="93"/>
    </row>
    <row r="14306" spans="14:16" x14ac:dyDescent="0.15">
      <c r="N14306" s="93"/>
      <c r="P14306" s="93"/>
    </row>
    <row r="14307" spans="14:16" x14ac:dyDescent="0.15">
      <c r="N14307" s="93"/>
      <c r="P14307" s="93"/>
    </row>
    <row r="14308" spans="14:16" x14ac:dyDescent="0.15">
      <c r="N14308" s="93"/>
      <c r="P14308" s="93"/>
    </row>
    <row r="14309" spans="14:16" x14ac:dyDescent="0.15">
      <c r="N14309" s="93"/>
      <c r="P14309" s="93"/>
    </row>
    <row r="14310" spans="14:16" x14ac:dyDescent="0.15">
      <c r="N14310" s="93"/>
      <c r="P14310" s="93"/>
    </row>
    <row r="14311" spans="14:16" x14ac:dyDescent="0.15">
      <c r="N14311" s="93"/>
      <c r="P14311" s="93"/>
    </row>
    <row r="14312" spans="14:16" x14ac:dyDescent="0.15">
      <c r="N14312" s="93"/>
      <c r="P14312" s="93"/>
    </row>
    <row r="14313" spans="14:16" x14ac:dyDescent="0.15">
      <c r="N14313" s="93"/>
      <c r="P14313" s="93"/>
    </row>
    <row r="14314" spans="14:16" x14ac:dyDescent="0.15">
      <c r="N14314" s="93"/>
      <c r="P14314" s="93"/>
    </row>
    <row r="14315" spans="14:16" x14ac:dyDescent="0.15">
      <c r="N14315" s="93"/>
      <c r="P14315" s="93"/>
    </row>
    <row r="14316" spans="14:16" x14ac:dyDescent="0.15">
      <c r="N14316" s="93"/>
      <c r="P14316" s="93"/>
    </row>
    <row r="14317" spans="14:16" x14ac:dyDescent="0.15">
      <c r="N14317" s="93"/>
      <c r="P14317" s="93"/>
    </row>
    <row r="14318" spans="14:16" x14ac:dyDescent="0.15">
      <c r="N14318" s="93"/>
      <c r="P14318" s="93"/>
    </row>
    <row r="14319" spans="14:16" x14ac:dyDescent="0.15">
      <c r="N14319" s="93"/>
      <c r="P14319" s="93"/>
    </row>
    <row r="14320" spans="14:16" x14ac:dyDescent="0.15">
      <c r="N14320" s="93"/>
      <c r="P14320" s="93"/>
    </row>
    <row r="14321" spans="14:16" x14ac:dyDescent="0.15">
      <c r="N14321" s="93"/>
      <c r="P14321" s="93"/>
    </row>
    <row r="14322" spans="14:16" x14ac:dyDescent="0.15">
      <c r="N14322" s="93"/>
      <c r="P14322" s="93"/>
    </row>
    <row r="14323" spans="14:16" x14ac:dyDescent="0.15">
      <c r="N14323" s="93"/>
      <c r="P14323" s="93"/>
    </row>
    <row r="14324" spans="14:16" x14ac:dyDescent="0.15">
      <c r="N14324" s="93"/>
      <c r="P14324" s="93"/>
    </row>
    <row r="14325" spans="14:16" x14ac:dyDescent="0.15">
      <c r="N14325" s="93"/>
      <c r="P14325" s="93"/>
    </row>
    <row r="14326" spans="14:16" x14ac:dyDescent="0.15">
      <c r="N14326" s="93"/>
      <c r="P14326" s="93"/>
    </row>
    <row r="14327" spans="14:16" x14ac:dyDescent="0.15">
      <c r="N14327" s="93"/>
      <c r="P14327" s="93"/>
    </row>
    <row r="14328" spans="14:16" x14ac:dyDescent="0.15">
      <c r="N14328" s="93"/>
      <c r="P14328" s="93"/>
    </row>
    <row r="14329" spans="14:16" x14ac:dyDescent="0.15">
      <c r="N14329" s="93"/>
      <c r="P14329" s="93"/>
    </row>
    <row r="14330" spans="14:16" x14ac:dyDescent="0.15">
      <c r="N14330" s="93"/>
      <c r="P14330" s="93"/>
    </row>
    <row r="14331" spans="14:16" x14ac:dyDescent="0.15">
      <c r="N14331" s="93"/>
      <c r="P14331" s="93"/>
    </row>
    <row r="14332" spans="14:16" x14ac:dyDescent="0.15">
      <c r="N14332" s="93"/>
      <c r="P14332" s="93"/>
    </row>
    <row r="14333" spans="14:16" x14ac:dyDescent="0.15">
      <c r="N14333" s="93"/>
      <c r="P14333" s="93"/>
    </row>
    <row r="14334" spans="14:16" x14ac:dyDescent="0.15">
      <c r="N14334" s="93"/>
      <c r="P14334" s="93"/>
    </row>
    <row r="14335" spans="14:16" x14ac:dyDescent="0.15">
      <c r="N14335" s="93"/>
      <c r="P14335" s="93"/>
    </row>
    <row r="14336" spans="14:16" x14ac:dyDescent="0.15">
      <c r="N14336" s="93"/>
      <c r="P14336" s="93"/>
    </row>
    <row r="14337" spans="14:16" x14ac:dyDescent="0.15">
      <c r="N14337" s="93"/>
      <c r="P14337" s="93"/>
    </row>
    <row r="14338" spans="14:16" x14ac:dyDescent="0.15">
      <c r="N14338" s="93"/>
      <c r="P14338" s="93"/>
    </row>
    <row r="14339" spans="14:16" x14ac:dyDescent="0.15">
      <c r="N14339" s="93"/>
      <c r="P14339" s="93"/>
    </row>
    <row r="14340" spans="14:16" x14ac:dyDescent="0.15">
      <c r="N14340" s="93"/>
      <c r="P14340" s="93"/>
    </row>
    <row r="14341" spans="14:16" x14ac:dyDescent="0.15">
      <c r="N14341" s="93"/>
      <c r="P14341" s="93"/>
    </row>
    <row r="14342" spans="14:16" x14ac:dyDescent="0.15">
      <c r="N14342" s="93"/>
      <c r="P14342" s="93"/>
    </row>
    <row r="14343" spans="14:16" x14ac:dyDescent="0.15">
      <c r="N14343" s="93"/>
      <c r="P14343" s="93"/>
    </row>
    <row r="14344" spans="14:16" x14ac:dyDescent="0.15">
      <c r="N14344" s="93"/>
      <c r="P14344" s="93"/>
    </row>
    <row r="14345" spans="14:16" x14ac:dyDescent="0.15">
      <c r="N14345" s="93"/>
      <c r="P14345" s="93"/>
    </row>
    <row r="14346" spans="14:16" x14ac:dyDescent="0.15">
      <c r="N14346" s="93"/>
      <c r="P14346" s="93"/>
    </row>
    <row r="14347" spans="14:16" x14ac:dyDescent="0.15">
      <c r="N14347" s="93"/>
      <c r="P14347" s="93"/>
    </row>
    <row r="14348" spans="14:16" x14ac:dyDescent="0.15">
      <c r="N14348" s="93"/>
      <c r="P14348" s="93"/>
    </row>
    <row r="14349" spans="14:16" x14ac:dyDescent="0.15">
      <c r="N14349" s="93"/>
      <c r="P14349" s="93"/>
    </row>
    <row r="14350" spans="14:16" x14ac:dyDescent="0.15">
      <c r="N14350" s="93"/>
      <c r="P14350" s="93"/>
    </row>
    <row r="14351" spans="14:16" x14ac:dyDescent="0.15">
      <c r="N14351" s="93"/>
      <c r="P14351" s="93"/>
    </row>
    <row r="14352" spans="14:16" x14ac:dyDescent="0.15">
      <c r="N14352" s="93"/>
      <c r="P14352" s="93"/>
    </row>
    <row r="14353" spans="14:16" x14ac:dyDescent="0.15">
      <c r="N14353" s="93"/>
      <c r="P14353" s="93"/>
    </row>
    <row r="14354" spans="14:16" x14ac:dyDescent="0.15">
      <c r="N14354" s="93"/>
      <c r="P14354" s="93"/>
    </row>
    <row r="14355" spans="14:16" x14ac:dyDescent="0.15">
      <c r="N14355" s="93"/>
      <c r="P14355" s="93"/>
    </row>
    <row r="14356" spans="14:16" x14ac:dyDescent="0.15">
      <c r="N14356" s="93"/>
      <c r="P14356" s="93"/>
    </row>
    <row r="14357" spans="14:16" x14ac:dyDescent="0.15">
      <c r="N14357" s="93"/>
      <c r="P14357" s="93"/>
    </row>
    <row r="14358" spans="14:16" x14ac:dyDescent="0.15">
      <c r="N14358" s="93"/>
      <c r="P14358" s="93"/>
    </row>
    <row r="14359" spans="14:16" x14ac:dyDescent="0.15">
      <c r="N14359" s="93"/>
      <c r="P14359" s="93"/>
    </row>
    <row r="14360" spans="14:16" x14ac:dyDescent="0.15">
      <c r="N14360" s="93"/>
      <c r="P14360" s="93"/>
    </row>
    <row r="14361" spans="14:16" x14ac:dyDescent="0.15">
      <c r="N14361" s="93"/>
      <c r="P14361" s="93"/>
    </row>
    <row r="14362" spans="14:16" x14ac:dyDescent="0.15">
      <c r="N14362" s="93"/>
      <c r="P14362" s="93"/>
    </row>
    <row r="14363" spans="14:16" x14ac:dyDescent="0.15">
      <c r="N14363" s="93"/>
      <c r="P14363" s="93"/>
    </row>
    <row r="14364" spans="14:16" x14ac:dyDescent="0.15">
      <c r="N14364" s="93"/>
      <c r="P14364" s="93"/>
    </row>
    <row r="14365" spans="14:16" x14ac:dyDescent="0.15">
      <c r="N14365" s="93"/>
      <c r="P14365" s="93"/>
    </row>
    <row r="14366" spans="14:16" x14ac:dyDescent="0.15">
      <c r="N14366" s="93"/>
      <c r="P14366" s="93"/>
    </row>
    <row r="14367" spans="14:16" x14ac:dyDescent="0.15">
      <c r="N14367" s="93"/>
      <c r="P14367" s="93"/>
    </row>
    <row r="14368" spans="14:16" x14ac:dyDescent="0.15">
      <c r="N14368" s="93"/>
      <c r="P14368" s="93"/>
    </row>
    <row r="14369" spans="14:16" x14ac:dyDescent="0.15">
      <c r="N14369" s="93"/>
      <c r="P14369" s="93"/>
    </row>
    <row r="14370" spans="14:16" x14ac:dyDescent="0.15">
      <c r="N14370" s="93"/>
      <c r="P14370" s="93"/>
    </row>
    <row r="14371" spans="14:16" x14ac:dyDescent="0.15">
      <c r="N14371" s="93"/>
      <c r="P14371" s="93"/>
    </row>
    <row r="14372" spans="14:16" x14ac:dyDescent="0.15">
      <c r="N14372" s="93"/>
      <c r="P14372" s="93"/>
    </row>
    <row r="14373" spans="14:16" x14ac:dyDescent="0.15">
      <c r="N14373" s="93"/>
      <c r="P14373" s="93"/>
    </row>
    <row r="14374" spans="14:16" x14ac:dyDescent="0.15">
      <c r="N14374" s="93"/>
      <c r="P14374" s="93"/>
    </row>
    <row r="14375" spans="14:16" x14ac:dyDescent="0.15">
      <c r="N14375" s="93"/>
      <c r="P14375" s="93"/>
    </row>
    <row r="14376" spans="14:16" x14ac:dyDescent="0.15">
      <c r="N14376" s="93"/>
      <c r="P14376" s="93"/>
    </row>
    <row r="14377" spans="14:16" x14ac:dyDescent="0.15">
      <c r="N14377" s="93"/>
      <c r="P14377" s="93"/>
    </row>
    <row r="14378" spans="14:16" x14ac:dyDescent="0.15">
      <c r="N14378" s="93"/>
      <c r="P14378" s="93"/>
    </row>
    <row r="14379" spans="14:16" x14ac:dyDescent="0.15">
      <c r="N14379" s="93"/>
      <c r="P14379" s="93"/>
    </row>
    <row r="14380" spans="14:16" x14ac:dyDescent="0.15">
      <c r="N14380" s="93"/>
      <c r="P14380" s="93"/>
    </row>
    <row r="14381" spans="14:16" x14ac:dyDescent="0.15">
      <c r="N14381" s="93"/>
      <c r="P14381" s="93"/>
    </row>
    <row r="14382" spans="14:16" x14ac:dyDescent="0.15">
      <c r="N14382" s="93"/>
      <c r="P14382" s="93"/>
    </row>
    <row r="14383" spans="14:16" x14ac:dyDescent="0.15">
      <c r="N14383" s="93"/>
      <c r="P14383" s="93"/>
    </row>
    <row r="14384" spans="14:16" x14ac:dyDescent="0.15">
      <c r="N14384" s="93"/>
      <c r="P14384" s="93"/>
    </row>
    <row r="14385" spans="14:16" x14ac:dyDescent="0.15">
      <c r="N14385" s="93"/>
      <c r="P14385" s="93"/>
    </row>
    <row r="14386" spans="14:16" x14ac:dyDescent="0.15">
      <c r="N14386" s="93"/>
      <c r="P14386" s="93"/>
    </row>
    <row r="14387" spans="14:16" x14ac:dyDescent="0.15">
      <c r="N14387" s="93"/>
      <c r="P14387" s="93"/>
    </row>
    <row r="14388" spans="14:16" x14ac:dyDescent="0.15">
      <c r="N14388" s="93"/>
      <c r="P14388" s="93"/>
    </row>
    <row r="14389" spans="14:16" x14ac:dyDescent="0.15">
      <c r="N14389" s="93"/>
      <c r="P14389" s="93"/>
    </row>
    <row r="14390" spans="14:16" x14ac:dyDescent="0.15">
      <c r="N14390" s="93"/>
      <c r="P14390" s="93"/>
    </row>
    <row r="14391" spans="14:16" x14ac:dyDescent="0.15">
      <c r="N14391" s="93"/>
      <c r="P14391" s="93"/>
    </row>
    <row r="14392" spans="14:16" x14ac:dyDescent="0.15">
      <c r="N14392" s="93"/>
      <c r="P14392" s="93"/>
    </row>
    <row r="14393" spans="14:16" x14ac:dyDescent="0.15">
      <c r="N14393" s="93"/>
      <c r="P14393" s="93"/>
    </row>
    <row r="14394" spans="14:16" x14ac:dyDescent="0.15">
      <c r="N14394" s="93"/>
      <c r="P14394" s="93"/>
    </row>
    <row r="14395" spans="14:16" x14ac:dyDescent="0.15">
      <c r="N14395" s="93"/>
      <c r="P14395" s="93"/>
    </row>
    <row r="14396" spans="14:16" x14ac:dyDescent="0.15">
      <c r="N14396" s="93"/>
      <c r="P14396" s="93"/>
    </row>
    <row r="14397" spans="14:16" x14ac:dyDescent="0.15">
      <c r="N14397" s="93"/>
      <c r="P14397" s="93"/>
    </row>
    <row r="14398" spans="14:16" x14ac:dyDescent="0.15">
      <c r="N14398" s="93"/>
      <c r="P14398" s="93"/>
    </row>
    <row r="14399" spans="14:16" x14ac:dyDescent="0.15">
      <c r="N14399" s="93"/>
      <c r="P14399" s="93"/>
    </row>
    <row r="14400" spans="14:16" x14ac:dyDescent="0.15">
      <c r="N14400" s="93"/>
      <c r="P14400" s="93"/>
    </row>
    <row r="14401" spans="14:16" x14ac:dyDescent="0.15">
      <c r="N14401" s="93"/>
      <c r="P14401" s="93"/>
    </row>
    <row r="14402" spans="14:16" x14ac:dyDescent="0.15">
      <c r="N14402" s="93"/>
      <c r="P14402" s="93"/>
    </row>
    <row r="14403" spans="14:16" x14ac:dyDescent="0.15">
      <c r="N14403" s="93"/>
      <c r="P14403" s="93"/>
    </row>
    <row r="14404" spans="14:16" x14ac:dyDescent="0.15">
      <c r="N14404" s="93"/>
      <c r="P14404" s="93"/>
    </row>
    <row r="14405" spans="14:16" x14ac:dyDescent="0.15">
      <c r="N14405" s="93"/>
      <c r="P14405" s="93"/>
    </row>
    <row r="14406" spans="14:16" x14ac:dyDescent="0.15">
      <c r="N14406" s="93"/>
      <c r="P14406" s="93"/>
    </row>
    <row r="14407" spans="14:16" x14ac:dyDescent="0.15">
      <c r="N14407" s="93"/>
      <c r="P14407" s="93"/>
    </row>
    <row r="14408" spans="14:16" x14ac:dyDescent="0.15">
      <c r="N14408" s="93"/>
      <c r="P14408" s="93"/>
    </row>
    <row r="14409" spans="14:16" x14ac:dyDescent="0.15">
      <c r="N14409" s="93"/>
      <c r="P14409" s="93"/>
    </row>
    <row r="14410" spans="14:16" x14ac:dyDescent="0.15">
      <c r="N14410" s="93"/>
      <c r="P14410" s="93"/>
    </row>
    <row r="14411" spans="14:16" x14ac:dyDescent="0.15">
      <c r="N14411" s="93"/>
      <c r="P14411" s="93"/>
    </row>
    <row r="14412" spans="14:16" x14ac:dyDescent="0.15">
      <c r="N14412" s="93"/>
      <c r="P14412" s="93"/>
    </row>
    <row r="14413" spans="14:16" x14ac:dyDescent="0.15">
      <c r="N14413" s="93"/>
      <c r="P14413" s="93"/>
    </row>
    <row r="14414" spans="14:16" x14ac:dyDescent="0.15">
      <c r="N14414" s="93"/>
      <c r="P14414" s="93"/>
    </row>
    <row r="14415" spans="14:16" x14ac:dyDescent="0.15">
      <c r="N14415" s="93"/>
      <c r="P14415" s="93"/>
    </row>
    <row r="14416" spans="14:16" x14ac:dyDescent="0.15">
      <c r="N14416" s="93"/>
      <c r="P14416" s="93"/>
    </row>
    <row r="14417" spans="14:16" x14ac:dyDescent="0.15">
      <c r="N14417" s="93"/>
      <c r="P14417" s="93"/>
    </row>
    <row r="14418" spans="14:16" x14ac:dyDescent="0.15">
      <c r="N14418" s="93"/>
      <c r="P14418" s="93"/>
    </row>
    <row r="14419" spans="14:16" x14ac:dyDescent="0.15">
      <c r="N14419" s="93"/>
      <c r="P14419" s="93"/>
    </row>
    <row r="14420" spans="14:16" x14ac:dyDescent="0.15">
      <c r="N14420" s="93"/>
      <c r="P14420" s="93"/>
    </row>
    <row r="14421" spans="14:16" x14ac:dyDescent="0.15">
      <c r="N14421" s="93"/>
      <c r="P14421" s="93"/>
    </row>
    <row r="14422" spans="14:16" x14ac:dyDescent="0.15">
      <c r="N14422" s="93"/>
      <c r="P14422" s="93"/>
    </row>
    <row r="14423" spans="14:16" x14ac:dyDescent="0.15">
      <c r="N14423" s="93"/>
      <c r="P14423" s="93"/>
    </row>
    <row r="14424" spans="14:16" x14ac:dyDescent="0.15">
      <c r="N14424" s="93"/>
      <c r="P14424" s="93"/>
    </row>
    <row r="14425" spans="14:16" x14ac:dyDescent="0.15">
      <c r="N14425" s="93"/>
      <c r="P14425" s="93"/>
    </row>
    <row r="14426" spans="14:16" x14ac:dyDescent="0.15">
      <c r="N14426" s="93"/>
      <c r="P14426" s="93"/>
    </row>
    <row r="14427" spans="14:16" x14ac:dyDescent="0.15">
      <c r="N14427" s="93"/>
      <c r="P14427" s="93"/>
    </row>
    <row r="14428" spans="14:16" x14ac:dyDescent="0.15">
      <c r="N14428" s="93"/>
      <c r="P14428" s="93"/>
    </row>
    <row r="14429" spans="14:16" x14ac:dyDescent="0.15">
      <c r="N14429" s="93"/>
      <c r="P14429" s="93"/>
    </row>
    <row r="14430" spans="14:16" x14ac:dyDescent="0.15">
      <c r="N14430" s="93"/>
      <c r="P14430" s="93"/>
    </row>
    <row r="14431" spans="14:16" x14ac:dyDescent="0.15">
      <c r="N14431" s="93"/>
      <c r="P14431" s="93"/>
    </row>
    <row r="14432" spans="14:16" x14ac:dyDescent="0.15">
      <c r="N14432" s="93"/>
      <c r="P14432" s="93"/>
    </row>
    <row r="14433" spans="14:16" x14ac:dyDescent="0.15">
      <c r="N14433" s="93"/>
      <c r="P14433" s="93"/>
    </row>
    <row r="14434" spans="14:16" x14ac:dyDescent="0.15">
      <c r="N14434" s="93"/>
      <c r="P14434" s="93"/>
    </row>
    <row r="14435" spans="14:16" x14ac:dyDescent="0.15">
      <c r="N14435" s="93"/>
      <c r="P14435" s="93"/>
    </row>
    <row r="14436" spans="14:16" x14ac:dyDescent="0.15">
      <c r="N14436" s="93"/>
      <c r="P14436" s="93"/>
    </row>
    <row r="14437" spans="14:16" x14ac:dyDescent="0.15">
      <c r="N14437" s="93"/>
      <c r="P14437" s="93"/>
    </row>
    <row r="14438" spans="14:16" x14ac:dyDescent="0.15">
      <c r="N14438" s="93"/>
      <c r="P14438" s="93"/>
    </row>
    <row r="14439" spans="14:16" x14ac:dyDescent="0.15">
      <c r="N14439" s="93"/>
      <c r="P14439" s="93"/>
    </row>
    <row r="14440" spans="14:16" x14ac:dyDescent="0.15">
      <c r="N14440" s="93"/>
      <c r="P14440" s="93"/>
    </row>
    <row r="14441" spans="14:16" x14ac:dyDescent="0.15">
      <c r="N14441" s="93"/>
      <c r="P14441" s="93"/>
    </row>
    <row r="14442" spans="14:16" x14ac:dyDescent="0.15">
      <c r="N14442" s="93"/>
      <c r="P14442" s="93"/>
    </row>
    <row r="14443" spans="14:16" x14ac:dyDescent="0.15">
      <c r="N14443" s="93"/>
      <c r="P14443" s="93"/>
    </row>
    <row r="14444" spans="14:16" x14ac:dyDescent="0.15">
      <c r="N14444" s="93"/>
      <c r="P14444" s="93"/>
    </row>
    <row r="14445" spans="14:16" x14ac:dyDescent="0.15">
      <c r="N14445" s="93"/>
      <c r="P14445" s="93"/>
    </row>
    <row r="14446" spans="14:16" x14ac:dyDescent="0.15">
      <c r="N14446" s="93"/>
      <c r="P14446" s="93"/>
    </row>
    <row r="14447" spans="14:16" x14ac:dyDescent="0.15">
      <c r="N14447" s="93"/>
      <c r="P14447" s="93"/>
    </row>
    <row r="14448" spans="14:16" x14ac:dyDescent="0.15">
      <c r="N14448" s="93"/>
      <c r="P14448" s="93"/>
    </row>
    <row r="14449" spans="14:16" x14ac:dyDescent="0.15">
      <c r="N14449" s="93"/>
      <c r="P14449" s="93"/>
    </row>
    <row r="14450" spans="14:16" x14ac:dyDescent="0.15">
      <c r="N14450" s="93"/>
      <c r="P14450" s="93"/>
    </row>
    <row r="14451" spans="14:16" x14ac:dyDescent="0.15">
      <c r="N14451" s="93"/>
      <c r="P14451" s="93"/>
    </row>
    <row r="14452" spans="14:16" x14ac:dyDescent="0.15">
      <c r="N14452" s="93"/>
      <c r="P14452" s="93"/>
    </row>
    <row r="14453" spans="14:16" x14ac:dyDescent="0.15">
      <c r="N14453" s="93"/>
      <c r="P14453" s="93"/>
    </row>
    <row r="14454" spans="14:16" x14ac:dyDescent="0.15">
      <c r="N14454" s="93"/>
      <c r="P14454" s="93"/>
    </row>
    <row r="14455" spans="14:16" x14ac:dyDescent="0.15">
      <c r="N14455" s="93"/>
      <c r="P14455" s="93"/>
    </row>
    <row r="14456" spans="14:16" x14ac:dyDescent="0.15">
      <c r="N14456" s="93"/>
      <c r="P14456" s="93"/>
    </row>
    <row r="14457" spans="14:16" x14ac:dyDescent="0.15">
      <c r="N14457" s="93"/>
      <c r="P14457" s="93"/>
    </row>
    <row r="14458" spans="14:16" x14ac:dyDescent="0.15">
      <c r="N14458" s="93"/>
      <c r="P14458" s="93"/>
    </row>
    <row r="14459" spans="14:16" x14ac:dyDescent="0.15">
      <c r="N14459" s="93"/>
      <c r="P14459" s="93"/>
    </row>
    <row r="14460" spans="14:16" x14ac:dyDescent="0.15">
      <c r="N14460" s="93"/>
      <c r="P14460" s="93"/>
    </row>
    <row r="14461" spans="14:16" x14ac:dyDescent="0.15">
      <c r="N14461" s="93"/>
      <c r="P14461" s="93"/>
    </row>
    <row r="14462" spans="14:16" x14ac:dyDescent="0.15">
      <c r="N14462" s="93"/>
      <c r="P14462" s="93"/>
    </row>
    <row r="14463" spans="14:16" x14ac:dyDescent="0.15">
      <c r="N14463" s="93"/>
      <c r="P14463" s="93"/>
    </row>
    <row r="14464" spans="14:16" x14ac:dyDescent="0.15">
      <c r="N14464" s="93"/>
      <c r="P14464" s="93"/>
    </row>
    <row r="14465" spans="14:16" x14ac:dyDescent="0.15">
      <c r="N14465" s="93"/>
      <c r="P14465" s="93"/>
    </row>
    <row r="14466" spans="14:16" x14ac:dyDescent="0.15">
      <c r="N14466" s="93"/>
      <c r="P14466" s="93"/>
    </row>
    <row r="14467" spans="14:16" x14ac:dyDescent="0.15">
      <c r="N14467" s="93"/>
      <c r="P14467" s="93"/>
    </row>
    <row r="14468" spans="14:16" x14ac:dyDescent="0.15">
      <c r="N14468" s="93"/>
      <c r="P14468" s="93"/>
    </row>
    <row r="14469" spans="14:16" x14ac:dyDescent="0.15">
      <c r="N14469" s="93"/>
      <c r="P14469" s="93"/>
    </row>
    <row r="14470" spans="14:16" x14ac:dyDescent="0.15">
      <c r="N14470" s="93"/>
      <c r="P14470" s="93"/>
    </row>
    <row r="14471" spans="14:16" x14ac:dyDescent="0.15">
      <c r="N14471" s="93"/>
      <c r="P14471" s="93"/>
    </row>
    <row r="14472" spans="14:16" x14ac:dyDescent="0.15">
      <c r="N14472" s="93"/>
      <c r="P14472" s="93"/>
    </row>
    <row r="14473" spans="14:16" x14ac:dyDescent="0.15">
      <c r="N14473" s="93"/>
      <c r="P14473" s="93"/>
    </row>
    <row r="14474" spans="14:16" x14ac:dyDescent="0.15">
      <c r="N14474" s="93"/>
      <c r="P14474" s="93"/>
    </row>
    <row r="14475" spans="14:16" x14ac:dyDescent="0.15">
      <c r="N14475" s="93"/>
      <c r="P14475" s="93"/>
    </row>
    <row r="14476" spans="14:16" x14ac:dyDescent="0.15">
      <c r="N14476" s="93"/>
      <c r="P14476" s="93"/>
    </row>
    <row r="14477" spans="14:16" x14ac:dyDescent="0.15">
      <c r="N14477" s="93"/>
      <c r="P14477" s="93"/>
    </row>
    <row r="14478" spans="14:16" x14ac:dyDescent="0.15">
      <c r="N14478" s="93"/>
      <c r="P14478" s="93"/>
    </row>
    <row r="14479" spans="14:16" x14ac:dyDescent="0.15">
      <c r="N14479" s="93"/>
      <c r="P14479" s="93"/>
    </row>
    <row r="14480" spans="14:16" x14ac:dyDescent="0.15">
      <c r="N14480" s="93"/>
      <c r="P14480" s="93"/>
    </row>
    <row r="14481" spans="14:16" x14ac:dyDescent="0.15">
      <c r="N14481" s="93"/>
      <c r="P14481" s="93"/>
    </row>
    <row r="14482" spans="14:16" x14ac:dyDescent="0.15">
      <c r="N14482" s="93"/>
      <c r="P14482" s="93"/>
    </row>
    <row r="14483" spans="14:16" x14ac:dyDescent="0.15">
      <c r="N14483" s="93"/>
      <c r="P14483" s="93"/>
    </row>
    <row r="14484" spans="14:16" x14ac:dyDescent="0.15">
      <c r="N14484" s="93"/>
      <c r="P14484" s="93"/>
    </row>
    <row r="14485" spans="14:16" x14ac:dyDescent="0.15">
      <c r="N14485" s="93"/>
      <c r="P14485" s="93"/>
    </row>
    <row r="14486" spans="14:16" x14ac:dyDescent="0.15">
      <c r="N14486" s="93"/>
      <c r="P14486" s="93"/>
    </row>
    <row r="14487" spans="14:16" x14ac:dyDescent="0.15">
      <c r="N14487" s="93"/>
      <c r="P14487" s="93"/>
    </row>
    <row r="14488" spans="14:16" x14ac:dyDescent="0.15">
      <c r="N14488" s="93"/>
      <c r="P14488" s="93"/>
    </row>
    <row r="14489" spans="14:16" x14ac:dyDescent="0.15">
      <c r="N14489" s="93"/>
      <c r="P14489" s="93"/>
    </row>
    <row r="14490" spans="14:16" x14ac:dyDescent="0.15">
      <c r="N14490" s="93"/>
      <c r="P14490" s="93"/>
    </row>
    <row r="14491" spans="14:16" x14ac:dyDescent="0.15">
      <c r="N14491" s="93"/>
      <c r="P14491" s="93"/>
    </row>
    <row r="14492" spans="14:16" x14ac:dyDescent="0.15">
      <c r="N14492" s="93"/>
      <c r="P14492" s="93"/>
    </row>
    <row r="14493" spans="14:16" x14ac:dyDescent="0.15">
      <c r="N14493" s="93"/>
      <c r="P14493" s="93"/>
    </row>
    <row r="14494" spans="14:16" x14ac:dyDescent="0.15">
      <c r="N14494" s="93"/>
      <c r="P14494" s="93"/>
    </row>
    <row r="14495" spans="14:16" x14ac:dyDescent="0.15">
      <c r="N14495" s="93"/>
      <c r="P14495" s="93"/>
    </row>
    <row r="14496" spans="14:16" x14ac:dyDescent="0.15">
      <c r="N14496" s="93"/>
      <c r="P14496" s="93"/>
    </row>
    <row r="14497" spans="14:16" x14ac:dyDescent="0.15">
      <c r="N14497" s="93"/>
      <c r="P14497" s="93"/>
    </row>
    <row r="14498" spans="14:16" x14ac:dyDescent="0.15">
      <c r="N14498" s="93"/>
      <c r="P14498" s="93"/>
    </row>
    <row r="14499" spans="14:16" x14ac:dyDescent="0.15">
      <c r="N14499" s="93"/>
      <c r="P14499" s="93"/>
    </row>
    <row r="14500" spans="14:16" x14ac:dyDescent="0.15">
      <c r="N14500" s="93"/>
      <c r="P14500" s="93"/>
    </row>
    <row r="14501" spans="14:16" x14ac:dyDescent="0.15">
      <c r="N14501" s="93"/>
      <c r="P14501" s="93"/>
    </row>
    <row r="14502" spans="14:16" x14ac:dyDescent="0.15">
      <c r="N14502" s="93"/>
      <c r="P14502" s="93"/>
    </row>
    <row r="14503" spans="14:16" x14ac:dyDescent="0.15">
      <c r="N14503" s="93"/>
      <c r="P14503" s="93"/>
    </row>
    <row r="14504" spans="14:16" x14ac:dyDescent="0.15">
      <c r="N14504" s="93"/>
      <c r="P14504" s="93"/>
    </row>
    <row r="14505" spans="14:16" x14ac:dyDescent="0.15">
      <c r="N14505" s="93"/>
      <c r="P14505" s="93"/>
    </row>
    <row r="14506" spans="14:16" x14ac:dyDescent="0.15">
      <c r="N14506" s="93"/>
      <c r="P14506" s="93"/>
    </row>
    <row r="14507" spans="14:16" x14ac:dyDescent="0.15">
      <c r="N14507" s="93"/>
      <c r="P14507" s="93"/>
    </row>
    <row r="14508" spans="14:16" x14ac:dyDescent="0.15">
      <c r="N14508" s="93"/>
      <c r="P14508" s="93"/>
    </row>
    <row r="14509" spans="14:16" x14ac:dyDescent="0.15">
      <c r="N14509" s="93"/>
      <c r="P14509" s="93"/>
    </row>
    <row r="14510" spans="14:16" x14ac:dyDescent="0.15">
      <c r="N14510" s="93"/>
      <c r="P14510" s="93"/>
    </row>
    <row r="14511" spans="14:16" x14ac:dyDescent="0.15">
      <c r="N14511" s="93"/>
      <c r="P14511" s="93"/>
    </row>
    <row r="14512" spans="14:16" x14ac:dyDescent="0.15">
      <c r="N14512" s="93"/>
      <c r="P14512" s="93"/>
    </row>
    <row r="14513" spans="14:16" x14ac:dyDescent="0.15">
      <c r="N14513" s="93"/>
      <c r="P14513" s="93"/>
    </row>
    <row r="14514" spans="14:16" x14ac:dyDescent="0.15">
      <c r="N14514" s="93"/>
      <c r="P14514" s="93"/>
    </row>
    <row r="14515" spans="14:16" x14ac:dyDescent="0.15">
      <c r="N14515" s="93"/>
      <c r="P14515" s="93"/>
    </row>
    <row r="14516" spans="14:16" x14ac:dyDescent="0.15">
      <c r="N14516" s="93"/>
      <c r="P14516" s="93"/>
    </row>
    <row r="14517" spans="14:16" x14ac:dyDescent="0.15">
      <c r="N14517" s="93"/>
      <c r="P14517" s="93"/>
    </row>
    <row r="14518" spans="14:16" x14ac:dyDescent="0.15">
      <c r="N14518" s="93"/>
      <c r="P14518" s="93"/>
    </row>
    <row r="14519" spans="14:16" x14ac:dyDescent="0.15">
      <c r="N14519" s="93"/>
      <c r="P14519" s="93"/>
    </row>
    <row r="14520" spans="14:16" x14ac:dyDescent="0.15">
      <c r="N14520" s="93"/>
      <c r="P14520" s="93"/>
    </row>
    <row r="14521" spans="14:16" x14ac:dyDescent="0.15">
      <c r="N14521" s="93"/>
      <c r="P14521" s="93"/>
    </row>
    <row r="14522" spans="14:16" x14ac:dyDescent="0.15">
      <c r="N14522" s="93"/>
      <c r="P14522" s="93"/>
    </row>
    <row r="14523" spans="14:16" x14ac:dyDescent="0.15">
      <c r="N14523" s="93"/>
      <c r="P14523" s="93"/>
    </row>
    <row r="14524" spans="14:16" x14ac:dyDescent="0.15">
      <c r="N14524" s="93"/>
      <c r="P14524" s="93"/>
    </row>
    <row r="14525" spans="14:16" x14ac:dyDescent="0.15">
      <c r="N14525" s="93"/>
      <c r="P14525" s="93"/>
    </row>
    <row r="14526" spans="14:16" x14ac:dyDescent="0.15">
      <c r="N14526" s="93"/>
      <c r="P14526" s="93"/>
    </row>
    <row r="14527" spans="14:16" x14ac:dyDescent="0.15">
      <c r="N14527" s="93"/>
      <c r="P14527" s="93"/>
    </row>
    <row r="14528" spans="14:16" x14ac:dyDescent="0.15">
      <c r="N14528" s="93"/>
      <c r="P14528" s="93"/>
    </row>
    <row r="14529" spans="14:16" x14ac:dyDescent="0.15">
      <c r="N14529" s="93"/>
      <c r="P14529" s="93"/>
    </row>
    <row r="14530" spans="14:16" x14ac:dyDescent="0.15">
      <c r="N14530" s="93"/>
      <c r="P14530" s="93"/>
    </row>
    <row r="14531" spans="14:16" x14ac:dyDescent="0.15">
      <c r="N14531" s="93"/>
      <c r="P14531" s="93"/>
    </row>
    <row r="14532" spans="14:16" x14ac:dyDescent="0.15">
      <c r="N14532" s="93"/>
      <c r="P14532" s="93"/>
    </row>
    <row r="14533" spans="14:16" x14ac:dyDescent="0.15">
      <c r="N14533" s="93"/>
      <c r="P14533" s="93"/>
    </row>
    <row r="14534" spans="14:16" x14ac:dyDescent="0.15">
      <c r="N14534" s="93"/>
      <c r="P14534" s="93"/>
    </row>
    <row r="14535" spans="14:16" x14ac:dyDescent="0.15">
      <c r="N14535" s="93"/>
      <c r="P14535" s="93"/>
    </row>
    <row r="14536" spans="14:16" x14ac:dyDescent="0.15">
      <c r="N14536" s="93"/>
      <c r="P14536" s="93"/>
    </row>
    <row r="14537" spans="14:16" x14ac:dyDescent="0.15">
      <c r="N14537" s="93"/>
      <c r="P14537" s="93"/>
    </row>
    <row r="14538" spans="14:16" x14ac:dyDescent="0.15">
      <c r="N14538" s="93"/>
      <c r="P14538" s="93"/>
    </row>
    <row r="14539" spans="14:16" x14ac:dyDescent="0.15">
      <c r="N14539" s="93"/>
      <c r="P14539" s="93"/>
    </row>
    <row r="14540" spans="14:16" x14ac:dyDescent="0.15">
      <c r="N14540" s="93"/>
      <c r="P14540" s="93"/>
    </row>
    <row r="14541" spans="14:16" x14ac:dyDescent="0.15">
      <c r="N14541" s="93"/>
      <c r="P14541" s="93"/>
    </row>
    <row r="14542" spans="14:16" x14ac:dyDescent="0.15">
      <c r="N14542" s="93"/>
      <c r="P14542" s="93"/>
    </row>
    <row r="14543" spans="14:16" x14ac:dyDescent="0.15">
      <c r="N14543" s="93"/>
      <c r="P14543" s="93"/>
    </row>
    <row r="14544" spans="14:16" x14ac:dyDescent="0.15">
      <c r="N14544" s="93"/>
      <c r="P14544" s="93"/>
    </row>
    <row r="14545" spans="14:16" x14ac:dyDescent="0.15">
      <c r="N14545" s="93"/>
      <c r="P14545" s="93"/>
    </row>
    <row r="14546" spans="14:16" x14ac:dyDescent="0.15">
      <c r="N14546" s="93"/>
      <c r="P14546" s="93"/>
    </row>
    <row r="14547" spans="14:16" x14ac:dyDescent="0.15">
      <c r="N14547" s="93"/>
      <c r="P14547" s="93"/>
    </row>
    <row r="14548" spans="14:16" x14ac:dyDescent="0.15">
      <c r="N14548" s="93"/>
      <c r="P14548" s="93"/>
    </row>
    <row r="14549" spans="14:16" x14ac:dyDescent="0.15">
      <c r="N14549" s="93"/>
      <c r="P14549" s="93"/>
    </row>
    <row r="14550" spans="14:16" x14ac:dyDescent="0.15">
      <c r="N14550" s="93"/>
      <c r="P14550" s="93"/>
    </row>
    <row r="14551" spans="14:16" x14ac:dyDescent="0.15">
      <c r="N14551" s="93"/>
      <c r="P14551" s="93"/>
    </row>
    <row r="14552" spans="14:16" x14ac:dyDescent="0.15">
      <c r="N14552" s="93"/>
      <c r="P14552" s="93"/>
    </row>
    <row r="14553" spans="14:16" x14ac:dyDescent="0.15">
      <c r="N14553" s="93"/>
      <c r="P14553" s="93"/>
    </row>
    <row r="14554" spans="14:16" x14ac:dyDescent="0.15">
      <c r="N14554" s="93"/>
      <c r="P14554" s="93"/>
    </row>
    <row r="14555" spans="14:16" x14ac:dyDescent="0.15">
      <c r="N14555" s="93"/>
      <c r="P14555" s="93"/>
    </row>
    <row r="14556" spans="14:16" x14ac:dyDescent="0.15">
      <c r="N14556" s="93"/>
      <c r="P14556" s="93"/>
    </row>
    <row r="14557" spans="14:16" x14ac:dyDescent="0.15">
      <c r="N14557" s="93"/>
      <c r="P14557" s="93"/>
    </row>
    <row r="14558" spans="14:16" x14ac:dyDescent="0.15">
      <c r="N14558" s="93"/>
      <c r="P14558" s="93"/>
    </row>
    <row r="14559" spans="14:16" x14ac:dyDescent="0.15">
      <c r="N14559" s="93"/>
      <c r="P14559" s="93"/>
    </row>
    <row r="14560" spans="14:16" x14ac:dyDescent="0.15">
      <c r="N14560" s="93"/>
      <c r="P14560" s="93"/>
    </row>
    <row r="14561" spans="14:16" x14ac:dyDescent="0.15">
      <c r="N14561" s="93"/>
      <c r="P14561" s="93"/>
    </row>
    <row r="14562" spans="14:16" x14ac:dyDescent="0.15">
      <c r="N14562" s="93"/>
      <c r="P14562" s="93"/>
    </row>
    <row r="14563" spans="14:16" x14ac:dyDescent="0.15">
      <c r="N14563" s="93"/>
      <c r="P14563" s="93"/>
    </row>
    <row r="14564" spans="14:16" x14ac:dyDescent="0.15">
      <c r="N14564" s="93"/>
      <c r="P14564" s="93"/>
    </row>
    <row r="14565" spans="14:16" x14ac:dyDescent="0.15">
      <c r="N14565" s="93"/>
      <c r="P14565" s="93"/>
    </row>
    <row r="14566" spans="14:16" x14ac:dyDescent="0.15">
      <c r="N14566" s="93"/>
      <c r="P14566" s="93"/>
    </row>
    <row r="14567" spans="14:16" x14ac:dyDescent="0.15">
      <c r="N14567" s="93"/>
      <c r="P14567" s="93"/>
    </row>
    <row r="14568" spans="14:16" x14ac:dyDescent="0.15">
      <c r="N14568" s="93"/>
      <c r="P14568" s="93"/>
    </row>
    <row r="14569" spans="14:16" x14ac:dyDescent="0.15">
      <c r="N14569" s="93"/>
      <c r="P14569" s="93"/>
    </row>
    <row r="14570" spans="14:16" x14ac:dyDescent="0.15">
      <c r="N14570" s="93"/>
      <c r="P14570" s="93"/>
    </row>
    <row r="14571" spans="14:16" x14ac:dyDescent="0.15">
      <c r="N14571" s="93"/>
      <c r="P14571" s="93"/>
    </row>
    <row r="14572" spans="14:16" x14ac:dyDescent="0.15">
      <c r="N14572" s="93"/>
      <c r="P14572" s="93"/>
    </row>
    <row r="14573" spans="14:16" x14ac:dyDescent="0.15">
      <c r="N14573" s="93"/>
      <c r="P14573" s="93"/>
    </row>
    <row r="14574" spans="14:16" x14ac:dyDescent="0.15">
      <c r="N14574" s="93"/>
      <c r="P14574" s="93"/>
    </row>
    <row r="14575" spans="14:16" x14ac:dyDescent="0.15">
      <c r="N14575" s="93"/>
      <c r="P14575" s="93"/>
    </row>
    <row r="14576" spans="14:16" x14ac:dyDescent="0.15">
      <c r="N14576" s="93"/>
      <c r="P14576" s="93"/>
    </row>
    <row r="14577" spans="14:16" x14ac:dyDescent="0.15">
      <c r="N14577" s="93"/>
      <c r="P14577" s="93"/>
    </row>
    <row r="14578" spans="14:16" x14ac:dyDescent="0.15">
      <c r="N14578" s="93"/>
      <c r="P14578" s="93"/>
    </row>
    <row r="14579" spans="14:16" x14ac:dyDescent="0.15">
      <c r="N14579" s="93"/>
      <c r="P14579" s="93"/>
    </row>
    <row r="14580" spans="14:16" x14ac:dyDescent="0.15">
      <c r="N14580" s="93"/>
      <c r="P14580" s="93"/>
    </row>
    <row r="14581" spans="14:16" x14ac:dyDescent="0.15">
      <c r="N14581" s="93"/>
      <c r="P14581" s="93"/>
    </row>
    <row r="14582" spans="14:16" x14ac:dyDescent="0.15">
      <c r="N14582" s="93"/>
      <c r="P14582" s="93"/>
    </row>
    <row r="14583" spans="14:16" x14ac:dyDescent="0.15">
      <c r="N14583" s="93"/>
      <c r="P14583" s="93"/>
    </row>
    <row r="14584" spans="14:16" x14ac:dyDescent="0.15">
      <c r="N14584" s="93"/>
      <c r="P14584" s="93"/>
    </row>
    <row r="14585" spans="14:16" x14ac:dyDescent="0.15">
      <c r="N14585" s="93"/>
      <c r="P14585" s="93"/>
    </row>
    <row r="14586" spans="14:16" x14ac:dyDescent="0.15">
      <c r="N14586" s="93"/>
      <c r="P14586" s="93"/>
    </row>
    <row r="14587" spans="14:16" x14ac:dyDescent="0.15">
      <c r="N14587" s="93"/>
      <c r="P14587" s="93"/>
    </row>
    <row r="14588" spans="14:16" x14ac:dyDescent="0.15">
      <c r="N14588" s="93"/>
      <c r="P14588" s="93"/>
    </row>
    <row r="14589" spans="14:16" x14ac:dyDescent="0.15">
      <c r="N14589" s="93"/>
      <c r="P14589" s="93"/>
    </row>
    <row r="14590" spans="14:16" x14ac:dyDescent="0.15">
      <c r="N14590" s="93"/>
      <c r="P14590" s="93"/>
    </row>
    <row r="14591" spans="14:16" x14ac:dyDescent="0.15">
      <c r="N14591" s="93"/>
      <c r="P14591" s="93"/>
    </row>
    <row r="14592" spans="14:16" x14ac:dyDescent="0.15">
      <c r="N14592" s="93"/>
      <c r="P14592" s="93"/>
    </row>
    <row r="14593" spans="14:16" x14ac:dyDescent="0.15">
      <c r="N14593" s="93"/>
      <c r="P14593" s="93"/>
    </row>
    <row r="14594" spans="14:16" x14ac:dyDescent="0.15">
      <c r="N14594" s="93"/>
      <c r="P14594" s="93"/>
    </row>
    <row r="14595" spans="14:16" x14ac:dyDescent="0.15">
      <c r="N14595" s="93"/>
      <c r="P14595" s="93"/>
    </row>
    <row r="14596" spans="14:16" x14ac:dyDescent="0.15">
      <c r="N14596" s="93"/>
      <c r="P14596" s="93"/>
    </row>
    <row r="14597" spans="14:16" x14ac:dyDescent="0.15">
      <c r="N14597" s="93"/>
      <c r="P14597" s="93"/>
    </row>
    <row r="14598" spans="14:16" x14ac:dyDescent="0.15">
      <c r="N14598" s="93"/>
      <c r="P14598" s="93"/>
    </row>
    <row r="14599" spans="14:16" x14ac:dyDescent="0.15">
      <c r="N14599" s="93"/>
      <c r="P14599" s="93"/>
    </row>
    <row r="14600" spans="14:16" x14ac:dyDescent="0.15">
      <c r="N14600" s="93"/>
      <c r="P14600" s="93"/>
    </row>
    <row r="14601" spans="14:16" x14ac:dyDescent="0.15">
      <c r="N14601" s="93"/>
      <c r="P14601" s="93"/>
    </row>
    <row r="14602" spans="14:16" x14ac:dyDescent="0.15">
      <c r="N14602" s="93"/>
      <c r="P14602" s="93"/>
    </row>
    <row r="14603" spans="14:16" x14ac:dyDescent="0.15">
      <c r="N14603" s="93"/>
      <c r="P14603" s="93"/>
    </row>
    <row r="14604" spans="14:16" x14ac:dyDescent="0.15">
      <c r="N14604" s="93"/>
      <c r="P14604" s="93"/>
    </row>
    <row r="14605" spans="14:16" x14ac:dyDescent="0.15">
      <c r="N14605" s="93"/>
      <c r="P14605" s="93"/>
    </row>
    <row r="14606" spans="14:16" x14ac:dyDescent="0.15">
      <c r="N14606" s="93"/>
      <c r="P14606" s="93"/>
    </row>
    <row r="14607" spans="14:16" x14ac:dyDescent="0.15">
      <c r="N14607" s="93"/>
      <c r="P14607" s="93"/>
    </row>
    <row r="14608" spans="14:16" x14ac:dyDescent="0.15">
      <c r="N14608" s="93"/>
      <c r="P14608" s="93"/>
    </row>
    <row r="14609" spans="14:16" x14ac:dyDescent="0.15">
      <c r="N14609" s="93"/>
      <c r="P14609" s="93"/>
    </row>
    <row r="14610" spans="14:16" x14ac:dyDescent="0.15">
      <c r="N14610" s="93"/>
      <c r="P14610" s="93"/>
    </row>
    <row r="14611" spans="14:16" x14ac:dyDescent="0.15">
      <c r="N14611" s="93"/>
      <c r="P14611" s="93"/>
    </row>
    <row r="14612" spans="14:16" x14ac:dyDescent="0.15">
      <c r="N14612" s="93"/>
      <c r="P14612" s="93"/>
    </row>
    <row r="14613" spans="14:16" x14ac:dyDescent="0.15">
      <c r="N14613" s="93"/>
      <c r="P14613" s="93"/>
    </row>
    <row r="14614" spans="14:16" x14ac:dyDescent="0.15">
      <c r="N14614" s="93"/>
      <c r="P14614" s="93"/>
    </row>
    <row r="14615" spans="14:16" x14ac:dyDescent="0.15">
      <c r="N14615" s="93"/>
      <c r="P14615" s="93"/>
    </row>
    <row r="14616" spans="14:16" x14ac:dyDescent="0.15">
      <c r="N14616" s="93"/>
      <c r="P14616" s="93"/>
    </row>
    <row r="14617" spans="14:16" x14ac:dyDescent="0.15">
      <c r="N14617" s="93"/>
      <c r="P14617" s="93"/>
    </row>
    <row r="14618" spans="14:16" x14ac:dyDescent="0.15">
      <c r="N14618" s="93"/>
      <c r="P14618" s="93"/>
    </row>
    <row r="14619" spans="14:16" x14ac:dyDescent="0.15">
      <c r="N14619" s="93"/>
      <c r="P14619" s="93"/>
    </row>
    <row r="14620" spans="14:16" x14ac:dyDescent="0.15">
      <c r="N14620" s="93"/>
      <c r="P14620" s="93"/>
    </row>
    <row r="14621" spans="14:16" x14ac:dyDescent="0.15">
      <c r="N14621" s="93"/>
      <c r="P14621" s="93"/>
    </row>
    <row r="14622" spans="14:16" x14ac:dyDescent="0.15">
      <c r="N14622" s="93"/>
      <c r="P14622" s="93"/>
    </row>
    <row r="14623" spans="14:16" x14ac:dyDescent="0.15">
      <c r="N14623" s="93"/>
      <c r="P14623" s="93"/>
    </row>
    <row r="14624" spans="14:16" x14ac:dyDescent="0.15">
      <c r="N14624" s="93"/>
      <c r="P14624" s="93"/>
    </row>
    <row r="14625" spans="14:16" x14ac:dyDescent="0.15">
      <c r="N14625" s="93"/>
      <c r="P14625" s="93"/>
    </row>
    <row r="14626" spans="14:16" x14ac:dyDescent="0.15">
      <c r="N14626" s="93"/>
      <c r="P14626" s="93"/>
    </row>
    <row r="14627" spans="14:16" x14ac:dyDescent="0.15">
      <c r="N14627" s="93"/>
      <c r="P14627" s="93"/>
    </row>
    <row r="14628" spans="14:16" x14ac:dyDescent="0.15">
      <c r="N14628" s="93"/>
      <c r="P14628" s="93"/>
    </row>
    <row r="14629" spans="14:16" x14ac:dyDescent="0.15">
      <c r="N14629" s="93"/>
      <c r="P14629" s="93"/>
    </row>
    <row r="14630" spans="14:16" x14ac:dyDescent="0.15">
      <c r="N14630" s="93"/>
      <c r="P14630" s="93"/>
    </row>
    <row r="14631" spans="14:16" x14ac:dyDescent="0.15">
      <c r="N14631" s="93"/>
      <c r="P14631" s="93"/>
    </row>
    <row r="14632" spans="14:16" x14ac:dyDescent="0.15">
      <c r="N14632" s="93"/>
      <c r="P14632" s="93"/>
    </row>
    <row r="14633" spans="14:16" x14ac:dyDescent="0.15">
      <c r="N14633" s="93"/>
      <c r="P14633" s="93"/>
    </row>
    <row r="14634" spans="14:16" x14ac:dyDescent="0.15">
      <c r="N14634" s="93"/>
      <c r="P14634" s="93"/>
    </row>
    <row r="14635" spans="14:16" x14ac:dyDescent="0.15">
      <c r="N14635" s="93"/>
      <c r="P14635" s="93"/>
    </row>
    <row r="14636" spans="14:16" x14ac:dyDescent="0.15">
      <c r="N14636" s="93"/>
      <c r="P14636" s="93"/>
    </row>
    <row r="14637" spans="14:16" x14ac:dyDescent="0.15">
      <c r="N14637" s="93"/>
      <c r="P14637" s="93"/>
    </row>
    <row r="14638" spans="14:16" x14ac:dyDescent="0.15">
      <c r="N14638" s="93"/>
      <c r="P14638" s="93"/>
    </row>
    <row r="14639" spans="14:16" x14ac:dyDescent="0.15">
      <c r="N14639" s="93"/>
      <c r="P14639" s="93"/>
    </row>
    <row r="14640" spans="14:16" x14ac:dyDescent="0.15">
      <c r="N14640" s="93"/>
      <c r="P14640" s="93"/>
    </row>
    <row r="14641" spans="14:16" x14ac:dyDescent="0.15">
      <c r="N14641" s="93"/>
      <c r="P14641" s="93"/>
    </row>
    <row r="14642" spans="14:16" x14ac:dyDescent="0.15">
      <c r="N14642" s="93"/>
      <c r="P14642" s="93"/>
    </row>
    <row r="14643" spans="14:16" x14ac:dyDescent="0.15">
      <c r="N14643" s="93"/>
      <c r="P14643" s="93"/>
    </row>
    <row r="14644" spans="14:16" x14ac:dyDescent="0.15">
      <c r="N14644" s="93"/>
      <c r="P14644" s="93"/>
    </row>
    <row r="14645" spans="14:16" x14ac:dyDescent="0.15">
      <c r="N14645" s="93"/>
      <c r="P14645" s="93"/>
    </row>
    <row r="14646" spans="14:16" x14ac:dyDescent="0.15">
      <c r="N14646" s="93"/>
      <c r="P14646" s="93"/>
    </row>
    <row r="14647" spans="14:16" x14ac:dyDescent="0.15">
      <c r="N14647" s="93"/>
      <c r="P14647" s="93"/>
    </row>
    <row r="14648" spans="14:16" x14ac:dyDescent="0.15">
      <c r="N14648" s="93"/>
      <c r="P14648" s="93"/>
    </row>
    <row r="14649" spans="14:16" x14ac:dyDescent="0.15">
      <c r="N14649" s="93"/>
      <c r="P14649" s="93"/>
    </row>
    <row r="14650" spans="14:16" x14ac:dyDescent="0.15">
      <c r="N14650" s="93"/>
      <c r="P14650" s="93"/>
    </row>
    <row r="14651" spans="14:16" x14ac:dyDescent="0.15">
      <c r="N14651" s="93"/>
      <c r="P14651" s="93"/>
    </row>
    <row r="14652" spans="14:16" x14ac:dyDescent="0.15">
      <c r="N14652" s="93"/>
      <c r="P14652" s="93"/>
    </row>
    <row r="14653" spans="14:16" x14ac:dyDescent="0.15">
      <c r="N14653" s="93"/>
      <c r="P14653" s="93"/>
    </row>
    <row r="14654" spans="14:16" x14ac:dyDescent="0.15">
      <c r="N14654" s="93"/>
      <c r="P14654" s="93"/>
    </row>
    <row r="14655" spans="14:16" x14ac:dyDescent="0.15">
      <c r="N14655" s="93"/>
      <c r="P14655" s="93"/>
    </row>
    <row r="14656" spans="14:16" x14ac:dyDescent="0.15">
      <c r="N14656" s="93"/>
      <c r="P14656" s="93"/>
    </row>
    <row r="14657" spans="14:16" x14ac:dyDescent="0.15">
      <c r="N14657" s="93"/>
      <c r="P14657" s="93"/>
    </row>
    <row r="14658" spans="14:16" x14ac:dyDescent="0.15">
      <c r="N14658" s="93"/>
      <c r="P14658" s="93"/>
    </row>
    <row r="14659" spans="14:16" x14ac:dyDescent="0.15">
      <c r="N14659" s="93"/>
      <c r="P14659" s="93"/>
    </row>
    <row r="14660" spans="14:16" x14ac:dyDescent="0.15">
      <c r="N14660" s="93"/>
      <c r="P14660" s="93"/>
    </row>
    <row r="14661" spans="14:16" x14ac:dyDescent="0.15">
      <c r="N14661" s="93"/>
      <c r="P14661" s="93"/>
    </row>
    <row r="14662" spans="14:16" x14ac:dyDescent="0.15">
      <c r="N14662" s="93"/>
      <c r="P14662" s="93"/>
    </row>
    <row r="14663" spans="14:16" x14ac:dyDescent="0.15">
      <c r="N14663" s="93"/>
      <c r="P14663" s="93"/>
    </row>
    <row r="14664" spans="14:16" x14ac:dyDescent="0.15">
      <c r="N14664" s="93"/>
      <c r="P14664" s="93"/>
    </row>
    <row r="14665" spans="14:16" x14ac:dyDescent="0.15">
      <c r="N14665" s="93"/>
      <c r="P14665" s="93"/>
    </row>
    <row r="14666" spans="14:16" x14ac:dyDescent="0.15">
      <c r="N14666" s="93"/>
      <c r="P14666" s="93"/>
    </row>
    <row r="14667" spans="14:16" x14ac:dyDescent="0.15">
      <c r="N14667" s="93"/>
      <c r="P14667" s="93"/>
    </row>
    <row r="14668" spans="14:16" x14ac:dyDescent="0.15">
      <c r="N14668" s="93"/>
      <c r="P14668" s="93"/>
    </row>
    <row r="14669" spans="14:16" x14ac:dyDescent="0.15">
      <c r="N14669" s="93"/>
      <c r="P14669" s="93"/>
    </row>
    <row r="14670" spans="14:16" x14ac:dyDescent="0.15">
      <c r="N14670" s="93"/>
      <c r="P14670" s="93"/>
    </row>
    <row r="14671" spans="14:16" x14ac:dyDescent="0.15">
      <c r="N14671" s="93"/>
      <c r="P14671" s="93"/>
    </row>
    <row r="14672" spans="14:16" x14ac:dyDescent="0.15">
      <c r="N14672" s="93"/>
      <c r="P14672" s="93"/>
    </row>
    <row r="14673" spans="14:16" x14ac:dyDescent="0.15">
      <c r="N14673" s="93"/>
      <c r="P14673" s="93"/>
    </row>
    <row r="14674" spans="14:16" x14ac:dyDescent="0.15">
      <c r="N14674" s="93"/>
      <c r="P14674" s="93"/>
    </row>
    <row r="14675" spans="14:16" x14ac:dyDescent="0.15">
      <c r="N14675" s="93"/>
      <c r="P14675" s="93"/>
    </row>
    <row r="14676" spans="14:16" x14ac:dyDescent="0.15">
      <c r="N14676" s="93"/>
      <c r="P14676" s="93"/>
    </row>
    <row r="14677" spans="14:16" x14ac:dyDescent="0.15">
      <c r="N14677" s="93"/>
      <c r="P14677" s="93"/>
    </row>
    <row r="14678" spans="14:16" x14ac:dyDescent="0.15">
      <c r="N14678" s="93"/>
      <c r="P14678" s="93"/>
    </row>
    <row r="14679" spans="14:16" x14ac:dyDescent="0.15">
      <c r="N14679" s="93"/>
      <c r="P14679" s="93"/>
    </row>
    <row r="14680" spans="14:16" x14ac:dyDescent="0.15">
      <c r="N14680" s="93"/>
      <c r="P14680" s="93"/>
    </row>
    <row r="14681" spans="14:16" x14ac:dyDescent="0.15">
      <c r="N14681" s="93"/>
      <c r="P14681" s="93"/>
    </row>
    <row r="14682" spans="14:16" x14ac:dyDescent="0.15">
      <c r="N14682" s="93"/>
      <c r="P14682" s="93"/>
    </row>
    <row r="14683" spans="14:16" x14ac:dyDescent="0.15">
      <c r="N14683" s="93"/>
      <c r="P14683" s="93"/>
    </row>
    <row r="14684" spans="14:16" x14ac:dyDescent="0.15">
      <c r="N14684" s="93"/>
      <c r="P14684" s="93"/>
    </row>
    <row r="14685" spans="14:16" x14ac:dyDescent="0.15">
      <c r="N14685" s="93"/>
      <c r="P14685" s="93"/>
    </row>
    <row r="14686" spans="14:16" x14ac:dyDescent="0.15">
      <c r="N14686" s="93"/>
      <c r="P14686" s="93"/>
    </row>
    <row r="14687" spans="14:16" x14ac:dyDescent="0.15">
      <c r="N14687" s="93"/>
      <c r="P14687" s="93"/>
    </row>
    <row r="14688" spans="14:16" x14ac:dyDescent="0.15">
      <c r="N14688" s="93"/>
      <c r="P14688" s="93"/>
    </row>
    <row r="14689" spans="14:16" x14ac:dyDescent="0.15">
      <c r="N14689" s="93"/>
      <c r="P14689" s="93"/>
    </row>
    <row r="14690" spans="14:16" x14ac:dyDescent="0.15">
      <c r="N14690" s="93"/>
      <c r="P14690" s="93"/>
    </row>
    <row r="14691" spans="14:16" x14ac:dyDescent="0.15">
      <c r="N14691" s="93"/>
      <c r="P14691" s="93"/>
    </row>
    <row r="14692" spans="14:16" x14ac:dyDescent="0.15">
      <c r="N14692" s="93"/>
      <c r="P14692" s="93"/>
    </row>
    <row r="14693" spans="14:16" x14ac:dyDescent="0.15">
      <c r="N14693" s="93"/>
      <c r="P14693" s="93"/>
    </row>
    <row r="14694" spans="14:16" x14ac:dyDescent="0.15">
      <c r="N14694" s="93"/>
      <c r="P14694" s="93"/>
    </row>
    <row r="14695" spans="14:16" x14ac:dyDescent="0.15">
      <c r="N14695" s="93"/>
      <c r="P14695" s="93"/>
    </row>
    <row r="14696" spans="14:16" x14ac:dyDescent="0.15">
      <c r="N14696" s="93"/>
      <c r="P14696" s="93"/>
    </row>
    <row r="14697" spans="14:16" x14ac:dyDescent="0.15">
      <c r="N14697" s="93"/>
      <c r="P14697" s="93"/>
    </row>
    <row r="14698" spans="14:16" x14ac:dyDescent="0.15">
      <c r="N14698" s="93"/>
      <c r="P14698" s="93"/>
    </row>
    <row r="14699" spans="14:16" x14ac:dyDescent="0.15">
      <c r="N14699" s="93"/>
      <c r="P14699" s="93"/>
    </row>
    <row r="14700" spans="14:16" x14ac:dyDescent="0.15">
      <c r="N14700" s="93"/>
      <c r="P14700" s="93"/>
    </row>
    <row r="14701" spans="14:16" x14ac:dyDescent="0.15">
      <c r="N14701" s="93"/>
      <c r="P14701" s="93"/>
    </row>
    <row r="14702" spans="14:16" x14ac:dyDescent="0.15">
      <c r="N14702" s="93"/>
      <c r="P14702" s="93"/>
    </row>
    <row r="14703" spans="14:16" x14ac:dyDescent="0.15">
      <c r="N14703" s="93"/>
      <c r="P14703" s="93"/>
    </row>
    <row r="14704" spans="14:16" x14ac:dyDescent="0.15">
      <c r="N14704" s="93"/>
      <c r="P14704" s="93"/>
    </row>
    <row r="14705" spans="14:16" x14ac:dyDescent="0.15">
      <c r="N14705" s="93"/>
      <c r="P14705" s="93"/>
    </row>
    <row r="14706" spans="14:16" x14ac:dyDescent="0.15">
      <c r="N14706" s="93"/>
      <c r="P14706" s="93"/>
    </row>
    <row r="14707" spans="14:16" x14ac:dyDescent="0.15">
      <c r="N14707" s="93"/>
      <c r="P14707" s="93"/>
    </row>
    <row r="14708" spans="14:16" x14ac:dyDescent="0.15">
      <c r="N14708" s="93"/>
      <c r="P14708" s="93"/>
    </row>
    <row r="14709" spans="14:16" x14ac:dyDescent="0.15">
      <c r="N14709" s="93"/>
      <c r="P14709" s="93"/>
    </row>
    <row r="14710" spans="14:16" x14ac:dyDescent="0.15">
      <c r="N14710" s="93"/>
      <c r="P14710" s="93"/>
    </row>
    <row r="14711" spans="14:16" x14ac:dyDescent="0.15">
      <c r="N14711" s="93"/>
      <c r="P14711" s="93"/>
    </row>
    <row r="14712" spans="14:16" x14ac:dyDescent="0.15">
      <c r="N14712" s="93"/>
      <c r="P14712" s="93"/>
    </row>
    <row r="14713" spans="14:16" x14ac:dyDescent="0.15">
      <c r="N14713" s="93"/>
      <c r="P14713" s="93"/>
    </row>
    <row r="14714" spans="14:16" x14ac:dyDescent="0.15">
      <c r="N14714" s="93"/>
      <c r="P14714" s="93"/>
    </row>
    <row r="14715" spans="14:16" x14ac:dyDescent="0.15">
      <c r="N14715" s="93"/>
      <c r="P14715" s="93"/>
    </row>
    <row r="14716" spans="14:16" x14ac:dyDescent="0.15">
      <c r="N14716" s="93"/>
      <c r="P14716" s="93"/>
    </row>
    <row r="14717" spans="14:16" x14ac:dyDescent="0.15">
      <c r="N14717" s="93"/>
      <c r="P14717" s="93"/>
    </row>
    <row r="14718" spans="14:16" x14ac:dyDescent="0.15">
      <c r="N14718" s="93"/>
      <c r="P14718" s="93"/>
    </row>
    <row r="14719" spans="14:16" x14ac:dyDescent="0.15">
      <c r="N14719" s="93"/>
      <c r="P14719" s="93"/>
    </row>
    <row r="14720" spans="14:16" x14ac:dyDescent="0.15">
      <c r="N14720" s="93"/>
      <c r="P14720" s="93"/>
    </row>
    <row r="14721" spans="14:16" x14ac:dyDescent="0.15">
      <c r="N14721" s="93"/>
      <c r="P14721" s="93"/>
    </row>
    <row r="14722" spans="14:16" x14ac:dyDescent="0.15">
      <c r="N14722" s="93"/>
      <c r="P14722" s="93"/>
    </row>
    <row r="14723" spans="14:16" x14ac:dyDescent="0.15">
      <c r="N14723" s="93"/>
      <c r="P14723" s="93"/>
    </row>
    <row r="14724" spans="14:16" x14ac:dyDescent="0.15">
      <c r="N14724" s="93"/>
      <c r="P14724" s="93"/>
    </row>
    <row r="14725" spans="14:16" x14ac:dyDescent="0.15">
      <c r="N14725" s="93"/>
      <c r="P14725" s="93"/>
    </row>
    <row r="14726" spans="14:16" x14ac:dyDescent="0.15">
      <c r="N14726" s="93"/>
      <c r="P14726" s="93"/>
    </row>
    <row r="14727" spans="14:16" x14ac:dyDescent="0.15">
      <c r="N14727" s="93"/>
      <c r="P14727" s="93"/>
    </row>
    <row r="14728" spans="14:16" x14ac:dyDescent="0.15">
      <c r="N14728" s="93"/>
      <c r="P14728" s="93"/>
    </row>
    <row r="14729" spans="14:16" x14ac:dyDescent="0.15">
      <c r="N14729" s="93"/>
      <c r="P14729" s="93"/>
    </row>
    <row r="14730" spans="14:16" x14ac:dyDescent="0.15">
      <c r="N14730" s="93"/>
      <c r="P14730" s="93"/>
    </row>
    <row r="14731" spans="14:16" x14ac:dyDescent="0.15">
      <c r="N14731" s="93"/>
      <c r="P14731" s="93"/>
    </row>
    <row r="14732" spans="14:16" x14ac:dyDescent="0.15">
      <c r="N14732" s="93"/>
      <c r="P14732" s="93"/>
    </row>
    <row r="14733" spans="14:16" x14ac:dyDescent="0.15">
      <c r="N14733" s="93"/>
      <c r="P14733" s="93"/>
    </row>
    <row r="14734" spans="14:16" x14ac:dyDescent="0.15">
      <c r="N14734" s="93"/>
      <c r="P14734" s="93"/>
    </row>
    <row r="14735" spans="14:16" x14ac:dyDescent="0.15">
      <c r="N14735" s="93"/>
      <c r="P14735" s="93"/>
    </row>
    <row r="14736" spans="14:16" x14ac:dyDescent="0.15">
      <c r="N14736" s="93"/>
      <c r="P14736" s="93"/>
    </row>
    <row r="14737" spans="14:16" x14ac:dyDescent="0.15">
      <c r="N14737" s="93"/>
      <c r="P14737" s="93"/>
    </row>
    <row r="14738" spans="14:16" x14ac:dyDescent="0.15">
      <c r="N14738" s="93"/>
      <c r="P14738" s="93"/>
    </row>
    <row r="14739" spans="14:16" x14ac:dyDescent="0.15">
      <c r="N14739" s="93"/>
      <c r="P14739" s="93"/>
    </row>
    <row r="14740" spans="14:16" x14ac:dyDescent="0.15">
      <c r="N14740" s="93"/>
      <c r="P14740" s="93"/>
    </row>
    <row r="14741" spans="14:16" x14ac:dyDescent="0.15">
      <c r="N14741" s="93"/>
      <c r="P14741" s="93"/>
    </row>
    <row r="14742" spans="14:16" x14ac:dyDescent="0.15">
      <c r="N14742" s="93"/>
      <c r="P14742" s="93"/>
    </row>
    <row r="14743" spans="14:16" x14ac:dyDescent="0.15">
      <c r="N14743" s="93"/>
      <c r="P14743" s="93"/>
    </row>
    <row r="14744" spans="14:16" x14ac:dyDescent="0.15">
      <c r="N14744" s="93"/>
      <c r="P14744" s="93"/>
    </row>
    <row r="14745" spans="14:16" x14ac:dyDescent="0.15">
      <c r="N14745" s="93"/>
      <c r="P14745" s="93"/>
    </row>
    <row r="14746" spans="14:16" x14ac:dyDescent="0.15">
      <c r="N14746" s="93"/>
      <c r="P14746" s="93"/>
    </row>
    <row r="14747" spans="14:16" x14ac:dyDescent="0.15">
      <c r="N14747" s="93"/>
      <c r="P14747" s="93"/>
    </row>
    <row r="14748" spans="14:16" x14ac:dyDescent="0.15">
      <c r="N14748" s="93"/>
      <c r="P14748" s="93"/>
    </row>
    <row r="14749" spans="14:16" x14ac:dyDescent="0.15">
      <c r="N14749" s="93"/>
      <c r="P14749" s="93"/>
    </row>
    <row r="14750" spans="14:16" x14ac:dyDescent="0.15">
      <c r="N14750" s="93"/>
      <c r="P14750" s="93"/>
    </row>
    <row r="14751" spans="14:16" x14ac:dyDescent="0.15">
      <c r="N14751" s="93"/>
      <c r="P14751" s="93"/>
    </row>
    <row r="14752" spans="14:16" x14ac:dyDescent="0.15">
      <c r="N14752" s="93"/>
      <c r="P14752" s="93"/>
    </row>
    <row r="14753" spans="14:16" x14ac:dyDescent="0.15">
      <c r="N14753" s="93"/>
      <c r="P14753" s="93"/>
    </row>
    <row r="14754" spans="14:16" x14ac:dyDescent="0.15">
      <c r="N14754" s="93"/>
      <c r="P14754" s="93"/>
    </row>
    <row r="14755" spans="14:16" x14ac:dyDescent="0.15">
      <c r="N14755" s="93"/>
      <c r="P14755" s="93"/>
    </row>
    <row r="14756" spans="14:16" x14ac:dyDescent="0.15">
      <c r="N14756" s="93"/>
      <c r="P14756" s="93"/>
    </row>
    <row r="14757" spans="14:16" x14ac:dyDescent="0.15">
      <c r="N14757" s="93"/>
      <c r="P14757" s="93"/>
    </row>
    <row r="14758" spans="14:16" x14ac:dyDescent="0.15">
      <c r="N14758" s="93"/>
      <c r="P14758" s="93"/>
    </row>
    <row r="14759" spans="14:16" x14ac:dyDescent="0.15">
      <c r="N14759" s="93"/>
      <c r="P14759" s="93"/>
    </row>
    <row r="14760" spans="14:16" x14ac:dyDescent="0.15">
      <c r="N14760" s="93"/>
      <c r="P14760" s="93"/>
    </row>
    <row r="14761" spans="14:16" x14ac:dyDescent="0.15">
      <c r="N14761" s="93"/>
      <c r="P14761" s="93"/>
    </row>
    <row r="14762" spans="14:16" x14ac:dyDescent="0.15">
      <c r="N14762" s="93"/>
      <c r="P14762" s="93"/>
    </row>
    <row r="14763" spans="14:16" x14ac:dyDescent="0.15">
      <c r="N14763" s="93"/>
      <c r="P14763" s="93"/>
    </row>
    <row r="14764" spans="14:16" x14ac:dyDescent="0.15">
      <c r="N14764" s="93"/>
      <c r="P14764" s="93"/>
    </row>
    <row r="14765" spans="14:16" x14ac:dyDescent="0.15">
      <c r="N14765" s="93"/>
      <c r="P14765" s="93"/>
    </row>
    <row r="14766" spans="14:16" x14ac:dyDescent="0.15">
      <c r="N14766" s="93"/>
      <c r="P14766" s="93"/>
    </row>
    <row r="14767" spans="14:16" x14ac:dyDescent="0.15">
      <c r="N14767" s="93"/>
      <c r="P14767" s="93"/>
    </row>
    <row r="14768" spans="14:16" x14ac:dyDescent="0.15">
      <c r="N14768" s="93"/>
      <c r="P14768" s="93"/>
    </row>
    <row r="14769" spans="14:16" x14ac:dyDescent="0.15">
      <c r="N14769" s="93"/>
      <c r="P14769" s="93"/>
    </row>
    <row r="14770" spans="14:16" x14ac:dyDescent="0.15">
      <c r="N14770" s="93"/>
      <c r="P14770" s="93"/>
    </row>
    <row r="14771" spans="14:16" x14ac:dyDescent="0.15">
      <c r="N14771" s="93"/>
      <c r="P14771" s="93"/>
    </row>
    <row r="14772" spans="14:16" x14ac:dyDescent="0.15">
      <c r="N14772" s="93"/>
      <c r="P14772" s="93"/>
    </row>
    <row r="14773" spans="14:16" x14ac:dyDescent="0.15">
      <c r="N14773" s="93"/>
      <c r="P14773" s="93"/>
    </row>
    <row r="14774" spans="14:16" x14ac:dyDescent="0.15">
      <c r="N14774" s="93"/>
      <c r="P14774" s="93"/>
    </row>
    <row r="14775" spans="14:16" x14ac:dyDescent="0.15">
      <c r="N14775" s="93"/>
      <c r="P14775" s="93"/>
    </row>
    <row r="14776" spans="14:16" x14ac:dyDescent="0.15">
      <c r="N14776" s="93"/>
      <c r="P14776" s="93"/>
    </row>
    <row r="14777" spans="14:16" x14ac:dyDescent="0.15">
      <c r="N14777" s="93"/>
      <c r="P14777" s="93"/>
    </row>
    <row r="14778" spans="14:16" x14ac:dyDescent="0.15">
      <c r="N14778" s="93"/>
      <c r="P14778" s="93"/>
    </row>
    <row r="14779" spans="14:16" x14ac:dyDescent="0.15">
      <c r="N14779" s="93"/>
      <c r="P14779" s="93"/>
    </row>
    <row r="14780" spans="14:16" x14ac:dyDescent="0.15">
      <c r="N14780" s="93"/>
      <c r="P14780" s="93"/>
    </row>
    <row r="14781" spans="14:16" x14ac:dyDescent="0.15">
      <c r="N14781" s="93"/>
      <c r="P14781" s="93"/>
    </row>
    <row r="14782" spans="14:16" x14ac:dyDescent="0.15">
      <c r="N14782" s="93"/>
      <c r="P14782" s="93"/>
    </row>
    <row r="14783" spans="14:16" x14ac:dyDescent="0.15">
      <c r="N14783" s="93"/>
      <c r="P14783" s="93"/>
    </row>
    <row r="14784" spans="14:16" x14ac:dyDescent="0.15">
      <c r="N14784" s="93"/>
      <c r="P14784" s="93"/>
    </row>
    <row r="14785" spans="14:16" x14ac:dyDescent="0.15">
      <c r="N14785" s="93"/>
      <c r="P14785" s="93"/>
    </row>
    <row r="14786" spans="14:16" x14ac:dyDescent="0.15">
      <c r="N14786" s="93"/>
      <c r="P14786" s="93"/>
    </row>
    <row r="14787" spans="14:16" x14ac:dyDescent="0.15">
      <c r="N14787" s="93"/>
      <c r="P14787" s="93"/>
    </row>
    <row r="14788" spans="14:16" x14ac:dyDescent="0.15">
      <c r="N14788" s="93"/>
      <c r="P14788" s="93"/>
    </row>
    <row r="14789" spans="14:16" x14ac:dyDescent="0.15">
      <c r="N14789" s="93"/>
      <c r="P14789" s="93"/>
    </row>
    <row r="14790" spans="14:16" x14ac:dyDescent="0.15">
      <c r="N14790" s="93"/>
      <c r="P14790" s="93"/>
    </row>
    <row r="14791" spans="14:16" x14ac:dyDescent="0.15">
      <c r="N14791" s="93"/>
      <c r="P14791" s="93"/>
    </row>
    <row r="14792" spans="14:16" x14ac:dyDescent="0.15">
      <c r="N14792" s="93"/>
      <c r="P14792" s="93"/>
    </row>
    <row r="14793" spans="14:16" x14ac:dyDescent="0.15">
      <c r="N14793" s="93"/>
      <c r="P14793" s="93"/>
    </row>
    <row r="14794" spans="14:16" x14ac:dyDescent="0.15">
      <c r="N14794" s="93"/>
      <c r="P14794" s="93"/>
    </row>
    <row r="14795" spans="14:16" x14ac:dyDescent="0.15">
      <c r="N14795" s="93"/>
      <c r="P14795" s="93"/>
    </row>
    <row r="14796" spans="14:16" x14ac:dyDescent="0.15">
      <c r="N14796" s="93"/>
      <c r="P14796" s="93"/>
    </row>
    <row r="14797" spans="14:16" x14ac:dyDescent="0.15">
      <c r="N14797" s="93"/>
      <c r="P14797" s="93"/>
    </row>
    <row r="14798" spans="14:16" x14ac:dyDescent="0.15">
      <c r="N14798" s="93"/>
      <c r="P14798" s="93"/>
    </row>
    <row r="14799" spans="14:16" x14ac:dyDescent="0.15">
      <c r="N14799" s="93"/>
      <c r="P14799" s="93"/>
    </row>
    <row r="14800" spans="14:16" x14ac:dyDescent="0.15">
      <c r="N14800" s="93"/>
      <c r="P14800" s="93"/>
    </row>
    <row r="14801" spans="14:16" x14ac:dyDescent="0.15">
      <c r="N14801" s="93"/>
      <c r="P14801" s="93"/>
    </row>
    <row r="14802" spans="14:16" x14ac:dyDescent="0.15">
      <c r="N14802" s="93"/>
      <c r="P14802" s="93"/>
    </row>
    <row r="14803" spans="14:16" x14ac:dyDescent="0.15">
      <c r="N14803" s="93"/>
      <c r="P14803" s="93"/>
    </row>
    <row r="14804" spans="14:16" x14ac:dyDescent="0.15">
      <c r="N14804" s="93"/>
      <c r="P14804" s="93"/>
    </row>
    <row r="14805" spans="14:16" x14ac:dyDescent="0.15">
      <c r="N14805" s="93"/>
      <c r="P14805" s="93"/>
    </row>
    <row r="14806" spans="14:16" x14ac:dyDescent="0.15">
      <c r="N14806" s="93"/>
      <c r="P14806" s="93"/>
    </row>
    <row r="14807" spans="14:16" x14ac:dyDescent="0.15">
      <c r="N14807" s="93"/>
      <c r="P14807" s="93"/>
    </row>
    <row r="14808" spans="14:16" x14ac:dyDescent="0.15">
      <c r="N14808" s="93"/>
      <c r="P14808" s="93"/>
    </row>
    <row r="14809" spans="14:16" x14ac:dyDescent="0.15">
      <c r="N14809" s="93"/>
      <c r="P14809" s="93"/>
    </row>
    <row r="14810" spans="14:16" x14ac:dyDescent="0.15">
      <c r="N14810" s="93"/>
      <c r="P14810" s="93"/>
    </row>
    <row r="14811" spans="14:16" x14ac:dyDescent="0.15">
      <c r="N14811" s="93"/>
      <c r="P14811" s="93"/>
    </row>
    <row r="14812" spans="14:16" x14ac:dyDescent="0.15">
      <c r="N14812" s="93"/>
      <c r="P14812" s="93"/>
    </row>
    <row r="14813" spans="14:16" x14ac:dyDescent="0.15">
      <c r="N14813" s="93"/>
      <c r="P14813" s="93"/>
    </row>
    <row r="14814" spans="14:16" x14ac:dyDescent="0.15">
      <c r="N14814" s="93"/>
      <c r="P14814" s="93"/>
    </row>
    <row r="14815" spans="14:16" x14ac:dyDescent="0.15">
      <c r="N14815" s="93"/>
      <c r="P14815" s="93"/>
    </row>
    <row r="14816" spans="14:16" x14ac:dyDescent="0.15">
      <c r="N14816" s="93"/>
      <c r="P14816" s="93"/>
    </row>
    <row r="14817" spans="14:16" x14ac:dyDescent="0.15">
      <c r="N14817" s="93"/>
      <c r="P14817" s="93"/>
    </row>
    <row r="14818" spans="14:16" x14ac:dyDescent="0.15">
      <c r="N14818" s="93"/>
      <c r="P14818" s="93"/>
    </row>
    <row r="14819" spans="14:16" x14ac:dyDescent="0.15">
      <c r="N14819" s="93"/>
      <c r="P14819" s="93"/>
    </row>
    <row r="14820" spans="14:16" x14ac:dyDescent="0.15">
      <c r="N14820" s="93"/>
      <c r="P14820" s="93"/>
    </row>
    <row r="14821" spans="14:16" x14ac:dyDescent="0.15">
      <c r="N14821" s="93"/>
      <c r="P14821" s="93"/>
    </row>
    <row r="14822" spans="14:16" x14ac:dyDescent="0.15">
      <c r="N14822" s="93"/>
      <c r="P14822" s="93"/>
    </row>
    <row r="14823" spans="14:16" x14ac:dyDescent="0.15">
      <c r="N14823" s="93"/>
      <c r="P14823" s="93"/>
    </row>
    <row r="14824" spans="14:16" x14ac:dyDescent="0.15">
      <c r="N14824" s="93"/>
      <c r="P14824" s="93"/>
    </row>
    <row r="14825" spans="14:16" x14ac:dyDescent="0.15">
      <c r="N14825" s="93"/>
      <c r="P14825" s="93"/>
    </row>
    <row r="14826" spans="14:16" x14ac:dyDescent="0.15">
      <c r="N14826" s="93"/>
      <c r="P14826" s="93"/>
    </row>
    <row r="14827" spans="14:16" x14ac:dyDescent="0.15">
      <c r="N14827" s="93"/>
      <c r="P14827" s="93"/>
    </row>
    <row r="14828" spans="14:16" x14ac:dyDescent="0.15">
      <c r="N14828" s="93"/>
      <c r="P14828" s="93"/>
    </row>
    <row r="14829" spans="14:16" x14ac:dyDescent="0.15">
      <c r="N14829" s="93"/>
      <c r="P14829" s="93"/>
    </row>
    <row r="14830" spans="14:16" x14ac:dyDescent="0.15">
      <c r="N14830" s="93"/>
      <c r="P14830" s="93"/>
    </row>
    <row r="14831" spans="14:16" x14ac:dyDescent="0.15">
      <c r="N14831" s="93"/>
      <c r="P14831" s="93"/>
    </row>
    <row r="14832" spans="14:16" x14ac:dyDescent="0.15">
      <c r="N14832" s="93"/>
      <c r="P14832" s="93"/>
    </row>
    <row r="14833" spans="14:16" x14ac:dyDescent="0.15">
      <c r="N14833" s="93"/>
      <c r="P14833" s="93"/>
    </row>
    <row r="14834" spans="14:16" x14ac:dyDescent="0.15">
      <c r="N14834" s="93"/>
      <c r="P14834" s="93"/>
    </row>
    <row r="14835" spans="14:16" x14ac:dyDescent="0.15">
      <c r="N14835" s="93"/>
      <c r="P14835" s="93"/>
    </row>
    <row r="14836" spans="14:16" x14ac:dyDescent="0.15">
      <c r="N14836" s="93"/>
      <c r="P14836" s="93"/>
    </row>
    <row r="14837" spans="14:16" x14ac:dyDescent="0.15">
      <c r="N14837" s="93"/>
      <c r="P14837" s="93"/>
    </row>
    <row r="14838" spans="14:16" x14ac:dyDescent="0.15">
      <c r="N14838" s="93"/>
      <c r="P14838" s="93"/>
    </row>
    <row r="14839" spans="14:16" x14ac:dyDescent="0.15">
      <c r="N14839" s="93"/>
      <c r="P14839" s="93"/>
    </row>
    <row r="14840" spans="14:16" x14ac:dyDescent="0.15">
      <c r="N14840" s="93"/>
      <c r="P14840" s="93"/>
    </row>
    <row r="14841" spans="14:16" x14ac:dyDescent="0.15">
      <c r="N14841" s="93"/>
      <c r="P14841" s="93"/>
    </row>
    <row r="14842" spans="14:16" x14ac:dyDescent="0.15">
      <c r="N14842" s="93"/>
      <c r="P14842" s="93"/>
    </row>
    <row r="14843" spans="14:16" x14ac:dyDescent="0.15">
      <c r="N14843" s="93"/>
      <c r="P14843" s="93"/>
    </row>
    <row r="14844" spans="14:16" x14ac:dyDescent="0.15">
      <c r="N14844" s="93"/>
      <c r="P14844" s="93"/>
    </row>
    <row r="14845" spans="14:16" x14ac:dyDescent="0.15">
      <c r="N14845" s="93"/>
      <c r="P14845" s="93"/>
    </row>
    <row r="14846" spans="14:16" x14ac:dyDescent="0.15">
      <c r="N14846" s="93"/>
      <c r="P14846" s="93"/>
    </row>
    <row r="14847" spans="14:16" x14ac:dyDescent="0.15">
      <c r="N14847" s="93"/>
      <c r="P14847" s="93"/>
    </row>
    <row r="14848" spans="14:16" x14ac:dyDescent="0.15">
      <c r="N14848" s="93"/>
      <c r="P14848" s="93"/>
    </row>
    <row r="14849" spans="14:16" x14ac:dyDescent="0.15">
      <c r="N14849" s="93"/>
      <c r="P14849" s="93"/>
    </row>
    <row r="14850" spans="14:16" x14ac:dyDescent="0.15">
      <c r="N14850" s="93"/>
      <c r="P14850" s="93"/>
    </row>
    <row r="14851" spans="14:16" x14ac:dyDescent="0.15">
      <c r="N14851" s="93"/>
      <c r="P14851" s="93"/>
    </row>
    <row r="14852" spans="14:16" x14ac:dyDescent="0.15">
      <c r="N14852" s="93"/>
      <c r="P14852" s="93"/>
    </row>
    <row r="14853" spans="14:16" x14ac:dyDescent="0.15">
      <c r="N14853" s="93"/>
      <c r="P14853" s="93"/>
    </row>
    <row r="14854" spans="14:16" x14ac:dyDescent="0.15">
      <c r="N14854" s="93"/>
      <c r="P14854" s="93"/>
    </row>
    <row r="14855" spans="14:16" x14ac:dyDescent="0.15">
      <c r="N14855" s="93"/>
      <c r="P14855" s="93"/>
    </row>
    <row r="14856" spans="14:16" x14ac:dyDescent="0.15">
      <c r="N14856" s="93"/>
      <c r="P14856" s="93"/>
    </row>
    <row r="14857" spans="14:16" x14ac:dyDescent="0.15">
      <c r="N14857" s="93"/>
      <c r="P14857" s="93"/>
    </row>
    <row r="14858" spans="14:16" x14ac:dyDescent="0.15">
      <c r="N14858" s="93"/>
      <c r="P14858" s="93"/>
    </row>
    <row r="14859" spans="14:16" x14ac:dyDescent="0.15">
      <c r="N14859" s="93"/>
      <c r="P14859" s="93"/>
    </row>
    <row r="14860" spans="14:16" x14ac:dyDescent="0.15">
      <c r="N14860" s="93"/>
      <c r="P14860" s="93"/>
    </row>
    <row r="14861" spans="14:16" x14ac:dyDescent="0.15">
      <c r="N14861" s="93"/>
      <c r="P14861" s="93"/>
    </row>
    <row r="14862" spans="14:16" x14ac:dyDescent="0.15">
      <c r="N14862" s="93"/>
      <c r="P14862" s="93"/>
    </row>
    <row r="14863" spans="14:16" x14ac:dyDescent="0.15">
      <c r="N14863" s="93"/>
      <c r="P14863" s="93"/>
    </row>
    <row r="14864" spans="14:16" x14ac:dyDescent="0.15">
      <c r="N14864" s="93"/>
      <c r="P14864" s="93"/>
    </row>
    <row r="14865" spans="14:16" x14ac:dyDescent="0.15">
      <c r="N14865" s="93"/>
      <c r="P14865" s="93"/>
    </row>
    <row r="14866" spans="14:16" x14ac:dyDescent="0.15">
      <c r="N14866" s="93"/>
      <c r="P14866" s="93"/>
    </row>
    <row r="14867" spans="14:16" x14ac:dyDescent="0.15">
      <c r="N14867" s="93"/>
      <c r="P14867" s="93"/>
    </row>
    <row r="14868" spans="14:16" x14ac:dyDescent="0.15">
      <c r="N14868" s="93"/>
      <c r="P14868" s="93"/>
    </row>
    <row r="14869" spans="14:16" x14ac:dyDescent="0.15">
      <c r="N14869" s="93"/>
      <c r="P14869" s="93"/>
    </row>
    <row r="14870" spans="14:16" x14ac:dyDescent="0.15">
      <c r="N14870" s="93"/>
      <c r="P14870" s="93"/>
    </row>
    <row r="14871" spans="14:16" x14ac:dyDescent="0.15">
      <c r="N14871" s="93"/>
      <c r="P14871" s="93"/>
    </row>
    <row r="14872" spans="14:16" x14ac:dyDescent="0.15">
      <c r="N14872" s="93"/>
      <c r="P14872" s="93"/>
    </row>
    <row r="14873" spans="14:16" x14ac:dyDescent="0.15">
      <c r="N14873" s="93"/>
      <c r="P14873" s="93"/>
    </row>
    <row r="14874" spans="14:16" x14ac:dyDescent="0.15">
      <c r="N14874" s="93"/>
      <c r="P14874" s="93"/>
    </row>
    <row r="14875" spans="14:16" x14ac:dyDescent="0.15">
      <c r="N14875" s="93"/>
      <c r="P14875" s="93"/>
    </row>
    <row r="14876" spans="14:16" x14ac:dyDescent="0.15">
      <c r="N14876" s="93"/>
      <c r="P14876" s="93"/>
    </row>
    <row r="14877" spans="14:16" x14ac:dyDescent="0.15">
      <c r="N14877" s="93"/>
      <c r="P14877" s="93"/>
    </row>
    <row r="14878" spans="14:16" x14ac:dyDescent="0.15">
      <c r="N14878" s="93"/>
      <c r="P14878" s="93"/>
    </row>
    <row r="14879" spans="14:16" x14ac:dyDescent="0.15">
      <c r="N14879" s="93"/>
      <c r="P14879" s="93"/>
    </row>
    <row r="14880" spans="14:16" x14ac:dyDescent="0.15">
      <c r="N14880" s="93"/>
      <c r="P14880" s="93"/>
    </row>
    <row r="14881" spans="14:16" x14ac:dyDescent="0.15">
      <c r="N14881" s="93"/>
      <c r="P14881" s="93"/>
    </row>
    <row r="14882" spans="14:16" x14ac:dyDescent="0.15">
      <c r="N14882" s="93"/>
      <c r="P14882" s="93"/>
    </row>
    <row r="14883" spans="14:16" x14ac:dyDescent="0.15">
      <c r="N14883" s="93"/>
      <c r="P14883" s="93"/>
    </row>
    <row r="14884" spans="14:16" x14ac:dyDescent="0.15">
      <c r="N14884" s="93"/>
      <c r="P14884" s="93"/>
    </row>
    <row r="14885" spans="14:16" x14ac:dyDescent="0.15">
      <c r="N14885" s="93"/>
      <c r="P14885" s="93"/>
    </row>
    <row r="14886" spans="14:16" x14ac:dyDescent="0.15">
      <c r="N14886" s="93"/>
      <c r="P14886" s="93"/>
    </row>
    <row r="14887" spans="14:16" x14ac:dyDescent="0.15">
      <c r="N14887" s="93"/>
      <c r="P14887" s="93"/>
    </row>
    <row r="14888" spans="14:16" x14ac:dyDescent="0.15">
      <c r="N14888" s="93"/>
      <c r="P14888" s="93"/>
    </row>
    <row r="14889" spans="14:16" x14ac:dyDescent="0.15">
      <c r="N14889" s="93"/>
      <c r="P14889" s="93"/>
    </row>
    <row r="14890" spans="14:16" x14ac:dyDescent="0.15">
      <c r="N14890" s="93"/>
      <c r="P14890" s="93"/>
    </row>
    <row r="14891" spans="14:16" x14ac:dyDescent="0.15">
      <c r="N14891" s="93"/>
      <c r="P14891" s="93"/>
    </row>
    <row r="14892" spans="14:16" x14ac:dyDescent="0.15">
      <c r="N14892" s="93"/>
      <c r="P14892" s="93"/>
    </row>
    <row r="14893" spans="14:16" x14ac:dyDescent="0.15">
      <c r="N14893" s="93"/>
      <c r="P14893" s="93"/>
    </row>
    <row r="14894" spans="14:16" x14ac:dyDescent="0.15">
      <c r="N14894" s="93"/>
      <c r="P14894" s="93"/>
    </row>
    <row r="14895" spans="14:16" x14ac:dyDescent="0.15">
      <c r="N14895" s="93"/>
      <c r="P14895" s="93"/>
    </row>
    <row r="14896" spans="14:16" x14ac:dyDescent="0.15">
      <c r="N14896" s="93"/>
      <c r="P14896" s="93"/>
    </row>
    <row r="14897" spans="14:16" x14ac:dyDescent="0.15">
      <c r="N14897" s="93"/>
      <c r="P14897" s="93"/>
    </row>
    <row r="14898" spans="14:16" x14ac:dyDescent="0.15">
      <c r="N14898" s="93"/>
      <c r="P14898" s="93"/>
    </row>
    <row r="14899" spans="14:16" x14ac:dyDescent="0.15">
      <c r="N14899" s="93"/>
      <c r="P14899" s="93"/>
    </row>
    <row r="14900" spans="14:16" x14ac:dyDescent="0.15">
      <c r="N14900" s="93"/>
      <c r="P14900" s="93"/>
    </row>
    <row r="14901" spans="14:16" x14ac:dyDescent="0.15">
      <c r="N14901" s="93"/>
      <c r="P14901" s="93"/>
    </row>
    <row r="14902" spans="14:16" x14ac:dyDescent="0.15">
      <c r="N14902" s="93"/>
      <c r="P14902" s="93"/>
    </row>
    <row r="14903" spans="14:16" x14ac:dyDescent="0.15">
      <c r="N14903" s="93"/>
      <c r="P14903" s="93"/>
    </row>
    <row r="14904" spans="14:16" x14ac:dyDescent="0.15">
      <c r="N14904" s="93"/>
      <c r="P14904" s="93"/>
    </row>
    <row r="14905" spans="14:16" x14ac:dyDescent="0.15">
      <c r="N14905" s="93"/>
      <c r="P14905" s="93"/>
    </row>
    <row r="14906" spans="14:16" x14ac:dyDescent="0.15">
      <c r="N14906" s="93"/>
      <c r="P14906" s="93"/>
    </row>
    <row r="14907" spans="14:16" x14ac:dyDescent="0.15">
      <c r="N14907" s="93"/>
      <c r="P14907" s="93"/>
    </row>
    <row r="14908" spans="14:16" x14ac:dyDescent="0.15">
      <c r="N14908" s="93"/>
      <c r="P14908" s="93"/>
    </row>
    <row r="14909" spans="14:16" x14ac:dyDescent="0.15">
      <c r="N14909" s="93"/>
      <c r="P14909" s="93"/>
    </row>
    <row r="14910" spans="14:16" x14ac:dyDescent="0.15">
      <c r="N14910" s="93"/>
      <c r="P14910" s="93"/>
    </row>
    <row r="14911" spans="14:16" x14ac:dyDescent="0.15">
      <c r="N14911" s="93"/>
      <c r="P14911" s="93"/>
    </row>
    <row r="14912" spans="14:16" x14ac:dyDescent="0.15">
      <c r="N14912" s="93"/>
      <c r="P14912" s="93"/>
    </row>
    <row r="14913" spans="14:16" x14ac:dyDescent="0.15">
      <c r="N14913" s="93"/>
      <c r="P14913" s="93"/>
    </row>
    <row r="14914" spans="14:16" x14ac:dyDescent="0.15">
      <c r="N14914" s="93"/>
      <c r="P14914" s="93"/>
    </row>
    <row r="14915" spans="14:16" x14ac:dyDescent="0.15">
      <c r="N14915" s="93"/>
      <c r="P14915" s="93"/>
    </row>
    <row r="14916" spans="14:16" x14ac:dyDescent="0.15">
      <c r="N14916" s="93"/>
      <c r="P14916" s="93"/>
    </row>
    <row r="14917" spans="14:16" x14ac:dyDescent="0.15">
      <c r="N14917" s="93"/>
      <c r="P14917" s="93"/>
    </row>
    <row r="14918" spans="14:16" x14ac:dyDescent="0.15">
      <c r="N14918" s="93"/>
      <c r="P14918" s="93"/>
    </row>
    <row r="14919" spans="14:16" x14ac:dyDescent="0.15">
      <c r="N14919" s="93"/>
      <c r="P14919" s="93"/>
    </row>
    <row r="14920" spans="14:16" x14ac:dyDescent="0.15">
      <c r="N14920" s="93"/>
      <c r="P14920" s="93"/>
    </row>
    <row r="14921" spans="14:16" x14ac:dyDescent="0.15">
      <c r="N14921" s="93"/>
      <c r="P14921" s="93"/>
    </row>
    <row r="14922" spans="14:16" x14ac:dyDescent="0.15">
      <c r="N14922" s="93"/>
      <c r="P14922" s="93"/>
    </row>
    <row r="14923" spans="14:16" x14ac:dyDescent="0.15">
      <c r="N14923" s="93"/>
      <c r="P14923" s="93"/>
    </row>
    <row r="14924" spans="14:16" x14ac:dyDescent="0.15">
      <c r="N14924" s="93"/>
      <c r="P14924" s="93"/>
    </row>
    <row r="14925" spans="14:16" x14ac:dyDescent="0.15">
      <c r="N14925" s="93"/>
      <c r="P14925" s="93"/>
    </row>
    <row r="14926" spans="14:16" x14ac:dyDescent="0.15">
      <c r="N14926" s="93"/>
      <c r="P14926" s="93"/>
    </row>
    <row r="14927" spans="14:16" x14ac:dyDescent="0.15">
      <c r="N14927" s="93"/>
      <c r="P14927" s="93"/>
    </row>
    <row r="14928" spans="14:16" x14ac:dyDescent="0.15">
      <c r="N14928" s="93"/>
      <c r="P14928" s="93"/>
    </row>
    <row r="14929" spans="14:16" x14ac:dyDescent="0.15">
      <c r="N14929" s="93"/>
      <c r="P14929" s="93"/>
    </row>
    <row r="14930" spans="14:16" x14ac:dyDescent="0.15">
      <c r="N14930" s="93"/>
      <c r="P14930" s="93"/>
    </row>
    <row r="14931" spans="14:16" x14ac:dyDescent="0.15">
      <c r="N14931" s="93"/>
      <c r="P14931" s="93"/>
    </row>
    <row r="14932" spans="14:16" x14ac:dyDescent="0.15">
      <c r="N14932" s="93"/>
      <c r="P14932" s="93"/>
    </row>
    <row r="14933" spans="14:16" x14ac:dyDescent="0.15">
      <c r="N14933" s="93"/>
      <c r="P14933" s="93"/>
    </row>
    <row r="14934" spans="14:16" x14ac:dyDescent="0.15">
      <c r="N14934" s="93"/>
      <c r="P14934" s="93"/>
    </row>
    <row r="14935" spans="14:16" x14ac:dyDescent="0.15">
      <c r="N14935" s="93"/>
      <c r="P14935" s="93"/>
    </row>
    <row r="14936" spans="14:16" x14ac:dyDescent="0.15">
      <c r="N14936" s="93"/>
      <c r="P14936" s="93"/>
    </row>
    <row r="14937" spans="14:16" x14ac:dyDescent="0.15">
      <c r="N14937" s="93"/>
      <c r="P14937" s="93"/>
    </row>
    <row r="14938" spans="14:16" x14ac:dyDescent="0.15">
      <c r="N14938" s="93"/>
      <c r="P14938" s="93"/>
    </row>
    <row r="14939" spans="14:16" x14ac:dyDescent="0.15">
      <c r="N14939" s="93"/>
      <c r="P14939" s="93"/>
    </row>
    <row r="14940" spans="14:16" x14ac:dyDescent="0.15">
      <c r="N14940" s="93"/>
      <c r="P14940" s="93"/>
    </row>
    <row r="14941" spans="14:16" x14ac:dyDescent="0.15">
      <c r="N14941" s="93"/>
      <c r="P14941" s="93"/>
    </row>
    <row r="14942" spans="14:16" x14ac:dyDescent="0.15">
      <c r="N14942" s="93"/>
      <c r="P14942" s="93"/>
    </row>
    <row r="14943" spans="14:16" x14ac:dyDescent="0.15">
      <c r="N14943" s="93"/>
      <c r="P14943" s="93"/>
    </row>
    <row r="14944" spans="14:16" x14ac:dyDescent="0.15">
      <c r="N14944" s="93"/>
      <c r="P14944" s="93"/>
    </row>
    <row r="14945" spans="14:16" x14ac:dyDescent="0.15">
      <c r="N14945" s="93"/>
      <c r="P14945" s="93"/>
    </row>
    <row r="14946" spans="14:16" x14ac:dyDescent="0.15">
      <c r="N14946" s="93"/>
      <c r="P14946" s="93"/>
    </row>
    <row r="14947" spans="14:16" x14ac:dyDescent="0.15">
      <c r="N14947" s="93"/>
      <c r="P14947" s="93"/>
    </row>
    <row r="14948" spans="14:16" x14ac:dyDescent="0.15">
      <c r="N14948" s="93"/>
      <c r="P14948" s="93"/>
    </row>
    <row r="14949" spans="14:16" x14ac:dyDescent="0.15">
      <c r="N14949" s="93"/>
      <c r="P14949" s="93"/>
    </row>
    <row r="14950" spans="14:16" x14ac:dyDescent="0.15">
      <c r="N14950" s="93"/>
      <c r="P14950" s="93"/>
    </row>
    <row r="14951" spans="14:16" x14ac:dyDescent="0.15">
      <c r="N14951" s="93"/>
      <c r="P14951" s="93"/>
    </row>
    <row r="14952" spans="14:16" x14ac:dyDescent="0.15">
      <c r="N14952" s="93"/>
      <c r="P14952" s="93"/>
    </row>
    <row r="14953" spans="14:16" x14ac:dyDescent="0.15">
      <c r="N14953" s="93"/>
      <c r="P14953" s="93"/>
    </row>
    <row r="14954" spans="14:16" x14ac:dyDescent="0.15">
      <c r="N14954" s="93"/>
      <c r="P14954" s="93"/>
    </row>
    <row r="14955" spans="14:16" x14ac:dyDescent="0.15">
      <c r="N14955" s="93"/>
      <c r="P14955" s="93"/>
    </row>
    <row r="14956" spans="14:16" x14ac:dyDescent="0.15">
      <c r="N14956" s="93"/>
      <c r="P14956" s="93"/>
    </row>
    <row r="14957" spans="14:16" x14ac:dyDescent="0.15">
      <c r="N14957" s="93"/>
      <c r="P14957" s="93"/>
    </row>
    <row r="14958" spans="14:16" x14ac:dyDescent="0.15">
      <c r="N14958" s="93"/>
      <c r="P14958" s="93"/>
    </row>
    <row r="14959" spans="14:16" x14ac:dyDescent="0.15">
      <c r="N14959" s="93"/>
      <c r="P14959" s="93"/>
    </row>
    <row r="14960" spans="14:16" x14ac:dyDescent="0.15">
      <c r="N14960" s="93"/>
      <c r="P14960" s="93"/>
    </row>
    <row r="14961" spans="14:16" x14ac:dyDescent="0.15">
      <c r="N14961" s="93"/>
      <c r="P14961" s="93"/>
    </row>
    <row r="14962" spans="14:16" x14ac:dyDescent="0.15">
      <c r="N14962" s="93"/>
      <c r="P14962" s="93"/>
    </row>
    <row r="14963" spans="14:16" x14ac:dyDescent="0.15">
      <c r="N14963" s="93"/>
      <c r="P14963" s="93"/>
    </row>
    <row r="14964" spans="14:16" x14ac:dyDescent="0.15">
      <c r="N14964" s="93"/>
      <c r="P14964" s="93"/>
    </row>
    <row r="14965" spans="14:16" x14ac:dyDescent="0.15">
      <c r="N14965" s="93"/>
      <c r="P14965" s="93"/>
    </row>
    <row r="14966" spans="14:16" x14ac:dyDescent="0.15">
      <c r="N14966" s="93"/>
      <c r="P14966" s="93"/>
    </row>
    <row r="14967" spans="14:16" x14ac:dyDescent="0.15">
      <c r="N14967" s="93"/>
      <c r="P14967" s="93"/>
    </row>
    <row r="14968" spans="14:16" x14ac:dyDescent="0.15">
      <c r="N14968" s="93"/>
      <c r="P14968" s="93"/>
    </row>
    <row r="14969" spans="14:16" x14ac:dyDescent="0.15">
      <c r="N14969" s="93"/>
      <c r="P14969" s="93"/>
    </row>
    <row r="14970" spans="14:16" x14ac:dyDescent="0.15">
      <c r="N14970" s="93"/>
      <c r="P14970" s="93"/>
    </row>
    <row r="14971" spans="14:16" x14ac:dyDescent="0.15">
      <c r="N14971" s="93"/>
      <c r="P14971" s="93"/>
    </row>
    <row r="14972" spans="14:16" x14ac:dyDescent="0.15">
      <c r="N14972" s="93"/>
      <c r="P14972" s="93"/>
    </row>
    <row r="14973" spans="14:16" x14ac:dyDescent="0.15">
      <c r="N14973" s="93"/>
      <c r="P14973" s="93"/>
    </row>
    <row r="14974" spans="14:16" x14ac:dyDescent="0.15">
      <c r="N14974" s="93"/>
      <c r="P14974" s="93"/>
    </row>
    <row r="14975" spans="14:16" x14ac:dyDescent="0.15">
      <c r="N14975" s="93"/>
      <c r="P14975" s="93"/>
    </row>
    <row r="14976" spans="14:16" x14ac:dyDescent="0.15">
      <c r="N14976" s="93"/>
      <c r="P14976" s="93"/>
    </row>
    <row r="14977" spans="14:16" x14ac:dyDescent="0.15">
      <c r="N14977" s="93"/>
      <c r="P14977" s="93"/>
    </row>
    <row r="14978" spans="14:16" x14ac:dyDescent="0.15">
      <c r="N14978" s="93"/>
      <c r="P14978" s="93"/>
    </row>
    <row r="14979" spans="14:16" x14ac:dyDescent="0.15">
      <c r="N14979" s="93"/>
      <c r="P14979" s="93"/>
    </row>
    <row r="14980" spans="14:16" x14ac:dyDescent="0.15">
      <c r="N14980" s="93"/>
      <c r="P14980" s="93"/>
    </row>
    <row r="14981" spans="14:16" x14ac:dyDescent="0.15">
      <c r="N14981" s="93"/>
      <c r="P14981" s="93"/>
    </row>
    <row r="14982" spans="14:16" x14ac:dyDescent="0.15">
      <c r="N14982" s="93"/>
      <c r="P14982" s="93"/>
    </row>
    <row r="14983" spans="14:16" x14ac:dyDescent="0.15">
      <c r="N14983" s="93"/>
      <c r="P14983" s="93"/>
    </row>
    <row r="14984" spans="14:16" x14ac:dyDescent="0.15">
      <c r="N14984" s="93"/>
      <c r="P14984" s="93"/>
    </row>
    <row r="14985" spans="14:16" x14ac:dyDescent="0.15">
      <c r="N14985" s="93"/>
      <c r="P14985" s="93"/>
    </row>
    <row r="14986" spans="14:16" x14ac:dyDescent="0.15">
      <c r="N14986" s="93"/>
      <c r="P14986" s="93"/>
    </row>
    <row r="14987" spans="14:16" x14ac:dyDescent="0.15">
      <c r="N14987" s="93"/>
      <c r="P14987" s="93"/>
    </row>
    <row r="14988" spans="14:16" x14ac:dyDescent="0.15">
      <c r="N14988" s="93"/>
      <c r="P14988" s="93"/>
    </row>
    <row r="14989" spans="14:16" x14ac:dyDescent="0.15">
      <c r="N14989" s="93"/>
      <c r="P14989" s="93"/>
    </row>
    <row r="14990" spans="14:16" x14ac:dyDescent="0.15">
      <c r="N14990" s="93"/>
      <c r="P14990" s="93"/>
    </row>
    <row r="14991" spans="14:16" x14ac:dyDescent="0.15">
      <c r="N14991" s="93"/>
      <c r="P14991" s="93"/>
    </row>
    <row r="14992" spans="14:16" x14ac:dyDescent="0.15">
      <c r="N14992" s="93"/>
      <c r="P14992" s="93"/>
    </row>
    <row r="14993" spans="14:16" x14ac:dyDescent="0.15">
      <c r="N14993" s="93"/>
      <c r="P14993" s="93"/>
    </row>
    <row r="14994" spans="14:16" x14ac:dyDescent="0.15">
      <c r="N14994" s="93"/>
      <c r="P14994" s="93"/>
    </row>
    <row r="14995" spans="14:16" x14ac:dyDescent="0.15">
      <c r="N14995" s="93"/>
      <c r="P14995" s="93"/>
    </row>
    <row r="14996" spans="14:16" x14ac:dyDescent="0.15">
      <c r="N14996" s="93"/>
      <c r="P14996" s="93"/>
    </row>
    <row r="14997" spans="14:16" x14ac:dyDescent="0.15">
      <c r="N14997" s="93"/>
      <c r="P14997" s="93"/>
    </row>
    <row r="14998" spans="14:16" x14ac:dyDescent="0.15">
      <c r="N14998" s="93"/>
      <c r="P14998" s="93"/>
    </row>
    <row r="14999" spans="14:16" x14ac:dyDescent="0.15">
      <c r="N14999" s="93"/>
      <c r="P14999" s="93"/>
    </row>
    <row r="15000" spans="14:16" x14ac:dyDescent="0.15">
      <c r="N15000" s="93"/>
      <c r="P15000" s="93"/>
    </row>
    <row r="15001" spans="14:16" x14ac:dyDescent="0.15">
      <c r="N15001" s="93"/>
      <c r="P15001" s="93"/>
    </row>
    <row r="15002" spans="14:16" x14ac:dyDescent="0.15">
      <c r="N15002" s="93"/>
      <c r="P15002" s="93"/>
    </row>
    <row r="15003" spans="14:16" x14ac:dyDescent="0.15">
      <c r="N15003" s="93"/>
      <c r="P15003" s="93"/>
    </row>
    <row r="15004" spans="14:16" x14ac:dyDescent="0.15">
      <c r="N15004" s="93"/>
      <c r="P15004" s="93"/>
    </row>
    <row r="15005" spans="14:16" x14ac:dyDescent="0.15">
      <c r="N15005" s="93"/>
      <c r="P15005" s="93"/>
    </row>
    <row r="15006" spans="14:16" x14ac:dyDescent="0.15">
      <c r="N15006" s="93"/>
      <c r="P15006" s="93"/>
    </row>
    <row r="15007" spans="14:16" x14ac:dyDescent="0.15">
      <c r="N15007" s="93"/>
      <c r="P15007" s="93"/>
    </row>
    <row r="15008" spans="14:16" x14ac:dyDescent="0.15">
      <c r="N15008" s="93"/>
      <c r="P15008" s="93"/>
    </row>
    <row r="15009" spans="14:16" x14ac:dyDescent="0.15">
      <c r="N15009" s="93"/>
      <c r="P15009" s="93"/>
    </row>
    <row r="15010" spans="14:16" x14ac:dyDescent="0.15">
      <c r="N15010" s="93"/>
      <c r="P15010" s="93"/>
    </row>
    <row r="15011" spans="14:16" x14ac:dyDescent="0.15">
      <c r="N15011" s="93"/>
      <c r="P15011" s="93"/>
    </row>
    <row r="15012" spans="14:16" x14ac:dyDescent="0.15">
      <c r="N15012" s="93"/>
      <c r="P15012" s="93"/>
    </row>
    <row r="15013" spans="14:16" x14ac:dyDescent="0.15">
      <c r="N15013" s="93"/>
      <c r="P15013" s="93"/>
    </row>
    <row r="15014" spans="14:16" x14ac:dyDescent="0.15">
      <c r="N15014" s="93"/>
      <c r="P15014" s="93"/>
    </row>
    <row r="15015" spans="14:16" x14ac:dyDescent="0.15">
      <c r="N15015" s="93"/>
      <c r="P15015" s="93"/>
    </row>
    <row r="15016" spans="14:16" x14ac:dyDescent="0.15">
      <c r="N15016" s="93"/>
      <c r="P15016" s="93"/>
    </row>
    <row r="15017" spans="14:16" x14ac:dyDescent="0.15">
      <c r="N15017" s="93"/>
      <c r="P15017" s="93"/>
    </row>
    <row r="15018" spans="14:16" x14ac:dyDescent="0.15">
      <c r="N15018" s="93"/>
      <c r="P15018" s="93"/>
    </row>
    <row r="15019" spans="14:16" x14ac:dyDescent="0.15">
      <c r="N15019" s="93"/>
      <c r="P15019" s="93"/>
    </row>
    <row r="15020" spans="14:16" x14ac:dyDescent="0.15">
      <c r="N15020" s="93"/>
      <c r="P15020" s="93"/>
    </row>
    <row r="15021" spans="14:16" x14ac:dyDescent="0.15">
      <c r="N15021" s="93"/>
      <c r="P15021" s="93"/>
    </row>
    <row r="15022" spans="14:16" x14ac:dyDescent="0.15">
      <c r="N15022" s="93"/>
      <c r="P15022" s="93"/>
    </row>
    <row r="15023" spans="14:16" x14ac:dyDescent="0.15">
      <c r="N15023" s="93"/>
      <c r="P15023" s="93"/>
    </row>
    <row r="15024" spans="14:16" x14ac:dyDescent="0.15">
      <c r="N15024" s="93"/>
      <c r="P15024" s="93"/>
    </row>
    <row r="15025" spans="14:16" x14ac:dyDescent="0.15">
      <c r="N15025" s="93"/>
      <c r="P15025" s="93"/>
    </row>
    <row r="15026" spans="14:16" x14ac:dyDescent="0.15">
      <c r="N15026" s="93"/>
      <c r="P15026" s="93"/>
    </row>
    <row r="15027" spans="14:16" x14ac:dyDescent="0.15">
      <c r="N15027" s="93"/>
      <c r="P15027" s="93"/>
    </row>
    <row r="15028" spans="14:16" x14ac:dyDescent="0.15">
      <c r="N15028" s="93"/>
      <c r="P15028" s="93"/>
    </row>
    <row r="15029" spans="14:16" x14ac:dyDescent="0.15">
      <c r="N15029" s="93"/>
      <c r="P15029" s="93"/>
    </row>
    <row r="15030" spans="14:16" x14ac:dyDescent="0.15">
      <c r="N15030" s="93"/>
      <c r="P15030" s="93"/>
    </row>
    <row r="15031" spans="14:16" x14ac:dyDescent="0.15">
      <c r="N15031" s="93"/>
      <c r="P15031" s="93"/>
    </row>
    <row r="15032" spans="14:16" x14ac:dyDescent="0.15">
      <c r="N15032" s="93"/>
      <c r="P15032" s="93"/>
    </row>
    <row r="15033" spans="14:16" x14ac:dyDescent="0.15">
      <c r="N15033" s="93"/>
      <c r="P15033" s="93"/>
    </row>
    <row r="15034" spans="14:16" x14ac:dyDescent="0.15">
      <c r="N15034" s="93"/>
      <c r="P15034" s="93"/>
    </row>
    <row r="15035" spans="14:16" x14ac:dyDescent="0.15">
      <c r="N15035" s="93"/>
      <c r="P15035" s="93"/>
    </row>
    <row r="15036" spans="14:16" x14ac:dyDescent="0.15">
      <c r="N15036" s="93"/>
      <c r="P15036" s="93"/>
    </row>
    <row r="15037" spans="14:16" x14ac:dyDescent="0.15">
      <c r="N15037" s="93"/>
      <c r="P15037" s="93"/>
    </row>
    <row r="15038" spans="14:16" x14ac:dyDescent="0.15">
      <c r="N15038" s="93"/>
      <c r="P15038" s="93"/>
    </row>
    <row r="15039" spans="14:16" x14ac:dyDescent="0.15">
      <c r="N15039" s="93"/>
      <c r="P15039" s="93"/>
    </row>
    <row r="15040" spans="14:16" x14ac:dyDescent="0.15">
      <c r="N15040" s="93"/>
      <c r="P15040" s="93"/>
    </row>
    <row r="15041" spans="14:16" x14ac:dyDescent="0.15">
      <c r="N15041" s="93"/>
      <c r="P15041" s="93"/>
    </row>
    <row r="15042" spans="14:16" x14ac:dyDescent="0.15">
      <c r="N15042" s="93"/>
      <c r="P15042" s="93"/>
    </row>
    <row r="15043" spans="14:16" x14ac:dyDescent="0.15">
      <c r="N15043" s="93"/>
      <c r="P15043" s="93"/>
    </row>
    <row r="15044" spans="14:16" x14ac:dyDescent="0.15">
      <c r="N15044" s="93"/>
      <c r="P15044" s="93"/>
    </row>
    <row r="15045" spans="14:16" x14ac:dyDescent="0.15">
      <c r="N15045" s="93"/>
      <c r="P15045" s="93"/>
    </row>
    <row r="15046" spans="14:16" x14ac:dyDescent="0.15">
      <c r="N15046" s="93"/>
      <c r="P15046" s="93"/>
    </row>
    <row r="15047" spans="14:16" x14ac:dyDescent="0.15">
      <c r="N15047" s="93"/>
      <c r="P15047" s="93"/>
    </row>
    <row r="15048" spans="14:16" x14ac:dyDescent="0.15">
      <c r="N15048" s="93"/>
      <c r="P15048" s="93"/>
    </row>
    <row r="15049" spans="14:16" x14ac:dyDescent="0.15">
      <c r="N15049" s="93"/>
      <c r="P15049" s="93"/>
    </row>
    <row r="15050" spans="14:16" x14ac:dyDescent="0.15">
      <c r="N15050" s="93"/>
      <c r="P15050" s="93"/>
    </row>
    <row r="15051" spans="14:16" x14ac:dyDescent="0.15">
      <c r="N15051" s="93"/>
      <c r="P15051" s="93"/>
    </row>
    <row r="15052" spans="14:16" x14ac:dyDescent="0.15">
      <c r="N15052" s="93"/>
      <c r="P15052" s="93"/>
    </row>
    <row r="15053" spans="14:16" x14ac:dyDescent="0.15">
      <c r="N15053" s="93"/>
      <c r="P15053" s="93"/>
    </row>
    <row r="15054" spans="14:16" x14ac:dyDescent="0.15">
      <c r="N15054" s="93"/>
      <c r="P15054" s="93"/>
    </row>
    <row r="15055" spans="14:16" x14ac:dyDescent="0.15">
      <c r="N15055" s="93"/>
      <c r="P15055" s="93"/>
    </row>
    <row r="15056" spans="14:16" x14ac:dyDescent="0.15">
      <c r="N15056" s="93"/>
      <c r="P15056" s="93"/>
    </row>
    <row r="15057" spans="14:16" x14ac:dyDescent="0.15">
      <c r="N15057" s="93"/>
      <c r="P15057" s="93"/>
    </row>
    <row r="15058" spans="14:16" x14ac:dyDescent="0.15">
      <c r="N15058" s="93"/>
      <c r="P15058" s="93"/>
    </row>
    <row r="15059" spans="14:16" x14ac:dyDescent="0.15">
      <c r="N15059" s="93"/>
      <c r="P15059" s="93"/>
    </row>
    <row r="15060" spans="14:16" x14ac:dyDescent="0.15">
      <c r="N15060" s="93"/>
      <c r="P15060" s="93"/>
    </row>
    <row r="15061" spans="14:16" x14ac:dyDescent="0.15">
      <c r="N15061" s="93"/>
      <c r="P15061" s="93"/>
    </row>
    <row r="15062" spans="14:16" x14ac:dyDescent="0.15">
      <c r="N15062" s="93"/>
      <c r="P15062" s="93"/>
    </row>
    <row r="15063" spans="14:16" x14ac:dyDescent="0.15">
      <c r="N15063" s="93"/>
      <c r="P15063" s="93"/>
    </row>
    <row r="15064" spans="14:16" x14ac:dyDescent="0.15">
      <c r="N15064" s="93"/>
      <c r="P15064" s="93"/>
    </row>
    <row r="15065" spans="14:16" x14ac:dyDescent="0.15">
      <c r="N15065" s="93"/>
      <c r="P15065" s="93"/>
    </row>
    <row r="15066" spans="14:16" x14ac:dyDescent="0.15">
      <c r="N15066" s="93"/>
      <c r="P15066" s="93"/>
    </row>
    <row r="15067" spans="14:16" x14ac:dyDescent="0.15">
      <c r="N15067" s="93"/>
      <c r="P15067" s="93"/>
    </row>
    <row r="15068" spans="14:16" x14ac:dyDescent="0.15">
      <c r="N15068" s="93"/>
      <c r="P15068" s="93"/>
    </row>
    <row r="15069" spans="14:16" x14ac:dyDescent="0.15">
      <c r="N15069" s="93"/>
      <c r="P15069" s="93"/>
    </row>
    <row r="15070" spans="14:16" x14ac:dyDescent="0.15">
      <c r="N15070" s="93"/>
      <c r="P15070" s="93"/>
    </row>
    <row r="15071" spans="14:16" x14ac:dyDescent="0.15">
      <c r="N15071" s="93"/>
      <c r="P15071" s="93"/>
    </row>
    <row r="15072" spans="14:16" x14ac:dyDescent="0.15">
      <c r="N15072" s="93"/>
      <c r="P15072" s="93"/>
    </row>
    <row r="15073" spans="14:16" x14ac:dyDescent="0.15">
      <c r="N15073" s="93"/>
      <c r="P15073" s="93"/>
    </row>
    <row r="15074" spans="14:16" x14ac:dyDescent="0.15">
      <c r="N15074" s="93"/>
      <c r="P15074" s="93"/>
    </row>
    <row r="15075" spans="14:16" x14ac:dyDescent="0.15">
      <c r="N15075" s="93"/>
      <c r="P15075" s="93"/>
    </row>
    <row r="15076" spans="14:16" x14ac:dyDescent="0.15">
      <c r="N15076" s="93"/>
      <c r="P15076" s="93"/>
    </row>
    <row r="15077" spans="14:16" x14ac:dyDescent="0.15">
      <c r="N15077" s="93"/>
      <c r="P15077" s="93"/>
    </row>
    <row r="15078" spans="14:16" x14ac:dyDescent="0.15">
      <c r="N15078" s="93"/>
      <c r="P15078" s="93"/>
    </row>
    <row r="15079" spans="14:16" x14ac:dyDescent="0.15">
      <c r="N15079" s="93"/>
      <c r="P15079" s="93"/>
    </row>
    <row r="15080" spans="14:16" x14ac:dyDescent="0.15">
      <c r="N15080" s="93"/>
      <c r="P15080" s="93"/>
    </row>
    <row r="15081" spans="14:16" x14ac:dyDescent="0.15">
      <c r="N15081" s="93"/>
      <c r="P15081" s="93"/>
    </row>
    <row r="15082" spans="14:16" x14ac:dyDescent="0.15">
      <c r="N15082" s="93"/>
      <c r="P15082" s="93"/>
    </row>
    <row r="15083" spans="14:16" x14ac:dyDescent="0.15">
      <c r="N15083" s="93"/>
      <c r="P15083" s="93"/>
    </row>
    <row r="15084" spans="14:16" x14ac:dyDescent="0.15">
      <c r="N15084" s="93"/>
      <c r="P15084" s="93"/>
    </row>
    <row r="15085" spans="14:16" x14ac:dyDescent="0.15">
      <c r="N15085" s="93"/>
      <c r="P15085" s="93"/>
    </row>
    <row r="15086" spans="14:16" x14ac:dyDescent="0.15">
      <c r="N15086" s="93"/>
      <c r="P15086" s="93"/>
    </row>
    <row r="15087" spans="14:16" x14ac:dyDescent="0.15">
      <c r="N15087" s="93"/>
      <c r="P15087" s="93"/>
    </row>
    <row r="15088" spans="14:16" x14ac:dyDescent="0.15">
      <c r="N15088" s="93"/>
      <c r="P15088" s="93"/>
    </row>
    <row r="15089" spans="14:16" x14ac:dyDescent="0.15">
      <c r="N15089" s="93"/>
      <c r="P15089" s="93"/>
    </row>
    <row r="15090" spans="14:16" x14ac:dyDescent="0.15">
      <c r="N15090" s="93"/>
      <c r="P15090" s="93"/>
    </row>
    <row r="15091" spans="14:16" x14ac:dyDescent="0.15">
      <c r="N15091" s="93"/>
      <c r="P15091" s="93"/>
    </row>
    <row r="15092" spans="14:16" x14ac:dyDescent="0.15">
      <c r="N15092" s="93"/>
      <c r="P15092" s="93"/>
    </row>
    <row r="15093" spans="14:16" x14ac:dyDescent="0.15">
      <c r="N15093" s="93"/>
      <c r="P15093" s="93"/>
    </row>
    <row r="15094" spans="14:16" x14ac:dyDescent="0.15">
      <c r="N15094" s="93"/>
      <c r="P15094" s="93"/>
    </row>
    <row r="15095" spans="14:16" x14ac:dyDescent="0.15">
      <c r="N15095" s="93"/>
      <c r="P15095" s="93"/>
    </row>
    <row r="15096" spans="14:16" x14ac:dyDescent="0.15">
      <c r="N15096" s="93"/>
      <c r="P15096" s="93"/>
    </row>
    <row r="15097" spans="14:16" x14ac:dyDescent="0.15">
      <c r="N15097" s="93"/>
      <c r="P15097" s="93"/>
    </row>
    <row r="15098" spans="14:16" x14ac:dyDescent="0.15">
      <c r="N15098" s="93"/>
      <c r="P15098" s="93"/>
    </row>
    <row r="15099" spans="14:16" x14ac:dyDescent="0.15">
      <c r="N15099" s="93"/>
      <c r="P15099" s="93"/>
    </row>
    <row r="15100" spans="14:16" x14ac:dyDescent="0.15">
      <c r="N15100" s="93"/>
      <c r="P15100" s="93"/>
    </row>
    <row r="15101" spans="14:16" x14ac:dyDescent="0.15">
      <c r="N15101" s="93"/>
      <c r="P15101" s="93"/>
    </row>
    <row r="15102" spans="14:16" x14ac:dyDescent="0.15">
      <c r="N15102" s="93"/>
      <c r="P15102" s="93"/>
    </row>
    <row r="15103" spans="14:16" x14ac:dyDescent="0.15">
      <c r="N15103" s="93"/>
      <c r="P15103" s="93"/>
    </row>
    <row r="15104" spans="14:16" x14ac:dyDescent="0.15">
      <c r="N15104" s="93"/>
      <c r="P15104" s="93"/>
    </row>
    <row r="15105" spans="14:16" x14ac:dyDescent="0.15">
      <c r="N15105" s="93"/>
      <c r="P15105" s="93"/>
    </row>
    <row r="15106" spans="14:16" x14ac:dyDescent="0.15">
      <c r="N15106" s="93"/>
      <c r="P15106" s="93"/>
    </row>
    <row r="15107" spans="14:16" x14ac:dyDescent="0.15">
      <c r="N15107" s="93"/>
      <c r="P15107" s="93"/>
    </row>
    <row r="15108" spans="14:16" x14ac:dyDescent="0.15">
      <c r="N15108" s="93"/>
      <c r="P15108" s="93"/>
    </row>
    <row r="15109" spans="14:16" x14ac:dyDescent="0.15">
      <c r="N15109" s="93"/>
      <c r="P15109" s="93"/>
    </row>
    <row r="15110" spans="14:16" x14ac:dyDescent="0.15">
      <c r="N15110" s="93"/>
      <c r="P15110" s="93"/>
    </row>
    <row r="15111" spans="14:16" x14ac:dyDescent="0.15">
      <c r="N15111" s="93"/>
      <c r="P15111" s="93"/>
    </row>
    <row r="15112" spans="14:16" x14ac:dyDescent="0.15">
      <c r="N15112" s="93"/>
      <c r="P15112" s="93"/>
    </row>
    <row r="15113" spans="14:16" x14ac:dyDescent="0.15">
      <c r="N15113" s="93"/>
      <c r="P15113" s="93"/>
    </row>
    <row r="15114" spans="14:16" x14ac:dyDescent="0.15">
      <c r="N15114" s="93"/>
      <c r="P15114" s="93"/>
    </row>
    <row r="15115" spans="14:16" x14ac:dyDescent="0.15">
      <c r="N15115" s="93"/>
      <c r="P15115" s="93"/>
    </row>
    <row r="15116" spans="14:16" x14ac:dyDescent="0.15">
      <c r="N15116" s="93"/>
      <c r="P15116" s="93"/>
    </row>
    <row r="15117" spans="14:16" x14ac:dyDescent="0.15">
      <c r="N15117" s="93"/>
      <c r="P15117" s="93"/>
    </row>
    <row r="15118" spans="14:16" x14ac:dyDescent="0.15">
      <c r="N15118" s="93"/>
      <c r="P15118" s="93"/>
    </row>
    <row r="15119" spans="14:16" x14ac:dyDescent="0.15">
      <c r="N15119" s="93"/>
      <c r="P15119" s="93"/>
    </row>
    <row r="15120" spans="14:16" x14ac:dyDescent="0.15">
      <c r="N15120" s="93"/>
      <c r="P15120" s="93"/>
    </row>
    <row r="15121" spans="14:16" x14ac:dyDescent="0.15">
      <c r="N15121" s="93"/>
      <c r="P15121" s="93"/>
    </row>
    <row r="15122" spans="14:16" x14ac:dyDescent="0.15">
      <c r="N15122" s="93"/>
      <c r="P15122" s="93"/>
    </row>
    <row r="15123" spans="14:16" x14ac:dyDescent="0.15">
      <c r="N15123" s="93"/>
      <c r="P15123" s="93"/>
    </row>
    <row r="15124" spans="14:16" x14ac:dyDescent="0.15">
      <c r="N15124" s="93"/>
      <c r="P15124" s="93"/>
    </row>
    <row r="15125" spans="14:16" x14ac:dyDescent="0.15">
      <c r="N15125" s="93"/>
      <c r="P15125" s="93"/>
    </row>
    <row r="15126" spans="14:16" x14ac:dyDescent="0.15">
      <c r="N15126" s="93"/>
      <c r="P15126" s="93"/>
    </row>
    <row r="15127" spans="14:16" x14ac:dyDescent="0.15">
      <c r="N15127" s="93"/>
      <c r="P15127" s="93"/>
    </row>
    <row r="15128" spans="14:16" x14ac:dyDescent="0.15">
      <c r="N15128" s="93"/>
      <c r="P15128" s="93"/>
    </row>
    <row r="15129" spans="14:16" x14ac:dyDescent="0.15">
      <c r="N15129" s="93"/>
      <c r="P15129" s="93"/>
    </row>
    <row r="15130" spans="14:16" x14ac:dyDescent="0.15">
      <c r="N15130" s="93"/>
      <c r="P15130" s="93"/>
    </row>
    <row r="15131" spans="14:16" x14ac:dyDescent="0.15">
      <c r="N15131" s="93"/>
      <c r="P15131" s="93"/>
    </row>
    <row r="15132" spans="14:16" x14ac:dyDescent="0.15">
      <c r="N15132" s="93"/>
      <c r="P15132" s="93"/>
    </row>
    <row r="15133" spans="14:16" x14ac:dyDescent="0.15">
      <c r="N15133" s="93"/>
      <c r="P15133" s="93"/>
    </row>
    <row r="15134" spans="14:16" x14ac:dyDescent="0.15">
      <c r="N15134" s="93"/>
      <c r="P15134" s="93"/>
    </row>
    <row r="15135" spans="14:16" x14ac:dyDescent="0.15">
      <c r="N15135" s="93"/>
      <c r="P15135" s="93"/>
    </row>
    <row r="15136" spans="14:16" x14ac:dyDescent="0.15">
      <c r="N15136" s="93"/>
      <c r="P15136" s="93"/>
    </row>
    <row r="15137" spans="14:16" x14ac:dyDescent="0.15">
      <c r="N15137" s="93"/>
      <c r="P15137" s="93"/>
    </row>
    <row r="15138" spans="14:16" x14ac:dyDescent="0.15">
      <c r="N15138" s="93"/>
      <c r="P15138" s="93"/>
    </row>
    <row r="15139" spans="14:16" x14ac:dyDescent="0.15">
      <c r="N15139" s="93"/>
      <c r="P15139" s="93"/>
    </row>
    <row r="15140" spans="14:16" x14ac:dyDescent="0.15">
      <c r="N15140" s="93"/>
      <c r="P15140" s="93"/>
    </row>
    <row r="15141" spans="14:16" x14ac:dyDescent="0.15">
      <c r="N15141" s="93"/>
      <c r="P15141" s="93"/>
    </row>
    <row r="15142" spans="14:16" x14ac:dyDescent="0.15">
      <c r="N15142" s="93"/>
      <c r="P15142" s="93"/>
    </row>
    <row r="15143" spans="14:16" x14ac:dyDescent="0.15">
      <c r="N15143" s="93"/>
      <c r="P15143" s="93"/>
    </row>
    <row r="15144" spans="14:16" x14ac:dyDescent="0.15">
      <c r="N15144" s="93"/>
      <c r="P15144" s="93"/>
    </row>
    <row r="15145" spans="14:16" x14ac:dyDescent="0.15">
      <c r="N15145" s="93"/>
      <c r="P15145" s="93"/>
    </row>
    <row r="15146" spans="14:16" x14ac:dyDescent="0.15">
      <c r="N15146" s="93"/>
      <c r="P15146" s="93"/>
    </row>
    <row r="15147" spans="14:16" x14ac:dyDescent="0.15">
      <c r="N15147" s="93"/>
      <c r="P15147" s="93"/>
    </row>
    <row r="15148" spans="14:16" x14ac:dyDescent="0.15">
      <c r="N15148" s="93"/>
      <c r="P15148" s="93"/>
    </row>
    <row r="15149" spans="14:16" x14ac:dyDescent="0.15">
      <c r="N15149" s="93"/>
      <c r="P15149" s="93"/>
    </row>
    <row r="15150" spans="14:16" x14ac:dyDescent="0.15">
      <c r="N15150" s="93"/>
      <c r="P15150" s="93"/>
    </row>
    <row r="15151" spans="14:16" x14ac:dyDescent="0.15">
      <c r="N15151" s="93"/>
      <c r="P15151" s="93"/>
    </row>
    <row r="15152" spans="14:16" x14ac:dyDescent="0.15">
      <c r="N15152" s="93"/>
      <c r="P15152" s="93"/>
    </row>
    <row r="15153" spans="14:16" x14ac:dyDescent="0.15">
      <c r="N15153" s="93"/>
      <c r="P15153" s="93"/>
    </row>
    <row r="15154" spans="14:16" x14ac:dyDescent="0.15">
      <c r="N15154" s="93"/>
      <c r="P15154" s="93"/>
    </row>
    <row r="15155" spans="14:16" x14ac:dyDescent="0.15">
      <c r="N15155" s="93"/>
      <c r="P15155" s="93"/>
    </row>
    <row r="15156" spans="14:16" x14ac:dyDescent="0.15">
      <c r="N15156" s="93"/>
      <c r="P15156" s="93"/>
    </row>
    <row r="15157" spans="14:16" x14ac:dyDescent="0.15">
      <c r="N15157" s="93"/>
      <c r="P15157" s="93"/>
    </row>
    <row r="15158" spans="14:16" x14ac:dyDescent="0.15">
      <c r="N15158" s="93"/>
      <c r="P15158" s="93"/>
    </row>
    <row r="15159" spans="14:16" x14ac:dyDescent="0.15">
      <c r="N15159" s="93"/>
      <c r="P15159" s="93"/>
    </row>
    <row r="15160" spans="14:16" x14ac:dyDescent="0.15">
      <c r="N15160" s="93"/>
      <c r="P15160" s="93"/>
    </row>
    <row r="15161" spans="14:16" x14ac:dyDescent="0.15">
      <c r="N15161" s="93"/>
      <c r="P15161" s="93"/>
    </row>
    <row r="15162" spans="14:16" x14ac:dyDescent="0.15">
      <c r="N15162" s="93"/>
      <c r="P15162" s="93"/>
    </row>
    <row r="15163" spans="14:16" x14ac:dyDescent="0.15">
      <c r="N15163" s="93"/>
      <c r="P15163" s="93"/>
    </row>
    <row r="15164" spans="14:16" x14ac:dyDescent="0.15">
      <c r="N15164" s="93"/>
      <c r="P15164" s="93"/>
    </row>
    <row r="15165" spans="14:16" x14ac:dyDescent="0.15">
      <c r="N15165" s="93"/>
      <c r="P15165" s="93"/>
    </row>
    <row r="15166" spans="14:16" x14ac:dyDescent="0.15">
      <c r="N15166" s="93"/>
      <c r="P15166" s="93"/>
    </row>
    <row r="15167" spans="14:16" x14ac:dyDescent="0.15">
      <c r="N15167" s="93"/>
      <c r="P15167" s="93"/>
    </row>
    <row r="15168" spans="14:16" x14ac:dyDescent="0.15">
      <c r="N15168" s="93"/>
      <c r="P15168" s="93"/>
    </row>
    <row r="15169" spans="14:16" x14ac:dyDescent="0.15">
      <c r="N15169" s="93"/>
      <c r="P15169" s="93"/>
    </row>
    <row r="15170" spans="14:16" x14ac:dyDescent="0.15">
      <c r="N15170" s="93"/>
      <c r="P15170" s="93"/>
    </row>
    <row r="15171" spans="14:16" x14ac:dyDescent="0.15">
      <c r="N15171" s="93"/>
      <c r="P15171" s="93"/>
    </row>
    <row r="15172" spans="14:16" x14ac:dyDescent="0.15">
      <c r="N15172" s="93"/>
      <c r="P15172" s="93"/>
    </row>
    <row r="15173" spans="14:16" x14ac:dyDescent="0.15">
      <c r="N15173" s="93"/>
      <c r="P15173" s="93"/>
    </row>
    <row r="15174" spans="14:16" x14ac:dyDescent="0.15">
      <c r="N15174" s="93"/>
      <c r="P15174" s="93"/>
    </row>
    <row r="15175" spans="14:16" x14ac:dyDescent="0.15">
      <c r="N15175" s="93"/>
      <c r="P15175" s="93"/>
    </row>
    <row r="15176" spans="14:16" x14ac:dyDescent="0.15">
      <c r="N15176" s="93"/>
      <c r="P15176" s="93"/>
    </row>
    <row r="15177" spans="14:16" x14ac:dyDescent="0.15">
      <c r="N15177" s="93"/>
      <c r="P15177" s="93"/>
    </row>
    <row r="15178" spans="14:16" x14ac:dyDescent="0.15">
      <c r="N15178" s="93"/>
      <c r="P15178" s="93"/>
    </row>
    <row r="15179" spans="14:16" x14ac:dyDescent="0.15">
      <c r="N15179" s="93"/>
      <c r="P15179" s="93"/>
    </row>
    <row r="15180" spans="14:16" x14ac:dyDescent="0.15">
      <c r="N15180" s="93"/>
      <c r="P15180" s="93"/>
    </row>
    <row r="15181" spans="14:16" x14ac:dyDescent="0.15">
      <c r="N15181" s="93"/>
      <c r="P15181" s="93"/>
    </row>
    <row r="15182" spans="14:16" x14ac:dyDescent="0.15">
      <c r="N15182" s="93"/>
      <c r="P15182" s="93"/>
    </row>
    <row r="15183" spans="14:16" x14ac:dyDescent="0.15">
      <c r="N15183" s="93"/>
      <c r="P15183" s="93"/>
    </row>
    <row r="15184" spans="14:16" x14ac:dyDescent="0.15">
      <c r="N15184" s="93"/>
      <c r="P15184" s="93"/>
    </row>
    <row r="15185" spans="14:16" x14ac:dyDescent="0.15">
      <c r="N15185" s="93"/>
      <c r="P15185" s="93"/>
    </row>
    <row r="15186" spans="14:16" x14ac:dyDescent="0.15">
      <c r="N15186" s="93"/>
      <c r="P15186" s="93"/>
    </row>
    <row r="15187" spans="14:16" x14ac:dyDescent="0.15">
      <c r="N15187" s="93"/>
      <c r="P15187" s="93"/>
    </row>
    <row r="15188" spans="14:16" x14ac:dyDescent="0.15">
      <c r="N15188" s="93"/>
      <c r="P15188" s="93"/>
    </row>
    <row r="15189" spans="14:16" x14ac:dyDescent="0.15">
      <c r="N15189" s="93"/>
      <c r="P15189" s="93"/>
    </row>
    <row r="15190" spans="14:16" x14ac:dyDescent="0.15">
      <c r="N15190" s="93"/>
      <c r="P15190" s="93"/>
    </row>
    <row r="15191" spans="14:16" x14ac:dyDescent="0.15">
      <c r="N15191" s="93"/>
      <c r="P15191" s="93"/>
    </row>
    <row r="15192" spans="14:16" x14ac:dyDescent="0.15">
      <c r="N15192" s="93"/>
      <c r="P15192" s="93"/>
    </row>
    <row r="15193" spans="14:16" x14ac:dyDescent="0.15">
      <c r="N15193" s="93"/>
      <c r="P15193" s="93"/>
    </row>
    <row r="15194" spans="14:16" x14ac:dyDescent="0.15">
      <c r="N15194" s="93"/>
      <c r="P15194" s="93"/>
    </row>
    <row r="15195" spans="14:16" x14ac:dyDescent="0.15">
      <c r="N15195" s="93"/>
      <c r="P15195" s="93"/>
    </row>
    <row r="15196" spans="14:16" x14ac:dyDescent="0.15">
      <c r="N15196" s="93"/>
      <c r="P15196" s="93"/>
    </row>
    <row r="15197" spans="14:16" x14ac:dyDescent="0.15">
      <c r="N15197" s="93"/>
      <c r="P15197" s="93"/>
    </row>
    <row r="15198" spans="14:16" x14ac:dyDescent="0.15">
      <c r="N15198" s="93"/>
      <c r="P15198" s="93"/>
    </row>
    <row r="15199" spans="14:16" x14ac:dyDescent="0.15">
      <c r="N15199" s="93"/>
      <c r="P15199" s="93"/>
    </row>
    <row r="15200" spans="14:16" x14ac:dyDescent="0.15">
      <c r="N15200" s="93"/>
      <c r="P15200" s="93"/>
    </row>
    <row r="15201" spans="14:16" x14ac:dyDescent="0.15">
      <c r="N15201" s="93"/>
      <c r="P15201" s="93"/>
    </row>
    <row r="15202" spans="14:16" x14ac:dyDescent="0.15">
      <c r="N15202" s="93"/>
      <c r="P15202" s="93"/>
    </row>
    <row r="15203" spans="14:16" x14ac:dyDescent="0.15">
      <c r="N15203" s="93"/>
      <c r="P15203" s="93"/>
    </row>
    <row r="15204" spans="14:16" x14ac:dyDescent="0.15">
      <c r="N15204" s="93"/>
      <c r="P15204" s="93"/>
    </row>
    <row r="15205" spans="14:16" x14ac:dyDescent="0.15">
      <c r="N15205" s="93"/>
      <c r="P15205" s="93"/>
    </row>
    <row r="15206" spans="14:16" x14ac:dyDescent="0.15">
      <c r="N15206" s="93"/>
      <c r="P15206" s="93"/>
    </row>
    <row r="15207" spans="14:16" x14ac:dyDescent="0.15">
      <c r="N15207" s="93"/>
      <c r="P15207" s="93"/>
    </row>
    <row r="15208" spans="14:16" x14ac:dyDescent="0.15">
      <c r="N15208" s="93"/>
      <c r="P15208" s="93"/>
    </row>
    <row r="15209" spans="14:16" x14ac:dyDescent="0.15">
      <c r="N15209" s="93"/>
      <c r="P15209" s="93"/>
    </row>
    <row r="15210" spans="14:16" x14ac:dyDescent="0.15">
      <c r="N15210" s="93"/>
      <c r="P15210" s="93"/>
    </row>
    <row r="15211" spans="14:16" x14ac:dyDescent="0.15">
      <c r="N15211" s="93"/>
      <c r="P15211" s="93"/>
    </row>
    <row r="15212" spans="14:16" x14ac:dyDescent="0.15">
      <c r="N15212" s="93"/>
      <c r="P15212" s="93"/>
    </row>
    <row r="15213" spans="14:16" x14ac:dyDescent="0.15">
      <c r="N15213" s="93"/>
      <c r="P15213" s="93"/>
    </row>
    <row r="15214" spans="14:16" x14ac:dyDescent="0.15">
      <c r="N15214" s="93"/>
      <c r="P15214" s="93"/>
    </row>
    <row r="15215" spans="14:16" x14ac:dyDescent="0.15">
      <c r="N15215" s="93"/>
      <c r="P15215" s="93"/>
    </row>
    <row r="15216" spans="14:16" x14ac:dyDescent="0.15">
      <c r="N15216" s="93"/>
      <c r="P15216" s="93"/>
    </row>
    <row r="15217" spans="14:16" x14ac:dyDescent="0.15">
      <c r="N15217" s="93"/>
      <c r="P15217" s="93"/>
    </row>
    <row r="15218" spans="14:16" x14ac:dyDescent="0.15">
      <c r="N15218" s="93"/>
      <c r="P15218" s="93"/>
    </row>
    <row r="15219" spans="14:16" x14ac:dyDescent="0.15">
      <c r="N15219" s="93"/>
      <c r="P15219" s="93"/>
    </row>
    <row r="15220" spans="14:16" x14ac:dyDescent="0.15">
      <c r="N15220" s="93"/>
      <c r="P15220" s="93"/>
    </row>
    <row r="15221" spans="14:16" x14ac:dyDescent="0.15">
      <c r="N15221" s="93"/>
      <c r="P15221" s="93"/>
    </row>
    <row r="15222" spans="14:16" x14ac:dyDescent="0.15">
      <c r="N15222" s="93"/>
      <c r="P15222" s="93"/>
    </row>
    <row r="15223" spans="14:16" x14ac:dyDescent="0.15">
      <c r="N15223" s="93"/>
      <c r="P15223" s="93"/>
    </row>
    <row r="15224" spans="14:16" x14ac:dyDescent="0.15">
      <c r="N15224" s="93"/>
      <c r="P15224" s="93"/>
    </row>
    <row r="15225" spans="14:16" x14ac:dyDescent="0.15">
      <c r="N15225" s="93"/>
      <c r="P15225" s="93"/>
    </row>
    <row r="15226" spans="14:16" x14ac:dyDescent="0.15">
      <c r="N15226" s="93"/>
      <c r="P15226" s="93"/>
    </row>
    <row r="15227" spans="14:16" x14ac:dyDescent="0.15">
      <c r="N15227" s="93"/>
      <c r="P15227" s="93"/>
    </row>
    <row r="15228" spans="14:16" x14ac:dyDescent="0.15">
      <c r="N15228" s="93"/>
      <c r="P15228" s="93"/>
    </row>
    <row r="15229" spans="14:16" x14ac:dyDescent="0.15">
      <c r="N15229" s="93"/>
      <c r="P15229" s="93"/>
    </row>
    <row r="15230" spans="14:16" x14ac:dyDescent="0.15">
      <c r="N15230" s="93"/>
      <c r="P15230" s="93"/>
    </row>
    <row r="15231" spans="14:16" x14ac:dyDescent="0.15">
      <c r="N15231" s="93"/>
      <c r="P15231" s="93"/>
    </row>
    <row r="15232" spans="14:16" x14ac:dyDescent="0.15">
      <c r="N15232" s="93"/>
      <c r="P15232" s="93"/>
    </row>
    <row r="15233" spans="14:16" x14ac:dyDescent="0.15">
      <c r="N15233" s="93"/>
      <c r="P15233" s="93"/>
    </row>
    <row r="15234" spans="14:16" x14ac:dyDescent="0.15">
      <c r="N15234" s="93"/>
      <c r="P15234" s="93"/>
    </row>
    <row r="15235" spans="14:16" x14ac:dyDescent="0.15">
      <c r="N15235" s="93"/>
      <c r="P15235" s="93"/>
    </row>
    <row r="15236" spans="14:16" x14ac:dyDescent="0.15">
      <c r="N15236" s="93"/>
      <c r="P15236" s="93"/>
    </row>
    <row r="15237" spans="14:16" x14ac:dyDescent="0.15">
      <c r="N15237" s="93"/>
      <c r="P15237" s="93"/>
    </row>
    <row r="15238" spans="14:16" x14ac:dyDescent="0.15">
      <c r="N15238" s="93"/>
      <c r="P15238" s="93"/>
    </row>
    <row r="15239" spans="14:16" x14ac:dyDescent="0.15">
      <c r="N15239" s="93"/>
      <c r="P15239" s="93"/>
    </row>
    <row r="15240" spans="14:16" x14ac:dyDescent="0.15">
      <c r="N15240" s="93"/>
      <c r="P15240" s="93"/>
    </row>
    <row r="15241" spans="14:16" x14ac:dyDescent="0.15">
      <c r="N15241" s="93"/>
      <c r="P15241" s="93"/>
    </row>
    <row r="15242" spans="14:16" x14ac:dyDescent="0.15">
      <c r="N15242" s="93"/>
      <c r="P15242" s="93"/>
    </row>
    <row r="15243" spans="14:16" x14ac:dyDescent="0.15">
      <c r="N15243" s="93"/>
      <c r="P15243" s="93"/>
    </row>
    <row r="15244" spans="14:16" x14ac:dyDescent="0.15">
      <c r="N15244" s="93"/>
      <c r="P15244" s="93"/>
    </row>
    <row r="15245" spans="14:16" x14ac:dyDescent="0.15">
      <c r="N15245" s="93"/>
      <c r="P15245" s="93"/>
    </row>
    <row r="15246" spans="14:16" x14ac:dyDescent="0.15">
      <c r="N15246" s="93"/>
      <c r="P15246" s="93"/>
    </row>
    <row r="15247" spans="14:16" x14ac:dyDescent="0.15">
      <c r="N15247" s="93"/>
      <c r="P15247" s="93"/>
    </row>
    <row r="15248" spans="14:16" x14ac:dyDescent="0.15">
      <c r="N15248" s="93"/>
      <c r="P15248" s="93"/>
    </row>
    <row r="15249" spans="14:16" x14ac:dyDescent="0.15">
      <c r="N15249" s="93"/>
      <c r="P15249" s="93"/>
    </row>
    <row r="15250" spans="14:16" x14ac:dyDescent="0.15">
      <c r="N15250" s="93"/>
      <c r="P15250" s="93"/>
    </row>
    <row r="15251" spans="14:16" x14ac:dyDescent="0.15">
      <c r="N15251" s="93"/>
      <c r="P15251" s="93"/>
    </row>
    <row r="15252" spans="14:16" x14ac:dyDescent="0.15">
      <c r="N15252" s="93"/>
      <c r="P15252" s="93"/>
    </row>
    <row r="15253" spans="14:16" x14ac:dyDescent="0.15">
      <c r="N15253" s="93"/>
      <c r="P15253" s="93"/>
    </row>
    <row r="15254" spans="14:16" x14ac:dyDescent="0.15">
      <c r="N15254" s="93"/>
      <c r="P15254" s="93"/>
    </row>
    <row r="15255" spans="14:16" x14ac:dyDescent="0.15">
      <c r="N15255" s="93"/>
      <c r="P15255" s="93"/>
    </row>
    <row r="15256" spans="14:16" x14ac:dyDescent="0.15">
      <c r="N15256" s="93"/>
      <c r="P15256" s="93"/>
    </row>
    <row r="15257" spans="14:16" x14ac:dyDescent="0.15">
      <c r="N15257" s="93"/>
      <c r="P15257" s="93"/>
    </row>
    <row r="15258" spans="14:16" x14ac:dyDescent="0.15">
      <c r="N15258" s="93"/>
      <c r="P15258" s="93"/>
    </row>
    <row r="15259" spans="14:16" x14ac:dyDescent="0.15">
      <c r="N15259" s="93"/>
      <c r="P15259" s="93"/>
    </row>
    <row r="15260" spans="14:16" x14ac:dyDescent="0.15">
      <c r="N15260" s="93"/>
      <c r="P15260" s="93"/>
    </row>
    <row r="15261" spans="14:16" x14ac:dyDescent="0.15">
      <c r="N15261" s="93"/>
      <c r="P15261" s="93"/>
    </row>
    <row r="15262" spans="14:16" x14ac:dyDescent="0.15">
      <c r="N15262" s="93"/>
      <c r="P15262" s="93"/>
    </row>
    <row r="15263" spans="14:16" x14ac:dyDescent="0.15">
      <c r="N15263" s="93"/>
      <c r="P15263" s="93"/>
    </row>
    <row r="15264" spans="14:16" x14ac:dyDescent="0.15">
      <c r="N15264" s="93"/>
      <c r="P15264" s="93"/>
    </row>
    <row r="15265" spans="14:16" x14ac:dyDescent="0.15">
      <c r="N15265" s="93"/>
      <c r="P15265" s="93"/>
    </row>
    <row r="15266" spans="14:16" x14ac:dyDescent="0.15">
      <c r="N15266" s="93"/>
      <c r="P15266" s="93"/>
    </row>
    <row r="15267" spans="14:16" x14ac:dyDescent="0.15">
      <c r="N15267" s="93"/>
      <c r="P15267" s="93"/>
    </row>
    <row r="15268" spans="14:16" x14ac:dyDescent="0.15">
      <c r="N15268" s="93"/>
      <c r="P15268" s="93"/>
    </row>
    <row r="15269" spans="14:16" x14ac:dyDescent="0.15">
      <c r="N15269" s="93"/>
      <c r="P15269" s="93"/>
    </row>
    <row r="15270" spans="14:16" x14ac:dyDescent="0.15">
      <c r="N15270" s="93"/>
      <c r="P15270" s="93"/>
    </row>
    <row r="15271" spans="14:16" x14ac:dyDescent="0.15">
      <c r="N15271" s="93"/>
      <c r="P15271" s="93"/>
    </row>
    <row r="15272" spans="14:16" x14ac:dyDescent="0.15">
      <c r="N15272" s="93"/>
      <c r="P15272" s="93"/>
    </row>
    <row r="15273" spans="14:16" x14ac:dyDescent="0.15">
      <c r="N15273" s="93"/>
      <c r="P15273" s="93"/>
    </row>
    <row r="15274" spans="14:16" x14ac:dyDescent="0.15">
      <c r="N15274" s="93"/>
      <c r="P15274" s="93"/>
    </row>
    <row r="15275" spans="14:16" x14ac:dyDescent="0.15">
      <c r="N15275" s="93"/>
      <c r="P15275" s="93"/>
    </row>
    <row r="15276" spans="14:16" x14ac:dyDescent="0.15">
      <c r="N15276" s="93"/>
      <c r="P15276" s="93"/>
    </row>
    <row r="15277" spans="14:16" x14ac:dyDescent="0.15">
      <c r="N15277" s="93"/>
      <c r="P15277" s="93"/>
    </row>
    <row r="15278" spans="14:16" x14ac:dyDescent="0.15">
      <c r="N15278" s="93"/>
      <c r="P15278" s="93"/>
    </row>
    <row r="15279" spans="14:16" x14ac:dyDescent="0.15">
      <c r="N15279" s="93"/>
      <c r="P15279" s="93"/>
    </row>
    <row r="15280" spans="14:16" x14ac:dyDescent="0.15">
      <c r="N15280" s="93"/>
      <c r="P15280" s="93"/>
    </row>
    <row r="15281" spans="14:16" x14ac:dyDescent="0.15">
      <c r="N15281" s="93"/>
      <c r="P15281" s="93"/>
    </row>
    <row r="15282" spans="14:16" x14ac:dyDescent="0.15">
      <c r="N15282" s="93"/>
      <c r="P15282" s="93"/>
    </row>
    <row r="15283" spans="14:16" x14ac:dyDescent="0.15">
      <c r="N15283" s="93"/>
      <c r="P15283" s="93"/>
    </row>
    <row r="15284" spans="14:16" x14ac:dyDescent="0.15">
      <c r="N15284" s="93"/>
      <c r="P15284" s="93"/>
    </row>
    <row r="15285" spans="14:16" x14ac:dyDescent="0.15">
      <c r="N15285" s="93"/>
      <c r="P15285" s="93"/>
    </row>
    <row r="15286" spans="14:16" x14ac:dyDescent="0.15">
      <c r="N15286" s="93"/>
      <c r="P15286" s="93"/>
    </row>
    <row r="15287" spans="14:16" x14ac:dyDescent="0.15">
      <c r="N15287" s="93"/>
      <c r="P15287" s="93"/>
    </row>
    <row r="15288" spans="14:16" x14ac:dyDescent="0.15">
      <c r="N15288" s="93"/>
      <c r="P15288" s="93"/>
    </row>
    <row r="15289" spans="14:16" x14ac:dyDescent="0.15">
      <c r="N15289" s="93"/>
      <c r="P15289" s="93"/>
    </row>
    <row r="15290" spans="14:16" x14ac:dyDescent="0.15">
      <c r="N15290" s="93"/>
      <c r="P15290" s="93"/>
    </row>
    <row r="15291" spans="14:16" x14ac:dyDescent="0.15">
      <c r="N15291" s="93"/>
      <c r="P15291" s="93"/>
    </row>
    <row r="15292" spans="14:16" x14ac:dyDescent="0.15">
      <c r="N15292" s="93"/>
      <c r="P15292" s="93"/>
    </row>
    <row r="15293" spans="14:16" x14ac:dyDescent="0.15">
      <c r="N15293" s="93"/>
      <c r="P15293" s="93"/>
    </row>
    <row r="15294" spans="14:16" x14ac:dyDescent="0.15">
      <c r="N15294" s="93"/>
      <c r="P15294" s="93"/>
    </row>
    <row r="15295" spans="14:16" x14ac:dyDescent="0.15">
      <c r="N15295" s="93"/>
      <c r="P15295" s="93"/>
    </row>
    <row r="15296" spans="14:16" x14ac:dyDescent="0.15">
      <c r="N15296" s="93"/>
      <c r="P15296" s="93"/>
    </row>
    <row r="15297" spans="14:16" x14ac:dyDescent="0.15">
      <c r="N15297" s="93"/>
      <c r="P15297" s="93"/>
    </row>
    <row r="15298" spans="14:16" x14ac:dyDescent="0.15">
      <c r="N15298" s="93"/>
      <c r="P15298" s="93"/>
    </row>
    <row r="15299" spans="14:16" x14ac:dyDescent="0.15">
      <c r="N15299" s="93"/>
      <c r="P15299" s="93"/>
    </row>
    <row r="15300" spans="14:16" x14ac:dyDescent="0.15">
      <c r="N15300" s="93"/>
      <c r="P15300" s="93"/>
    </row>
    <row r="15301" spans="14:16" x14ac:dyDescent="0.15">
      <c r="N15301" s="93"/>
      <c r="P15301" s="93"/>
    </row>
    <row r="15302" spans="14:16" x14ac:dyDescent="0.15">
      <c r="N15302" s="93"/>
      <c r="P15302" s="93"/>
    </row>
    <row r="15303" spans="14:16" x14ac:dyDescent="0.15">
      <c r="N15303" s="93"/>
      <c r="P15303" s="93"/>
    </row>
    <row r="15304" spans="14:16" x14ac:dyDescent="0.15">
      <c r="N15304" s="93"/>
      <c r="P15304" s="93"/>
    </row>
    <row r="15305" spans="14:16" x14ac:dyDescent="0.15">
      <c r="N15305" s="93"/>
      <c r="P15305" s="93"/>
    </row>
    <row r="15306" spans="14:16" x14ac:dyDescent="0.15">
      <c r="N15306" s="93"/>
      <c r="P15306" s="93"/>
    </row>
    <row r="15307" spans="14:16" x14ac:dyDescent="0.15">
      <c r="N15307" s="93"/>
      <c r="P15307" s="93"/>
    </row>
    <row r="15308" spans="14:16" x14ac:dyDescent="0.15">
      <c r="N15308" s="93"/>
      <c r="P15308" s="93"/>
    </row>
    <row r="15309" spans="14:16" x14ac:dyDescent="0.15">
      <c r="N15309" s="93"/>
      <c r="P15309" s="93"/>
    </row>
    <row r="15310" spans="14:16" x14ac:dyDescent="0.15">
      <c r="N15310" s="93"/>
      <c r="P15310" s="93"/>
    </row>
    <row r="15311" spans="14:16" x14ac:dyDescent="0.15">
      <c r="N15311" s="93"/>
      <c r="P15311" s="93"/>
    </row>
    <row r="15312" spans="14:16" x14ac:dyDescent="0.15">
      <c r="N15312" s="93"/>
      <c r="P15312" s="93"/>
    </row>
    <row r="15313" spans="14:16" x14ac:dyDescent="0.15">
      <c r="N15313" s="93"/>
      <c r="P15313" s="93"/>
    </row>
    <row r="15314" spans="14:16" x14ac:dyDescent="0.15">
      <c r="N15314" s="93"/>
      <c r="P15314" s="93"/>
    </row>
    <row r="15315" spans="14:16" x14ac:dyDescent="0.15">
      <c r="N15315" s="93"/>
      <c r="P15315" s="93"/>
    </row>
    <row r="15316" spans="14:16" x14ac:dyDescent="0.15">
      <c r="N15316" s="93"/>
      <c r="P15316" s="93"/>
    </row>
    <row r="15317" spans="14:16" x14ac:dyDescent="0.15">
      <c r="N15317" s="93"/>
      <c r="P15317" s="93"/>
    </row>
    <row r="15318" spans="14:16" x14ac:dyDescent="0.15">
      <c r="N15318" s="93"/>
      <c r="P15318" s="93"/>
    </row>
    <row r="15319" spans="14:16" x14ac:dyDescent="0.15">
      <c r="N15319" s="93"/>
      <c r="P15319" s="93"/>
    </row>
    <row r="15320" spans="14:16" x14ac:dyDescent="0.15">
      <c r="N15320" s="93"/>
      <c r="P15320" s="93"/>
    </row>
    <row r="15321" spans="14:16" x14ac:dyDescent="0.15">
      <c r="N15321" s="93"/>
      <c r="P15321" s="93"/>
    </row>
    <row r="15322" spans="14:16" x14ac:dyDescent="0.15">
      <c r="N15322" s="93"/>
      <c r="P15322" s="93"/>
    </row>
    <row r="15323" spans="14:16" x14ac:dyDescent="0.15">
      <c r="N15323" s="93"/>
      <c r="P15323" s="93"/>
    </row>
    <row r="15324" spans="14:16" x14ac:dyDescent="0.15">
      <c r="N15324" s="93"/>
      <c r="P15324" s="93"/>
    </row>
    <row r="15325" spans="14:16" x14ac:dyDescent="0.15">
      <c r="N15325" s="93"/>
      <c r="P15325" s="93"/>
    </row>
    <row r="15326" spans="14:16" x14ac:dyDescent="0.15">
      <c r="N15326" s="93"/>
      <c r="P15326" s="93"/>
    </row>
    <row r="15327" spans="14:16" x14ac:dyDescent="0.15">
      <c r="N15327" s="93"/>
      <c r="P15327" s="93"/>
    </row>
    <row r="15328" spans="14:16" x14ac:dyDescent="0.15">
      <c r="N15328" s="93"/>
      <c r="P15328" s="93"/>
    </row>
    <row r="15329" spans="14:16" x14ac:dyDescent="0.15">
      <c r="N15329" s="93"/>
      <c r="P15329" s="93"/>
    </row>
    <row r="15330" spans="14:16" x14ac:dyDescent="0.15">
      <c r="N15330" s="93"/>
      <c r="P15330" s="93"/>
    </row>
    <row r="15331" spans="14:16" x14ac:dyDescent="0.15">
      <c r="N15331" s="93"/>
      <c r="P15331" s="93"/>
    </row>
    <row r="15332" spans="14:16" x14ac:dyDescent="0.15">
      <c r="N15332" s="93"/>
      <c r="P15332" s="93"/>
    </row>
    <row r="15333" spans="14:16" x14ac:dyDescent="0.15">
      <c r="N15333" s="93"/>
      <c r="P15333" s="93"/>
    </row>
    <row r="15334" spans="14:16" x14ac:dyDescent="0.15">
      <c r="N15334" s="93"/>
      <c r="P15334" s="93"/>
    </row>
    <row r="15335" spans="14:16" x14ac:dyDescent="0.15">
      <c r="N15335" s="93"/>
      <c r="P15335" s="93"/>
    </row>
    <row r="15336" spans="14:16" x14ac:dyDescent="0.15">
      <c r="N15336" s="93"/>
      <c r="P15336" s="93"/>
    </row>
    <row r="15337" spans="14:16" x14ac:dyDescent="0.15">
      <c r="N15337" s="93"/>
      <c r="P15337" s="93"/>
    </row>
    <row r="15338" spans="14:16" x14ac:dyDescent="0.15">
      <c r="N15338" s="93"/>
      <c r="P15338" s="93"/>
    </row>
    <row r="15339" spans="14:16" x14ac:dyDescent="0.15">
      <c r="N15339" s="93"/>
      <c r="P15339" s="93"/>
    </row>
    <row r="15340" spans="14:16" x14ac:dyDescent="0.15">
      <c r="N15340" s="93"/>
      <c r="P15340" s="93"/>
    </row>
    <row r="15341" spans="14:16" x14ac:dyDescent="0.15">
      <c r="N15341" s="93"/>
      <c r="P15341" s="93"/>
    </row>
    <row r="15342" spans="14:16" x14ac:dyDescent="0.15">
      <c r="N15342" s="93"/>
      <c r="P15342" s="93"/>
    </row>
    <row r="15343" spans="14:16" x14ac:dyDescent="0.15">
      <c r="N15343" s="93"/>
      <c r="P15343" s="93"/>
    </row>
    <row r="15344" spans="14:16" x14ac:dyDescent="0.15">
      <c r="N15344" s="93"/>
      <c r="P15344" s="93"/>
    </row>
    <row r="15345" spans="14:16" x14ac:dyDescent="0.15">
      <c r="N15345" s="93"/>
      <c r="P15345" s="93"/>
    </row>
    <row r="15346" spans="14:16" x14ac:dyDescent="0.15">
      <c r="N15346" s="93"/>
      <c r="P15346" s="93"/>
    </row>
    <row r="15347" spans="14:16" x14ac:dyDescent="0.15">
      <c r="N15347" s="93"/>
      <c r="P15347" s="93"/>
    </row>
    <row r="15348" spans="14:16" x14ac:dyDescent="0.15">
      <c r="N15348" s="93"/>
      <c r="P15348" s="93"/>
    </row>
    <row r="15349" spans="14:16" x14ac:dyDescent="0.15">
      <c r="N15349" s="93"/>
      <c r="P15349" s="93"/>
    </row>
    <row r="15350" spans="14:16" x14ac:dyDescent="0.15">
      <c r="N15350" s="93"/>
      <c r="P15350" s="93"/>
    </row>
    <row r="15351" spans="14:16" x14ac:dyDescent="0.15">
      <c r="N15351" s="93"/>
      <c r="P15351" s="93"/>
    </row>
    <row r="15352" spans="14:16" x14ac:dyDescent="0.15">
      <c r="N15352" s="93"/>
      <c r="P15352" s="93"/>
    </row>
    <row r="15353" spans="14:16" x14ac:dyDescent="0.15">
      <c r="N15353" s="93"/>
      <c r="P15353" s="93"/>
    </row>
    <row r="15354" spans="14:16" x14ac:dyDescent="0.15">
      <c r="N15354" s="93"/>
      <c r="P15354" s="93"/>
    </row>
    <row r="15355" spans="14:16" x14ac:dyDescent="0.15">
      <c r="N15355" s="93"/>
      <c r="P15355" s="93"/>
    </row>
    <row r="15356" spans="14:16" x14ac:dyDescent="0.15">
      <c r="N15356" s="93"/>
      <c r="P15356" s="93"/>
    </row>
    <row r="15357" spans="14:16" x14ac:dyDescent="0.15">
      <c r="N15357" s="93"/>
      <c r="P15357" s="93"/>
    </row>
    <row r="15358" spans="14:16" x14ac:dyDescent="0.15">
      <c r="N15358" s="93"/>
      <c r="P15358" s="93"/>
    </row>
    <row r="15359" spans="14:16" x14ac:dyDescent="0.15">
      <c r="N15359" s="93"/>
      <c r="P15359" s="93"/>
    </row>
    <row r="15360" spans="14:16" x14ac:dyDescent="0.15">
      <c r="N15360" s="93"/>
      <c r="P15360" s="93"/>
    </row>
    <row r="15361" spans="14:16" x14ac:dyDescent="0.15">
      <c r="N15361" s="93"/>
      <c r="P15361" s="93"/>
    </row>
    <row r="15362" spans="14:16" x14ac:dyDescent="0.15">
      <c r="N15362" s="93"/>
      <c r="P15362" s="93"/>
    </row>
    <row r="15363" spans="14:16" x14ac:dyDescent="0.15">
      <c r="N15363" s="93"/>
      <c r="P15363" s="93"/>
    </row>
    <row r="15364" spans="14:16" x14ac:dyDescent="0.15">
      <c r="N15364" s="93"/>
      <c r="P15364" s="93"/>
    </row>
    <row r="15365" spans="14:16" x14ac:dyDescent="0.15">
      <c r="N15365" s="93"/>
      <c r="P15365" s="93"/>
    </row>
    <row r="15366" spans="14:16" x14ac:dyDescent="0.15">
      <c r="N15366" s="93"/>
      <c r="P15366" s="93"/>
    </row>
    <row r="15367" spans="14:16" x14ac:dyDescent="0.15">
      <c r="N15367" s="93"/>
      <c r="P15367" s="93"/>
    </row>
    <row r="15368" spans="14:16" x14ac:dyDescent="0.15">
      <c r="N15368" s="93"/>
      <c r="P15368" s="93"/>
    </row>
    <row r="15369" spans="14:16" x14ac:dyDescent="0.15">
      <c r="N15369" s="93"/>
      <c r="P15369" s="93"/>
    </row>
    <row r="15370" spans="14:16" x14ac:dyDescent="0.15">
      <c r="N15370" s="93"/>
      <c r="P15370" s="93"/>
    </row>
    <row r="15371" spans="14:16" x14ac:dyDescent="0.15">
      <c r="N15371" s="93"/>
      <c r="P15371" s="93"/>
    </row>
    <row r="15372" spans="14:16" x14ac:dyDescent="0.15">
      <c r="N15372" s="93"/>
      <c r="P15372" s="93"/>
    </row>
    <row r="15373" spans="14:16" x14ac:dyDescent="0.15">
      <c r="N15373" s="93"/>
      <c r="P15373" s="93"/>
    </row>
    <row r="15374" spans="14:16" x14ac:dyDescent="0.15">
      <c r="N15374" s="93"/>
      <c r="P15374" s="93"/>
    </row>
    <row r="15375" spans="14:16" x14ac:dyDescent="0.15">
      <c r="N15375" s="93"/>
      <c r="P15375" s="93"/>
    </row>
    <row r="15376" spans="14:16" x14ac:dyDescent="0.15">
      <c r="N15376" s="93"/>
      <c r="P15376" s="93"/>
    </row>
    <row r="15377" spans="14:16" x14ac:dyDescent="0.15">
      <c r="N15377" s="93"/>
      <c r="P15377" s="93"/>
    </row>
    <row r="15378" spans="14:16" x14ac:dyDescent="0.15">
      <c r="N15378" s="93"/>
      <c r="P15378" s="93"/>
    </row>
    <row r="15379" spans="14:16" x14ac:dyDescent="0.15">
      <c r="N15379" s="93"/>
      <c r="P15379" s="93"/>
    </row>
    <row r="15380" spans="14:16" x14ac:dyDescent="0.15">
      <c r="N15380" s="93"/>
      <c r="P15380" s="93"/>
    </row>
    <row r="15381" spans="14:16" x14ac:dyDescent="0.15">
      <c r="N15381" s="93"/>
      <c r="P15381" s="93"/>
    </row>
    <row r="15382" spans="14:16" x14ac:dyDescent="0.15">
      <c r="N15382" s="93"/>
      <c r="P15382" s="93"/>
    </row>
    <row r="15383" spans="14:16" x14ac:dyDescent="0.15">
      <c r="N15383" s="93"/>
      <c r="P15383" s="93"/>
    </row>
    <row r="15384" spans="14:16" x14ac:dyDescent="0.15">
      <c r="N15384" s="93"/>
      <c r="P15384" s="93"/>
    </row>
    <row r="15385" spans="14:16" x14ac:dyDescent="0.15">
      <c r="N15385" s="93"/>
      <c r="P15385" s="93"/>
    </row>
    <row r="15386" spans="14:16" x14ac:dyDescent="0.15">
      <c r="N15386" s="93"/>
      <c r="P15386" s="93"/>
    </row>
    <row r="15387" spans="14:16" x14ac:dyDescent="0.15">
      <c r="N15387" s="93"/>
      <c r="P15387" s="93"/>
    </row>
    <row r="15388" spans="14:16" x14ac:dyDescent="0.15">
      <c r="N15388" s="93"/>
      <c r="P15388" s="93"/>
    </row>
    <row r="15389" spans="14:16" x14ac:dyDescent="0.15">
      <c r="N15389" s="93"/>
      <c r="P15389" s="93"/>
    </row>
    <row r="15390" spans="14:16" x14ac:dyDescent="0.15">
      <c r="N15390" s="93"/>
      <c r="P15390" s="93"/>
    </row>
    <row r="15391" spans="14:16" x14ac:dyDescent="0.15">
      <c r="N15391" s="93"/>
      <c r="P15391" s="93"/>
    </row>
    <row r="15392" spans="14:16" x14ac:dyDescent="0.15">
      <c r="N15392" s="93"/>
      <c r="P15392" s="93"/>
    </row>
    <row r="15393" spans="14:16" x14ac:dyDescent="0.15">
      <c r="N15393" s="93"/>
      <c r="P15393" s="93"/>
    </row>
    <row r="15394" spans="14:16" x14ac:dyDescent="0.15">
      <c r="N15394" s="93"/>
      <c r="P15394" s="93"/>
    </row>
    <row r="15395" spans="14:16" x14ac:dyDescent="0.15">
      <c r="N15395" s="93"/>
      <c r="P15395" s="93"/>
    </row>
    <row r="15396" spans="14:16" x14ac:dyDescent="0.15">
      <c r="N15396" s="93"/>
      <c r="P15396" s="93"/>
    </row>
    <row r="15397" spans="14:16" x14ac:dyDescent="0.15">
      <c r="N15397" s="93"/>
      <c r="P15397" s="93"/>
    </row>
    <row r="15398" spans="14:16" x14ac:dyDescent="0.15">
      <c r="N15398" s="93"/>
      <c r="P15398" s="93"/>
    </row>
    <row r="15399" spans="14:16" x14ac:dyDescent="0.15">
      <c r="N15399" s="93"/>
      <c r="P15399" s="93"/>
    </row>
    <row r="15400" spans="14:16" x14ac:dyDescent="0.15">
      <c r="N15400" s="93"/>
      <c r="P15400" s="93"/>
    </row>
    <row r="15401" spans="14:16" x14ac:dyDescent="0.15">
      <c r="N15401" s="93"/>
      <c r="P15401" s="93"/>
    </row>
    <row r="15402" spans="14:16" x14ac:dyDescent="0.15">
      <c r="N15402" s="93"/>
      <c r="P15402" s="93"/>
    </row>
    <row r="15403" spans="14:16" x14ac:dyDescent="0.15">
      <c r="N15403" s="93"/>
      <c r="P15403" s="93"/>
    </row>
    <row r="15404" spans="14:16" x14ac:dyDescent="0.15">
      <c r="N15404" s="93"/>
      <c r="P15404" s="93"/>
    </row>
    <row r="15405" spans="14:16" x14ac:dyDescent="0.15">
      <c r="N15405" s="93"/>
      <c r="P15405" s="93"/>
    </row>
    <row r="15406" spans="14:16" x14ac:dyDescent="0.15">
      <c r="N15406" s="93"/>
      <c r="P15406" s="93"/>
    </row>
    <row r="15407" spans="14:16" x14ac:dyDescent="0.15">
      <c r="N15407" s="93"/>
      <c r="P15407" s="93"/>
    </row>
    <row r="15408" spans="14:16" x14ac:dyDescent="0.15">
      <c r="N15408" s="93"/>
      <c r="P15408" s="93"/>
    </row>
    <row r="15409" spans="14:16" x14ac:dyDescent="0.15">
      <c r="N15409" s="93"/>
      <c r="P15409" s="93"/>
    </row>
    <row r="15410" spans="14:16" x14ac:dyDescent="0.15">
      <c r="N15410" s="93"/>
      <c r="P15410" s="93"/>
    </row>
    <row r="15411" spans="14:16" x14ac:dyDescent="0.15">
      <c r="N15411" s="93"/>
      <c r="P15411" s="93"/>
    </row>
    <row r="15412" spans="14:16" x14ac:dyDescent="0.15">
      <c r="N15412" s="93"/>
      <c r="P15412" s="93"/>
    </row>
    <row r="15413" spans="14:16" x14ac:dyDescent="0.15">
      <c r="N15413" s="93"/>
      <c r="P15413" s="93"/>
    </row>
    <row r="15414" spans="14:16" x14ac:dyDescent="0.15">
      <c r="N15414" s="93"/>
      <c r="P15414" s="93"/>
    </row>
    <row r="15415" spans="14:16" x14ac:dyDescent="0.15">
      <c r="N15415" s="93"/>
      <c r="P15415" s="93"/>
    </row>
    <row r="15416" spans="14:16" x14ac:dyDescent="0.15">
      <c r="N15416" s="93"/>
      <c r="P15416" s="93"/>
    </row>
    <row r="15417" spans="14:16" x14ac:dyDescent="0.15">
      <c r="N15417" s="93"/>
      <c r="P15417" s="93"/>
    </row>
    <row r="15418" spans="14:16" x14ac:dyDescent="0.15">
      <c r="N15418" s="93"/>
      <c r="P15418" s="93"/>
    </row>
    <row r="15419" spans="14:16" x14ac:dyDescent="0.15">
      <c r="N15419" s="93"/>
      <c r="P15419" s="93"/>
    </row>
    <row r="15420" spans="14:16" x14ac:dyDescent="0.15">
      <c r="N15420" s="93"/>
      <c r="P15420" s="93"/>
    </row>
    <row r="15421" spans="14:16" x14ac:dyDescent="0.15">
      <c r="N15421" s="93"/>
      <c r="P15421" s="93"/>
    </row>
    <row r="15422" spans="14:16" x14ac:dyDescent="0.15">
      <c r="N15422" s="93"/>
      <c r="P15422" s="93"/>
    </row>
    <row r="15423" spans="14:16" x14ac:dyDescent="0.15">
      <c r="N15423" s="93"/>
      <c r="P15423" s="93"/>
    </row>
    <row r="15424" spans="14:16" x14ac:dyDescent="0.15">
      <c r="N15424" s="93"/>
      <c r="P15424" s="93"/>
    </row>
    <row r="15425" spans="14:16" x14ac:dyDescent="0.15">
      <c r="N15425" s="93"/>
      <c r="P15425" s="93"/>
    </row>
    <row r="15426" spans="14:16" x14ac:dyDescent="0.15">
      <c r="N15426" s="93"/>
      <c r="P15426" s="93"/>
    </row>
    <row r="15427" spans="14:16" x14ac:dyDescent="0.15">
      <c r="N15427" s="93"/>
      <c r="P15427" s="93"/>
    </row>
    <row r="15428" spans="14:16" x14ac:dyDescent="0.15">
      <c r="N15428" s="93"/>
      <c r="P15428" s="93"/>
    </row>
    <row r="15429" spans="14:16" x14ac:dyDescent="0.15">
      <c r="N15429" s="93"/>
      <c r="P15429" s="93"/>
    </row>
    <row r="15430" spans="14:16" x14ac:dyDescent="0.15">
      <c r="N15430" s="93"/>
      <c r="P15430" s="93"/>
    </row>
    <row r="15431" spans="14:16" x14ac:dyDescent="0.15">
      <c r="N15431" s="93"/>
      <c r="P15431" s="93"/>
    </row>
    <row r="15432" spans="14:16" x14ac:dyDescent="0.15">
      <c r="N15432" s="93"/>
      <c r="P15432" s="93"/>
    </row>
    <row r="15433" spans="14:16" x14ac:dyDescent="0.15">
      <c r="N15433" s="93"/>
      <c r="P15433" s="93"/>
    </row>
    <row r="15434" spans="14:16" x14ac:dyDescent="0.15">
      <c r="N15434" s="93"/>
      <c r="P15434" s="93"/>
    </row>
    <row r="15435" spans="14:16" x14ac:dyDescent="0.15">
      <c r="N15435" s="93"/>
      <c r="P15435" s="93"/>
    </row>
    <row r="15436" spans="14:16" x14ac:dyDescent="0.15">
      <c r="N15436" s="93"/>
      <c r="P15436" s="93"/>
    </row>
    <row r="15437" spans="14:16" x14ac:dyDescent="0.15">
      <c r="N15437" s="93"/>
      <c r="P15437" s="93"/>
    </row>
    <row r="15438" spans="14:16" x14ac:dyDescent="0.15">
      <c r="N15438" s="93"/>
      <c r="P15438" s="93"/>
    </row>
    <row r="15439" spans="14:16" x14ac:dyDescent="0.15">
      <c r="N15439" s="93"/>
      <c r="P15439" s="93"/>
    </row>
    <row r="15440" spans="14:16" x14ac:dyDescent="0.15">
      <c r="N15440" s="93"/>
      <c r="P15440" s="93"/>
    </row>
    <row r="15441" spans="14:16" x14ac:dyDescent="0.15">
      <c r="N15441" s="93"/>
      <c r="P15441" s="93"/>
    </row>
    <row r="15442" spans="14:16" x14ac:dyDescent="0.15">
      <c r="N15442" s="93"/>
      <c r="P15442" s="93"/>
    </row>
    <row r="15443" spans="14:16" x14ac:dyDescent="0.15">
      <c r="N15443" s="93"/>
      <c r="P15443" s="93"/>
    </row>
    <row r="15444" spans="14:16" x14ac:dyDescent="0.15">
      <c r="N15444" s="93"/>
      <c r="P15444" s="93"/>
    </row>
    <row r="15445" spans="14:16" x14ac:dyDescent="0.15">
      <c r="N15445" s="93"/>
      <c r="P15445" s="93"/>
    </row>
    <row r="15446" spans="14:16" x14ac:dyDescent="0.15">
      <c r="N15446" s="93"/>
      <c r="P15446" s="93"/>
    </row>
    <row r="15447" spans="14:16" x14ac:dyDescent="0.15">
      <c r="N15447" s="93"/>
      <c r="P15447" s="93"/>
    </row>
    <row r="15448" spans="14:16" x14ac:dyDescent="0.15">
      <c r="N15448" s="93"/>
      <c r="P15448" s="93"/>
    </row>
    <row r="15449" spans="14:16" x14ac:dyDescent="0.15">
      <c r="N15449" s="93"/>
      <c r="P15449" s="93"/>
    </row>
    <row r="15450" spans="14:16" x14ac:dyDescent="0.15">
      <c r="N15450" s="93"/>
      <c r="P15450" s="93"/>
    </row>
    <row r="15451" spans="14:16" x14ac:dyDescent="0.15">
      <c r="N15451" s="93"/>
      <c r="P15451" s="93"/>
    </row>
    <row r="15452" spans="14:16" x14ac:dyDescent="0.15">
      <c r="N15452" s="93"/>
      <c r="P15452" s="93"/>
    </row>
    <row r="15453" spans="14:16" x14ac:dyDescent="0.15">
      <c r="N15453" s="93"/>
      <c r="P15453" s="93"/>
    </row>
    <row r="15454" spans="14:16" x14ac:dyDescent="0.15">
      <c r="N15454" s="93"/>
      <c r="P15454" s="93"/>
    </row>
    <row r="15455" spans="14:16" x14ac:dyDescent="0.15">
      <c r="N15455" s="93"/>
      <c r="P15455" s="93"/>
    </row>
    <row r="15456" spans="14:16" x14ac:dyDescent="0.15">
      <c r="N15456" s="93"/>
      <c r="P15456" s="93"/>
    </row>
    <row r="15457" spans="14:16" x14ac:dyDescent="0.15">
      <c r="N15457" s="93"/>
      <c r="P15457" s="93"/>
    </row>
    <row r="15458" spans="14:16" x14ac:dyDescent="0.15">
      <c r="N15458" s="93"/>
      <c r="P15458" s="93"/>
    </row>
    <row r="15459" spans="14:16" x14ac:dyDescent="0.15">
      <c r="N15459" s="93"/>
      <c r="P15459" s="93"/>
    </row>
    <row r="15460" spans="14:16" x14ac:dyDescent="0.15">
      <c r="N15460" s="93"/>
      <c r="P15460" s="93"/>
    </row>
    <row r="15461" spans="14:16" x14ac:dyDescent="0.15">
      <c r="N15461" s="93"/>
      <c r="P15461" s="93"/>
    </row>
    <row r="15462" spans="14:16" x14ac:dyDescent="0.15">
      <c r="N15462" s="93"/>
      <c r="P15462" s="93"/>
    </row>
    <row r="15463" spans="14:16" x14ac:dyDescent="0.15">
      <c r="N15463" s="93"/>
      <c r="P15463" s="93"/>
    </row>
    <row r="15464" spans="14:16" x14ac:dyDescent="0.15">
      <c r="N15464" s="93"/>
      <c r="P15464" s="93"/>
    </row>
    <row r="15465" spans="14:16" x14ac:dyDescent="0.15">
      <c r="N15465" s="93"/>
      <c r="P15465" s="93"/>
    </row>
    <row r="15466" spans="14:16" x14ac:dyDescent="0.15">
      <c r="N15466" s="93"/>
      <c r="P15466" s="93"/>
    </row>
    <row r="15467" spans="14:16" x14ac:dyDescent="0.15">
      <c r="N15467" s="93"/>
      <c r="P15467" s="93"/>
    </row>
    <row r="15468" spans="14:16" x14ac:dyDescent="0.15">
      <c r="N15468" s="93"/>
      <c r="P15468" s="93"/>
    </row>
    <row r="15469" spans="14:16" x14ac:dyDescent="0.15">
      <c r="N15469" s="93"/>
      <c r="P15469" s="93"/>
    </row>
    <row r="15470" spans="14:16" x14ac:dyDescent="0.15">
      <c r="N15470" s="93"/>
      <c r="P15470" s="93"/>
    </row>
    <row r="15471" spans="14:16" x14ac:dyDescent="0.15">
      <c r="N15471" s="93"/>
      <c r="P15471" s="93"/>
    </row>
    <row r="15472" spans="14:16" x14ac:dyDescent="0.15">
      <c r="N15472" s="93"/>
      <c r="P15472" s="93"/>
    </row>
    <row r="15473" spans="14:16" x14ac:dyDescent="0.15">
      <c r="N15473" s="93"/>
      <c r="P15473" s="93"/>
    </row>
    <row r="15474" spans="14:16" x14ac:dyDescent="0.15">
      <c r="N15474" s="93"/>
      <c r="P15474" s="93"/>
    </row>
    <row r="15475" spans="14:16" x14ac:dyDescent="0.15">
      <c r="N15475" s="93"/>
      <c r="P15475" s="93"/>
    </row>
    <row r="15476" spans="14:16" x14ac:dyDescent="0.15">
      <c r="N15476" s="93"/>
      <c r="P15476" s="93"/>
    </row>
    <row r="15477" spans="14:16" x14ac:dyDescent="0.15">
      <c r="N15477" s="93"/>
      <c r="P15477" s="93"/>
    </row>
    <row r="15478" spans="14:16" x14ac:dyDescent="0.15">
      <c r="N15478" s="93"/>
      <c r="P15478" s="93"/>
    </row>
    <row r="15479" spans="14:16" x14ac:dyDescent="0.15">
      <c r="N15479" s="93"/>
      <c r="P15479" s="93"/>
    </row>
    <row r="15480" spans="14:16" x14ac:dyDescent="0.15">
      <c r="N15480" s="93"/>
      <c r="P15480" s="93"/>
    </row>
    <row r="15481" spans="14:16" x14ac:dyDescent="0.15">
      <c r="N15481" s="93"/>
      <c r="P15481" s="93"/>
    </row>
    <row r="15482" spans="14:16" x14ac:dyDescent="0.15">
      <c r="N15482" s="93"/>
      <c r="P15482" s="93"/>
    </row>
    <row r="15483" spans="14:16" x14ac:dyDescent="0.15">
      <c r="N15483" s="93"/>
      <c r="P15483" s="93"/>
    </row>
    <row r="15484" spans="14:16" x14ac:dyDescent="0.15">
      <c r="N15484" s="93"/>
      <c r="P15484" s="93"/>
    </row>
    <row r="15485" spans="14:16" x14ac:dyDescent="0.15">
      <c r="N15485" s="93"/>
      <c r="P15485" s="93"/>
    </row>
    <row r="15486" spans="14:16" x14ac:dyDescent="0.15">
      <c r="N15486" s="93"/>
      <c r="P15486" s="93"/>
    </row>
    <row r="15487" spans="14:16" x14ac:dyDescent="0.15">
      <c r="N15487" s="93"/>
      <c r="P15487" s="93"/>
    </row>
    <row r="15488" spans="14:16" x14ac:dyDescent="0.15">
      <c r="N15488" s="93"/>
      <c r="P15488" s="93"/>
    </row>
    <row r="15489" spans="14:16" x14ac:dyDescent="0.15">
      <c r="N15489" s="93"/>
      <c r="P15489" s="93"/>
    </row>
    <row r="15490" spans="14:16" x14ac:dyDescent="0.15">
      <c r="N15490" s="93"/>
      <c r="P15490" s="93"/>
    </row>
    <row r="15491" spans="14:16" x14ac:dyDescent="0.15">
      <c r="N15491" s="93"/>
      <c r="P15491" s="93"/>
    </row>
    <row r="15492" spans="14:16" x14ac:dyDescent="0.15">
      <c r="N15492" s="93"/>
      <c r="P15492" s="93"/>
    </row>
    <row r="15493" spans="14:16" x14ac:dyDescent="0.15">
      <c r="N15493" s="93"/>
      <c r="P15493" s="93"/>
    </row>
    <row r="15494" spans="14:16" x14ac:dyDescent="0.15">
      <c r="N15494" s="93"/>
      <c r="P15494" s="93"/>
    </row>
    <row r="15495" spans="14:16" x14ac:dyDescent="0.15">
      <c r="N15495" s="93"/>
      <c r="P15495" s="93"/>
    </row>
    <row r="15496" spans="14:16" x14ac:dyDescent="0.15">
      <c r="N15496" s="93"/>
      <c r="P15496" s="93"/>
    </row>
    <row r="15497" spans="14:16" x14ac:dyDescent="0.15">
      <c r="N15497" s="93"/>
      <c r="P15497" s="93"/>
    </row>
    <row r="15498" spans="14:16" x14ac:dyDescent="0.15">
      <c r="N15498" s="93"/>
      <c r="P15498" s="93"/>
    </row>
    <row r="15499" spans="14:16" x14ac:dyDescent="0.15">
      <c r="N15499" s="93"/>
      <c r="P15499" s="93"/>
    </row>
    <row r="15500" spans="14:16" x14ac:dyDescent="0.15">
      <c r="N15500" s="93"/>
      <c r="P15500" s="93"/>
    </row>
    <row r="15501" spans="14:16" x14ac:dyDescent="0.15">
      <c r="N15501" s="93"/>
      <c r="P15501" s="93"/>
    </row>
    <row r="15502" spans="14:16" x14ac:dyDescent="0.15">
      <c r="N15502" s="93"/>
      <c r="P15502" s="93"/>
    </row>
    <row r="15503" spans="14:16" x14ac:dyDescent="0.15">
      <c r="N15503" s="93"/>
      <c r="P15503" s="93"/>
    </row>
    <row r="15504" spans="14:16" x14ac:dyDescent="0.15">
      <c r="N15504" s="93"/>
      <c r="P15504" s="93"/>
    </row>
    <row r="15505" spans="14:16" x14ac:dyDescent="0.15">
      <c r="N15505" s="93"/>
      <c r="P15505" s="93"/>
    </row>
    <row r="15506" spans="14:16" x14ac:dyDescent="0.15">
      <c r="N15506" s="93"/>
      <c r="P15506" s="93"/>
    </row>
    <row r="15507" spans="14:16" x14ac:dyDescent="0.15">
      <c r="N15507" s="93"/>
      <c r="P15507" s="93"/>
    </row>
    <row r="15508" spans="14:16" x14ac:dyDescent="0.15">
      <c r="N15508" s="93"/>
      <c r="P15508" s="93"/>
    </row>
    <row r="15509" spans="14:16" x14ac:dyDescent="0.15">
      <c r="N15509" s="93"/>
      <c r="P15509" s="93"/>
    </row>
    <row r="15510" spans="14:16" x14ac:dyDescent="0.15">
      <c r="N15510" s="93"/>
      <c r="P15510" s="93"/>
    </row>
    <row r="15511" spans="14:16" x14ac:dyDescent="0.15">
      <c r="N15511" s="93"/>
      <c r="P15511" s="93"/>
    </row>
    <row r="15512" spans="14:16" x14ac:dyDescent="0.15">
      <c r="N15512" s="93"/>
      <c r="P15512" s="93"/>
    </row>
    <row r="15513" spans="14:16" x14ac:dyDescent="0.15">
      <c r="N15513" s="93"/>
      <c r="P15513" s="93"/>
    </row>
    <row r="15514" spans="14:16" x14ac:dyDescent="0.15">
      <c r="N15514" s="93"/>
      <c r="P15514" s="93"/>
    </row>
    <row r="15515" spans="14:16" x14ac:dyDescent="0.15">
      <c r="N15515" s="93"/>
      <c r="P15515" s="93"/>
    </row>
    <row r="15516" spans="14:16" x14ac:dyDescent="0.15">
      <c r="N15516" s="93"/>
      <c r="P15516" s="93"/>
    </row>
    <row r="15517" spans="14:16" x14ac:dyDescent="0.15">
      <c r="N15517" s="93"/>
      <c r="P15517" s="93"/>
    </row>
    <row r="15518" spans="14:16" x14ac:dyDescent="0.15">
      <c r="N15518" s="93"/>
      <c r="P15518" s="93"/>
    </row>
    <row r="15519" spans="14:16" x14ac:dyDescent="0.15">
      <c r="N15519" s="93"/>
      <c r="P15519" s="93"/>
    </row>
    <row r="15520" spans="14:16" x14ac:dyDescent="0.15">
      <c r="N15520" s="93"/>
      <c r="P15520" s="93"/>
    </row>
    <row r="15521" spans="14:16" x14ac:dyDescent="0.15">
      <c r="N15521" s="93"/>
      <c r="P15521" s="93"/>
    </row>
    <row r="15522" spans="14:16" x14ac:dyDescent="0.15">
      <c r="N15522" s="93"/>
      <c r="P15522" s="93"/>
    </row>
    <row r="15523" spans="14:16" x14ac:dyDescent="0.15">
      <c r="N15523" s="93"/>
      <c r="P15523" s="93"/>
    </row>
    <row r="15524" spans="14:16" x14ac:dyDescent="0.15">
      <c r="N15524" s="93"/>
      <c r="P15524" s="93"/>
    </row>
    <row r="15525" spans="14:16" x14ac:dyDescent="0.15">
      <c r="N15525" s="93"/>
      <c r="P15525" s="93"/>
    </row>
    <row r="15526" spans="14:16" x14ac:dyDescent="0.15">
      <c r="N15526" s="93"/>
      <c r="P15526" s="93"/>
    </row>
    <row r="15527" spans="14:16" x14ac:dyDescent="0.15">
      <c r="N15527" s="93"/>
      <c r="P15527" s="93"/>
    </row>
    <row r="15528" spans="14:16" x14ac:dyDescent="0.15">
      <c r="N15528" s="93"/>
      <c r="P15528" s="93"/>
    </row>
    <row r="15529" spans="14:16" x14ac:dyDescent="0.15">
      <c r="N15529" s="93"/>
      <c r="P15529" s="93"/>
    </row>
    <row r="15530" spans="14:16" x14ac:dyDescent="0.15">
      <c r="N15530" s="93"/>
      <c r="P15530" s="93"/>
    </row>
    <row r="15531" spans="14:16" x14ac:dyDescent="0.15">
      <c r="N15531" s="93"/>
      <c r="P15531" s="93"/>
    </row>
    <row r="15532" spans="14:16" x14ac:dyDescent="0.15">
      <c r="N15532" s="93"/>
      <c r="P15532" s="93"/>
    </row>
    <row r="15533" spans="14:16" x14ac:dyDescent="0.15">
      <c r="N15533" s="93"/>
      <c r="P15533" s="93"/>
    </row>
    <row r="15534" spans="14:16" x14ac:dyDescent="0.15">
      <c r="N15534" s="93"/>
      <c r="P15534" s="93"/>
    </row>
    <row r="15535" spans="14:16" x14ac:dyDescent="0.15">
      <c r="N15535" s="93"/>
      <c r="P15535" s="93"/>
    </row>
    <row r="15536" spans="14:16" x14ac:dyDescent="0.15">
      <c r="N15536" s="93"/>
      <c r="P15536" s="93"/>
    </row>
    <row r="15537" spans="14:16" x14ac:dyDescent="0.15">
      <c r="N15537" s="93"/>
      <c r="P15537" s="93"/>
    </row>
    <row r="15538" spans="14:16" x14ac:dyDescent="0.15">
      <c r="N15538" s="93"/>
      <c r="P15538" s="93"/>
    </row>
    <row r="15539" spans="14:16" x14ac:dyDescent="0.15">
      <c r="N15539" s="93"/>
      <c r="P15539" s="93"/>
    </row>
    <row r="15540" spans="14:16" x14ac:dyDescent="0.15">
      <c r="N15540" s="93"/>
      <c r="P15540" s="93"/>
    </row>
    <row r="15541" spans="14:16" x14ac:dyDescent="0.15">
      <c r="N15541" s="93"/>
      <c r="P15541" s="93"/>
    </row>
    <row r="15542" spans="14:16" x14ac:dyDescent="0.15">
      <c r="N15542" s="93"/>
      <c r="P15542" s="93"/>
    </row>
    <row r="15543" spans="14:16" x14ac:dyDescent="0.15">
      <c r="N15543" s="93"/>
      <c r="P15543" s="93"/>
    </row>
    <row r="15544" spans="14:16" x14ac:dyDescent="0.15">
      <c r="N15544" s="93"/>
      <c r="P15544" s="93"/>
    </row>
    <row r="15545" spans="14:16" x14ac:dyDescent="0.15">
      <c r="N15545" s="93"/>
      <c r="P15545" s="93"/>
    </row>
    <row r="15546" spans="14:16" x14ac:dyDescent="0.15">
      <c r="N15546" s="93"/>
      <c r="P15546" s="93"/>
    </row>
    <row r="15547" spans="14:16" x14ac:dyDescent="0.15">
      <c r="N15547" s="93"/>
      <c r="P15547" s="93"/>
    </row>
    <row r="15548" spans="14:16" x14ac:dyDescent="0.15">
      <c r="N15548" s="93"/>
      <c r="P15548" s="93"/>
    </row>
    <row r="15549" spans="14:16" x14ac:dyDescent="0.15">
      <c r="N15549" s="93"/>
      <c r="P15549" s="93"/>
    </row>
    <row r="15550" spans="14:16" x14ac:dyDescent="0.15">
      <c r="N15550" s="93"/>
      <c r="P15550" s="93"/>
    </row>
    <row r="15551" spans="14:16" x14ac:dyDescent="0.15">
      <c r="N15551" s="93"/>
      <c r="P15551" s="93"/>
    </row>
    <row r="15552" spans="14:16" x14ac:dyDescent="0.15">
      <c r="N15552" s="93"/>
      <c r="P15552" s="93"/>
    </row>
    <row r="15553" spans="14:16" x14ac:dyDescent="0.15">
      <c r="N15553" s="93"/>
      <c r="P15553" s="93"/>
    </row>
    <row r="15554" spans="14:16" x14ac:dyDescent="0.15">
      <c r="N15554" s="93"/>
      <c r="P15554" s="93"/>
    </row>
    <row r="15555" spans="14:16" x14ac:dyDescent="0.15">
      <c r="N15555" s="93"/>
      <c r="P15555" s="93"/>
    </row>
    <row r="15556" spans="14:16" x14ac:dyDescent="0.15">
      <c r="N15556" s="93"/>
      <c r="P15556" s="93"/>
    </row>
    <row r="15557" spans="14:16" x14ac:dyDescent="0.15">
      <c r="N15557" s="93"/>
      <c r="P15557" s="93"/>
    </row>
    <row r="15558" spans="14:16" x14ac:dyDescent="0.15">
      <c r="N15558" s="93"/>
      <c r="P15558" s="93"/>
    </row>
    <row r="15559" spans="14:16" x14ac:dyDescent="0.15">
      <c r="N15559" s="93"/>
      <c r="P15559" s="93"/>
    </row>
    <row r="15560" spans="14:16" x14ac:dyDescent="0.15">
      <c r="N15560" s="93"/>
      <c r="P15560" s="93"/>
    </row>
    <row r="15561" spans="14:16" x14ac:dyDescent="0.15">
      <c r="N15561" s="93"/>
      <c r="P15561" s="93"/>
    </row>
    <row r="15562" spans="14:16" x14ac:dyDescent="0.15">
      <c r="N15562" s="93"/>
      <c r="P15562" s="93"/>
    </row>
    <row r="15563" spans="14:16" x14ac:dyDescent="0.15">
      <c r="N15563" s="93"/>
      <c r="P15563" s="93"/>
    </row>
    <row r="15564" spans="14:16" x14ac:dyDescent="0.15">
      <c r="N15564" s="93"/>
      <c r="P15564" s="93"/>
    </row>
    <row r="15565" spans="14:16" x14ac:dyDescent="0.15">
      <c r="N15565" s="93"/>
      <c r="P15565" s="93"/>
    </row>
    <row r="15566" spans="14:16" x14ac:dyDescent="0.15">
      <c r="N15566" s="93"/>
      <c r="P15566" s="93"/>
    </row>
    <row r="15567" spans="14:16" x14ac:dyDescent="0.15">
      <c r="N15567" s="93"/>
      <c r="P15567" s="93"/>
    </row>
    <row r="15568" spans="14:16" x14ac:dyDescent="0.15">
      <c r="N15568" s="93"/>
      <c r="P15568" s="93"/>
    </row>
    <row r="15569" spans="14:16" x14ac:dyDescent="0.15">
      <c r="N15569" s="93"/>
      <c r="P15569" s="93"/>
    </row>
    <row r="15570" spans="14:16" x14ac:dyDescent="0.15">
      <c r="N15570" s="93"/>
      <c r="P15570" s="93"/>
    </row>
    <row r="15571" spans="14:16" x14ac:dyDescent="0.15">
      <c r="N15571" s="93"/>
      <c r="P15571" s="93"/>
    </row>
    <row r="15572" spans="14:16" x14ac:dyDescent="0.15">
      <c r="N15572" s="93"/>
      <c r="P15572" s="93"/>
    </row>
    <row r="15573" spans="14:16" x14ac:dyDescent="0.15">
      <c r="N15573" s="93"/>
      <c r="P15573" s="93"/>
    </row>
    <row r="15574" spans="14:16" x14ac:dyDescent="0.15">
      <c r="N15574" s="93"/>
      <c r="P15574" s="93"/>
    </row>
    <row r="15575" spans="14:16" x14ac:dyDescent="0.15">
      <c r="N15575" s="93"/>
      <c r="P15575" s="93"/>
    </row>
    <row r="15576" spans="14:16" x14ac:dyDescent="0.15">
      <c r="N15576" s="93"/>
      <c r="P15576" s="93"/>
    </row>
    <row r="15577" spans="14:16" x14ac:dyDescent="0.15">
      <c r="N15577" s="93"/>
      <c r="P15577" s="93"/>
    </row>
    <row r="15578" spans="14:16" x14ac:dyDescent="0.15">
      <c r="N15578" s="93"/>
      <c r="P15578" s="93"/>
    </row>
    <row r="15579" spans="14:16" x14ac:dyDescent="0.15">
      <c r="N15579" s="93"/>
      <c r="P15579" s="93"/>
    </row>
    <row r="15580" spans="14:16" x14ac:dyDescent="0.15">
      <c r="N15580" s="93"/>
      <c r="P15580" s="93"/>
    </row>
    <row r="15581" spans="14:16" x14ac:dyDescent="0.15">
      <c r="N15581" s="93"/>
      <c r="P15581" s="93"/>
    </row>
    <row r="15582" spans="14:16" x14ac:dyDescent="0.15">
      <c r="N15582" s="93"/>
      <c r="P15582" s="93"/>
    </row>
    <row r="15583" spans="14:16" x14ac:dyDescent="0.15">
      <c r="N15583" s="93"/>
      <c r="P15583" s="93"/>
    </row>
    <row r="15584" spans="14:16" x14ac:dyDescent="0.15">
      <c r="N15584" s="93"/>
      <c r="P15584" s="93"/>
    </row>
    <row r="15585" spans="14:16" x14ac:dyDescent="0.15">
      <c r="N15585" s="93"/>
      <c r="P15585" s="93"/>
    </row>
    <row r="15586" spans="14:16" x14ac:dyDescent="0.15">
      <c r="N15586" s="93"/>
      <c r="P15586" s="93"/>
    </row>
    <row r="15587" spans="14:16" x14ac:dyDescent="0.15">
      <c r="N15587" s="93"/>
      <c r="P15587" s="93"/>
    </row>
    <row r="15588" spans="14:16" x14ac:dyDescent="0.15">
      <c r="N15588" s="93"/>
      <c r="P15588" s="93"/>
    </row>
    <row r="15589" spans="14:16" x14ac:dyDescent="0.15">
      <c r="N15589" s="93"/>
      <c r="P15589" s="93"/>
    </row>
    <row r="15590" spans="14:16" x14ac:dyDescent="0.15">
      <c r="N15590" s="93"/>
      <c r="P15590" s="93"/>
    </row>
    <row r="15591" spans="14:16" x14ac:dyDescent="0.15">
      <c r="N15591" s="93"/>
      <c r="P15591" s="93"/>
    </row>
    <row r="15592" spans="14:16" x14ac:dyDescent="0.15">
      <c r="N15592" s="93"/>
      <c r="P15592" s="93"/>
    </row>
    <row r="15593" spans="14:16" x14ac:dyDescent="0.15">
      <c r="N15593" s="93"/>
      <c r="P15593" s="93"/>
    </row>
    <row r="15594" spans="14:16" x14ac:dyDescent="0.15">
      <c r="N15594" s="93"/>
      <c r="P15594" s="93"/>
    </row>
    <row r="15595" spans="14:16" x14ac:dyDescent="0.15">
      <c r="N15595" s="93"/>
      <c r="P15595" s="93"/>
    </row>
    <row r="15596" spans="14:16" x14ac:dyDescent="0.15">
      <c r="N15596" s="93"/>
      <c r="P15596" s="93"/>
    </row>
    <row r="15597" spans="14:16" x14ac:dyDescent="0.15">
      <c r="N15597" s="93"/>
      <c r="P15597" s="93"/>
    </row>
    <row r="15598" spans="14:16" x14ac:dyDescent="0.15">
      <c r="N15598" s="93"/>
      <c r="P15598" s="93"/>
    </row>
    <row r="15599" spans="14:16" x14ac:dyDescent="0.15">
      <c r="N15599" s="93"/>
      <c r="P15599" s="93"/>
    </row>
    <row r="15600" spans="14:16" x14ac:dyDescent="0.15">
      <c r="N15600" s="93"/>
      <c r="P15600" s="93"/>
    </row>
    <row r="15601" spans="14:16" x14ac:dyDescent="0.15">
      <c r="N15601" s="93"/>
      <c r="P15601" s="93"/>
    </row>
    <row r="15602" spans="14:16" x14ac:dyDescent="0.15">
      <c r="N15602" s="93"/>
      <c r="P15602" s="93"/>
    </row>
    <row r="15603" spans="14:16" x14ac:dyDescent="0.15">
      <c r="N15603" s="93"/>
      <c r="P15603" s="93"/>
    </row>
    <row r="15604" spans="14:16" x14ac:dyDescent="0.15">
      <c r="N15604" s="93"/>
      <c r="P15604" s="93"/>
    </row>
    <row r="15605" spans="14:16" x14ac:dyDescent="0.15">
      <c r="N15605" s="93"/>
      <c r="P15605" s="93"/>
    </row>
    <row r="15606" spans="14:16" x14ac:dyDescent="0.15">
      <c r="N15606" s="93"/>
      <c r="P15606" s="93"/>
    </row>
    <row r="15607" spans="14:16" x14ac:dyDescent="0.15">
      <c r="N15607" s="93"/>
      <c r="P15607" s="93"/>
    </row>
    <row r="15608" spans="14:16" x14ac:dyDescent="0.15">
      <c r="N15608" s="93"/>
      <c r="P15608" s="93"/>
    </row>
    <row r="15609" spans="14:16" x14ac:dyDescent="0.15">
      <c r="N15609" s="93"/>
      <c r="P15609" s="93"/>
    </row>
    <row r="15610" spans="14:16" x14ac:dyDescent="0.15">
      <c r="N15610" s="93"/>
      <c r="P15610" s="93"/>
    </row>
    <row r="15611" spans="14:16" x14ac:dyDescent="0.15">
      <c r="N15611" s="93"/>
      <c r="P15611" s="93"/>
    </row>
    <row r="15612" spans="14:16" x14ac:dyDescent="0.15">
      <c r="N15612" s="93"/>
      <c r="P15612" s="93"/>
    </row>
    <row r="15613" spans="14:16" x14ac:dyDescent="0.15">
      <c r="N15613" s="93"/>
      <c r="P15613" s="93"/>
    </row>
    <row r="15614" spans="14:16" x14ac:dyDescent="0.15">
      <c r="N15614" s="93"/>
      <c r="P15614" s="93"/>
    </row>
    <row r="15615" spans="14:16" x14ac:dyDescent="0.15">
      <c r="N15615" s="93"/>
      <c r="P15615" s="93"/>
    </row>
    <row r="15616" spans="14:16" x14ac:dyDescent="0.15">
      <c r="N15616" s="93"/>
      <c r="P15616" s="93"/>
    </row>
    <row r="15617" spans="14:16" x14ac:dyDescent="0.15">
      <c r="N15617" s="93"/>
      <c r="P15617" s="93"/>
    </row>
    <row r="15618" spans="14:16" x14ac:dyDescent="0.15">
      <c r="N15618" s="93"/>
      <c r="P15618" s="93"/>
    </row>
    <row r="15619" spans="14:16" x14ac:dyDescent="0.15">
      <c r="N15619" s="93"/>
      <c r="P15619" s="93"/>
    </row>
    <row r="15620" spans="14:16" x14ac:dyDescent="0.15">
      <c r="N15620" s="93"/>
      <c r="P15620" s="93"/>
    </row>
    <row r="15621" spans="14:16" x14ac:dyDescent="0.15">
      <c r="N15621" s="93"/>
      <c r="P15621" s="93"/>
    </row>
    <row r="15622" spans="14:16" x14ac:dyDescent="0.15">
      <c r="N15622" s="93"/>
      <c r="P15622" s="93"/>
    </row>
    <row r="15623" spans="14:16" x14ac:dyDescent="0.15">
      <c r="N15623" s="93"/>
      <c r="P15623" s="93"/>
    </row>
    <row r="15624" spans="14:16" x14ac:dyDescent="0.15">
      <c r="N15624" s="93"/>
      <c r="P15624" s="93"/>
    </row>
    <row r="15625" spans="14:16" x14ac:dyDescent="0.15">
      <c r="N15625" s="93"/>
      <c r="P15625" s="93"/>
    </row>
    <row r="15626" spans="14:16" x14ac:dyDescent="0.15">
      <c r="N15626" s="93"/>
      <c r="P15626" s="93"/>
    </row>
    <row r="15627" spans="14:16" x14ac:dyDescent="0.15">
      <c r="N15627" s="93"/>
      <c r="P15627" s="93"/>
    </row>
    <row r="15628" spans="14:16" x14ac:dyDescent="0.15">
      <c r="N15628" s="93"/>
      <c r="P15628" s="93"/>
    </row>
    <row r="15629" spans="14:16" x14ac:dyDescent="0.15">
      <c r="N15629" s="93"/>
      <c r="P15629" s="93"/>
    </row>
    <row r="15630" spans="14:16" x14ac:dyDescent="0.15">
      <c r="N15630" s="93"/>
      <c r="P15630" s="93"/>
    </row>
    <row r="15631" spans="14:16" x14ac:dyDescent="0.15">
      <c r="N15631" s="93"/>
      <c r="P15631" s="93"/>
    </row>
    <row r="15632" spans="14:16" x14ac:dyDescent="0.15">
      <c r="N15632" s="93"/>
      <c r="P15632" s="93"/>
    </row>
    <row r="15633" spans="14:16" x14ac:dyDescent="0.15">
      <c r="N15633" s="93"/>
      <c r="P15633" s="93"/>
    </row>
    <row r="15634" spans="14:16" x14ac:dyDescent="0.15">
      <c r="N15634" s="93"/>
      <c r="P15634" s="93"/>
    </row>
    <row r="15635" spans="14:16" x14ac:dyDescent="0.15">
      <c r="N15635" s="93"/>
      <c r="P15635" s="93"/>
    </row>
    <row r="15636" spans="14:16" x14ac:dyDescent="0.15">
      <c r="N15636" s="93"/>
      <c r="P15636" s="93"/>
    </row>
    <row r="15637" spans="14:16" x14ac:dyDescent="0.15">
      <c r="N15637" s="93"/>
      <c r="P15637" s="93"/>
    </row>
    <row r="15638" spans="14:16" x14ac:dyDescent="0.15">
      <c r="N15638" s="93"/>
      <c r="P15638" s="93"/>
    </row>
    <row r="15639" spans="14:16" x14ac:dyDescent="0.15">
      <c r="N15639" s="93"/>
      <c r="P15639" s="93"/>
    </row>
    <row r="15640" spans="14:16" x14ac:dyDescent="0.15">
      <c r="N15640" s="93"/>
      <c r="P15640" s="93"/>
    </row>
    <row r="15641" spans="14:16" x14ac:dyDescent="0.15">
      <c r="N15641" s="93"/>
      <c r="P15641" s="93"/>
    </row>
    <row r="15642" spans="14:16" x14ac:dyDescent="0.15">
      <c r="N15642" s="93"/>
      <c r="P15642" s="93"/>
    </row>
    <row r="15643" spans="14:16" x14ac:dyDescent="0.15">
      <c r="N15643" s="93"/>
      <c r="P15643" s="93"/>
    </row>
    <row r="15644" spans="14:16" x14ac:dyDescent="0.15">
      <c r="N15644" s="93"/>
      <c r="P15644" s="93"/>
    </row>
    <row r="15645" spans="14:16" x14ac:dyDescent="0.15">
      <c r="N15645" s="93"/>
      <c r="P15645" s="93"/>
    </row>
    <row r="15646" spans="14:16" x14ac:dyDescent="0.15">
      <c r="N15646" s="93"/>
      <c r="P15646" s="93"/>
    </row>
    <row r="15647" spans="14:16" x14ac:dyDescent="0.15">
      <c r="N15647" s="93"/>
      <c r="P15647" s="93"/>
    </row>
    <row r="15648" spans="14:16" x14ac:dyDescent="0.15">
      <c r="N15648" s="93"/>
      <c r="P15648" s="93"/>
    </row>
    <row r="15649" spans="14:16" x14ac:dyDescent="0.15">
      <c r="N15649" s="93"/>
      <c r="P15649" s="93"/>
    </row>
    <row r="15650" spans="14:16" x14ac:dyDescent="0.15">
      <c r="N15650" s="93"/>
      <c r="P15650" s="93"/>
    </row>
    <row r="15651" spans="14:16" x14ac:dyDescent="0.15">
      <c r="N15651" s="93"/>
      <c r="P15651" s="93"/>
    </row>
    <row r="15652" spans="14:16" x14ac:dyDescent="0.15">
      <c r="N15652" s="93"/>
      <c r="P15652" s="93"/>
    </row>
    <row r="15653" spans="14:16" x14ac:dyDescent="0.15">
      <c r="N15653" s="93"/>
      <c r="P15653" s="93"/>
    </row>
    <row r="15654" spans="14:16" x14ac:dyDescent="0.15">
      <c r="N15654" s="93"/>
      <c r="P15654" s="93"/>
    </row>
    <row r="15655" spans="14:16" x14ac:dyDescent="0.15">
      <c r="N15655" s="93"/>
      <c r="P15655" s="93"/>
    </row>
    <row r="15656" spans="14:16" x14ac:dyDescent="0.15">
      <c r="N15656" s="93"/>
      <c r="P15656" s="93"/>
    </row>
    <row r="15657" spans="14:16" x14ac:dyDescent="0.15">
      <c r="N15657" s="93"/>
      <c r="P15657" s="93"/>
    </row>
    <row r="15658" spans="14:16" x14ac:dyDescent="0.15">
      <c r="N15658" s="93"/>
      <c r="P15658" s="93"/>
    </row>
    <row r="15659" spans="14:16" x14ac:dyDescent="0.15">
      <c r="N15659" s="93"/>
      <c r="P15659" s="93"/>
    </row>
    <row r="15660" spans="14:16" x14ac:dyDescent="0.15">
      <c r="N15660" s="93"/>
      <c r="P15660" s="93"/>
    </row>
    <row r="15661" spans="14:16" x14ac:dyDescent="0.15">
      <c r="N15661" s="93"/>
      <c r="P15661" s="93"/>
    </row>
    <row r="15662" spans="14:16" x14ac:dyDescent="0.15">
      <c r="N15662" s="93"/>
      <c r="P15662" s="93"/>
    </row>
    <row r="15663" spans="14:16" x14ac:dyDescent="0.15">
      <c r="N15663" s="93"/>
      <c r="P15663" s="93"/>
    </row>
    <row r="15664" spans="14:16" x14ac:dyDescent="0.15">
      <c r="N15664" s="93"/>
      <c r="P15664" s="93"/>
    </row>
    <row r="15665" spans="14:16" x14ac:dyDescent="0.15">
      <c r="N15665" s="93"/>
      <c r="P15665" s="93"/>
    </row>
    <row r="15666" spans="14:16" x14ac:dyDescent="0.15">
      <c r="N15666" s="93"/>
      <c r="P15666" s="93"/>
    </row>
    <row r="15667" spans="14:16" x14ac:dyDescent="0.15">
      <c r="N15667" s="93"/>
      <c r="P15667" s="93"/>
    </row>
    <row r="15668" spans="14:16" x14ac:dyDescent="0.15">
      <c r="N15668" s="93"/>
      <c r="P15668" s="93"/>
    </row>
    <row r="15669" spans="14:16" x14ac:dyDescent="0.15">
      <c r="N15669" s="93"/>
      <c r="P15669" s="93"/>
    </row>
    <row r="15670" spans="14:16" x14ac:dyDescent="0.15">
      <c r="N15670" s="93"/>
      <c r="P15670" s="93"/>
    </row>
    <row r="15671" spans="14:16" x14ac:dyDescent="0.15">
      <c r="N15671" s="93"/>
      <c r="P15671" s="93"/>
    </row>
    <row r="15672" spans="14:16" x14ac:dyDescent="0.15">
      <c r="N15672" s="93"/>
      <c r="P15672" s="93"/>
    </row>
    <row r="15673" spans="14:16" x14ac:dyDescent="0.15">
      <c r="N15673" s="93"/>
      <c r="P15673" s="93"/>
    </row>
    <row r="15674" spans="14:16" x14ac:dyDescent="0.15">
      <c r="N15674" s="93"/>
      <c r="P15674" s="93"/>
    </row>
    <row r="15675" spans="14:16" x14ac:dyDescent="0.15">
      <c r="N15675" s="93"/>
      <c r="P15675" s="93"/>
    </row>
    <row r="15676" spans="14:16" x14ac:dyDescent="0.15">
      <c r="N15676" s="93"/>
      <c r="P15676" s="93"/>
    </row>
    <row r="15677" spans="14:16" x14ac:dyDescent="0.15">
      <c r="N15677" s="93"/>
      <c r="P15677" s="93"/>
    </row>
    <row r="15678" spans="14:16" x14ac:dyDescent="0.15">
      <c r="N15678" s="93"/>
      <c r="P15678" s="93"/>
    </row>
    <row r="15679" spans="14:16" x14ac:dyDescent="0.15">
      <c r="N15679" s="93"/>
      <c r="P15679" s="93"/>
    </row>
    <row r="15680" spans="14:16" x14ac:dyDescent="0.15">
      <c r="N15680" s="93"/>
      <c r="P15680" s="93"/>
    </row>
    <row r="15681" spans="14:16" x14ac:dyDescent="0.15">
      <c r="N15681" s="93"/>
      <c r="P15681" s="93"/>
    </row>
    <row r="15682" spans="14:16" x14ac:dyDescent="0.15">
      <c r="N15682" s="93"/>
      <c r="P15682" s="93"/>
    </row>
    <row r="15683" spans="14:16" x14ac:dyDescent="0.15">
      <c r="N15683" s="93"/>
      <c r="P15683" s="93"/>
    </row>
    <row r="15684" spans="14:16" x14ac:dyDescent="0.15">
      <c r="N15684" s="93"/>
      <c r="P15684" s="93"/>
    </row>
    <row r="15685" spans="14:16" x14ac:dyDescent="0.15">
      <c r="N15685" s="93"/>
      <c r="P15685" s="93"/>
    </row>
    <row r="15686" spans="14:16" x14ac:dyDescent="0.15">
      <c r="N15686" s="93"/>
      <c r="P15686" s="93"/>
    </row>
    <row r="15687" spans="14:16" x14ac:dyDescent="0.15">
      <c r="N15687" s="93"/>
      <c r="P15687" s="93"/>
    </row>
    <row r="15688" spans="14:16" x14ac:dyDescent="0.15">
      <c r="N15688" s="93"/>
      <c r="P15688" s="93"/>
    </row>
    <row r="15689" spans="14:16" x14ac:dyDescent="0.15">
      <c r="N15689" s="93"/>
      <c r="P15689" s="93"/>
    </row>
    <row r="15690" spans="14:16" x14ac:dyDescent="0.15">
      <c r="N15690" s="93"/>
      <c r="P15690" s="93"/>
    </row>
    <row r="15691" spans="14:16" x14ac:dyDescent="0.15">
      <c r="N15691" s="93"/>
      <c r="P15691" s="93"/>
    </row>
    <row r="15692" spans="14:16" x14ac:dyDescent="0.15">
      <c r="N15692" s="93"/>
      <c r="P15692" s="93"/>
    </row>
    <row r="15693" spans="14:16" x14ac:dyDescent="0.15">
      <c r="N15693" s="93"/>
      <c r="P15693" s="93"/>
    </row>
    <row r="15694" spans="14:16" x14ac:dyDescent="0.15">
      <c r="N15694" s="93"/>
      <c r="P15694" s="93"/>
    </row>
    <row r="15695" spans="14:16" x14ac:dyDescent="0.15">
      <c r="N15695" s="93"/>
      <c r="P15695" s="93"/>
    </row>
    <row r="15696" spans="14:16" x14ac:dyDescent="0.15">
      <c r="N15696" s="93"/>
      <c r="P15696" s="93"/>
    </row>
    <row r="15697" spans="14:16" x14ac:dyDescent="0.15">
      <c r="N15697" s="93"/>
      <c r="P15697" s="93"/>
    </row>
    <row r="15698" spans="14:16" x14ac:dyDescent="0.15">
      <c r="N15698" s="93"/>
      <c r="P15698" s="93"/>
    </row>
    <row r="15699" spans="14:16" x14ac:dyDescent="0.15">
      <c r="N15699" s="93"/>
      <c r="P15699" s="93"/>
    </row>
    <row r="15700" spans="14:16" x14ac:dyDescent="0.15">
      <c r="N15700" s="93"/>
      <c r="P15700" s="93"/>
    </row>
    <row r="15701" spans="14:16" x14ac:dyDescent="0.15">
      <c r="N15701" s="93"/>
      <c r="P15701" s="93"/>
    </row>
    <row r="15702" spans="14:16" x14ac:dyDescent="0.15">
      <c r="N15702" s="93"/>
      <c r="P15702" s="93"/>
    </row>
    <row r="15703" spans="14:16" x14ac:dyDescent="0.15">
      <c r="N15703" s="93"/>
      <c r="P15703" s="93"/>
    </row>
    <row r="15704" spans="14:16" x14ac:dyDescent="0.15">
      <c r="N15704" s="93"/>
      <c r="P15704" s="93"/>
    </row>
    <row r="15705" spans="14:16" x14ac:dyDescent="0.15">
      <c r="N15705" s="93"/>
      <c r="P15705" s="93"/>
    </row>
    <row r="15706" spans="14:16" x14ac:dyDescent="0.15">
      <c r="N15706" s="93"/>
      <c r="P15706" s="93"/>
    </row>
    <row r="15707" spans="14:16" x14ac:dyDescent="0.15">
      <c r="N15707" s="93"/>
      <c r="P15707" s="93"/>
    </row>
    <row r="15708" spans="14:16" x14ac:dyDescent="0.15">
      <c r="N15708" s="93"/>
      <c r="P15708" s="93"/>
    </row>
    <row r="15709" spans="14:16" x14ac:dyDescent="0.15">
      <c r="N15709" s="93"/>
      <c r="P15709" s="93"/>
    </row>
    <row r="15710" spans="14:16" x14ac:dyDescent="0.15">
      <c r="N15710" s="93"/>
      <c r="P15710" s="93"/>
    </row>
    <row r="15711" spans="14:16" x14ac:dyDescent="0.15">
      <c r="N15711" s="93"/>
      <c r="P15711" s="93"/>
    </row>
    <row r="15712" spans="14:16" x14ac:dyDescent="0.15">
      <c r="N15712" s="93"/>
      <c r="P15712" s="93"/>
    </row>
    <row r="15713" spans="14:16" x14ac:dyDescent="0.15">
      <c r="N15713" s="93"/>
      <c r="P15713" s="93"/>
    </row>
    <row r="15714" spans="14:16" x14ac:dyDescent="0.15">
      <c r="N15714" s="93"/>
      <c r="P15714" s="93"/>
    </row>
    <row r="15715" spans="14:16" x14ac:dyDescent="0.15">
      <c r="N15715" s="93"/>
      <c r="P15715" s="93"/>
    </row>
    <row r="15716" spans="14:16" x14ac:dyDescent="0.15">
      <c r="N15716" s="93"/>
      <c r="P15716" s="93"/>
    </row>
    <row r="15717" spans="14:16" x14ac:dyDescent="0.15">
      <c r="N15717" s="93"/>
      <c r="P15717" s="93"/>
    </row>
    <row r="15718" spans="14:16" x14ac:dyDescent="0.15">
      <c r="N15718" s="93"/>
      <c r="P15718" s="93"/>
    </row>
    <row r="15719" spans="14:16" x14ac:dyDescent="0.15">
      <c r="N15719" s="93"/>
      <c r="P15719" s="93"/>
    </row>
    <row r="15720" spans="14:16" x14ac:dyDescent="0.15">
      <c r="N15720" s="93"/>
      <c r="P15720" s="93"/>
    </row>
    <row r="15721" spans="14:16" x14ac:dyDescent="0.15">
      <c r="N15721" s="93"/>
      <c r="P15721" s="93"/>
    </row>
    <row r="15722" spans="14:16" x14ac:dyDescent="0.15">
      <c r="N15722" s="93"/>
      <c r="P15722" s="93"/>
    </row>
    <row r="15723" spans="14:16" x14ac:dyDescent="0.15">
      <c r="N15723" s="93"/>
      <c r="P15723" s="93"/>
    </row>
    <row r="15724" spans="14:16" x14ac:dyDescent="0.15">
      <c r="N15724" s="93"/>
      <c r="P15724" s="93"/>
    </row>
    <row r="15725" spans="14:16" x14ac:dyDescent="0.15">
      <c r="N15725" s="93"/>
      <c r="P15725" s="93"/>
    </row>
    <row r="15726" spans="14:16" x14ac:dyDescent="0.15">
      <c r="N15726" s="93"/>
      <c r="P15726" s="93"/>
    </row>
    <row r="15727" spans="14:16" x14ac:dyDescent="0.15">
      <c r="N15727" s="93"/>
      <c r="P15727" s="93"/>
    </row>
    <row r="15728" spans="14:16" x14ac:dyDescent="0.15">
      <c r="N15728" s="93"/>
      <c r="P15728" s="93"/>
    </row>
    <row r="15729" spans="14:16" x14ac:dyDescent="0.15">
      <c r="N15729" s="93"/>
      <c r="P15729" s="93"/>
    </row>
    <row r="15730" spans="14:16" x14ac:dyDescent="0.15">
      <c r="N15730" s="93"/>
      <c r="P15730" s="93"/>
    </row>
    <row r="15731" spans="14:16" x14ac:dyDescent="0.15">
      <c r="N15731" s="93"/>
      <c r="P15731" s="93"/>
    </row>
    <row r="15732" spans="14:16" x14ac:dyDescent="0.15">
      <c r="N15732" s="93"/>
      <c r="P15732" s="93"/>
    </row>
    <row r="15733" spans="14:16" x14ac:dyDescent="0.15">
      <c r="N15733" s="93"/>
      <c r="P15733" s="93"/>
    </row>
    <row r="15734" spans="14:16" x14ac:dyDescent="0.15">
      <c r="N15734" s="93"/>
      <c r="P15734" s="93"/>
    </row>
    <row r="15735" spans="14:16" x14ac:dyDescent="0.15">
      <c r="N15735" s="93"/>
      <c r="P15735" s="93"/>
    </row>
    <row r="15736" spans="14:16" x14ac:dyDescent="0.15">
      <c r="N15736" s="93"/>
      <c r="P15736" s="93"/>
    </row>
    <row r="15737" spans="14:16" x14ac:dyDescent="0.15">
      <c r="N15737" s="93"/>
      <c r="P15737" s="93"/>
    </row>
    <row r="15738" spans="14:16" x14ac:dyDescent="0.15">
      <c r="N15738" s="93"/>
      <c r="P15738" s="93"/>
    </row>
    <row r="15739" spans="14:16" x14ac:dyDescent="0.15">
      <c r="N15739" s="93"/>
      <c r="P15739" s="93"/>
    </row>
    <row r="15740" spans="14:16" x14ac:dyDescent="0.15">
      <c r="N15740" s="93"/>
      <c r="P15740" s="93"/>
    </row>
    <row r="15741" spans="14:16" x14ac:dyDescent="0.15">
      <c r="N15741" s="93"/>
      <c r="P15741" s="93"/>
    </row>
    <row r="15742" spans="14:16" x14ac:dyDescent="0.15">
      <c r="N15742" s="93"/>
      <c r="P15742" s="93"/>
    </row>
    <row r="15743" spans="14:16" x14ac:dyDescent="0.15">
      <c r="N15743" s="93"/>
      <c r="P15743" s="93"/>
    </row>
    <row r="15744" spans="14:16" x14ac:dyDescent="0.15">
      <c r="N15744" s="93"/>
      <c r="P15744" s="93"/>
    </row>
    <row r="15745" spans="14:16" x14ac:dyDescent="0.15">
      <c r="N15745" s="93"/>
      <c r="P15745" s="93"/>
    </row>
    <row r="15746" spans="14:16" x14ac:dyDescent="0.15">
      <c r="N15746" s="93"/>
      <c r="P15746" s="93"/>
    </row>
    <row r="15747" spans="14:16" x14ac:dyDescent="0.15">
      <c r="N15747" s="93"/>
      <c r="P15747" s="93"/>
    </row>
    <row r="15748" spans="14:16" x14ac:dyDescent="0.15">
      <c r="N15748" s="93"/>
      <c r="P15748" s="93"/>
    </row>
    <row r="15749" spans="14:16" x14ac:dyDescent="0.15">
      <c r="N15749" s="93"/>
      <c r="P15749" s="93"/>
    </row>
    <row r="15750" spans="14:16" x14ac:dyDescent="0.15">
      <c r="N15750" s="93"/>
      <c r="P15750" s="93"/>
    </row>
    <row r="15751" spans="14:16" x14ac:dyDescent="0.15">
      <c r="N15751" s="93"/>
      <c r="P15751" s="93"/>
    </row>
    <row r="15752" spans="14:16" x14ac:dyDescent="0.15">
      <c r="N15752" s="93"/>
      <c r="P15752" s="93"/>
    </row>
    <row r="15753" spans="14:16" x14ac:dyDescent="0.15">
      <c r="N15753" s="93"/>
      <c r="P15753" s="93"/>
    </row>
    <row r="15754" spans="14:16" x14ac:dyDescent="0.15">
      <c r="N15754" s="93"/>
      <c r="P15754" s="93"/>
    </row>
    <row r="15755" spans="14:16" x14ac:dyDescent="0.15">
      <c r="N15755" s="93"/>
      <c r="P15755" s="93"/>
    </row>
    <row r="15756" spans="14:16" x14ac:dyDescent="0.15">
      <c r="N15756" s="93"/>
      <c r="P15756" s="93"/>
    </row>
    <row r="15757" spans="14:16" x14ac:dyDescent="0.15">
      <c r="N15757" s="93"/>
      <c r="P15757" s="93"/>
    </row>
    <row r="15758" spans="14:16" x14ac:dyDescent="0.15">
      <c r="N15758" s="93"/>
      <c r="P15758" s="93"/>
    </row>
    <row r="15759" spans="14:16" x14ac:dyDescent="0.15">
      <c r="N15759" s="93"/>
      <c r="P15759" s="93"/>
    </row>
    <row r="15760" spans="14:16" x14ac:dyDescent="0.15">
      <c r="N15760" s="93"/>
      <c r="P15760" s="93"/>
    </row>
    <row r="15761" spans="14:16" x14ac:dyDescent="0.15">
      <c r="N15761" s="93"/>
      <c r="P15761" s="93"/>
    </row>
    <row r="15762" spans="14:16" x14ac:dyDescent="0.15">
      <c r="N15762" s="93"/>
      <c r="P15762" s="93"/>
    </row>
    <row r="15763" spans="14:16" x14ac:dyDescent="0.15">
      <c r="N15763" s="93"/>
      <c r="P15763" s="93"/>
    </row>
    <row r="15764" spans="14:16" x14ac:dyDescent="0.15">
      <c r="N15764" s="93"/>
      <c r="P15764" s="93"/>
    </row>
    <row r="15765" spans="14:16" x14ac:dyDescent="0.15">
      <c r="N15765" s="93"/>
      <c r="P15765" s="93"/>
    </row>
    <row r="15766" spans="14:16" x14ac:dyDescent="0.15">
      <c r="N15766" s="93"/>
      <c r="P15766" s="93"/>
    </row>
    <row r="15767" spans="14:16" x14ac:dyDescent="0.15">
      <c r="N15767" s="93"/>
      <c r="P15767" s="93"/>
    </row>
    <row r="15768" spans="14:16" x14ac:dyDescent="0.15">
      <c r="N15768" s="93"/>
      <c r="P15768" s="93"/>
    </row>
    <row r="15769" spans="14:16" x14ac:dyDescent="0.15">
      <c r="N15769" s="93"/>
      <c r="P15769" s="93"/>
    </row>
    <row r="15770" spans="14:16" x14ac:dyDescent="0.15">
      <c r="N15770" s="93"/>
      <c r="P15770" s="93"/>
    </row>
    <row r="15771" spans="14:16" x14ac:dyDescent="0.15">
      <c r="N15771" s="93"/>
      <c r="P15771" s="93"/>
    </row>
    <row r="15772" spans="14:16" x14ac:dyDescent="0.15">
      <c r="N15772" s="93"/>
      <c r="P15772" s="93"/>
    </row>
    <row r="15773" spans="14:16" x14ac:dyDescent="0.15">
      <c r="N15773" s="93"/>
      <c r="P15773" s="93"/>
    </row>
    <row r="15774" spans="14:16" x14ac:dyDescent="0.15">
      <c r="N15774" s="93"/>
      <c r="P15774" s="93"/>
    </row>
    <row r="15775" spans="14:16" x14ac:dyDescent="0.15">
      <c r="N15775" s="93"/>
      <c r="P15775" s="93"/>
    </row>
    <row r="15776" spans="14:16" x14ac:dyDescent="0.15">
      <c r="N15776" s="93"/>
      <c r="P15776" s="93"/>
    </row>
    <row r="15777" spans="14:16" x14ac:dyDescent="0.15">
      <c r="N15777" s="93"/>
      <c r="P15777" s="93"/>
    </row>
    <row r="15778" spans="14:16" x14ac:dyDescent="0.15">
      <c r="N15778" s="93"/>
      <c r="P15778" s="93"/>
    </row>
    <row r="15779" spans="14:16" x14ac:dyDescent="0.15">
      <c r="N15779" s="93"/>
      <c r="P15779" s="93"/>
    </row>
    <row r="15780" spans="14:16" x14ac:dyDescent="0.15">
      <c r="N15780" s="93"/>
      <c r="P15780" s="93"/>
    </row>
    <row r="15781" spans="14:16" x14ac:dyDescent="0.15">
      <c r="N15781" s="93"/>
      <c r="P15781" s="93"/>
    </row>
    <row r="15782" spans="14:16" x14ac:dyDescent="0.15">
      <c r="N15782" s="93"/>
      <c r="P15782" s="93"/>
    </row>
    <row r="15783" spans="14:16" x14ac:dyDescent="0.15">
      <c r="N15783" s="93"/>
      <c r="P15783" s="93"/>
    </row>
    <row r="15784" spans="14:16" x14ac:dyDescent="0.15">
      <c r="N15784" s="93"/>
      <c r="P15784" s="93"/>
    </row>
    <row r="15785" spans="14:16" x14ac:dyDescent="0.15">
      <c r="N15785" s="93"/>
      <c r="P15785" s="93"/>
    </row>
    <row r="15786" spans="14:16" x14ac:dyDescent="0.15">
      <c r="N15786" s="93"/>
      <c r="P15786" s="93"/>
    </row>
    <row r="15787" spans="14:16" x14ac:dyDescent="0.15">
      <c r="N15787" s="93"/>
      <c r="P15787" s="93"/>
    </row>
    <row r="15788" spans="14:16" x14ac:dyDescent="0.15">
      <c r="N15788" s="93"/>
      <c r="P15788" s="93"/>
    </row>
    <row r="15789" spans="14:16" x14ac:dyDescent="0.15">
      <c r="N15789" s="93"/>
      <c r="P15789" s="93"/>
    </row>
    <row r="15790" spans="14:16" x14ac:dyDescent="0.15">
      <c r="N15790" s="93"/>
      <c r="P15790" s="93"/>
    </row>
    <row r="15791" spans="14:16" x14ac:dyDescent="0.15">
      <c r="N15791" s="93"/>
      <c r="P15791" s="93"/>
    </row>
    <row r="15792" spans="14:16" x14ac:dyDescent="0.15">
      <c r="N15792" s="93"/>
      <c r="P15792" s="93"/>
    </row>
    <row r="15793" spans="14:16" x14ac:dyDescent="0.15">
      <c r="N15793" s="93"/>
      <c r="P15793" s="93"/>
    </row>
    <row r="15794" spans="14:16" x14ac:dyDescent="0.15">
      <c r="N15794" s="93"/>
      <c r="P15794" s="93"/>
    </row>
    <row r="15795" spans="14:16" x14ac:dyDescent="0.15">
      <c r="N15795" s="93"/>
      <c r="P15795" s="93"/>
    </row>
    <row r="15796" spans="14:16" x14ac:dyDescent="0.15">
      <c r="N15796" s="93"/>
      <c r="P15796" s="93"/>
    </row>
    <row r="15797" spans="14:16" x14ac:dyDescent="0.15">
      <c r="N15797" s="93"/>
      <c r="P15797" s="93"/>
    </row>
    <row r="15798" spans="14:16" x14ac:dyDescent="0.15">
      <c r="N15798" s="93"/>
      <c r="P15798" s="93"/>
    </row>
    <row r="15799" spans="14:16" x14ac:dyDescent="0.15">
      <c r="N15799" s="93"/>
      <c r="P15799" s="93"/>
    </row>
    <row r="15800" spans="14:16" x14ac:dyDescent="0.15">
      <c r="N15800" s="93"/>
      <c r="P15800" s="93"/>
    </row>
    <row r="15801" spans="14:16" x14ac:dyDescent="0.15">
      <c r="N15801" s="93"/>
      <c r="P15801" s="93"/>
    </row>
    <row r="15802" spans="14:16" x14ac:dyDescent="0.15">
      <c r="N15802" s="93"/>
      <c r="P15802" s="93"/>
    </row>
    <row r="15803" spans="14:16" x14ac:dyDescent="0.15">
      <c r="N15803" s="93"/>
      <c r="P15803" s="93"/>
    </row>
    <row r="15804" spans="14:16" x14ac:dyDescent="0.15">
      <c r="N15804" s="93"/>
      <c r="P15804" s="93"/>
    </row>
    <row r="15805" spans="14:16" x14ac:dyDescent="0.15">
      <c r="N15805" s="93"/>
      <c r="P15805" s="93"/>
    </row>
    <row r="15806" spans="14:16" x14ac:dyDescent="0.15">
      <c r="N15806" s="93"/>
      <c r="P15806" s="93"/>
    </row>
    <row r="15807" spans="14:16" x14ac:dyDescent="0.15">
      <c r="N15807" s="93"/>
      <c r="P15807" s="93"/>
    </row>
    <row r="15808" spans="14:16" x14ac:dyDescent="0.15">
      <c r="N15808" s="93"/>
      <c r="P15808" s="93"/>
    </row>
    <row r="15809" spans="14:16" x14ac:dyDescent="0.15">
      <c r="N15809" s="93"/>
      <c r="P15809" s="93"/>
    </row>
    <row r="15810" spans="14:16" x14ac:dyDescent="0.15">
      <c r="N15810" s="93"/>
      <c r="P15810" s="93"/>
    </row>
    <row r="15811" spans="14:16" x14ac:dyDescent="0.15">
      <c r="N15811" s="93"/>
      <c r="P15811" s="93"/>
    </row>
    <row r="15812" spans="14:16" x14ac:dyDescent="0.15">
      <c r="N15812" s="93"/>
      <c r="P15812" s="93"/>
    </row>
    <row r="15813" spans="14:16" x14ac:dyDescent="0.15">
      <c r="N15813" s="93"/>
      <c r="P15813" s="93"/>
    </row>
    <row r="15814" spans="14:16" x14ac:dyDescent="0.15">
      <c r="N15814" s="93"/>
      <c r="P15814" s="93"/>
    </row>
    <row r="15815" spans="14:16" x14ac:dyDescent="0.15">
      <c r="N15815" s="93"/>
      <c r="P15815" s="93"/>
    </row>
    <row r="15816" spans="14:16" x14ac:dyDescent="0.15">
      <c r="N15816" s="93"/>
      <c r="P15816" s="93"/>
    </row>
    <row r="15817" spans="14:16" x14ac:dyDescent="0.15">
      <c r="N15817" s="93"/>
      <c r="P15817" s="93"/>
    </row>
    <row r="15818" spans="14:16" x14ac:dyDescent="0.15">
      <c r="N15818" s="93"/>
      <c r="P15818" s="93"/>
    </row>
    <row r="15819" spans="14:16" x14ac:dyDescent="0.15">
      <c r="N15819" s="93"/>
      <c r="P15819" s="93"/>
    </row>
    <row r="15820" spans="14:16" x14ac:dyDescent="0.15">
      <c r="N15820" s="93"/>
      <c r="P15820" s="93"/>
    </row>
    <row r="15821" spans="14:16" x14ac:dyDescent="0.15">
      <c r="N15821" s="93"/>
      <c r="P15821" s="93"/>
    </row>
    <row r="15822" spans="14:16" x14ac:dyDescent="0.15">
      <c r="N15822" s="93"/>
      <c r="P15822" s="93"/>
    </row>
    <row r="15823" spans="14:16" x14ac:dyDescent="0.15">
      <c r="N15823" s="93"/>
      <c r="P15823" s="93"/>
    </row>
    <row r="15824" spans="14:16" x14ac:dyDescent="0.15">
      <c r="N15824" s="93"/>
      <c r="P15824" s="93"/>
    </row>
    <row r="15825" spans="14:16" x14ac:dyDescent="0.15">
      <c r="N15825" s="93"/>
      <c r="P15825" s="93"/>
    </row>
    <row r="15826" spans="14:16" x14ac:dyDescent="0.15">
      <c r="N15826" s="93"/>
      <c r="P15826" s="93"/>
    </row>
    <row r="15827" spans="14:16" x14ac:dyDescent="0.15">
      <c r="N15827" s="93"/>
      <c r="P15827" s="93"/>
    </row>
    <row r="15828" spans="14:16" x14ac:dyDescent="0.15">
      <c r="N15828" s="93"/>
      <c r="P15828" s="93"/>
    </row>
    <row r="15829" spans="14:16" x14ac:dyDescent="0.15">
      <c r="N15829" s="93"/>
      <c r="P15829" s="93"/>
    </row>
    <row r="15830" spans="14:16" x14ac:dyDescent="0.15">
      <c r="N15830" s="93"/>
      <c r="P15830" s="93"/>
    </row>
    <row r="15831" spans="14:16" x14ac:dyDescent="0.15">
      <c r="N15831" s="93"/>
      <c r="P15831" s="93"/>
    </row>
    <row r="15832" spans="14:16" x14ac:dyDescent="0.15">
      <c r="N15832" s="93"/>
      <c r="P15832" s="93"/>
    </row>
    <row r="15833" spans="14:16" x14ac:dyDescent="0.15">
      <c r="N15833" s="93"/>
      <c r="P15833" s="93"/>
    </row>
    <row r="15834" spans="14:16" x14ac:dyDescent="0.15">
      <c r="N15834" s="93"/>
      <c r="P15834" s="93"/>
    </row>
    <row r="15835" spans="14:16" x14ac:dyDescent="0.15">
      <c r="N15835" s="93"/>
      <c r="P15835" s="93"/>
    </row>
    <row r="15836" spans="14:16" x14ac:dyDescent="0.15">
      <c r="N15836" s="93"/>
      <c r="P15836" s="93"/>
    </row>
    <row r="15837" spans="14:16" x14ac:dyDescent="0.15">
      <c r="N15837" s="93"/>
      <c r="P15837" s="93"/>
    </row>
    <row r="15838" spans="14:16" x14ac:dyDescent="0.15">
      <c r="N15838" s="93"/>
      <c r="P15838" s="93"/>
    </row>
    <row r="15839" spans="14:16" x14ac:dyDescent="0.15">
      <c r="N15839" s="93"/>
      <c r="P15839" s="93"/>
    </row>
    <row r="15840" spans="14:16" x14ac:dyDescent="0.15">
      <c r="N15840" s="93"/>
      <c r="P15840" s="93"/>
    </row>
    <row r="15841" spans="14:16" x14ac:dyDescent="0.15">
      <c r="N15841" s="93"/>
      <c r="P15841" s="93"/>
    </row>
    <row r="15842" spans="14:16" x14ac:dyDescent="0.15">
      <c r="N15842" s="93"/>
      <c r="P15842" s="93"/>
    </row>
    <row r="15843" spans="14:16" x14ac:dyDescent="0.15">
      <c r="N15843" s="93"/>
      <c r="P15843" s="93"/>
    </row>
    <row r="15844" spans="14:16" x14ac:dyDescent="0.15">
      <c r="N15844" s="93"/>
      <c r="P15844" s="93"/>
    </row>
    <row r="15845" spans="14:16" x14ac:dyDescent="0.15">
      <c r="N15845" s="93"/>
      <c r="P15845" s="93"/>
    </row>
    <row r="15846" spans="14:16" x14ac:dyDescent="0.15">
      <c r="N15846" s="93"/>
      <c r="P15846" s="93"/>
    </row>
    <row r="15847" spans="14:16" x14ac:dyDescent="0.15">
      <c r="N15847" s="93"/>
      <c r="P15847" s="93"/>
    </row>
    <row r="15848" spans="14:16" x14ac:dyDescent="0.15">
      <c r="N15848" s="93"/>
      <c r="P15848" s="93"/>
    </row>
    <row r="15849" spans="14:16" x14ac:dyDescent="0.15">
      <c r="N15849" s="93"/>
      <c r="P15849" s="93"/>
    </row>
    <row r="15850" spans="14:16" x14ac:dyDescent="0.15">
      <c r="N15850" s="93"/>
      <c r="P15850" s="93"/>
    </row>
    <row r="15851" spans="14:16" x14ac:dyDescent="0.15">
      <c r="N15851" s="93"/>
      <c r="P15851" s="93"/>
    </row>
    <row r="15852" spans="14:16" x14ac:dyDescent="0.15">
      <c r="N15852" s="93"/>
      <c r="P15852" s="93"/>
    </row>
    <row r="15853" spans="14:16" x14ac:dyDescent="0.15">
      <c r="N15853" s="93"/>
      <c r="P15853" s="93"/>
    </row>
    <row r="15854" spans="14:16" x14ac:dyDescent="0.15">
      <c r="N15854" s="93"/>
      <c r="P15854" s="93"/>
    </row>
    <row r="15855" spans="14:16" x14ac:dyDescent="0.15">
      <c r="N15855" s="93"/>
      <c r="P15855" s="93"/>
    </row>
    <row r="15856" spans="14:16" x14ac:dyDescent="0.15">
      <c r="N15856" s="93"/>
      <c r="P15856" s="93"/>
    </row>
    <row r="15857" spans="14:16" x14ac:dyDescent="0.15">
      <c r="N15857" s="93"/>
      <c r="P15857" s="93"/>
    </row>
    <row r="15858" spans="14:16" x14ac:dyDescent="0.15">
      <c r="N15858" s="93"/>
      <c r="P15858" s="93"/>
    </row>
    <row r="15859" spans="14:16" x14ac:dyDescent="0.15">
      <c r="N15859" s="93"/>
      <c r="P15859" s="93"/>
    </row>
    <row r="15860" spans="14:16" x14ac:dyDescent="0.15">
      <c r="N15860" s="93"/>
      <c r="P15860" s="93"/>
    </row>
    <row r="15861" spans="14:16" x14ac:dyDescent="0.15">
      <c r="N15861" s="93"/>
      <c r="P15861" s="93"/>
    </row>
    <row r="15862" spans="14:16" x14ac:dyDescent="0.15">
      <c r="N15862" s="93"/>
      <c r="P15862" s="93"/>
    </row>
    <row r="15863" spans="14:16" x14ac:dyDescent="0.15">
      <c r="N15863" s="93"/>
      <c r="P15863" s="93"/>
    </row>
    <row r="15864" spans="14:16" x14ac:dyDescent="0.15">
      <c r="N15864" s="93"/>
      <c r="P15864" s="93"/>
    </row>
    <row r="15865" spans="14:16" x14ac:dyDescent="0.15">
      <c r="N15865" s="93"/>
      <c r="P15865" s="93"/>
    </row>
    <row r="15866" spans="14:16" x14ac:dyDescent="0.15">
      <c r="N15866" s="93"/>
      <c r="P15866" s="93"/>
    </row>
    <row r="15867" spans="14:16" x14ac:dyDescent="0.15">
      <c r="N15867" s="93"/>
      <c r="P15867" s="93"/>
    </row>
    <row r="15868" spans="14:16" x14ac:dyDescent="0.15">
      <c r="N15868" s="93"/>
      <c r="P15868" s="93"/>
    </row>
    <row r="15869" spans="14:16" x14ac:dyDescent="0.15">
      <c r="N15869" s="93"/>
      <c r="P15869" s="93"/>
    </row>
    <row r="15870" spans="14:16" x14ac:dyDescent="0.15">
      <c r="N15870" s="93"/>
      <c r="P15870" s="93"/>
    </row>
    <row r="15871" spans="14:16" x14ac:dyDescent="0.15">
      <c r="N15871" s="93"/>
      <c r="P15871" s="93"/>
    </row>
    <row r="15872" spans="14:16" x14ac:dyDescent="0.15">
      <c r="N15872" s="93"/>
      <c r="P15872" s="93"/>
    </row>
    <row r="15873" spans="14:16" x14ac:dyDescent="0.15">
      <c r="N15873" s="93"/>
      <c r="P15873" s="93"/>
    </row>
    <row r="15874" spans="14:16" x14ac:dyDescent="0.15">
      <c r="N15874" s="93"/>
      <c r="P15874" s="93"/>
    </row>
    <row r="15875" spans="14:16" x14ac:dyDescent="0.15">
      <c r="N15875" s="93"/>
      <c r="P15875" s="93"/>
    </row>
    <row r="15876" spans="14:16" x14ac:dyDescent="0.15">
      <c r="N15876" s="93"/>
      <c r="P15876" s="93"/>
    </row>
    <row r="15877" spans="14:16" x14ac:dyDescent="0.15">
      <c r="N15877" s="93"/>
      <c r="P15877" s="93"/>
    </row>
    <row r="15878" spans="14:16" x14ac:dyDescent="0.15">
      <c r="N15878" s="93"/>
      <c r="P15878" s="93"/>
    </row>
    <row r="15879" spans="14:16" x14ac:dyDescent="0.15">
      <c r="N15879" s="93"/>
      <c r="P15879" s="93"/>
    </row>
    <row r="15880" spans="14:16" x14ac:dyDescent="0.15">
      <c r="N15880" s="93"/>
      <c r="P15880" s="93"/>
    </row>
    <row r="15881" spans="14:16" x14ac:dyDescent="0.15">
      <c r="N15881" s="93"/>
      <c r="P15881" s="93"/>
    </row>
    <row r="15882" spans="14:16" x14ac:dyDescent="0.15">
      <c r="N15882" s="93"/>
      <c r="P15882" s="93"/>
    </row>
    <row r="15883" spans="14:16" x14ac:dyDescent="0.15">
      <c r="N15883" s="93"/>
      <c r="P15883" s="93"/>
    </row>
    <row r="15884" spans="14:16" x14ac:dyDescent="0.15">
      <c r="N15884" s="93"/>
      <c r="P15884" s="93"/>
    </row>
    <row r="15885" spans="14:16" x14ac:dyDescent="0.15">
      <c r="N15885" s="93"/>
      <c r="P15885" s="93"/>
    </row>
    <row r="15886" spans="14:16" x14ac:dyDescent="0.15">
      <c r="N15886" s="93"/>
      <c r="P15886" s="93"/>
    </row>
    <row r="15887" spans="14:16" x14ac:dyDescent="0.15">
      <c r="N15887" s="93"/>
      <c r="P15887" s="93"/>
    </row>
    <row r="15888" spans="14:16" x14ac:dyDescent="0.15">
      <c r="N15888" s="93"/>
      <c r="P15888" s="93"/>
    </row>
    <row r="15889" spans="14:16" x14ac:dyDescent="0.15">
      <c r="N15889" s="93"/>
      <c r="P15889" s="93"/>
    </row>
    <row r="15890" spans="14:16" x14ac:dyDescent="0.15">
      <c r="N15890" s="93"/>
      <c r="P15890" s="93"/>
    </row>
    <row r="15891" spans="14:16" x14ac:dyDescent="0.15">
      <c r="N15891" s="93"/>
      <c r="P15891" s="93"/>
    </row>
    <row r="15892" spans="14:16" x14ac:dyDescent="0.15">
      <c r="N15892" s="93"/>
      <c r="P15892" s="93"/>
    </row>
    <row r="15893" spans="14:16" x14ac:dyDescent="0.15">
      <c r="N15893" s="93"/>
      <c r="P15893" s="93"/>
    </row>
    <row r="15894" spans="14:16" x14ac:dyDescent="0.15">
      <c r="N15894" s="93"/>
      <c r="P15894" s="93"/>
    </row>
    <row r="15895" spans="14:16" x14ac:dyDescent="0.15">
      <c r="N15895" s="93"/>
      <c r="P15895" s="93"/>
    </row>
    <row r="15896" spans="14:16" x14ac:dyDescent="0.15">
      <c r="N15896" s="93"/>
      <c r="P15896" s="93"/>
    </row>
    <row r="15897" spans="14:16" x14ac:dyDescent="0.15">
      <c r="N15897" s="93"/>
      <c r="P15897" s="93"/>
    </row>
    <row r="15898" spans="14:16" x14ac:dyDescent="0.15">
      <c r="N15898" s="93"/>
      <c r="P15898" s="93"/>
    </row>
    <row r="15899" spans="14:16" x14ac:dyDescent="0.15">
      <c r="N15899" s="93"/>
      <c r="P15899" s="93"/>
    </row>
    <row r="15900" spans="14:16" x14ac:dyDescent="0.15">
      <c r="N15900" s="93"/>
      <c r="P15900" s="93"/>
    </row>
    <row r="15901" spans="14:16" x14ac:dyDescent="0.15">
      <c r="N15901" s="93"/>
      <c r="P15901" s="93"/>
    </row>
    <row r="15902" spans="14:16" x14ac:dyDescent="0.15">
      <c r="N15902" s="93"/>
      <c r="P15902" s="93"/>
    </row>
    <row r="15903" spans="14:16" x14ac:dyDescent="0.15">
      <c r="N15903" s="93"/>
      <c r="P15903" s="93"/>
    </row>
    <row r="15904" spans="14:16" x14ac:dyDescent="0.15">
      <c r="N15904" s="93"/>
      <c r="P15904" s="93"/>
    </row>
    <row r="15905" spans="14:16" x14ac:dyDescent="0.15">
      <c r="N15905" s="93"/>
      <c r="P15905" s="93"/>
    </row>
    <row r="15906" spans="14:16" x14ac:dyDescent="0.15">
      <c r="N15906" s="93"/>
      <c r="P15906" s="93"/>
    </row>
    <row r="15907" spans="14:16" x14ac:dyDescent="0.15">
      <c r="N15907" s="93"/>
      <c r="P15907" s="93"/>
    </row>
    <row r="15908" spans="14:16" x14ac:dyDescent="0.15">
      <c r="N15908" s="93"/>
      <c r="P15908" s="93"/>
    </row>
    <row r="15909" spans="14:16" x14ac:dyDescent="0.15">
      <c r="N15909" s="93"/>
      <c r="P15909" s="93"/>
    </row>
    <row r="15910" spans="14:16" x14ac:dyDescent="0.15">
      <c r="N15910" s="93"/>
      <c r="P15910" s="93"/>
    </row>
    <row r="15911" spans="14:16" x14ac:dyDescent="0.15">
      <c r="N15911" s="93"/>
      <c r="P15911" s="93"/>
    </row>
    <row r="15912" spans="14:16" x14ac:dyDescent="0.15">
      <c r="N15912" s="93"/>
      <c r="P15912" s="93"/>
    </row>
    <row r="15913" spans="14:16" x14ac:dyDescent="0.15">
      <c r="N15913" s="93"/>
      <c r="P15913" s="93"/>
    </row>
    <row r="15914" spans="14:16" x14ac:dyDescent="0.15">
      <c r="N15914" s="93"/>
      <c r="P15914" s="93"/>
    </row>
    <row r="15915" spans="14:16" x14ac:dyDescent="0.15">
      <c r="N15915" s="93"/>
      <c r="P15915" s="93"/>
    </row>
    <row r="15916" spans="14:16" x14ac:dyDescent="0.15">
      <c r="N15916" s="93"/>
      <c r="P15916" s="93"/>
    </row>
    <row r="15917" spans="14:16" x14ac:dyDescent="0.15">
      <c r="N15917" s="93"/>
      <c r="P15917" s="93"/>
    </row>
    <row r="15918" spans="14:16" x14ac:dyDescent="0.15">
      <c r="N15918" s="93"/>
      <c r="P15918" s="93"/>
    </row>
    <row r="15919" spans="14:16" x14ac:dyDescent="0.15">
      <c r="N15919" s="93"/>
      <c r="P15919" s="93"/>
    </row>
    <row r="15920" spans="14:16" x14ac:dyDescent="0.15">
      <c r="N15920" s="93"/>
      <c r="P15920" s="93"/>
    </row>
    <row r="15921" spans="14:16" x14ac:dyDescent="0.15">
      <c r="N15921" s="93"/>
      <c r="P15921" s="93"/>
    </row>
    <row r="15922" spans="14:16" x14ac:dyDescent="0.15">
      <c r="N15922" s="93"/>
      <c r="P15922" s="93"/>
    </row>
    <row r="15923" spans="14:16" x14ac:dyDescent="0.15">
      <c r="N15923" s="93"/>
      <c r="P15923" s="93"/>
    </row>
    <row r="15924" spans="14:16" x14ac:dyDescent="0.15">
      <c r="N15924" s="93"/>
      <c r="P15924" s="93"/>
    </row>
    <row r="15925" spans="14:16" x14ac:dyDescent="0.15">
      <c r="N15925" s="93"/>
      <c r="P15925" s="93"/>
    </row>
    <row r="15926" spans="14:16" x14ac:dyDescent="0.15">
      <c r="N15926" s="93"/>
      <c r="P15926" s="93"/>
    </row>
    <row r="15927" spans="14:16" x14ac:dyDescent="0.15">
      <c r="N15927" s="93"/>
      <c r="P15927" s="93"/>
    </row>
    <row r="15928" spans="14:16" x14ac:dyDescent="0.15">
      <c r="N15928" s="93"/>
      <c r="P15928" s="93"/>
    </row>
    <row r="15929" spans="14:16" x14ac:dyDescent="0.15">
      <c r="N15929" s="93"/>
      <c r="P15929" s="93"/>
    </row>
    <row r="15930" spans="14:16" x14ac:dyDescent="0.15">
      <c r="N15930" s="93"/>
      <c r="P15930" s="93"/>
    </row>
    <row r="15931" spans="14:16" x14ac:dyDescent="0.15">
      <c r="N15931" s="93"/>
      <c r="P15931" s="93"/>
    </row>
    <row r="15932" spans="14:16" x14ac:dyDescent="0.15">
      <c r="N15932" s="93"/>
      <c r="P15932" s="93"/>
    </row>
    <row r="15933" spans="14:16" x14ac:dyDescent="0.15">
      <c r="N15933" s="93"/>
      <c r="P15933" s="93"/>
    </row>
    <row r="15934" spans="14:16" x14ac:dyDescent="0.15">
      <c r="N15934" s="93"/>
      <c r="P15934" s="93"/>
    </row>
    <row r="15935" spans="14:16" x14ac:dyDescent="0.15">
      <c r="N15935" s="93"/>
      <c r="P15935" s="93"/>
    </row>
    <row r="15936" spans="14:16" x14ac:dyDescent="0.15">
      <c r="N15936" s="93"/>
      <c r="P15936" s="93"/>
    </row>
    <row r="15937" spans="14:16" x14ac:dyDescent="0.15">
      <c r="N15937" s="93"/>
      <c r="P15937" s="93"/>
    </row>
    <row r="15938" spans="14:16" x14ac:dyDescent="0.15">
      <c r="N15938" s="93"/>
      <c r="P15938" s="93"/>
    </row>
    <row r="15939" spans="14:16" x14ac:dyDescent="0.15">
      <c r="N15939" s="93"/>
      <c r="P15939" s="93"/>
    </row>
    <row r="15940" spans="14:16" x14ac:dyDescent="0.15">
      <c r="N15940" s="93"/>
      <c r="P15940" s="93"/>
    </row>
    <row r="15941" spans="14:16" x14ac:dyDescent="0.15">
      <c r="N15941" s="93"/>
      <c r="P15941" s="93"/>
    </row>
    <row r="15942" spans="14:16" x14ac:dyDescent="0.15">
      <c r="N15942" s="93"/>
      <c r="P15942" s="93"/>
    </row>
    <row r="15943" spans="14:16" x14ac:dyDescent="0.15">
      <c r="N15943" s="93"/>
      <c r="P15943" s="93"/>
    </row>
    <row r="15944" spans="14:16" x14ac:dyDescent="0.15">
      <c r="N15944" s="93"/>
      <c r="P15944" s="93"/>
    </row>
    <row r="15945" spans="14:16" x14ac:dyDescent="0.15">
      <c r="N15945" s="93"/>
      <c r="P15945" s="93"/>
    </row>
    <row r="15946" spans="14:16" x14ac:dyDescent="0.15">
      <c r="N15946" s="93"/>
      <c r="P15946" s="93"/>
    </row>
    <row r="15947" spans="14:16" x14ac:dyDescent="0.15">
      <c r="N15947" s="93"/>
      <c r="P15947" s="93"/>
    </row>
    <row r="15948" spans="14:16" x14ac:dyDescent="0.15">
      <c r="N15948" s="93"/>
      <c r="P15948" s="93"/>
    </row>
    <row r="15949" spans="14:16" x14ac:dyDescent="0.15">
      <c r="N15949" s="93"/>
      <c r="P15949" s="93"/>
    </row>
    <row r="15950" spans="14:16" x14ac:dyDescent="0.15">
      <c r="N15950" s="93"/>
      <c r="P15950" s="93"/>
    </row>
    <row r="15951" spans="14:16" x14ac:dyDescent="0.15">
      <c r="N15951" s="93"/>
      <c r="P15951" s="93"/>
    </row>
    <row r="15952" spans="14:16" x14ac:dyDescent="0.15">
      <c r="N15952" s="93"/>
      <c r="P15952" s="93"/>
    </row>
    <row r="15953" spans="14:16" x14ac:dyDescent="0.15">
      <c r="N15953" s="93"/>
      <c r="P15953" s="93"/>
    </row>
    <row r="15954" spans="14:16" x14ac:dyDescent="0.15">
      <c r="N15954" s="93"/>
      <c r="P15954" s="93"/>
    </row>
    <row r="15955" spans="14:16" x14ac:dyDescent="0.15">
      <c r="N15955" s="93"/>
      <c r="P15955" s="93"/>
    </row>
    <row r="15956" spans="14:16" x14ac:dyDescent="0.15">
      <c r="N15956" s="93"/>
      <c r="P15956" s="93"/>
    </row>
    <row r="15957" spans="14:16" x14ac:dyDescent="0.15">
      <c r="N15957" s="93"/>
      <c r="P15957" s="93"/>
    </row>
    <row r="15958" spans="14:16" x14ac:dyDescent="0.15">
      <c r="N15958" s="93"/>
      <c r="P15958" s="93"/>
    </row>
    <row r="15959" spans="14:16" x14ac:dyDescent="0.15">
      <c r="N15959" s="93"/>
      <c r="P15959" s="93"/>
    </row>
    <row r="15960" spans="14:16" x14ac:dyDescent="0.15">
      <c r="N15960" s="93"/>
      <c r="P15960" s="93"/>
    </row>
    <row r="15961" spans="14:16" x14ac:dyDescent="0.15">
      <c r="N15961" s="93"/>
      <c r="P15961" s="93"/>
    </row>
    <row r="15962" spans="14:16" x14ac:dyDescent="0.15">
      <c r="N15962" s="93"/>
      <c r="P15962" s="93"/>
    </row>
    <row r="15963" spans="14:16" x14ac:dyDescent="0.15">
      <c r="N15963" s="93"/>
      <c r="P15963" s="93"/>
    </row>
    <row r="15964" spans="14:16" x14ac:dyDescent="0.15">
      <c r="N15964" s="93"/>
      <c r="P15964" s="93"/>
    </row>
    <row r="15965" spans="14:16" x14ac:dyDescent="0.15">
      <c r="N15965" s="93"/>
      <c r="P15965" s="93"/>
    </row>
    <row r="15966" spans="14:16" x14ac:dyDescent="0.15">
      <c r="N15966" s="93"/>
      <c r="P15966" s="93"/>
    </row>
    <row r="15967" spans="14:16" x14ac:dyDescent="0.15">
      <c r="N15967" s="93"/>
      <c r="P15967" s="93"/>
    </row>
    <row r="15968" spans="14:16" x14ac:dyDescent="0.15">
      <c r="N15968" s="93"/>
      <c r="P15968" s="93"/>
    </row>
    <row r="15969" spans="14:16" x14ac:dyDescent="0.15">
      <c r="N15969" s="93"/>
      <c r="P15969" s="93"/>
    </row>
    <row r="15970" spans="14:16" x14ac:dyDescent="0.15">
      <c r="N15970" s="93"/>
      <c r="P15970" s="93"/>
    </row>
    <row r="15971" spans="14:16" x14ac:dyDescent="0.15">
      <c r="N15971" s="93"/>
      <c r="P15971" s="93"/>
    </row>
    <row r="15972" spans="14:16" x14ac:dyDescent="0.15">
      <c r="N15972" s="93"/>
      <c r="P15972" s="93"/>
    </row>
    <row r="15973" spans="14:16" x14ac:dyDescent="0.15">
      <c r="N15973" s="93"/>
      <c r="P15973" s="93"/>
    </row>
    <row r="15974" spans="14:16" x14ac:dyDescent="0.15">
      <c r="N15974" s="93"/>
      <c r="P15974" s="93"/>
    </row>
    <row r="15975" spans="14:16" x14ac:dyDescent="0.15">
      <c r="N15975" s="93"/>
      <c r="P15975" s="93"/>
    </row>
    <row r="15976" spans="14:16" x14ac:dyDescent="0.15">
      <c r="N15976" s="93"/>
      <c r="P15976" s="93"/>
    </row>
    <row r="15977" spans="14:16" x14ac:dyDescent="0.15">
      <c r="N15977" s="93"/>
      <c r="P15977" s="93"/>
    </row>
    <row r="15978" spans="14:16" x14ac:dyDescent="0.15">
      <c r="N15978" s="93"/>
      <c r="P15978" s="93"/>
    </row>
    <row r="15979" spans="14:16" x14ac:dyDescent="0.15">
      <c r="N15979" s="93"/>
      <c r="P15979" s="93"/>
    </row>
    <row r="15980" spans="14:16" x14ac:dyDescent="0.15">
      <c r="N15980" s="93"/>
      <c r="P15980" s="93"/>
    </row>
    <row r="15981" spans="14:16" x14ac:dyDescent="0.15">
      <c r="N15981" s="93"/>
      <c r="P15981" s="93"/>
    </row>
    <row r="15982" spans="14:16" x14ac:dyDescent="0.15">
      <c r="N15982" s="93"/>
      <c r="P15982" s="93"/>
    </row>
    <row r="15983" spans="14:16" x14ac:dyDescent="0.15">
      <c r="N15983" s="93"/>
      <c r="P15983" s="93"/>
    </row>
    <row r="15984" spans="14:16" x14ac:dyDescent="0.15">
      <c r="N15984" s="93"/>
      <c r="P15984" s="93"/>
    </row>
    <row r="15985" spans="14:16" x14ac:dyDescent="0.15">
      <c r="N15985" s="93"/>
      <c r="P15985" s="93"/>
    </row>
    <row r="15986" spans="14:16" x14ac:dyDescent="0.15">
      <c r="N15986" s="93"/>
      <c r="P15986" s="93"/>
    </row>
    <row r="15987" spans="14:16" x14ac:dyDescent="0.15">
      <c r="N15987" s="93"/>
      <c r="P15987" s="93"/>
    </row>
    <row r="15988" spans="14:16" x14ac:dyDescent="0.15">
      <c r="N15988" s="93"/>
      <c r="P15988" s="93"/>
    </row>
    <row r="15989" spans="14:16" x14ac:dyDescent="0.15">
      <c r="N15989" s="93"/>
      <c r="P15989" s="93"/>
    </row>
    <row r="15990" spans="14:16" x14ac:dyDescent="0.15">
      <c r="N15990" s="93"/>
      <c r="P15990" s="93"/>
    </row>
    <row r="15991" spans="14:16" x14ac:dyDescent="0.15">
      <c r="N15991" s="93"/>
      <c r="P15991" s="93"/>
    </row>
    <row r="15992" spans="14:16" x14ac:dyDescent="0.15">
      <c r="N15992" s="93"/>
      <c r="P15992" s="93"/>
    </row>
    <row r="15993" spans="14:16" x14ac:dyDescent="0.15">
      <c r="N15993" s="93"/>
      <c r="P15993" s="93"/>
    </row>
    <row r="15994" spans="14:16" x14ac:dyDescent="0.15">
      <c r="N15994" s="93"/>
      <c r="P15994" s="93"/>
    </row>
    <row r="15995" spans="14:16" x14ac:dyDescent="0.15">
      <c r="N15995" s="93"/>
      <c r="P15995" s="93"/>
    </row>
    <row r="15996" spans="14:16" x14ac:dyDescent="0.15">
      <c r="N15996" s="93"/>
      <c r="P15996" s="93"/>
    </row>
    <row r="15997" spans="14:16" x14ac:dyDescent="0.15">
      <c r="N15997" s="93"/>
      <c r="P15997" s="93"/>
    </row>
    <row r="15998" spans="14:16" x14ac:dyDescent="0.15">
      <c r="N15998" s="93"/>
      <c r="P15998" s="93"/>
    </row>
    <row r="15999" spans="14:16" x14ac:dyDescent="0.15">
      <c r="N15999" s="93"/>
      <c r="P15999" s="93"/>
    </row>
    <row r="16000" spans="14:16" x14ac:dyDescent="0.15">
      <c r="N16000" s="93"/>
      <c r="P16000" s="93"/>
    </row>
    <row r="16001" spans="14:16" x14ac:dyDescent="0.15">
      <c r="N16001" s="93"/>
      <c r="P16001" s="93"/>
    </row>
    <row r="16002" spans="14:16" x14ac:dyDescent="0.15">
      <c r="N16002" s="93"/>
      <c r="P16002" s="93"/>
    </row>
    <row r="16003" spans="14:16" x14ac:dyDescent="0.15">
      <c r="N16003" s="93"/>
      <c r="P16003" s="93"/>
    </row>
    <row r="16004" spans="14:16" x14ac:dyDescent="0.15">
      <c r="N16004" s="93"/>
      <c r="P16004" s="93"/>
    </row>
    <row r="16005" spans="14:16" x14ac:dyDescent="0.15">
      <c r="N16005" s="93"/>
      <c r="P16005" s="93"/>
    </row>
    <row r="16006" spans="14:16" x14ac:dyDescent="0.15">
      <c r="N16006" s="93"/>
      <c r="P16006" s="93"/>
    </row>
    <row r="16007" spans="14:16" x14ac:dyDescent="0.15">
      <c r="N16007" s="93"/>
      <c r="P16007" s="93"/>
    </row>
    <row r="16008" spans="14:16" x14ac:dyDescent="0.15">
      <c r="N16008" s="93"/>
      <c r="P16008" s="93"/>
    </row>
    <row r="16009" spans="14:16" x14ac:dyDescent="0.15">
      <c r="N16009" s="93"/>
      <c r="P16009" s="93"/>
    </row>
    <row r="16010" spans="14:16" x14ac:dyDescent="0.15">
      <c r="N16010" s="93"/>
      <c r="P16010" s="93"/>
    </row>
    <row r="16011" spans="14:16" x14ac:dyDescent="0.15">
      <c r="N16011" s="93"/>
      <c r="P16011" s="93"/>
    </row>
    <row r="16012" spans="14:16" x14ac:dyDescent="0.15">
      <c r="N16012" s="93"/>
      <c r="P16012" s="93"/>
    </row>
    <row r="16013" spans="14:16" x14ac:dyDescent="0.15">
      <c r="N16013" s="93"/>
      <c r="P16013" s="93"/>
    </row>
    <row r="16014" spans="14:16" x14ac:dyDescent="0.15">
      <c r="N16014" s="93"/>
      <c r="P16014" s="93"/>
    </row>
    <row r="16015" spans="14:16" x14ac:dyDescent="0.15">
      <c r="N16015" s="93"/>
      <c r="P16015" s="93"/>
    </row>
    <row r="16016" spans="14:16" x14ac:dyDescent="0.15">
      <c r="N16016" s="93"/>
      <c r="P16016" s="93"/>
    </row>
    <row r="16017" spans="14:16" x14ac:dyDescent="0.15">
      <c r="N16017" s="93"/>
      <c r="P16017" s="93"/>
    </row>
    <row r="16018" spans="14:16" x14ac:dyDescent="0.15">
      <c r="N16018" s="93"/>
      <c r="P16018" s="93"/>
    </row>
    <row r="16019" spans="14:16" x14ac:dyDescent="0.15">
      <c r="N16019" s="93"/>
      <c r="P16019" s="93"/>
    </row>
    <row r="16020" spans="14:16" x14ac:dyDescent="0.15">
      <c r="N16020" s="93"/>
      <c r="P16020" s="93"/>
    </row>
    <row r="16021" spans="14:16" x14ac:dyDescent="0.15">
      <c r="N16021" s="93"/>
      <c r="P16021" s="93"/>
    </row>
    <row r="16022" spans="14:16" x14ac:dyDescent="0.15">
      <c r="N16022" s="93"/>
      <c r="P16022" s="93"/>
    </row>
    <row r="16023" spans="14:16" x14ac:dyDescent="0.15">
      <c r="N16023" s="93"/>
      <c r="P16023" s="93"/>
    </row>
    <row r="16024" spans="14:16" x14ac:dyDescent="0.15">
      <c r="N16024" s="93"/>
      <c r="P16024" s="93"/>
    </row>
    <row r="16025" spans="14:16" x14ac:dyDescent="0.15">
      <c r="N16025" s="93"/>
      <c r="P16025" s="93"/>
    </row>
    <row r="16026" spans="14:16" x14ac:dyDescent="0.15">
      <c r="N16026" s="93"/>
      <c r="P16026" s="93"/>
    </row>
    <row r="16027" spans="14:16" x14ac:dyDescent="0.15">
      <c r="N16027" s="93"/>
      <c r="P16027" s="93"/>
    </row>
    <row r="16028" spans="14:16" x14ac:dyDescent="0.15">
      <c r="N16028" s="93"/>
      <c r="P16028" s="93"/>
    </row>
    <row r="16029" spans="14:16" x14ac:dyDescent="0.15">
      <c r="N16029" s="93"/>
      <c r="P16029" s="93"/>
    </row>
    <row r="16030" spans="14:16" x14ac:dyDescent="0.15">
      <c r="N16030" s="93"/>
      <c r="P16030" s="93"/>
    </row>
    <row r="16031" spans="14:16" x14ac:dyDescent="0.15">
      <c r="N16031" s="93"/>
      <c r="P16031" s="93"/>
    </row>
    <row r="16032" spans="14:16" x14ac:dyDescent="0.15">
      <c r="N16032" s="93"/>
      <c r="P16032" s="93"/>
    </row>
    <row r="16033" spans="14:16" x14ac:dyDescent="0.15">
      <c r="N16033" s="93"/>
      <c r="P16033" s="93"/>
    </row>
    <row r="16034" spans="14:16" x14ac:dyDescent="0.15">
      <c r="N16034" s="93"/>
      <c r="P16034" s="93"/>
    </row>
    <row r="16035" spans="14:16" x14ac:dyDescent="0.15">
      <c r="N16035" s="93"/>
      <c r="P16035" s="93"/>
    </row>
    <row r="16036" spans="14:16" x14ac:dyDescent="0.15">
      <c r="N16036" s="93"/>
      <c r="P16036" s="93"/>
    </row>
    <row r="16037" spans="14:16" x14ac:dyDescent="0.15">
      <c r="N16037" s="93"/>
      <c r="P16037" s="93"/>
    </row>
    <row r="16038" spans="14:16" x14ac:dyDescent="0.15">
      <c r="N16038" s="93"/>
      <c r="P16038" s="93"/>
    </row>
    <row r="16039" spans="14:16" x14ac:dyDescent="0.15">
      <c r="N16039" s="93"/>
      <c r="P16039" s="93"/>
    </row>
    <row r="16040" spans="14:16" x14ac:dyDescent="0.15">
      <c r="N16040" s="93"/>
      <c r="P16040" s="93"/>
    </row>
    <row r="16041" spans="14:16" x14ac:dyDescent="0.15">
      <c r="N16041" s="93"/>
      <c r="P16041" s="93"/>
    </row>
    <row r="16042" spans="14:16" x14ac:dyDescent="0.15">
      <c r="N16042" s="93"/>
      <c r="P16042" s="93"/>
    </row>
    <row r="16043" spans="14:16" x14ac:dyDescent="0.15">
      <c r="N16043" s="93"/>
      <c r="P16043" s="93"/>
    </row>
    <row r="16044" spans="14:16" x14ac:dyDescent="0.15">
      <c r="N16044" s="93"/>
      <c r="P16044" s="93"/>
    </row>
    <row r="16045" spans="14:16" x14ac:dyDescent="0.15">
      <c r="N16045" s="93"/>
      <c r="P16045" s="93"/>
    </row>
    <row r="16046" spans="14:16" x14ac:dyDescent="0.15">
      <c r="N16046" s="93"/>
      <c r="P16046" s="93"/>
    </row>
    <row r="16047" spans="14:16" x14ac:dyDescent="0.15">
      <c r="N16047" s="93"/>
      <c r="P16047" s="93"/>
    </row>
    <row r="16048" spans="14:16" x14ac:dyDescent="0.15">
      <c r="N16048" s="93"/>
      <c r="P16048" s="93"/>
    </row>
    <row r="16049" spans="14:16" x14ac:dyDescent="0.15">
      <c r="N16049" s="93"/>
      <c r="P16049" s="93"/>
    </row>
    <row r="16050" spans="14:16" x14ac:dyDescent="0.15">
      <c r="N16050" s="93"/>
      <c r="P16050" s="93"/>
    </row>
    <row r="16051" spans="14:16" x14ac:dyDescent="0.15">
      <c r="N16051" s="93"/>
      <c r="P16051" s="93"/>
    </row>
    <row r="16052" spans="14:16" x14ac:dyDescent="0.15">
      <c r="N16052" s="93"/>
      <c r="P16052" s="93"/>
    </row>
    <row r="16053" spans="14:16" x14ac:dyDescent="0.15">
      <c r="N16053" s="93"/>
      <c r="P16053" s="93"/>
    </row>
    <row r="16054" spans="14:16" x14ac:dyDescent="0.15">
      <c r="N16054" s="93"/>
      <c r="P16054" s="93"/>
    </row>
    <row r="16055" spans="14:16" x14ac:dyDescent="0.15">
      <c r="N16055" s="93"/>
      <c r="P16055" s="93"/>
    </row>
    <row r="16056" spans="14:16" x14ac:dyDescent="0.15">
      <c r="N16056" s="93"/>
      <c r="P16056" s="93"/>
    </row>
    <row r="16057" spans="14:16" x14ac:dyDescent="0.15">
      <c r="N16057" s="93"/>
      <c r="P16057" s="93"/>
    </row>
    <row r="16058" spans="14:16" x14ac:dyDescent="0.15">
      <c r="N16058" s="93"/>
      <c r="P16058" s="93"/>
    </row>
    <row r="16059" spans="14:16" x14ac:dyDescent="0.15">
      <c r="N16059" s="93"/>
      <c r="P16059" s="93"/>
    </row>
    <row r="16060" spans="14:16" x14ac:dyDescent="0.15">
      <c r="N16060" s="93"/>
      <c r="P16060" s="93"/>
    </row>
    <row r="16061" spans="14:16" x14ac:dyDescent="0.15">
      <c r="N16061" s="93"/>
      <c r="P16061" s="93"/>
    </row>
    <row r="16062" spans="14:16" x14ac:dyDescent="0.15">
      <c r="N16062" s="93"/>
      <c r="P16062" s="93"/>
    </row>
    <row r="16063" spans="14:16" x14ac:dyDescent="0.15">
      <c r="N16063" s="93"/>
      <c r="P16063" s="93"/>
    </row>
    <row r="16064" spans="14:16" x14ac:dyDescent="0.15">
      <c r="N16064" s="93"/>
      <c r="P16064" s="93"/>
    </row>
    <row r="16065" spans="14:16" x14ac:dyDescent="0.15">
      <c r="N16065" s="93"/>
      <c r="P16065" s="93"/>
    </row>
    <row r="16066" spans="14:16" x14ac:dyDescent="0.15">
      <c r="N16066" s="93"/>
      <c r="P16066" s="93"/>
    </row>
    <row r="16067" spans="14:16" x14ac:dyDescent="0.15">
      <c r="N16067" s="93"/>
      <c r="P16067" s="93"/>
    </row>
    <row r="16068" spans="14:16" x14ac:dyDescent="0.15">
      <c r="N16068" s="93"/>
      <c r="P16068" s="93"/>
    </row>
    <row r="16069" spans="14:16" x14ac:dyDescent="0.15">
      <c r="N16069" s="93"/>
      <c r="P16069" s="93"/>
    </row>
    <row r="16070" spans="14:16" x14ac:dyDescent="0.15">
      <c r="N16070" s="93"/>
      <c r="P16070" s="93"/>
    </row>
    <row r="16071" spans="14:16" x14ac:dyDescent="0.15">
      <c r="N16071" s="93"/>
      <c r="P16071" s="93"/>
    </row>
    <row r="16072" spans="14:16" x14ac:dyDescent="0.15">
      <c r="N16072" s="93"/>
      <c r="P16072" s="93"/>
    </row>
    <row r="16073" spans="14:16" x14ac:dyDescent="0.15">
      <c r="N16073" s="93"/>
      <c r="P16073" s="93"/>
    </row>
    <row r="16074" spans="14:16" x14ac:dyDescent="0.15">
      <c r="N16074" s="93"/>
      <c r="P16074" s="93"/>
    </row>
    <row r="16075" spans="14:16" x14ac:dyDescent="0.15">
      <c r="N16075" s="93"/>
      <c r="P16075" s="93"/>
    </row>
    <row r="16076" spans="14:16" x14ac:dyDescent="0.15">
      <c r="N16076" s="93"/>
      <c r="P16076" s="93"/>
    </row>
    <row r="16077" spans="14:16" x14ac:dyDescent="0.15">
      <c r="N16077" s="93"/>
      <c r="P16077" s="93"/>
    </row>
    <row r="16078" spans="14:16" x14ac:dyDescent="0.15">
      <c r="N16078" s="93"/>
      <c r="P16078" s="93"/>
    </row>
    <row r="16079" spans="14:16" x14ac:dyDescent="0.15">
      <c r="N16079" s="93"/>
      <c r="P16079" s="93"/>
    </row>
    <row r="16080" spans="14:16" x14ac:dyDescent="0.15">
      <c r="N16080" s="93"/>
      <c r="P16080" s="93"/>
    </row>
    <row r="16081" spans="14:16" x14ac:dyDescent="0.15">
      <c r="N16081" s="93"/>
      <c r="P16081" s="93"/>
    </row>
    <row r="16082" spans="14:16" x14ac:dyDescent="0.15">
      <c r="N16082" s="93"/>
      <c r="P16082" s="93"/>
    </row>
    <row r="16083" spans="14:16" x14ac:dyDescent="0.15">
      <c r="N16083" s="93"/>
      <c r="P16083" s="93"/>
    </row>
    <row r="16084" spans="14:16" x14ac:dyDescent="0.15">
      <c r="N16084" s="93"/>
      <c r="P16084" s="93"/>
    </row>
    <row r="16085" spans="14:16" x14ac:dyDescent="0.15">
      <c r="N16085" s="93"/>
      <c r="P16085" s="93"/>
    </row>
    <row r="16086" spans="14:16" x14ac:dyDescent="0.15">
      <c r="N16086" s="93"/>
      <c r="P16086" s="93"/>
    </row>
    <row r="16087" spans="14:16" x14ac:dyDescent="0.15">
      <c r="N16087" s="93"/>
      <c r="P16087" s="93"/>
    </row>
    <row r="16088" spans="14:16" x14ac:dyDescent="0.15">
      <c r="N16088" s="93"/>
      <c r="P16088" s="93"/>
    </row>
    <row r="16089" spans="14:16" x14ac:dyDescent="0.15">
      <c r="N16089" s="93"/>
      <c r="P16089" s="93"/>
    </row>
    <row r="16090" spans="14:16" x14ac:dyDescent="0.15">
      <c r="N16090" s="93"/>
      <c r="P16090" s="93"/>
    </row>
    <row r="16091" spans="14:16" x14ac:dyDescent="0.15">
      <c r="N16091" s="93"/>
      <c r="P16091" s="93"/>
    </row>
    <row r="16092" spans="14:16" x14ac:dyDescent="0.15">
      <c r="N16092" s="93"/>
      <c r="P16092" s="93"/>
    </row>
    <row r="16093" spans="14:16" x14ac:dyDescent="0.15">
      <c r="N16093" s="93"/>
      <c r="P16093" s="93"/>
    </row>
    <row r="16094" spans="14:16" x14ac:dyDescent="0.15">
      <c r="N16094" s="93"/>
      <c r="P16094" s="93"/>
    </row>
    <row r="16095" spans="14:16" x14ac:dyDescent="0.15">
      <c r="N16095" s="93"/>
      <c r="P16095" s="93"/>
    </row>
    <row r="16096" spans="14:16" x14ac:dyDescent="0.15">
      <c r="N16096" s="93"/>
      <c r="P16096" s="93"/>
    </row>
    <row r="16097" spans="14:16" x14ac:dyDescent="0.15">
      <c r="N16097" s="93"/>
      <c r="P16097" s="93"/>
    </row>
    <row r="16098" spans="14:16" x14ac:dyDescent="0.15">
      <c r="N16098" s="93"/>
      <c r="P16098" s="93"/>
    </row>
    <row r="16099" spans="14:16" x14ac:dyDescent="0.15">
      <c r="N16099" s="93"/>
      <c r="P16099" s="93"/>
    </row>
    <row r="16100" spans="14:16" x14ac:dyDescent="0.15">
      <c r="N16100" s="93"/>
      <c r="P16100" s="93"/>
    </row>
    <row r="16101" spans="14:16" x14ac:dyDescent="0.15">
      <c r="N16101" s="93"/>
      <c r="P16101" s="93"/>
    </row>
    <row r="16102" spans="14:16" x14ac:dyDescent="0.15">
      <c r="N16102" s="93"/>
      <c r="P16102" s="93"/>
    </row>
    <row r="16103" spans="14:16" x14ac:dyDescent="0.15">
      <c r="N16103" s="93"/>
      <c r="P16103" s="93"/>
    </row>
    <row r="16104" spans="14:16" x14ac:dyDescent="0.15">
      <c r="N16104" s="93"/>
      <c r="P16104" s="93"/>
    </row>
    <row r="16105" spans="14:16" x14ac:dyDescent="0.15">
      <c r="N16105" s="93"/>
      <c r="P16105" s="93"/>
    </row>
    <row r="16106" spans="14:16" x14ac:dyDescent="0.15">
      <c r="N16106" s="93"/>
      <c r="P16106" s="93"/>
    </row>
    <row r="16107" spans="14:16" x14ac:dyDescent="0.15">
      <c r="N16107" s="93"/>
      <c r="P16107" s="93"/>
    </row>
    <row r="16108" spans="14:16" x14ac:dyDescent="0.15">
      <c r="N16108" s="93"/>
      <c r="P16108" s="93"/>
    </row>
    <row r="16109" spans="14:16" x14ac:dyDescent="0.15">
      <c r="N16109" s="93"/>
      <c r="P16109" s="93"/>
    </row>
    <row r="16110" spans="14:16" x14ac:dyDescent="0.15">
      <c r="N16110" s="93"/>
      <c r="P16110" s="93"/>
    </row>
    <row r="16111" spans="14:16" x14ac:dyDescent="0.15">
      <c r="N16111" s="93"/>
      <c r="P16111" s="93"/>
    </row>
    <row r="16112" spans="14:16" x14ac:dyDescent="0.15">
      <c r="N16112" s="93"/>
      <c r="P16112" s="93"/>
    </row>
    <row r="16113" spans="14:16" x14ac:dyDescent="0.15">
      <c r="N16113" s="93"/>
      <c r="P16113" s="93"/>
    </row>
    <row r="16114" spans="14:16" x14ac:dyDescent="0.15">
      <c r="N16114" s="93"/>
      <c r="P16114" s="93"/>
    </row>
    <row r="16115" spans="14:16" x14ac:dyDescent="0.15">
      <c r="N16115" s="93"/>
      <c r="P16115" s="93"/>
    </row>
    <row r="16116" spans="14:16" x14ac:dyDescent="0.15">
      <c r="N16116" s="93"/>
      <c r="P16116" s="93"/>
    </row>
    <row r="16117" spans="14:16" x14ac:dyDescent="0.15">
      <c r="N16117" s="93"/>
      <c r="P16117" s="93"/>
    </row>
    <row r="16118" spans="14:16" x14ac:dyDescent="0.15">
      <c r="N16118" s="93"/>
      <c r="P16118" s="93"/>
    </row>
    <row r="16119" spans="14:16" x14ac:dyDescent="0.15">
      <c r="N16119" s="93"/>
      <c r="P16119" s="93"/>
    </row>
    <row r="16120" spans="14:16" x14ac:dyDescent="0.15">
      <c r="N16120" s="93"/>
      <c r="P16120" s="93"/>
    </row>
    <row r="16121" spans="14:16" x14ac:dyDescent="0.15">
      <c r="N16121" s="93"/>
      <c r="P16121" s="93"/>
    </row>
    <row r="16122" spans="14:16" x14ac:dyDescent="0.15">
      <c r="N16122" s="93"/>
      <c r="P16122" s="93"/>
    </row>
    <row r="16123" spans="14:16" x14ac:dyDescent="0.15">
      <c r="N16123" s="93"/>
      <c r="P16123" s="93"/>
    </row>
    <row r="16124" spans="14:16" x14ac:dyDescent="0.15">
      <c r="N16124" s="93"/>
      <c r="P16124" s="93"/>
    </row>
    <row r="16125" spans="14:16" x14ac:dyDescent="0.15">
      <c r="N16125" s="93"/>
      <c r="P16125" s="93"/>
    </row>
    <row r="16126" spans="14:16" x14ac:dyDescent="0.15">
      <c r="N16126" s="93"/>
      <c r="P16126" s="93"/>
    </row>
    <row r="16127" spans="14:16" x14ac:dyDescent="0.15">
      <c r="N16127" s="93"/>
      <c r="P16127" s="93"/>
    </row>
    <row r="16128" spans="14:16" x14ac:dyDescent="0.15">
      <c r="N16128" s="93"/>
      <c r="P16128" s="93"/>
    </row>
    <row r="16129" spans="14:16" x14ac:dyDescent="0.15">
      <c r="N16129" s="93"/>
      <c r="P16129" s="93"/>
    </row>
    <row r="16130" spans="14:16" x14ac:dyDescent="0.15">
      <c r="N16130" s="93"/>
      <c r="P16130" s="93"/>
    </row>
    <row r="16131" spans="14:16" x14ac:dyDescent="0.15">
      <c r="N16131" s="93"/>
      <c r="P16131" s="93"/>
    </row>
    <row r="16132" spans="14:16" x14ac:dyDescent="0.15">
      <c r="N16132" s="93"/>
      <c r="P16132" s="93"/>
    </row>
    <row r="16133" spans="14:16" x14ac:dyDescent="0.15">
      <c r="N16133" s="93"/>
      <c r="P16133" s="93"/>
    </row>
    <row r="16134" spans="14:16" x14ac:dyDescent="0.15">
      <c r="N16134" s="93"/>
      <c r="P16134" s="93"/>
    </row>
    <row r="16135" spans="14:16" x14ac:dyDescent="0.15">
      <c r="N16135" s="93"/>
      <c r="P16135" s="93"/>
    </row>
    <row r="16136" spans="14:16" x14ac:dyDescent="0.15">
      <c r="N16136" s="93"/>
      <c r="P16136" s="93"/>
    </row>
    <row r="16137" spans="14:16" x14ac:dyDescent="0.15">
      <c r="N16137" s="93"/>
      <c r="P16137" s="93"/>
    </row>
    <row r="16138" spans="14:16" x14ac:dyDescent="0.15">
      <c r="N16138" s="93"/>
      <c r="P16138" s="93"/>
    </row>
    <row r="16139" spans="14:16" x14ac:dyDescent="0.15">
      <c r="N16139" s="93"/>
      <c r="P16139" s="93"/>
    </row>
    <row r="16140" spans="14:16" x14ac:dyDescent="0.15">
      <c r="N16140" s="93"/>
      <c r="P16140" s="93"/>
    </row>
    <row r="16141" spans="14:16" x14ac:dyDescent="0.15">
      <c r="N16141" s="93"/>
      <c r="P16141" s="93"/>
    </row>
    <row r="16142" spans="14:16" x14ac:dyDescent="0.15">
      <c r="N16142" s="93"/>
      <c r="P16142" s="93"/>
    </row>
    <row r="16143" spans="14:16" x14ac:dyDescent="0.15">
      <c r="N16143" s="93"/>
      <c r="P16143" s="93"/>
    </row>
    <row r="16144" spans="14:16" x14ac:dyDescent="0.15">
      <c r="N16144" s="93"/>
      <c r="P16144" s="93"/>
    </row>
    <row r="16145" spans="14:16" x14ac:dyDescent="0.15">
      <c r="N16145" s="93"/>
      <c r="P16145" s="93"/>
    </row>
    <row r="16146" spans="14:16" x14ac:dyDescent="0.15">
      <c r="N16146" s="93"/>
      <c r="P16146" s="93"/>
    </row>
    <row r="16147" spans="14:16" x14ac:dyDescent="0.15">
      <c r="N16147" s="93"/>
      <c r="P16147" s="93"/>
    </row>
    <row r="16148" spans="14:16" x14ac:dyDescent="0.15">
      <c r="N16148" s="93"/>
      <c r="P16148" s="93"/>
    </row>
    <row r="16149" spans="14:16" x14ac:dyDescent="0.15">
      <c r="N16149" s="93"/>
      <c r="P16149" s="93"/>
    </row>
    <row r="16150" spans="14:16" x14ac:dyDescent="0.15">
      <c r="N16150" s="93"/>
      <c r="P16150" s="93"/>
    </row>
    <row r="16151" spans="14:16" x14ac:dyDescent="0.15">
      <c r="N16151" s="93"/>
      <c r="P16151" s="93"/>
    </row>
    <row r="16152" spans="14:16" x14ac:dyDescent="0.15">
      <c r="N16152" s="93"/>
      <c r="P16152" s="93"/>
    </row>
    <row r="16153" spans="14:16" x14ac:dyDescent="0.15">
      <c r="N16153" s="93"/>
      <c r="P16153" s="93"/>
    </row>
    <row r="16154" spans="14:16" x14ac:dyDescent="0.15">
      <c r="N16154" s="93"/>
      <c r="P16154" s="93"/>
    </row>
    <row r="16155" spans="14:16" x14ac:dyDescent="0.15">
      <c r="N16155" s="93"/>
      <c r="P16155" s="93"/>
    </row>
    <row r="16156" spans="14:16" x14ac:dyDescent="0.15">
      <c r="N16156" s="93"/>
      <c r="P16156" s="93"/>
    </row>
    <row r="16157" spans="14:16" x14ac:dyDescent="0.15">
      <c r="N16157" s="93"/>
      <c r="P16157" s="93"/>
    </row>
    <row r="16158" spans="14:16" x14ac:dyDescent="0.15">
      <c r="N16158" s="93"/>
      <c r="P16158" s="93"/>
    </row>
    <row r="16159" spans="14:16" x14ac:dyDescent="0.15">
      <c r="N16159" s="93"/>
      <c r="P16159" s="93"/>
    </row>
    <row r="16160" spans="14:16" x14ac:dyDescent="0.15">
      <c r="N16160" s="93"/>
      <c r="P16160" s="93"/>
    </row>
    <row r="16161" spans="14:16" x14ac:dyDescent="0.15">
      <c r="N16161" s="93"/>
      <c r="P16161" s="93"/>
    </row>
    <row r="16162" spans="14:16" x14ac:dyDescent="0.15">
      <c r="N16162" s="93"/>
      <c r="P16162" s="93"/>
    </row>
    <row r="16163" spans="14:16" x14ac:dyDescent="0.15">
      <c r="N16163" s="93"/>
      <c r="P16163" s="93"/>
    </row>
    <row r="16164" spans="14:16" x14ac:dyDescent="0.15">
      <c r="N16164" s="93"/>
      <c r="P16164" s="93"/>
    </row>
    <row r="16165" spans="14:16" x14ac:dyDescent="0.15">
      <c r="N16165" s="93"/>
      <c r="P16165" s="93"/>
    </row>
    <row r="16166" spans="14:16" x14ac:dyDescent="0.15">
      <c r="N16166" s="93"/>
      <c r="P16166" s="93"/>
    </row>
    <row r="16167" spans="14:16" x14ac:dyDescent="0.15">
      <c r="N16167" s="93"/>
      <c r="P16167" s="93"/>
    </row>
    <row r="16168" spans="14:16" x14ac:dyDescent="0.15">
      <c r="N16168" s="93"/>
      <c r="P16168" s="93"/>
    </row>
    <row r="16169" spans="14:16" x14ac:dyDescent="0.15">
      <c r="N16169" s="93"/>
      <c r="P16169" s="93"/>
    </row>
    <row r="16170" spans="14:16" x14ac:dyDescent="0.15">
      <c r="N16170" s="93"/>
      <c r="P16170" s="93"/>
    </row>
    <row r="16171" spans="14:16" x14ac:dyDescent="0.15">
      <c r="N16171" s="93"/>
      <c r="P16171" s="93"/>
    </row>
    <row r="16172" spans="14:16" x14ac:dyDescent="0.15">
      <c r="N16172" s="93"/>
      <c r="P16172" s="93"/>
    </row>
    <row r="16173" spans="14:16" x14ac:dyDescent="0.15">
      <c r="N16173" s="93"/>
      <c r="P16173" s="93"/>
    </row>
    <row r="16174" spans="14:16" x14ac:dyDescent="0.15">
      <c r="N16174" s="93"/>
      <c r="P16174" s="93"/>
    </row>
    <row r="16175" spans="14:16" x14ac:dyDescent="0.15">
      <c r="N16175" s="93"/>
      <c r="P16175" s="93"/>
    </row>
    <row r="16176" spans="14:16" x14ac:dyDescent="0.15">
      <c r="N16176" s="93"/>
      <c r="P16176" s="93"/>
    </row>
    <row r="16177" spans="14:16" x14ac:dyDescent="0.15">
      <c r="N16177" s="93"/>
      <c r="P16177" s="93"/>
    </row>
    <row r="16178" spans="14:16" x14ac:dyDescent="0.15">
      <c r="N16178" s="93"/>
      <c r="P16178" s="93"/>
    </row>
    <row r="16179" spans="14:16" x14ac:dyDescent="0.15">
      <c r="N16179" s="93"/>
      <c r="P16179" s="93"/>
    </row>
    <row r="16180" spans="14:16" x14ac:dyDescent="0.15">
      <c r="N16180" s="93"/>
      <c r="P16180" s="93"/>
    </row>
    <row r="16181" spans="14:16" x14ac:dyDescent="0.15">
      <c r="N16181" s="93"/>
      <c r="P16181" s="93"/>
    </row>
    <row r="16182" spans="14:16" x14ac:dyDescent="0.15">
      <c r="N16182" s="93"/>
      <c r="P16182" s="93"/>
    </row>
    <row r="16183" spans="14:16" x14ac:dyDescent="0.15">
      <c r="N16183" s="93"/>
      <c r="P16183" s="93"/>
    </row>
    <row r="16184" spans="14:16" x14ac:dyDescent="0.15">
      <c r="N16184" s="93"/>
      <c r="P16184" s="93"/>
    </row>
    <row r="16185" spans="14:16" x14ac:dyDescent="0.15">
      <c r="N16185" s="93"/>
      <c r="P16185" s="93"/>
    </row>
    <row r="16186" spans="14:16" x14ac:dyDescent="0.15">
      <c r="N16186" s="93"/>
      <c r="P16186" s="93"/>
    </row>
    <row r="16187" spans="14:16" x14ac:dyDescent="0.15">
      <c r="N16187" s="93"/>
      <c r="P16187" s="93"/>
    </row>
    <row r="16188" spans="14:16" x14ac:dyDescent="0.15">
      <c r="N16188" s="93"/>
      <c r="P16188" s="93"/>
    </row>
    <row r="16189" spans="14:16" x14ac:dyDescent="0.15">
      <c r="N16189" s="93"/>
      <c r="P16189" s="93"/>
    </row>
    <row r="16190" spans="14:16" x14ac:dyDescent="0.15">
      <c r="N16190" s="93"/>
      <c r="P16190" s="93"/>
    </row>
    <row r="16191" spans="14:16" x14ac:dyDescent="0.15">
      <c r="N16191" s="93"/>
      <c r="P16191" s="93"/>
    </row>
    <row r="16192" spans="14:16" x14ac:dyDescent="0.15">
      <c r="N16192" s="93"/>
      <c r="P16192" s="93"/>
    </row>
    <row r="16193" spans="14:16" x14ac:dyDescent="0.15">
      <c r="N16193" s="93"/>
      <c r="P16193" s="93"/>
    </row>
    <row r="16194" spans="14:16" x14ac:dyDescent="0.15">
      <c r="N16194" s="93"/>
      <c r="P16194" s="93"/>
    </row>
    <row r="16195" spans="14:16" x14ac:dyDescent="0.15">
      <c r="N16195" s="93"/>
      <c r="P16195" s="93"/>
    </row>
    <row r="16196" spans="14:16" x14ac:dyDescent="0.15">
      <c r="N16196" s="93"/>
      <c r="P16196" s="93"/>
    </row>
    <row r="16197" spans="14:16" x14ac:dyDescent="0.15">
      <c r="N16197" s="93"/>
      <c r="P16197" s="93"/>
    </row>
    <row r="16198" spans="14:16" x14ac:dyDescent="0.15">
      <c r="N16198" s="93"/>
      <c r="P16198" s="93"/>
    </row>
    <row r="16199" spans="14:16" x14ac:dyDescent="0.15">
      <c r="N16199" s="93"/>
      <c r="P16199" s="93"/>
    </row>
    <row r="16200" spans="14:16" x14ac:dyDescent="0.15">
      <c r="N16200" s="93"/>
      <c r="P16200" s="93"/>
    </row>
    <row r="16201" spans="14:16" x14ac:dyDescent="0.15">
      <c r="N16201" s="93"/>
      <c r="P16201" s="93"/>
    </row>
    <row r="16202" spans="14:16" x14ac:dyDescent="0.15">
      <c r="N16202" s="93"/>
      <c r="P16202" s="93"/>
    </row>
    <row r="16203" spans="14:16" x14ac:dyDescent="0.15">
      <c r="N16203" s="93"/>
      <c r="P16203" s="93"/>
    </row>
    <row r="16204" spans="14:16" x14ac:dyDescent="0.15">
      <c r="N16204" s="93"/>
      <c r="P16204" s="93"/>
    </row>
    <row r="16205" spans="14:16" x14ac:dyDescent="0.15">
      <c r="N16205" s="93"/>
      <c r="P16205" s="93"/>
    </row>
    <row r="16206" spans="14:16" x14ac:dyDescent="0.15">
      <c r="N16206" s="93"/>
      <c r="P16206" s="93"/>
    </row>
    <row r="16207" spans="14:16" x14ac:dyDescent="0.15">
      <c r="N16207" s="93"/>
      <c r="P16207" s="93"/>
    </row>
    <row r="16208" spans="14:16" x14ac:dyDescent="0.15">
      <c r="N16208" s="93"/>
      <c r="P16208" s="93"/>
    </row>
    <row r="16209" spans="14:16" x14ac:dyDescent="0.15">
      <c r="N16209" s="93"/>
      <c r="P16209" s="93"/>
    </row>
    <row r="16210" spans="14:16" x14ac:dyDescent="0.15">
      <c r="N16210" s="93"/>
      <c r="P16210" s="93"/>
    </row>
    <row r="16211" spans="14:16" x14ac:dyDescent="0.15">
      <c r="N16211" s="93"/>
      <c r="P16211" s="93"/>
    </row>
    <row r="16212" spans="14:16" x14ac:dyDescent="0.15">
      <c r="N16212" s="93"/>
      <c r="P16212" s="93"/>
    </row>
    <row r="16213" spans="14:16" x14ac:dyDescent="0.15">
      <c r="N16213" s="93"/>
      <c r="P16213" s="93"/>
    </row>
    <row r="16214" spans="14:16" x14ac:dyDescent="0.15">
      <c r="N16214" s="93"/>
      <c r="P16214" s="93"/>
    </row>
    <row r="16215" spans="14:16" x14ac:dyDescent="0.15">
      <c r="N16215" s="93"/>
      <c r="P16215" s="93"/>
    </row>
    <row r="16216" spans="14:16" x14ac:dyDescent="0.15">
      <c r="N16216" s="93"/>
      <c r="P16216" s="93"/>
    </row>
    <row r="16217" spans="14:16" x14ac:dyDescent="0.15">
      <c r="N16217" s="93"/>
      <c r="P16217" s="93"/>
    </row>
    <row r="16218" spans="14:16" x14ac:dyDescent="0.15">
      <c r="N16218" s="93"/>
      <c r="P16218" s="93"/>
    </row>
    <row r="16219" spans="14:16" x14ac:dyDescent="0.15">
      <c r="N16219" s="93"/>
      <c r="P16219" s="93"/>
    </row>
    <row r="16220" spans="14:16" x14ac:dyDescent="0.15">
      <c r="N16220" s="93"/>
      <c r="P16220" s="93"/>
    </row>
    <row r="16221" spans="14:16" x14ac:dyDescent="0.15">
      <c r="N16221" s="93"/>
      <c r="P16221" s="93"/>
    </row>
    <row r="16222" spans="14:16" x14ac:dyDescent="0.15">
      <c r="N16222" s="93"/>
      <c r="P16222" s="93"/>
    </row>
    <row r="16223" spans="14:16" x14ac:dyDescent="0.15">
      <c r="N16223" s="93"/>
      <c r="P16223" s="93"/>
    </row>
    <row r="16224" spans="14:16" x14ac:dyDescent="0.15">
      <c r="N16224" s="93"/>
      <c r="P16224" s="93"/>
    </row>
    <row r="16225" spans="14:16" x14ac:dyDescent="0.15">
      <c r="N16225" s="93"/>
      <c r="P16225" s="93"/>
    </row>
    <row r="16226" spans="14:16" x14ac:dyDescent="0.15">
      <c r="N16226" s="93"/>
      <c r="P16226" s="93"/>
    </row>
    <row r="16227" spans="14:16" x14ac:dyDescent="0.15">
      <c r="N16227" s="93"/>
      <c r="P16227" s="93"/>
    </row>
    <row r="16228" spans="14:16" x14ac:dyDescent="0.15">
      <c r="N16228" s="93"/>
      <c r="P16228" s="93"/>
    </row>
    <row r="16229" spans="14:16" x14ac:dyDescent="0.15">
      <c r="N16229" s="93"/>
      <c r="P16229" s="93"/>
    </row>
    <row r="16230" spans="14:16" x14ac:dyDescent="0.15">
      <c r="N16230" s="93"/>
      <c r="P16230" s="93"/>
    </row>
    <row r="16231" spans="14:16" x14ac:dyDescent="0.15">
      <c r="N16231" s="93"/>
      <c r="P16231" s="93"/>
    </row>
    <row r="16232" spans="14:16" x14ac:dyDescent="0.15">
      <c r="N16232" s="93"/>
      <c r="P16232" s="93"/>
    </row>
    <row r="16233" spans="14:16" x14ac:dyDescent="0.15">
      <c r="N16233" s="93"/>
      <c r="P16233" s="93"/>
    </row>
    <row r="16234" spans="14:16" x14ac:dyDescent="0.15">
      <c r="N16234" s="93"/>
      <c r="P16234" s="93"/>
    </row>
    <row r="16235" spans="14:16" x14ac:dyDescent="0.15">
      <c r="N16235" s="93"/>
      <c r="P16235" s="93"/>
    </row>
    <row r="16236" spans="14:16" x14ac:dyDescent="0.15">
      <c r="N16236" s="93"/>
      <c r="P16236" s="93"/>
    </row>
    <row r="16237" spans="14:16" x14ac:dyDescent="0.15">
      <c r="N16237" s="93"/>
      <c r="P16237" s="93"/>
    </row>
    <row r="16238" spans="14:16" x14ac:dyDescent="0.15">
      <c r="N16238" s="93"/>
      <c r="P16238" s="93"/>
    </row>
    <row r="16239" spans="14:16" x14ac:dyDescent="0.15">
      <c r="N16239" s="93"/>
      <c r="P16239" s="93"/>
    </row>
    <row r="16240" spans="14:16" x14ac:dyDescent="0.15">
      <c r="N16240" s="93"/>
      <c r="P16240" s="93"/>
    </row>
    <row r="16241" spans="14:16" x14ac:dyDescent="0.15">
      <c r="N16241" s="93"/>
      <c r="P16241" s="93"/>
    </row>
    <row r="16242" spans="14:16" x14ac:dyDescent="0.15">
      <c r="N16242" s="93"/>
      <c r="P16242" s="93"/>
    </row>
    <row r="16243" spans="14:16" x14ac:dyDescent="0.15">
      <c r="N16243" s="93"/>
      <c r="P16243" s="93"/>
    </row>
    <row r="16244" spans="14:16" x14ac:dyDescent="0.15">
      <c r="N16244" s="93"/>
      <c r="P16244" s="93"/>
    </row>
    <row r="16245" spans="14:16" x14ac:dyDescent="0.15">
      <c r="N16245" s="93"/>
      <c r="P16245" s="93"/>
    </row>
    <row r="16246" spans="14:16" x14ac:dyDescent="0.15">
      <c r="N16246" s="93"/>
      <c r="P16246" s="93"/>
    </row>
    <row r="16247" spans="14:16" x14ac:dyDescent="0.15">
      <c r="N16247" s="93"/>
      <c r="P16247" s="93"/>
    </row>
    <row r="16248" spans="14:16" x14ac:dyDescent="0.15">
      <c r="N16248" s="93"/>
      <c r="P16248" s="93"/>
    </row>
    <row r="16249" spans="14:16" x14ac:dyDescent="0.15">
      <c r="N16249" s="93"/>
      <c r="P16249" s="93"/>
    </row>
    <row r="16250" spans="14:16" x14ac:dyDescent="0.15">
      <c r="N16250" s="93"/>
      <c r="P16250" s="93"/>
    </row>
    <row r="16251" spans="14:16" x14ac:dyDescent="0.15">
      <c r="N16251" s="93"/>
      <c r="P16251" s="93"/>
    </row>
    <row r="16252" spans="14:16" x14ac:dyDescent="0.15">
      <c r="N16252" s="93"/>
      <c r="P16252" s="93"/>
    </row>
    <row r="16253" spans="14:16" x14ac:dyDescent="0.15">
      <c r="N16253" s="93"/>
      <c r="P16253" s="93"/>
    </row>
    <row r="16254" spans="14:16" x14ac:dyDescent="0.15">
      <c r="N16254" s="93"/>
      <c r="P16254" s="93"/>
    </row>
    <row r="16255" spans="14:16" x14ac:dyDescent="0.15">
      <c r="N16255" s="93"/>
      <c r="P16255" s="93"/>
    </row>
    <row r="16256" spans="14:16" x14ac:dyDescent="0.15">
      <c r="N16256" s="93"/>
      <c r="P16256" s="93"/>
    </row>
    <row r="16257" spans="14:16" x14ac:dyDescent="0.15">
      <c r="N16257" s="93"/>
      <c r="P16257" s="93"/>
    </row>
    <row r="16258" spans="14:16" x14ac:dyDescent="0.15">
      <c r="N16258" s="93"/>
      <c r="P16258" s="93"/>
    </row>
    <row r="16259" spans="14:16" x14ac:dyDescent="0.15">
      <c r="N16259" s="93"/>
      <c r="P16259" s="93"/>
    </row>
    <row r="16260" spans="14:16" x14ac:dyDescent="0.15">
      <c r="N16260" s="93"/>
      <c r="P16260" s="93"/>
    </row>
    <row r="16261" spans="14:16" x14ac:dyDescent="0.15">
      <c r="N16261" s="93"/>
      <c r="P16261" s="93"/>
    </row>
    <row r="16262" spans="14:16" x14ac:dyDescent="0.15">
      <c r="N16262" s="93"/>
      <c r="P16262" s="93"/>
    </row>
    <row r="16263" spans="14:16" x14ac:dyDescent="0.15">
      <c r="N16263" s="93"/>
      <c r="P16263" s="93"/>
    </row>
    <row r="16264" spans="14:16" x14ac:dyDescent="0.15">
      <c r="N16264" s="93"/>
      <c r="P16264" s="93"/>
    </row>
    <row r="16265" spans="14:16" x14ac:dyDescent="0.15">
      <c r="N16265" s="93"/>
      <c r="P16265" s="93"/>
    </row>
    <row r="16266" spans="14:16" x14ac:dyDescent="0.15">
      <c r="N16266" s="93"/>
      <c r="P16266" s="93"/>
    </row>
    <row r="16267" spans="14:16" x14ac:dyDescent="0.15">
      <c r="N16267" s="93"/>
      <c r="P16267" s="93"/>
    </row>
    <row r="16268" spans="14:16" x14ac:dyDescent="0.15">
      <c r="N16268" s="93"/>
      <c r="P16268" s="93"/>
    </row>
    <row r="16269" spans="14:16" x14ac:dyDescent="0.15">
      <c r="N16269" s="93"/>
      <c r="P16269" s="93"/>
    </row>
    <row r="16270" spans="14:16" x14ac:dyDescent="0.15">
      <c r="N16270" s="93"/>
      <c r="P16270" s="93"/>
    </row>
    <row r="16271" spans="14:16" x14ac:dyDescent="0.15">
      <c r="N16271" s="93"/>
      <c r="P16271" s="93"/>
    </row>
    <row r="16272" spans="14:16" x14ac:dyDescent="0.15">
      <c r="N16272" s="93"/>
      <c r="P16272" s="93"/>
    </row>
    <row r="16273" spans="14:16" x14ac:dyDescent="0.15">
      <c r="N16273" s="93"/>
      <c r="P16273" s="93"/>
    </row>
    <row r="16274" spans="14:16" x14ac:dyDescent="0.15">
      <c r="N16274" s="93"/>
      <c r="P16274" s="93"/>
    </row>
    <row r="16275" spans="14:16" x14ac:dyDescent="0.15">
      <c r="N16275" s="93"/>
      <c r="P16275" s="93"/>
    </row>
    <row r="16276" spans="14:16" x14ac:dyDescent="0.15">
      <c r="N16276" s="93"/>
      <c r="P16276" s="93"/>
    </row>
    <row r="16277" spans="14:16" x14ac:dyDescent="0.15">
      <c r="N16277" s="93"/>
      <c r="P16277" s="93"/>
    </row>
    <row r="16278" spans="14:16" x14ac:dyDescent="0.15">
      <c r="N16278" s="93"/>
      <c r="P16278" s="93"/>
    </row>
    <row r="16279" spans="14:16" x14ac:dyDescent="0.15">
      <c r="N16279" s="93"/>
      <c r="P16279" s="93"/>
    </row>
    <row r="16280" spans="14:16" x14ac:dyDescent="0.15">
      <c r="N16280" s="93"/>
      <c r="P16280" s="93"/>
    </row>
    <row r="16281" spans="14:16" x14ac:dyDescent="0.15">
      <c r="N16281" s="93"/>
      <c r="P16281" s="93"/>
    </row>
    <row r="16282" spans="14:16" x14ac:dyDescent="0.15">
      <c r="N16282" s="93"/>
      <c r="P16282" s="93"/>
    </row>
    <row r="16283" spans="14:16" x14ac:dyDescent="0.15">
      <c r="N16283" s="93"/>
      <c r="P16283" s="93"/>
    </row>
    <row r="16284" spans="14:16" x14ac:dyDescent="0.15">
      <c r="N16284" s="93"/>
      <c r="P16284" s="93"/>
    </row>
    <row r="16285" spans="14:16" x14ac:dyDescent="0.15">
      <c r="N16285" s="93"/>
      <c r="P16285" s="93"/>
    </row>
    <row r="16286" spans="14:16" x14ac:dyDescent="0.15">
      <c r="N16286" s="93"/>
      <c r="P16286" s="93"/>
    </row>
    <row r="16287" spans="14:16" x14ac:dyDescent="0.15">
      <c r="N16287" s="93"/>
      <c r="P16287" s="93"/>
    </row>
    <row r="16288" spans="14:16" x14ac:dyDescent="0.15">
      <c r="N16288" s="93"/>
      <c r="P16288" s="93"/>
    </row>
    <row r="16289" spans="14:16" x14ac:dyDescent="0.15">
      <c r="N16289" s="93"/>
      <c r="P16289" s="93"/>
    </row>
    <row r="16290" spans="14:16" x14ac:dyDescent="0.15">
      <c r="N16290" s="93"/>
      <c r="P16290" s="93"/>
    </row>
    <row r="16291" spans="14:16" x14ac:dyDescent="0.15">
      <c r="N16291" s="93"/>
      <c r="P16291" s="93"/>
    </row>
    <row r="16292" spans="14:16" x14ac:dyDescent="0.15">
      <c r="N16292" s="93"/>
      <c r="P16292" s="93"/>
    </row>
    <row r="16293" spans="14:16" x14ac:dyDescent="0.15">
      <c r="N16293" s="93"/>
      <c r="P16293" s="93"/>
    </row>
    <row r="16294" spans="14:16" x14ac:dyDescent="0.15">
      <c r="N16294" s="93"/>
      <c r="P16294" s="93"/>
    </row>
    <row r="16295" spans="14:16" x14ac:dyDescent="0.15">
      <c r="N16295" s="93"/>
      <c r="P16295" s="93"/>
    </row>
    <row r="16296" spans="14:16" x14ac:dyDescent="0.15">
      <c r="N16296" s="93"/>
      <c r="P16296" s="93"/>
    </row>
    <row r="16297" spans="14:16" x14ac:dyDescent="0.15">
      <c r="N16297" s="93"/>
      <c r="P16297" s="93"/>
    </row>
    <row r="16298" spans="14:16" x14ac:dyDescent="0.15">
      <c r="N16298" s="93"/>
      <c r="P16298" s="93"/>
    </row>
    <row r="16299" spans="14:16" x14ac:dyDescent="0.15">
      <c r="N16299" s="93"/>
      <c r="P16299" s="93"/>
    </row>
    <row r="16300" spans="14:16" x14ac:dyDescent="0.15">
      <c r="N16300" s="93"/>
      <c r="P16300" s="93"/>
    </row>
    <row r="16301" spans="14:16" x14ac:dyDescent="0.15">
      <c r="N16301" s="93"/>
      <c r="P16301" s="93"/>
    </row>
    <row r="16302" spans="14:16" x14ac:dyDescent="0.15">
      <c r="N16302" s="93"/>
      <c r="P16302" s="93"/>
    </row>
    <row r="16303" spans="14:16" x14ac:dyDescent="0.15">
      <c r="N16303" s="93"/>
      <c r="P16303" s="93"/>
    </row>
    <row r="16304" spans="14:16" x14ac:dyDescent="0.15">
      <c r="N16304" s="93"/>
      <c r="P16304" s="93"/>
    </row>
    <row r="16305" spans="14:16" x14ac:dyDescent="0.15">
      <c r="N16305" s="93"/>
      <c r="P16305" s="93"/>
    </row>
    <row r="16306" spans="14:16" x14ac:dyDescent="0.15">
      <c r="N16306" s="93"/>
      <c r="P16306" s="93"/>
    </row>
    <row r="16307" spans="14:16" x14ac:dyDescent="0.15">
      <c r="N16307" s="93"/>
      <c r="P16307" s="93"/>
    </row>
    <row r="16308" spans="14:16" x14ac:dyDescent="0.15">
      <c r="N16308" s="93"/>
      <c r="P16308" s="93"/>
    </row>
    <row r="16309" spans="14:16" x14ac:dyDescent="0.15">
      <c r="N16309" s="93"/>
      <c r="P16309" s="93"/>
    </row>
    <row r="16310" spans="14:16" x14ac:dyDescent="0.15">
      <c r="N16310" s="93"/>
      <c r="P16310" s="93"/>
    </row>
    <row r="16311" spans="14:16" x14ac:dyDescent="0.15">
      <c r="N16311" s="93"/>
      <c r="P16311" s="93"/>
    </row>
    <row r="16312" spans="14:16" x14ac:dyDescent="0.15">
      <c r="N16312" s="93"/>
      <c r="P16312" s="93"/>
    </row>
    <row r="16313" spans="14:16" x14ac:dyDescent="0.15">
      <c r="N16313" s="93"/>
      <c r="P16313" s="93"/>
    </row>
    <row r="16314" spans="14:16" x14ac:dyDescent="0.15">
      <c r="N16314" s="93"/>
      <c r="P16314" s="93"/>
    </row>
    <row r="16315" spans="14:16" x14ac:dyDescent="0.15">
      <c r="N16315" s="93"/>
      <c r="P16315" s="93"/>
    </row>
    <row r="16316" spans="14:16" x14ac:dyDescent="0.15">
      <c r="N16316" s="93"/>
      <c r="P16316" s="93"/>
    </row>
    <row r="16317" spans="14:16" x14ac:dyDescent="0.15">
      <c r="N16317" s="93"/>
      <c r="P16317" s="93"/>
    </row>
    <row r="16318" spans="14:16" x14ac:dyDescent="0.15">
      <c r="N16318" s="93"/>
      <c r="P16318" s="93"/>
    </row>
    <row r="16319" spans="14:16" x14ac:dyDescent="0.15">
      <c r="N16319" s="93"/>
      <c r="P16319" s="93"/>
    </row>
    <row r="16320" spans="14:16" x14ac:dyDescent="0.15">
      <c r="N16320" s="93"/>
      <c r="P16320" s="93"/>
    </row>
    <row r="16321" spans="14:16" x14ac:dyDescent="0.15">
      <c r="N16321" s="93"/>
      <c r="P16321" s="93"/>
    </row>
    <row r="16322" spans="14:16" x14ac:dyDescent="0.15">
      <c r="N16322" s="93"/>
      <c r="P16322" s="93"/>
    </row>
    <row r="16323" spans="14:16" x14ac:dyDescent="0.15">
      <c r="N16323" s="93"/>
      <c r="P16323" s="93"/>
    </row>
    <row r="16324" spans="14:16" x14ac:dyDescent="0.15">
      <c r="N16324" s="93"/>
      <c r="P16324" s="93"/>
    </row>
    <row r="16325" spans="14:16" x14ac:dyDescent="0.15">
      <c r="N16325" s="93"/>
      <c r="P16325" s="93"/>
    </row>
    <row r="16326" spans="14:16" x14ac:dyDescent="0.15">
      <c r="N16326" s="93"/>
      <c r="P16326" s="93"/>
    </row>
    <row r="16327" spans="14:16" x14ac:dyDescent="0.15">
      <c r="N16327" s="93"/>
      <c r="P16327" s="93"/>
    </row>
    <row r="16328" spans="14:16" x14ac:dyDescent="0.15">
      <c r="N16328" s="93"/>
      <c r="P16328" s="93"/>
    </row>
    <row r="16329" spans="14:16" x14ac:dyDescent="0.15">
      <c r="N16329" s="93"/>
      <c r="P16329" s="93"/>
    </row>
    <row r="16330" spans="14:16" x14ac:dyDescent="0.15">
      <c r="N16330" s="93"/>
      <c r="P16330" s="93"/>
    </row>
    <row r="16331" spans="14:16" x14ac:dyDescent="0.15">
      <c r="N16331" s="93"/>
      <c r="P16331" s="93"/>
    </row>
    <row r="16332" spans="14:16" x14ac:dyDescent="0.15">
      <c r="N16332" s="93"/>
      <c r="P16332" s="93"/>
    </row>
    <row r="16333" spans="14:16" x14ac:dyDescent="0.15">
      <c r="N16333" s="93"/>
      <c r="P16333" s="93"/>
    </row>
    <row r="16334" spans="14:16" x14ac:dyDescent="0.15">
      <c r="N16334" s="93"/>
      <c r="P16334" s="93"/>
    </row>
    <row r="16335" spans="14:16" x14ac:dyDescent="0.15">
      <c r="N16335" s="93"/>
      <c r="P16335" s="93"/>
    </row>
    <row r="16336" spans="14:16" x14ac:dyDescent="0.15">
      <c r="N16336" s="93"/>
      <c r="P16336" s="93"/>
    </row>
    <row r="16337" spans="14:16" x14ac:dyDescent="0.15">
      <c r="N16337" s="93"/>
      <c r="P16337" s="93"/>
    </row>
    <row r="16338" spans="14:16" x14ac:dyDescent="0.15">
      <c r="N16338" s="93"/>
      <c r="P16338" s="93"/>
    </row>
    <row r="16339" spans="14:16" x14ac:dyDescent="0.15">
      <c r="N16339" s="93"/>
      <c r="P16339" s="93"/>
    </row>
    <row r="16340" spans="14:16" x14ac:dyDescent="0.15">
      <c r="N16340" s="93"/>
      <c r="P16340" s="93"/>
    </row>
    <row r="16341" spans="14:16" x14ac:dyDescent="0.15">
      <c r="N16341" s="93"/>
      <c r="P16341" s="93"/>
    </row>
    <row r="16342" spans="14:16" x14ac:dyDescent="0.15">
      <c r="N16342" s="93"/>
      <c r="P16342" s="93"/>
    </row>
    <row r="16343" spans="14:16" x14ac:dyDescent="0.15">
      <c r="N16343" s="93"/>
      <c r="P16343" s="93"/>
    </row>
    <row r="16344" spans="14:16" x14ac:dyDescent="0.15">
      <c r="N16344" s="93"/>
      <c r="P16344" s="93"/>
    </row>
    <row r="16345" spans="14:16" x14ac:dyDescent="0.15">
      <c r="N16345" s="93"/>
      <c r="P16345" s="93"/>
    </row>
    <row r="16346" spans="14:16" x14ac:dyDescent="0.15">
      <c r="N16346" s="93"/>
      <c r="P16346" s="93"/>
    </row>
    <row r="16347" spans="14:16" x14ac:dyDescent="0.15">
      <c r="N16347" s="93"/>
      <c r="P16347" s="93"/>
    </row>
    <row r="16348" spans="14:16" x14ac:dyDescent="0.15">
      <c r="N16348" s="93"/>
      <c r="P16348" s="93"/>
    </row>
    <row r="16349" spans="14:16" x14ac:dyDescent="0.15">
      <c r="N16349" s="93"/>
      <c r="P16349" s="93"/>
    </row>
    <row r="16350" spans="14:16" x14ac:dyDescent="0.15">
      <c r="N16350" s="93"/>
      <c r="P16350" s="93"/>
    </row>
    <row r="16351" spans="14:16" x14ac:dyDescent="0.15">
      <c r="N16351" s="93"/>
      <c r="P16351" s="93"/>
    </row>
    <row r="16352" spans="14:16" x14ac:dyDescent="0.15">
      <c r="N16352" s="93"/>
      <c r="P16352" s="93"/>
    </row>
    <row r="16353" spans="14:16" x14ac:dyDescent="0.15">
      <c r="N16353" s="93"/>
      <c r="P16353" s="93"/>
    </row>
    <row r="16354" spans="14:16" x14ac:dyDescent="0.15">
      <c r="N16354" s="93"/>
      <c r="P16354" s="93"/>
    </row>
    <row r="16355" spans="14:16" x14ac:dyDescent="0.15">
      <c r="N16355" s="93"/>
      <c r="P16355" s="93"/>
    </row>
    <row r="16356" spans="14:16" x14ac:dyDescent="0.15">
      <c r="N16356" s="93"/>
      <c r="P16356" s="93"/>
    </row>
    <row r="16357" spans="14:16" x14ac:dyDescent="0.15">
      <c r="N16357" s="93"/>
      <c r="P16357" s="93"/>
    </row>
    <row r="16358" spans="14:16" x14ac:dyDescent="0.15">
      <c r="N16358" s="93"/>
      <c r="P16358" s="93"/>
    </row>
    <row r="16359" spans="14:16" x14ac:dyDescent="0.15">
      <c r="N16359" s="93"/>
      <c r="P16359" s="93"/>
    </row>
    <row r="16360" spans="14:16" x14ac:dyDescent="0.15">
      <c r="N16360" s="93"/>
      <c r="P16360" s="93"/>
    </row>
    <row r="16361" spans="14:16" x14ac:dyDescent="0.15">
      <c r="N16361" s="93"/>
      <c r="P16361" s="93"/>
    </row>
    <row r="16362" spans="14:16" x14ac:dyDescent="0.15">
      <c r="N16362" s="93"/>
      <c r="P16362" s="93"/>
    </row>
    <row r="16363" spans="14:16" x14ac:dyDescent="0.15">
      <c r="N16363" s="93"/>
      <c r="P16363" s="93"/>
    </row>
    <row r="16364" spans="14:16" x14ac:dyDescent="0.15">
      <c r="N16364" s="93"/>
      <c r="P16364" s="93"/>
    </row>
    <row r="16365" spans="14:16" x14ac:dyDescent="0.15">
      <c r="N16365" s="93"/>
      <c r="P16365" s="93"/>
    </row>
    <row r="16366" spans="14:16" x14ac:dyDescent="0.15">
      <c r="N16366" s="93"/>
      <c r="P16366" s="93"/>
    </row>
    <row r="16367" spans="14:16" x14ac:dyDescent="0.15">
      <c r="N16367" s="93"/>
      <c r="P16367" s="93"/>
    </row>
    <row r="16368" spans="14:16" x14ac:dyDescent="0.15">
      <c r="N16368" s="93"/>
      <c r="P16368" s="93"/>
    </row>
    <row r="16369" spans="14:16" x14ac:dyDescent="0.15">
      <c r="N16369" s="93"/>
      <c r="P16369" s="93"/>
    </row>
    <row r="16370" spans="14:16" x14ac:dyDescent="0.15">
      <c r="N16370" s="93"/>
      <c r="P16370" s="93"/>
    </row>
    <row r="16371" spans="14:16" x14ac:dyDescent="0.15">
      <c r="N16371" s="93"/>
      <c r="P16371" s="93"/>
    </row>
    <row r="16372" spans="14:16" x14ac:dyDescent="0.15">
      <c r="N16372" s="93"/>
      <c r="P16372" s="93"/>
    </row>
    <row r="16373" spans="14:16" x14ac:dyDescent="0.15">
      <c r="N16373" s="93"/>
      <c r="P16373" s="93"/>
    </row>
    <row r="16374" spans="14:16" x14ac:dyDescent="0.15">
      <c r="N16374" s="93"/>
      <c r="P16374" s="93"/>
    </row>
    <row r="16375" spans="14:16" x14ac:dyDescent="0.15">
      <c r="N16375" s="93"/>
      <c r="P16375" s="93"/>
    </row>
    <row r="16376" spans="14:16" x14ac:dyDescent="0.15">
      <c r="N16376" s="93"/>
      <c r="P16376" s="93"/>
    </row>
    <row r="16377" spans="14:16" x14ac:dyDescent="0.15">
      <c r="N16377" s="93"/>
      <c r="P16377" s="93"/>
    </row>
    <row r="16378" spans="14:16" x14ac:dyDescent="0.15">
      <c r="N16378" s="93"/>
      <c r="P16378" s="93"/>
    </row>
    <row r="16379" spans="14:16" x14ac:dyDescent="0.15">
      <c r="N16379" s="93"/>
      <c r="P16379" s="93"/>
    </row>
    <row r="16380" spans="14:16" x14ac:dyDescent="0.15">
      <c r="N16380" s="93"/>
      <c r="P16380" s="93"/>
    </row>
    <row r="16381" spans="14:16" x14ac:dyDescent="0.15">
      <c r="N16381" s="93"/>
      <c r="P16381" s="93"/>
    </row>
    <row r="16382" spans="14:16" x14ac:dyDescent="0.15">
      <c r="N16382" s="93"/>
      <c r="P16382" s="93"/>
    </row>
    <row r="16383" spans="14:16" x14ac:dyDescent="0.15">
      <c r="N16383" s="93"/>
      <c r="P16383" s="93"/>
    </row>
    <row r="16384" spans="14:16" x14ac:dyDescent="0.15">
      <c r="N16384" s="93"/>
      <c r="P16384" s="93"/>
    </row>
    <row r="16385" spans="14:16" x14ac:dyDescent="0.15">
      <c r="N16385" s="93"/>
      <c r="P16385" s="93"/>
    </row>
    <row r="16386" spans="14:16" x14ac:dyDescent="0.15">
      <c r="P16386" s="93"/>
    </row>
  </sheetData>
  <phoneticPr fontId="24" type="noConversion"/>
  <hyperlinks>
    <hyperlink ref="C32" r:id="rId1" xr:uid="{00000000-0004-0000-0200-000000000000}"/>
    <hyperlink ref="C33" r:id="rId2" xr:uid="{00000000-0004-0000-0200-000001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93731-1568-0C46-AB07-01B9A4DFD25B}">
  <dimension ref="A1:AC70"/>
  <sheetViews>
    <sheetView topLeftCell="A29" workbookViewId="0">
      <selection activeCell="P27" sqref="P27:P43"/>
    </sheetView>
  </sheetViews>
  <sheetFormatPr baseColWidth="10" defaultColWidth="8.83203125" defaultRowHeight="13" x14ac:dyDescent="0.15"/>
  <cols>
    <col min="1" max="1" width="8.83203125" style="31" customWidth="1"/>
    <col min="2" max="16384" width="8.83203125" style="31"/>
  </cols>
  <sheetData>
    <row r="1" spans="1:29" x14ac:dyDescent="0.15">
      <c r="A1" s="103" t="s">
        <v>108</v>
      </c>
      <c r="B1" s="104"/>
      <c r="C1" s="104"/>
      <c r="D1" s="104"/>
      <c r="E1" s="104"/>
      <c r="F1" s="104"/>
    </row>
    <row r="2" spans="1:29" ht="23" customHeight="1" x14ac:dyDescent="0.15">
      <c r="A2" s="83" t="s">
        <v>109</v>
      </c>
      <c r="B2" s="83" t="s">
        <v>4</v>
      </c>
      <c r="C2" s="83" t="s">
        <v>5</v>
      </c>
      <c r="D2" s="83" t="s">
        <v>6</v>
      </c>
      <c r="E2" s="83" t="s">
        <v>10</v>
      </c>
      <c r="F2" s="83" t="s">
        <v>2</v>
      </c>
      <c r="G2" s="83" t="s">
        <v>81</v>
      </c>
      <c r="H2" s="83" t="s">
        <v>24</v>
      </c>
      <c r="I2" s="83" t="s">
        <v>26</v>
      </c>
      <c r="J2" s="83" t="s">
        <v>7</v>
      </c>
      <c r="K2" s="83" t="s">
        <v>8</v>
      </c>
      <c r="L2" s="83" t="s">
        <v>17</v>
      </c>
      <c r="M2" s="83" t="s">
        <v>1</v>
      </c>
      <c r="N2" s="83" t="s">
        <v>3</v>
      </c>
      <c r="O2" s="83" t="s">
        <v>12</v>
      </c>
      <c r="P2" s="83" t="s">
        <v>14</v>
      </c>
      <c r="Q2" s="83" t="s">
        <v>16</v>
      </c>
      <c r="R2" s="83" t="s">
        <v>18</v>
      </c>
      <c r="S2" s="83" t="s">
        <v>20</v>
      </c>
      <c r="T2" s="83" t="s">
        <v>0</v>
      </c>
      <c r="U2" s="83" t="s">
        <v>9</v>
      </c>
      <c r="V2" s="83" t="s">
        <v>11</v>
      </c>
      <c r="W2" s="83" t="s">
        <v>13</v>
      </c>
      <c r="X2" s="83" t="s">
        <v>15</v>
      </c>
      <c r="Y2" s="83" t="s">
        <v>19</v>
      </c>
      <c r="Z2" s="83" t="s">
        <v>22</v>
      </c>
      <c r="AA2" s="83" t="s">
        <v>136</v>
      </c>
      <c r="AB2" s="83" t="s">
        <v>25</v>
      </c>
      <c r="AC2" s="83" t="s">
        <v>110</v>
      </c>
    </row>
    <row r="3" spans="1:29" x14ac:dyDescent="0.15">
      <c r="A3" s="31" t="s">
        <v>137</v>
      </c>
      <c r="B3" s="87">
        <v>432.65</v>
      </c>
      <c r="C3" s="87">
        <v>393.25</v>
      </c>
      <c r="D3" s="87">
        <v>408.51</v>
      </c>
      <c r="E3" s="87">
        <v>385.84</v>
      </c>
      <c r="F3" s="87">
        <v>389.69</v>
      </c>
      <c r="G3" s="87">
        <v>440.16</v>
      </c>
      <c r="H3" s="87">
        <v>435.89</v>
      </c>
      <c r="I3" s="87">
        <v>422.38</v>
      </c>
      <c r="J3" s="87">
        <v>397.69</v>
      </c>
      <c r="K3" s="87">
        <v>441.92</v>
      </c>
      <c r="L3" s="87">
        <v>453.67</v>
      </c>
      <c r="M3" s="87">
        <v>406.4</v>
      </c>
      <c r="N3" s="87">
        <v>380.09</v>
      </c>
      <c r="O3" s="87">
        <v>365.41</v>
      </c>
      <c r="P3" s="87">
        <v>395.79</v>
      </c>
      <c r="Q3" s="87">
        <v>377.72</v>
      </c>
      <c r="R3" s="87">
        <v>373.43</v>
      </c>
      <c r="S3" s="87">
        <v>335.15</v>
      </c>
      <c r="T3" s="87">
        <v>357.32</v>
      </c>
      <c r="U3" s="87">
        <v>412.48</v>
      </c>
      <c r="V3" s="87">
        <v>368.95</v>
      </c>
      <c r="W3" s="87">
        <v>391.26</v>
      </c>
      <c r="X3" s="87">
        <v>349.61</v>
      </c>
      <c r="Y3" s="87">
        <v>346.44</v>
      </c>
      <c r="Z3" s="87">
        <v>359.75</v>
      </c>
      <c r="AA3" s="87">
        <v>353.97</v>
      </c>
      <c r="AB3" s="87">
        <v>381.12</v>
      </c>
      <c r="AC3" s="87">
        <v>391.84</v>
      </c>
    </row>
    <row r="4" spans="1:29" x14ac:dyDescent="0.15">
      <c r="A4" s="31" t="s">
        <v>138</v>
      </c>
      <c r="B4" s="87">
        <v>416.59</v>
      </c>
      <c r="C4" s="87">
        <v>385.38</v>
      </c>
      <c r="D4" s="87">
        <v>394.45</v>
      </c>
      <c r="E4" s="87">
        <v>380.18</v>
      </c>
      <c r="F4" s="87">
        <v>377.66</v>
      </c>
      <c r="G4" s="87">
        <v>424.55</v>
      </c>
      <c r="H4" s="87">
        <v>426.22</v>
      </c>
      <c r="I4" s="87">
        <v>414.03</v>
      </c>
      <c r="J4" s="87">
        <v>387.27</v>
      </c>
      <c r="K4" s="87">
        <v>434.13</v>
      </c>
      <c r="L4" s="87">
        <v>435.51</v>
      </c>
      <c r="M4" s="87">
        <v>395.57</v>
      </c>
      <c r="N4" s="87">
        <v>367.34</v>
      </c>
      <c r="O4" s="87">
        <v>358.78</v>
      </c>
      <c r="P4" s="87">
        <v>375.44</v>
      </c>
      <c r="Q4" s="87">
        <v>370</v>
      </c>
      <c r="R4" s="87">
        <v>365.89</v>
      </c>
      <c r="S4" s="87">
        <v>330.58</v>
      </c>
      <c r="T4" s="87">
        <v>344.72</v>
      </c>
      <c r="U4" s="87">
        <v>401.91</v>
      </c>
      <c r="V4" s="87">
        <v>364.75</v>
      </c>
      <c r="W4" s="87">
        <v>371.31</v>
      </c>
      <c r="X4" s="87">
        <v>351.68</v>
      </c>
      <c r="Y4" s="87">
        <v>344.06</v>
      </c>
      <c r="Z4" s="87">
        <v>349.4</v>
      </c>
      <c r="AA4" s="87">
        <v>354.45</v>
      </c>
      <c r="AB4" s="87">
        <v>376.48</v>
      </c>
      <c r="AC4" s="87">
        <v>387.68</v>
      </c>
    </row>
    <row r="5" spans="1:29" x14ac:dyDescent="0.15">
      <c r="A5" s="31" t="s">
        <v>139</v>
      </c>
      <c r="B5" s="87">
        <v>415.39</v>
      </c>
      <c r="C5" s="87">
        <v>391.95</v>
      </c>
      <c r="D5" s="87">
        <v>389.94</v>
      </c>
      <c r="E5" s="87">
        <v>388.31</v>
      </c>
      <c r="F5" s="87">
        <v>385.57</v>
      </c>
      <c r="G5" s="87">
        <v>431.31</v>
      </c>
      <c r="H5" s="87">
        <v>435.34</v>
      </c>
      <c r="I5" s="87">
        <v>415.75</v>
      </c>
      <c r="J5" s="87">
        <v>389.52</v>
      </c>
      <c r="K5" s="87">
        <v>433.7</v>
      </c>
      <c r="L5" s="87">
        <v>437.22</v>
      </c>
      <c r="M5" s="87">
        <v>394.21</v>
      </c>
      <c r="N5" s="87">
        <v>371.49</v>
      </c>
      <c r="O5" s="87">
        <v>362.13</v>
      </c>
      <c r="P5" s="87">
        <v>371.93</v>
      </c>
      <c r="Q5" s="87">
        <v>373.56</v>
      </c>
      <c r="R5" s="87">
        <v>372.96</v>
      </c>
      <c r="S5" s="87">
        <v>323.33999999999997</v>
      </c>
      <c r="T5" s="87">
        <v>351.81</v>
      </c>
      <c r="U5" s="87">
        <v>408.83</v>
      </c>
      <c r="V5" s="87">
        <v>374.18</v>
      </c>
      <c r="W5" s="87">
        <v>369.33</v>
      </c>
      <c r="X5" s="87">
        <v>364.12</v>
      </c>
      <c r="Y5" s="87">
        <v>356.21</v>
      </c>
      <c r="Z5" s="87">
        <v>349.66</v>
      </c>
      <c r="AA5" s="87">
        <v>364.28</v>
      </c>
      <c r="AB5" s="87">
        <v>391.15</v>
      </c>
      <c r="AC5" s="87">
        <v>388.74</v>
      </c>
    </row>
    <row r="6" spans="1:29" x14ac:dyDescent="0.15">
      <c r="A6" s="31" t="s">
        <v>140</v>
      </c>
      <c r="B6" s="87">
        <v>427.37</v>
      </c>
      <c r="C6" s="87">
        <v>402.19</v>
      </c>
      <c r="D6" s="87">
        <v>411.41</v>
      </c>
      <c r="E6" s="87">
        <v>388.83</v>
      </c>
      <c r="F6" s="87">
        <v>397.36</v>
      </c>
      <c r="G6" s="87">
        <v>448.51</v>
      </c>
      <c r="H6" s="87">
        <v>446.28</v>
      </c>
      <c r="I6" s="87">
        <v>431.54</v>
      </c>
      <c r="J6" s="87">
        <v>404.55</v>
      </c>
      <c r="K6" s="87">
        <v>453.54</v>
      </c>
      <c r="L6" s="87">
        <v>464.19</v>
      </c>
      <c r="M6" s="87">
        <v>398.12</v>
      </c>
      <c r="N6" s="87">
        <v>388.99</v>
      </c>
      <c r="O6" s="87">
        <v>368.29</v>
      </c>
      <c r="P6" s="87">
        <v>373.98</v>
      </c>
      <c r="Q6" s="87">
        <v>392.85</v>
      </c>
      <c r="R6" s="87">
        <v>383.96</v>
      </c>
      <c r="S6" s="87">
        <v>333.18</v>
      </c>
      <c r="T6" s="87">
        <v>363.87</v>
      </c>
      <c r="U6" s="87">
        <v>423.08</v>
      </c>
      <c r="V6" s="87">
        <v>382.52</v>
      </c>
      <c r="W6" s="87">
        <v>374.63</v>
      </c>
      <c r="X6" s="87">
        <v>368.86</v>
      </c>
      <c r="Y6" s="87">
        <v>368.74</v>
      </c>
      <c r="Z6" s="87">
        <v>366.63</v>
      </c>
      <c r="AA6" s="87">
        <v>365.57</v>
      </c>
      <c r="AB6" s="87">
        <v>397.3</v>
      </c>
      <c r="AC6" s="87">
        <v>396.17</v>
      </c>
    </row>
    <row r="7" spans="1:29" x14ac:dyDescent="0.15">
      <c r="A7" s="31" t="s">
        <v>141</v>
      </c>
      <c r="B7" s="87">
        <v>422.53</v>
      </c>
      <c r="C7" s="87">
        <v>395.11</v>
      </c>
      <c r="D7" s="87">
        <v>402.52</v>
      </c>
      <c r="E7" s="87">
        <v>392.72</v>
      </c>
      <c r="F7" s="87">
        <v>390.6</v>
      </c>
      <c r="G7" s="87">
        <v>442.56</v>
      </c>
      <c r="H7" s="87">
        <v>458.93</v>
      </c>
      <c r="I7" s="87">
        <v>422.03</v>
      </c>
      <c r="J7" s="87">
        <v>403.51</v>
      </c>
      <c r="K7" s="87">
        <v>446.52</v>
      </c>
      <c r="L7" s="87">
        <v>460.65</v>
      </c>
      <c r="M7" s="87">
        <v>402.76</v>
      </c>
      <c r="N7" s="87">
        <v>387.98</v>
      </c>
      <c r="O7" s="87">
        <v>369.38</v>
      </c>
      <c r="P7" s="87">
        <v>374.92</v>
      </c>
      <c r="Q7" s="87">
        <v>376.15</v>
      </c>
      <c r="R7" s="87">
        <v>385.76</v>
      </c>
      <c r="S7" s="87">
        <v>333.15</v>
      </c>
      <c r="T7" s="87">
        <v>371</v>
      </c>
      <c r="U7" s="87">
        <v>404.5</v>
      </c>
      <c r="V7" s="87">
        <v>383.81</v>
      </c>
      <c r="W7" s="87">
        <v>377.51</v>
      </c>
      <c r="X7" s="87">
        <v>364.97</v>
      </c>
      <c r="Y7" s="87">
        <v>379.39</v>
      </c>
      <c r="Z7" s="87">
        <v>351.31</v>
      </c>
      <c r="AA7" s="87">
        <v>364.8</v>
      </c>
      <c r="AB7" s="87">
        <v>397.38</v>
      </c>
      <c r="AC7" s="87">
        <v>392.88</v>
      </c>
    </row>
    <row r="8" spans="1:29" x14ac:dyDescent="0.15">
      <c r="A8" s="31" t="s">
        <v>142</v>
      </c>
      <c r="B8" s="87">
        <v>404.88</v>
      </c>
      <c r="C8" s="87">
        <v>386.68</v>
      </c>
      <c r="D8" s="87">
        <v>395.23</v>
      </c>
      <c r="E8" s="87">
        <v>390.1</v>
      </c>
      <c r="F8" s="87">
        <v>374.87</v>
      </c>
      <c r="G8" s="87">
        <v>420.35</v>
      </c>
      <c r="H8" s="87">
        <v>441.61</v>
      </c>
      <c r="I8" s="87">
        <v>404.54</v>
      </c>
      <c r="J8" s="87">
        <v>394.49</v>
      </c>
      <c r="K8" s="87">
        <v>432.4</v>
      </c>
      <c r="L8" s="87">
        <v>443.66</v>
      </c>
      <c r="M8" s="87">
        <v>393.01</v>
      </c>
      <c r="N8" s="87">
        <v>383.99</v>
      </c>
      <c r="O8" s="87">
        <v>370.95</v>
      </c>
      <c r="P8" s="87">
        <v>368.09</v>
      </c>
      <c r="Q8" s="87">
        <v>362.85</v>
      </c>
      <c r="R8" s="87">
        <v>381.14</v>
      </c>
      <c r="S8" s="87">
        <v>333.35</v>
      </c>
      <c r="T8" s="87">
        <v>365.55</v>
      </c>
      <c r="U8" s="87">
        <v>408.49</v>
      </c>
      <c r="V8" s="87">
        <v>369.78</v>
      </c>
      <c r="W8" s="87">
        <v>373.67</v>
      </c>
      <c r="X8" s="87">
        <v>354.32</v>
      </c>
      <c r="Y8" s="87">
        <v>373.84</v>
      </c>
      <c r="Z8" s="87">
        <v>350.22</v>
      </c>
      <c r="AA8" s="87">
        <v>365.52</v>
      </c>
      <c r="AB8" s="87">
        <v>389.39</v>
      </c>
      <c r="AC8" s="87">
        <v>388.69</v>
      </c>
    </row>
    <row r="9" spans="1:29" x14ac:dyDescent="0.15">
      <c r="A9" s="31" t="s">
        <v>143</v>
      </c>
      <c r="B9" s="87">
        <v>405.4</v>
      </c>
      <c r="C9" s="87">
        <v>382.17</v>
      </c>
      <c r="D9" s="87">
        <v>395.04</v>
      </c>
      <c r="E9" s="87">
        <v>386.67</v>
      </c>
      <c r="F9" s="87">
        <v>383.69</v>
      </c>
      <c r="G9" s="87">
        <v>425.62</v>
      </c>
      <c r="H9" s="87">
        <v>445.83</v>
      </c>
      <c r="I9" s="87">
        <v>409.51</v>
      </c>
      <c r="J9" s="87">
        <v>399</v>
      </c>
      <c r="K9" s="87">
        <v>439.87</v>
      </c>
      <c r="L9" s="87">
        <v>453.56</v>
      </c>
      <c r="M9" s="87">
        <v>388.67</v>
      </c>
      <c r="N9" s="87">
        <v>372.23</v>
      </c>
      <c r="O9" s="87">
        <v>365.49</v>
      </c>
      <c r="P9" s="87">
        <v>361.44</v>
      </c>
      <c r="Q9" s="87">
        <v>369.41</v>
      </c>
      <c r="R9" s="87">
        <v>385.17</v>
      </c>
      <c r="S9" s="87">
        <v>332.06</v>
      </c>
      <c r="T9" s="87">
        <v>364.27</v>
      </c>
      <c r="U9" s="87">
        <v>400.67</v>
      </c>
      <c r="V9" s="87">
        <v>361.41</v>
      </c>
      <c r="W9" s="87">
        <v>371.38</v>
      </c>
      <c r="X9" s="87">
        <v>358.15</v>
      </c>
      <c r="Y9" s="87">
        <v>361.65</v>
      </c>
      <c r="Z9" s="87">
        <v>357.28</v>
      </c>
      <c r="AA9" s="87">
        <v>367.59</v>
      </c>
      <c r="AB9" s="87">
        <v>382.63</v>
      </c>
      <c r="AC9" s="87">
        <v>380.57</v>
      </c>
    </row>
    <row r="10" spans="1:29" x14ac:dyDescent="0.15">
      <c r="A10" s="31" t="s">
        <v>144</v>
      </c>
      <c r="B10" s="87">
        <v>396.54</v>
      </c>
      <c r="C10" s="87">
        <v>355.09</v>
      </c>
      <c r="D10" s="87">
        <v>375.96</v>
      </c>
      <c r="E10" s="87">
        <v>386.81</v>
      </c>
      <c r="F10" s="87">
        <v>365.05</v>
      </c>
      <c r="G10" s="87">
        <v>410.43</v>
      </c>
      <c r="H10" s="87">
        <v>431.66</v>
      </c>
      <c r="I10" s="87">
        <v>397.89</v>
      </c>
      <c r="J10" s="87">
        <v>385.11</v>
      </c>
      <c r="K10" s="87">
        <v>426.3</v>
      </c>
      <c r="L10" s="87">
        <v>445.76</v>
      </c>
      <c r="M10" s="87">
        <v>375.82</v>
      </c>
      <c r="N10" s="87">
        <v>377.45</v>
      </c>
      <c r="O10" s="87">
        <v>359.61</v>
      </c>
      <c r="P10" s="87">
        <v>357.97</v>
      </c>
      <c r="R10" s="87">
        <v>376.84</v>
      </c>
      <c r="T10" s="87">
        <v>353.85</v>
      </c>
      <c r="U10" s="87">
        <v>389.35</v>
      </c>
      <c r="V10" s="87">
        <v>351.08</v>
      </c>
      <c r="W10" s="87">
        <v>374.75</v>
      </c>
      <c r="X10" s="87">
        <v>336.12</v>
      </c>
      <c r="Y10" s="87">
        <v>340.54</v>
      </c>
      <c r="Z10" s="87">
        <v>332.1</v>
      </c>
      <c r="AA10" s="87">
        <v>352.36</v>
      </c>
      <c r="AC10" s="87">
        <v>373.19</v>
      </c>
    </row>
    <row r="11" spans="1:29" x14ac:dyDescent="0.15">
      <c r="A11" s="31" t="s">
        <v>145</v>
      </c>
      <c r="B11" s="87">
        <v>383.03</v>
      </c>
      <c r="C11" s="87">
        <v>359.24</v>
      </c>
      <c r="D11" s="87">
        <v>366.94</v>
      </c>
      <c r="E11" s="87">
        <v>372.99</v>
      </c>
      <c r="F11" s="87">
        <v>361.82</v>
      </c>
      <c r="G11" s="87">
        <v>410.27</v>
      </c>
      <c r="H11" s="87">
        <v>421.02</v>
      </c>
      <c r="I11" s="87">
        <v>391.76</v>
      </c>
      <c r="J11" s="87">
        <v>376.46</v>
      </c>
      <c r="K11" s="87">
        <v>419.17</v>
      </c>
      <c r="L11" s="87">
        <v>436.68</v>
      </c>
      <c r="M11" s="87">
        <v>369.89</v>
      </c>
      <c r="P11" s="87">
        <v>355.47</v>
      </c>
      <c r="T11" s="87">
        <v>344.16</v>
      </c>
      <c r="U11" s="87">
        <v>370.46</v>
      </c>
      <c r="V11" s="87">
        <v>334.86</v>
      </c>
      <c r="W11" s="87">
        <v>355.2</v>
      </c>
      <c r="X11" s="87">
        <v>323.89999999999998</v>
      </c>
      <c r="Y11" s="87">
        <v>328.63</v>
      </c>
      <c r="Z11" s="87">
        <v>318.52</v>
      </c>
      <c r="AA11" s="87">
        <v>338.38</v>
      </c>
      <c r="AC11" s="87">
        <v>369.93</v>
      </c>
    </row>
    <row r="12" spans="1:29" x14ac:dyDescent="0.15">
      <c r="A12" s="31" t="s">
        <v>146</v>
      </c>
      <c r="B12" s="87">
        <v>388.78</v>
      </c>
      <c r="C12" s="87">
        <v>368.83</v>
      </c>
      <c r="D12" s="87">
        <v>379.74</v>
      </c>
      <c r="E12" s="87">
        <v>362.58</v>
      </c>
      <c r="F12" s="87">
        <v>365.89</v>
      </c>
      <c r="G12" s="87">
        <v>421.05</v>
      </c>
      <c r="H12" s="87">
        <v>428.13</v>
      </c>
      <c r="I12" s="87">
        <v>393.71</v>
      </c>
      <c r="J12" s="87">
        <v>388.06</v>
      </c>
      <c r="K12" s="87">
        <v>416.41</v>
      </c>
      <c r="L12" s="87">
        <v>446.87</v>
      </c>
      <c r="M12" s="87">
        <v>367.03</v>
      </c>
      <c r="P12" s="87">
        <v>349.19</v>
      </c>
      <c r="T12" s="87">
        <v>340.37</v>
      </c>
      <c r="U12" s="87">
        <v>367.61</v>
      </c>
      <c r="V12" s="87">
        <v>330.38</v>
      </c>
      <c r="W12" s="87">
        <v>346.26</v>
      </c>
      <c r="X12" s="87">
        <v>325.08999999999997</v>
      </c>
      <c r="Y12" s="87">
        <v>325.95999999999998</v>
      </c>
      <c r="Z12" s="87">
        <v>318.31</v>
      </c>
      <c r="AA12" s="87">
        <v>337.37</v>
      </c>
      <c r="AC12" s="87">
        <v>369.49</v>
      </c>
    </row>
    <row r="13" spans="1:29" x14ac:dyDescent="0.15">
      <c r="A13" s="31" t="s">
        <v>147</v>
      </c>
      <c r="B13" s="87">
        <v>380.52</v>
      </c>
      <c r="C13" s="87">
        <v>364.33</v>
      </c>
      <c r="D13" s="87">
        <v>375.6</v>
      </c>
      <c r="E13" s="87">
        <v>361.96</v>
      </c>
      <c r="F13" s="87">
        <v>359.71</v>
      </c>
      <c r="G13" s="87">
        <v>407.37</v>
      </c>
      <c r="H13" s="87">
        <v>423.23</v>
      </c>
      <c r="I13" s="87">
        <v>387.93</v>
      </c>
      <c r="J13" s="87">
        <v>381.26</v>
      </c>
      <c r="K13" s="87">
        <v>415</v>
      </c>
      <c r="L13" s="87">
        <v>444.16</v>
      </c>
      <c r="M13" s="87">
        <v>358.74</v>
      </c>
      <c r="P13" s="87">
        <v>345.66</v>
      </c>
      <c r="T13" s="87">
        <v>341.09</v>
      </c>
      <c r="U13" s="87">
        <v>363.92</v>
      </c>
      <c r="V13" s="87">
        <v>324.89999999999998</v>
      </c>
      <c r="W13" s="87">
        <v>347.77</v>
      </c>
      <c r="X13" s="87">
        <v>328.21</v>
      </c>
      <c r="Y13" s="87">
        <v>327.85</v>
      </c>
      <c r="Z13" s="87">
        <v>315.98</v>
      </c>
      <c r="AA13" s="87">
        <v>333.14</v>
      </c>
      <c r="AC13" s="87">
        <v>370.11</v>
      </c>
    </row>
    <row r="14" spans="1:29" x14ac:dyDescent="0.15">
      <c r="A14" s="31" t="s">
        <v>148</v>
      </c>
      <c r="B14" s="87">
        <v>379.77</v>
      </c>
      <c r="C14" s="87">
        <v>366.26</v>
      </c>
      <c r="D14" s="87">
        <v>376.71</v>
      </c>
      <c r="E14" s="87">
        <v>360.7</v>
      </c>
      <c r="F14" s="87">
        <v>361.61</v>
      </c>
      <c r="G14" s="87">
        <v>418.71</v>
      </c>
      <c r="H14" s="87">
        <v>424.36</v>
      </c>
      <c r="I14" s="87">
        <v>385.19</v>
      </c>
      <c r="J14" s="87">
        <v>374.94</v>
      </c>
      <c r="K14" s="87">
        <v>418.61</v>
      </c>
      <c r="L14" s="87">
        <v>426.74</v>
      </c>
      <c r="M14" s="87">
        <v>356.67</v>
      </c>
      <c r="P14" s="87">
        <v>347.47</v>
      </c>
      <c r="T14" s="87">
        <v>340.02</v>
      </c>
      <c r="U14" s="87">
        <v>367.45</v>
      </c>
      <c r="V14" s="87">
        <v>329.52</v>
      </c>
      <c r="W14" s="87">
        <v>349.4</v>
      </c>
      <c r="X14" s="87">
        <v>331.18</v>
      </c>
      <c r="Y14" s="87">
        <v>332.15</v>
      </c>
      <c r="Z14" s="87">
        <v>316.64999999999998</v>
      </c>
      <c r="AA14" s="87">
        <v>334.13</v>
      </c>
      <c r="AC14" s="87">
        <v>362.38</v>
      </c>
    </row>
    <row r="15" spans="1:29" x14ac:dyDescent="0.15">
      <c r="A15" s="31" t="s">
        <v>149</v>
      </c>
      <c r="B15" s="87">
        <v>416.5</v>
      </c>
      <c r="C15" s="87">
        <v>384.26</v>
      </c>
      <c r="D15" s="87">
        <v>403.35</v>
      </c>
      <c r="E15" s="87">
        <v>362.23</v>
      </c>
      <c r="F15" s="87">
        <v>380.02</v>
      </c>
      <c r="G15" s="87">
        <v>443.81</v>
      </c>
      <c r="H15" s="87">
        <v>439.2</v>
      </c>
      <c r="I15" s="87">
        <v>417.73</v>
      </c>
      <c r="J15" s="87">
        <v>399.72</v>
      </c>
      <c r="K15" s="87">
        <v>430.52</v>
      </c>
      <c r="L15" s="87">
        <v>446.69</v>
      </c>
      <c r="M15" s="87">
        <v>366.99</v>
      </c>
      <c r="P15" s="87">
        <v>356.48</v>
      </c>
      <c r="T15" s="87">
        <v>349.97</v>
      </c>
      <c r="U15" s="87">
        <v>387.61</v>
      </c>
      <c r="V15" s="87">
        <v>368.76</v>
      </c>
      <c r="X15" s="87">
        <v>360.48</v>
      </c>
      <c r="Y15" s="87">
        <v>356.47</v>
      </c>
      <c r="Z15" s="87">
        <v>333.98</v>
      </c>
      <c r="AA15" s="87">
        <v>355.22</v>
      </c>
    </row>
    <row r="16" spans="1:29" x14ac:dyDescent="0.15">
      <c r="A16" s="31" t="s">
        <v>150</v>
      </c>
      <c r="B16" s="87">
        <v>408.68</v>
      </c>
      <c r="C16" s="87">
        <v>372.79</v>
      </c>
      <c r="D16" s="87">
        <v>395.03</v>
      </c>
      <c r="E16" s="87">
        <v>364.01</v>
      </c>
      <c r="F16" s="87">
        <v>381.9</v>
      </c>
      <c r="G16" s="87">
        <v>438.36</v>
      </c>
      <c r="H16" s="87">
        <v>437.33</v>
      </c>
      <c r="I16" s="87">
        <v>410.84</v>
      </c>
      <c r="J16" s="87">
        <v>392.91</v>
      </c>
      <c r="K16" s="87">
        <v>425.05</v>
      </c>
      <c r="L16" s="87">
        <v>434.5</v>
      </c>
      <c r="M16" s="87">
        <v>379.36</v>
      </c>
      <c r="P16" s="87">
        <v>357.05</v>
      </c>
      <c r="T16" s="87">
        <v>341.59</v>
      </c>
      <c r="U16" s="87">
        <v>395.47</v>
      </c>
      <c r="V16" s="87">
        <v>354.15</v>
      </c>
      <c r="X16" s="87">
        <v>348.96</v>
      </c>
      <c r="Y16" s="87">
        <v>356.06</v>
      </c>
      <c r="Z16" s="87">
        <v>336.59</v>
      </c>
      <c r="AA16" s="87">
        <v>356.74</v>
      </c>
      <c r="AC16" s="87">
        <v>376.2</v>
      </c>
    </row>
    <row r="17" spans="1:29" x14ac:dyDescent="0.15">
      <c r="A17" s="31" t="s">
        <v>151</v>
      </c>
      <c r="B17" s="87">
        <v>404.6</v>
      </c>
      <c r="C17" s="87">
        <v>382.47</v>
      </c>
      <c r="D17" s="87">
        <v>398.54</v>
      </c>
      <c r="E17" s="87">
        <v>360.43</v>
      </c>
      <c r="F17" s="87">
        <v>378.13</v>
      </c>
      <c r="G17" s="87">
        <v>441.19</v>
      </c>
      <c r="H17" s="87">
        <v>437.84</v>
      </c>
      <c r="I17" s="87">
        <v>410.59</v>
      </c>
      <c r="J17" s="87">
        <v>401.65</v>
      </c>
      <c r="K17" s="87">
        <v>426.79</v>
      </c>
      <c r="L17" s="87">
        <v>434.7</v>
      </c>
      <c r="M17" s="87">
        <v>367.06</v>
      </c>
      <c r="P17" s="87">
        <v>358.28</v>
      </c>
      <c r="T17" s="87">
        <v>339.77</v>
      </c>
      <c r="U17" s="87">
        <v>389</v>
      </c>
      <c r="V17" s="87">
        <v>349.83</v>
      </c>
      <c r="X17" s="87">
        <v>343.26</v>
      </c>
      <c r="Y17" s="87">
        <v>342.46</v>
      </c>
      <c r="Z17" s="87">
        <v>322.88</v>
      </c>
      <c r="AA17" s="87">
        <v>353.16</v>
      </c>
    </row>
    <row r="18" spans="1:29" x14ac:dyDescent="0.15">
      <c r="A18" s="31" t="s">
        <v>152</v>
      </c>
      <c r="B18" s="87">
        <v>402.31</v>
      </c>
      <c r="C18" s="87">
        <v>378.4</v>
      </c>
      <c r="D18" s="87">
        <v>391.56</v>
      </c>
      <c r="E18" s="87">
        <v>365.81</v>
      </c>
      <c r="F18" s="87">
        <v>376.58</v>
      </c>
      <c r="G18" s="87">
        <v>440.06</v>
      </c>
      <c r="H18" s="87">
        <v>434.8</v>
      </c>
      <c r="I18" s="87">
        <v>409.8</v>
      </c>
      <c r="J18" s="87">
        <v>394.07</v>
      </c>
      <c r="K18" s="87">
        <v>426.73</v>
      </c>
      <c r="L18" s="87">
        <v>430.29</v>
      </c>
      <c r="M18" s="87">
        <v>366.19</v>
      </c>
      <c r="P18" s="87">
        <v>360.65</v>
      </c>
      <c r="T18" s="87">
        <v>342.39</v>
      </c>
      <c r="U18" s="87">
        <v>378.98</v>
      </c>
      <c r="V18" s="87">
        <v>335.77</v>
      </c>
      <c r="X18" s="87">
        <v>337.67</v>
      </c>
      <c r="Y18" s="87">
        <v>333.11</v>
      </c>
      <c r="Z18" s="87">
        <v>325.42</v>
      </c>
      <c r="AA18" s="87">
        <v>345.33</v>
      </c>
    </row>
    <row r="19" spans="1:29" x14ac:dyDescent="0.15">
      <c r="A19" s="31" t="s">
        <v>153</v>
      </c>
      <c r="B19" s="87">
        <v>404.65</v>
      </c>
      <c r="C19" s="87">
        <v>398.14</v>
      </c>
      <c r="D19" s="87">
        <v>395.49</v>
      </c>
      <c r="E19" s="87">
        <v>366.65</v>
      </c>
      <c r="F19" s="87">
        <v>375.11</v>
      </c>
      <c r="G19" s="87">
        <v>446.03</v>
      </c>
      <c r="H19" s="87">
        <v>441.16</v>
      </c>
      <c r="I19" s="87">
        <v>409.95</v>
      </c>
      <c r="J19" s="87">
        <v>397.17</v>
      </c>
      <c r="K19" s="87">
        <v>441.62</v>
      </c>
      <c r="L19" s="87">
        <v>437.73</v>
      </c>
      <c r="M19" s="87">
        <v>367.56</v>
      </c>
      <c r="P19" s="87">
        <v>357.71</v>
      </c>
      <c r="T19" s="87">
        <v>349.29</v>
      </c>
      <c r="U19" s="87">
        <v>390.79</v>
      </c>
      <c r="V19" s="87">
        <v>346.42</v>
      </c>
      <c r="X19" s="87">
        <v>341.18</v>
      </c>
      <c r="Y19" s="87">
        <v>336.36</v>
      </c>
      <c r="Z19" s="87">
        <v>327.56</v>
      </c>
      <c r="AA19" s="87">
        <v>349.98</v>
      </c>
    </row>
    <row r="20" spans="1:29" x14ac:dyDescent="0.15">
      <c r="A20" s="31" t="s">
        <v>154</v>
      </c>
      <c r="B20" s="87">
        <v>413.02</v>
      </c>
      <c r="C20" s="87">
        <v>380.18</v>
      </c>
      <c r="D20" s="87">
        <v>425.32</v>
      </c>
      <c r="E20" s="87">
        <v>365.81</v>
      </c>
      <c r="F20" s="87">
        <v>373.92</v>
      </c>
      <c r="G20" s="87">
        <v>445.58</v>
      </c>
      <c r="H20" s="87">
        <v>451.63</v>
      </c>
      <c r="I20" s="87">
        <v>413.73</v>
      </c>
      <c r="J20" s="87">
        <v>412.44</v>
      </c>
      <c r="K20" s="87">
        <v>425.3</v>
      </c>
      <c r="L20" s="87">
        <v>452.81</v>
      </c>
      <c r="M20" s="87">
        <v>381.65</v>
      </c>
      <c r="P20" s="87">
        <v>367.89</v>
      </c>
      <c r="T20" s="87">
        <v>349.55</v>
      </c>
      <c r="U20" s="87">
        <v>392.35</v>
      </c>
      <c r="V20" s="87">
        <v>349.8</v>
      </c>
      <c r="X20" s="87">
        <v>351.11</v>
      </c>
      <c r="Y20" s="87">
        <v>355.93</v>
      </c>
      <c r="Z20" s="87">
        <v>333</v>
      </c>
      <c r="AA20" s="87">
        <v>358.71</v>
      </c>
      <c r="AC20" s="87">
        <v>368.77</v>
      </c>
    </row>
    <row r="21" spans="1:29" x14ac:dyDescent="0.15">
      <c r="A21" s="31" t="s">
        <v>155</v>
      </c>
      <c r="B21" s="87">
        <v>390.34</v>
      </c>
      <c r="C21" s="87">
        <v>370.59</v>
      </c>
      <c r="D21" s="87">
        <v>388.43</v>
      </c>
      <c r="E21" s="87">
        <v>366.38</v>
      </c>
      <c r="F21" s="87">
        <v>363.28</v>
      </c>
      <c r="G21" s="87">
        <v>421.89</v>
      </c>
      <c r="H21" s="87">
        <v>437.42</v>
      </c>
      <c r="I21" s="87">
        <v>406.43</v>
      </c>
      <c r="J21" s="87">
        <v>391.32</v>
      </c>
      <c r="K21" s="87">
        <v>415.27</v>
      </c>
      <c r="L21" s="87">
        <v>435.02</v>
      </c>
      <c r="M21" s="87">
        <v>361.11</v>
      </c>
      <c r="P21" s="87">
        <v>355.17</v>
      </c>
      <c r="T21" s="87">
        <v>344.89</v>
      </c>
      <c r="U21" s="87">
        <v>379.26</v>
      </c>
      <c r="V21" s="87">
        <v>347.15</v>
      </c>
      <c r="X21" s="87">
        <v>341.09</v>
      </c>
      <c r="Y21" s="87">
        <v>347.43</v>
      </c>
      <c r="Z21" s="87">
        <v>321.62</v>
      </c>
      <c r="AA21" s="87">
        <v>336.67</v>
      </c>
      <c r="AC21" s="87">
        <v>360.86</v>
      </c>
    </row>
    <row r="22" spans="1:29" x14ac:dyDescent="0.15">
      <c r="A22" s="31" t="s">
        <v>156</v>
      </c>
      <c r="B22" s="87">
        <v>385.62</v>
      </c>
      <c r="C22" s="87">
        <v>364.66</v>
      </c>
      <c r="D22" s="87">
        <v>385.61</v>
      </c>
      <c r="E22" s="87">
        <v>362.47</v>
      </c>
      <c r="F22" s="87">
        <v>357.93</v>
      </c>
      <c r="G22" s="87">
        <v>417.05</v>
      </c>
      <c r="H22" s="87">
        <v>432.81</v>
      </c>
      <c r="I22" s="87">
        <v>395.7</v>
      </c>
      <c r="J22" s="87">
        <v>389.15</v>
      </c>
      <c r="K22" s="87">
        <v>431.3</v>
      </c>
      <c r="L22" s="87">
        <v>419.81</v>
      </c>
      <c r="M22" s="87">
        <v>360.3</v>
      </c>
      <c r="P22" s="87">
        <v>360.17</v>
      </c>
      <c r="T22" s="87">
        <v>344.92</v>
      </c>
      <c r="U22" s="87">
        <v>372.89</v>
      </c>
      <c r="V22" s="87">
        <v>335.49</v>
      </c>
      <c r="X22" s="87">
        <v>335.61</v>
      </c>
      <c r="Y22" s="87">
        <v>340.14</v>
      </c>
      <c r="Z22" s="87">
        <v>311.92</v>
      </c>
      <c r="AA22" s="87">
        <v>329.42</v>
      </c>
    </row>
    <row r="23" spans="1:29" x14ac:dyDescent="0.15">
      <c r="A23" s="31" t="s">
        <v>157</v>
      </c>
      <c r="B23" s="87">
        <v>390.14</v>
      </c>
      <c r="C23" s="87">
        <v>383.77</v>
      </c>
      <c r="E23" s="87">
        <v>354.11</v>
      </c>
      <c r="F23" s="87">
        <v>358.83</v>
      </c>
      <c r="G23" s="87">
        <v>418.48</v>
      </c>
      <c r="H23" s="87">
        <v>432.83</v>
      </c>
      <c r="I23" s="87">
        <v>395.64</v>
      </c>
      <c r="J23" s="87">
        <v>387.39</v>
      </c>
      <c r="K23" s="87">
        <v>435.47</v>
      </c>
      <c r="L23" s="87">
        <v>423.01</v>
      </c>
      <c r="M23" s="87">
        <v>359.51</v>
      </c>
      <c r="T23" s="87">
        <v>342.34</v>
      </c>
      <c r="U23" s="87">
        <v>367.14</v>
      </c>
      <c r="V23" s="87">
        <v>328.99</v>
      </c>
      <c r="X23" s="87">
        <v>330.3</v>
      </c>
      <c r="Y23" s="87">
        <v>332.75</v>
      </c>
      <c r="Z23" s="87">
        <v>315.86</v>
      </c>
      <c r="AA23" s="87">
        <v>324.04000000000002</v>
      </c>
    </row>
    <row r="24" spans="1:29" x14ac:dyDescent="0.15">
      <c r="A24" s="31" t="s">
        <v>158</v>
      </c>
      <c r="B24" s="87">
        <v>408.57</v>
      </c>
      <c r="C24" s="87">
        <v>396.8</v>
      </c>
      <c r="E24" s="87">
        <v>357.72</v>
      </c>
      <c r="F24" s="87">
        <v>372.77</v>
      </c>
      <c r="G24" s="87">
        <v>443.69</v>
      </c>
      <c r="H24" s="87">
        <v>446.02</v>
      </c>
      <c r="I24" s="87">
        <v>419.69</v>
      </c>
      <c r="J24" s="87">
        <v>406.42</v>
      </c>
      <c r="K24" s="87">
        <v>450.35</v>
      </c>
      <c r="L24" s="87">
        <v>449.89</v>
      </c>
      <c r="M24" s="87">
        <v>361.7</v>
      </c>
      <c r="T24" s="87">
        <v>342.5</v>
      </c>
      <c r="U24" s="87">
        <v>393.4</v>
      </c>
      <c r="V24" s="87">
        <v>334.1</v>
      </c>
      <c r="X24" s="87">
        <v>329.9</v>
      </c>
      <c r="Y24" s="87">
        <v>330.2</v>
      </c>
      <c r="Z24" s="87">
        <v>331.02</v>
      </c>
      <c r="AA24" s="87">
        <v>333.36</v>
      </c>
    </row>
    <row r="25" spans="1:29" x14ac:dyDescent="0.15">
      <c r="A25" s="31" t="s">
        <v>159</v>
      </c>
      <c r="B25" s="87">
        <v>430.82</v>
      </c>
      <c r="C25" s="87">
        <v>420.8</v>
      </c>
      <c r="E25" s="87">
        <v>368.06</v>
      </c>
      <c r="F25" s="87">
        <v>401.9</v>
      </c>
      <c r="G25" s="87">
        <v>460.24</v>
      </c>
      <c r="H25" s="87">
        <v>471.37</v>
      </c>
      <c r="I25" s="87">
        <v>408.55</v>
      </c>
      <c r="J25" s="87">
        <v>416.41</v>
      </c>
      <c r="K25" s="87">
        <v>454.87</v>
      </c>
      <c r="L25" s="87">
        <v>463.09</v>
      </c>
      <c r="M25" s="87">
        <v>372.24</v>
      </c>
      <c r="T25" s="87">
        <v>349.76</v>
      </c>
      <c r="U25" s="87">
        <v>411.66</v>
      </c>
      <c r="V25" s="87">
        <v>339.39</v>
      </c>
      <c r="X25" s="87">
        <v>332.21</v>
      </c>
      <c r="Y25" s="87">
        <v>333.5</v>
      </c>
      <c r="Z25" s="87">
        <v>330.17</v>
      </c>
      <c r="AA25" s="87">
        <v>354.83</v>
      </c>
    </row>
    <row r="26" spans="1:29" x14ac:dyDescent="0.15">
      <c r="A26" s="31" t="s">
        <v>160</v>
      </c>
      <c r="B26" s="87">
        <v>435.83</v>
      </c>
      <c r="C26" s="87">
        <v>422.88</v>
      </c>
      <c r="E26" s="87">
        <v>388.86</v>
      </c>
      <c r="F26" s="87">
        <v>408.71</v>
      </c>
      <c r="G26" s="87">
        <v>466.75</v>
      </c>
      <c r="H26" s="87">
        <v>471.44</v>
      </c>
      <c r="I26" s="87">
        <v>403.79</v>
      </c>
      <c r="J26" s="87">
        <v>419.05</v>
      </c>
      <c r="K26" s="87">
        <v>457.82</v>
      </c>
      <c r="L26" s="87">
        <v>464.72</v>
      </c>
      <c r="M26" s="87">
        <v>382.31</v>
      </c>
      <c r="T26" s="87">
        <v>358.75</v>
      </c>
      <c r="U26" s="87">
        <v>397.34</v>
      </c>
      <c r="V26" s="87">
        <v>345.21</v>
      </c>
      <c r="X26" s="87">
        <v>341.4</v>
      </c>
      <c r="Y26" s="87">
        <v>340.57</v>
      </c>
      <c r="Z26" s="87">
        <v>343.82</v>
      </c>
      <c r="AA26" s="87">
        <v>353.4</v>
      </c>
    </row>
    <row r="27" spans="1:29" x14ac:dyDescent="0.15">
      <c r="A27" s="31" t="s">
        <v>161</v>
      </c>
      <c r="B27" s="87">
        <v>427.1</v>
      </c>
      <c r="C27" s="87">
        <v>414.83</v>
      </c>
      <c r="E27" s="87">
        <v>398.23</v>
      </c>
      <c r="F27" s="87">
        <v>405.4</v>
      </c>
      <c r="G27" s="87">
        <v>460.46</v>
      </c>
      <c r="H27" s="87">
        <v>467.65</v>
      </c>
      <c r="I27" s="87">
        <v>424.21</v>
      </c>
      <c r="J27" s="87">
        <v>401.63</v>
      </c>
      <c r="K27" s="87">
        <v>437.55</v>
      </c>
      <c r="L27" s="87">
        <v>441.65</v>
      </c>
      <c r="M27" s="87">
        <v>384.78</v>
      </c>
      <c r="T27" s="87">
        <v>356.56</v>
      </c>
      <c r="U27" s="87">
        <v>403.99</v>
      </c>
      <c r="V27" s="87">
        <v>360.92</v>
      </c>
      <c r="X27" s="87">
        <v>351.83</v>
      </c>
      <c r="Y27" s="87">
        <v>348.85</v>
      </c>
      <c r="Z27" s="87">
        <v>353.43</v>
      </c>
      <c r="AA27" s="87">
        <v>353.85</v>
      </c>
    </row>
    <row r="28" spans="1:29" x14ac:dyDescent="0.15">
      <c r="A28" s="31" t="s">
        <v>162</v>
      </c>
      <c r="B28" s="87">
        <v>427.54</v>
      </c>
      <c r="C28" s="87">
        <v>438.64</v>
      </c>
      <c r="E28" s="87">
        <v>416.4</v>
      </c>
      <c r="F28" s="87">
        <v>425</v>
      </c>
      <c r="G28" s="87">
        <v>464.47</v>
      </c>
      <c r="H28" s="87">
        <v>482.4</v>
      </c>
      <c r="I28" s="87">
        <v>449.54</v>
      </c>
      <c r="J28" s="87">
        <v>414.03</v>
      </c>
      <c r="K28" s="87">
        <v>441.89</v>
      </c>
      <c r="L28" s="87">
        <v>449.95</v>
      </c>
      <c r="M28" s="87">
        <v>383.76</v>
      </c>
      <c r="P28" s="86"/>
      <c r="T28" s="87">
        <v>379.61</v>
      </c>
      <c r="U28" s="87">
        <v>416.86</v>
      </c>
      <c r="V28" s="87">
        <v>378.26</v>
      </c>
      <c r="X28" s="87">
        <v>375.58</v>
      </c>
      <c r="Y28" s="87">
        <v>376.34</v>
      </c>
      <c r="Z28" s="87">
        <v>362.93</v>
      </c>
      <c r="AA28" s="87">
        <v>368.82</v>
      </c>
    </row>
    <row r="29" spans="1:29" x14ac:dyDescent="0.15">
      <c r="A29" s="31" t="s">
        <v>163</v>
      </c>
      <c r="B29" s="87">
        <v>474.94</v>
      </c>
      <c r="C29" s="87">
        <v>447.5</v>
      </c>
      <c r="E29" s="87">
        <v>433.43</v>
      </c>
      <c r="F29" s="87">
        <v>443.26</v>
      </c>
      <c r="G29" s="87">
        <v>496.33</v>
      </c>
      <c r="H29" s="87">
        <v>509.11</v>
      </c>
      <c r="I29" s="87">
        <v>475.84</v>
      </c>
      <c r="J29" s="87">
        <v>443.86</v>
      </c>
      <c r="K29" s="87">
        <v>474.07</v>
      </c>
      <c r="L29" s="87">
        <v>479.53</v>
      </c>
      <c r="M29" s="87">
        <v>408.67</v>
      </c>
      <c r="P29" s="86"/>
      <c r="T29" s="87">
        <v>385.62</v>
      </c>
      <c r="U29" s="87">
        <v>445.12</v>
      </c>
      <c r="V29" s="87">
        <v>400.38</v>
      </c>
      <c r="X29" s="87">
        <v>399.01</v>
      </c>
      <c r="Y29" s="87">
        <v>401.35</v>
      </c>
      <c r="Z29" s="87">
        <v>382.35</v>
      </c>
      <c r="AA29" s="87">
        <v>395.58</v>
      </c>
    </row>
    <row r="30" spans="1:29" x14ac:dyDescent="0.15">
      <c r="A30" s="31" t="s">
        <v>164</v>
      </c>
      <c r="B30" s="87">
        <v>487.02</v>
      </c>
      <c r="C30" s="87">
        <v>492.55</v>
      </c>
      <c r="E30" s="87">
        <v>445.28</v>
      </c>
      <c r="F30" s="87">
        <v>456.91</v>
      </c>
      <c r="G30" s="87">
        <v>515.58000000000004</v>
      </c>
      <c r="H30" s="87">
        <v>522.04999999999995</v>
      </c>
      <c r="I30" s="87">
        <v>498.54</v>
      </c>
      <c r="J30" s="87">
        <v>461.91</v>
      </c>
      <c r="K30" s="87">
        <v>482.3</v>
      </c>
      <c r="L30" s="87">
        <v>499.38</v>
      </c>
      <c r="M30" s="87">
        <v>423.17</v>
      </c>
      <c r="P30" s="86"/>
      <c r="T30" s="87">
        <v>404.68</v>
      </c>
      <c r="U30" s="87">
        <v>459.2</v>
      </c>
      <c r="V30" s="87">
        <v>412.27</v>
      </c>
      <c r="X30" s="87">
        <v>410.1</v>
      </c>
      <c r="Y30" s="87">
        <v>417.03</v>
      </c>
      <c r="Z30" s="87">
        <v>396.75</v>
      </c>
      <c r="AA30" s="87">
        <v>423.66</v>
      </c>
    </row>
    <row r="31" spans="1:29" x14ac:dyDescent="0.15">
      <c r="A31" s="31" t="s">
        <v>165</v>
      </c>
      <c r="B31" s="87">
        <v>487.3</v>
      </c>
      <c r="C31" s="87">
        <v>423.97</v>
      </c>
      <c r="E31" s="87">
        <v>425.35</v>
      </c>
      <c r="F31" s="87">
        <v>424.85</v>
      </c>
      <c r="G31" s="87">
        <v>492.93</v>
      </c>
      <c r="H31" s="87">
        <v>507.07</v>
      </c>
      <c r="I31" s="87">
        <v>484.84</v>
      </c>
      <c r="J31" s="87">
        <v>451.38</v>
      </c>
      <c r="K31" s="87">
        <v>487.93</v>
      </c>
      <c r="L31" s="87">
        <v>496.13</v>
      </c>
      <c r="M31" s="87">
        <v>418.05</v>
      </c>
      <c r="P31" s="86"/>
      <c r="T31" s="87">
        <v>408.16</v>
      </c>
      <c r="U31" s="87">
        <v>444.44</v>
      </c>
      <c r="V31" s="87">
        <v>403.57</v>
      </c>
      <c r="X31" s="87">
        <v>406.07</v>
      </c>
      <c r="Y31" s="87">
        <v>417.85</v>
      </c>
      <c r="Z31" s="87">
        <v>392.97</v>
      </c>
    </row>
    <row r="32" spans="1:29" x14ac:dyDescent="0.15">
      <c r="A32" s="31" t="s">
        <v>166</v>
      </c>
      <c r="B32" s="87">
        <v>454.9</v>
      </c>
      <c r="C32" s="87">
        <v>428.33</v>
      </c>
      <c r="E32" s="87">
        <v>421.65</v>
      </c>
      <c r="F32" s="87">
        <v>429.3</v>
      </c>
      <c r="G32" s="87">
        <v>498.67</v>
      </c>
      <c r="H32" s="87">
        <v>501.68</v>
      </c>
      <c r="I32" s="87">
        <v>485.34</v>
      </c>
      <c r="J32" s="87">
        <v>446.54</v>
      </c>
      <c r="K32" s="87">
        <v>494.96</v>
      </c>
      <c r="L32" s="87">
        <v>498.41</v>
      </c>
      <c r="M32" s="87">
        <v>407.67</v>
      </c>
      <c r="P32" s="86"/>
      <c r="T32" s="87">
        <v>383.09</v>
      </c>
      <c r="U32" s="87">
        <v>448.73</v>
      </c>
      <c r="V32" s="87">
        <v>398.72</v>
      </c>
      <c r="X32" s="87">
        <v>397.24</v>
      </c>
      <c r="Y32" s="87">
        <v>396.21</v>
      </c>
      <c r="Z32" s="87">
        <v>384.76</v>
      </c>
    </row>
    <row r="33" spans="1:26" x14ac:dyDescent="0.15">
      <c r="A33" s="31" t="s">
        <v>167</v>
      </c>
      <c r="B33" s="87">
        <v>449.27</v>
      </c>
      <c r="C33" s="87">
        <v>420.07</v>
      </c>
      <c r="E33" s="87">
        <v>420.55</v>
      </c>
      <c r="F33" s="87">
        <v>415.03</v>
      </c>
      <c r="G33" s="87">
        <v>479.28</v>
      </c>
      <c r="H33" s="87">
        <v>493.16</v>
      </c>
      <c r="I33" s="87">
        <v>466.93</v>
      </c>
      <c r="J33" s="87">
        <v>443.68</v>
      </c>
      <c r="K33" s="87">
        <v>483.2</v>
      </c>
      <c r="L33" s="87">
        <v>493.22</v>
      </c>
      <c r="M33" s="87">
        <v>403.35</v>
      </c>
      <c r="P33" s="86"/>
      <c r="T33" s="87">
        <v>359.95</v>
      </c>
      <c r="U33" s="87">
        <v>432.96</v>
      </c>
      <c r="V33" s="87">
        <v>385.58</v>
      </c>
      <c r="X33" s="87">
        <v>381.27</v>
      </c>
      <c r="Y33" s="87">
        <v>381.1</v>
      </c>
      <c r="Z33" s="87">
        <v>372.25</v>
      </c>
    </row>
    <row r="34" spans="1:26" x14ac:dyDescent="0.15">
      <c r="A34" s="31" t="s">
        <v>168</v>
      </c>
      <c r="B34" s="87">
        <v>433.45</v>
      </c>
      <c r="C34" s="87">
        <v>408.11</v>
      </c>
      <c r="E34" s="87">
        <v>399.4</v>
      </c>
      <c r="F34" s="87">
        <v>401.14</v>
      </c>
      <c r="G34" s="87">
        <v>462.24</v>
      </c>
      <c r="H34" s="87">
        <v>481.44</v>
      </c>
      <c r="I34" s="87">
        <v>441.5</v>
      </c>
      <c r="J34" s="87">
        <v>441.28</v>
      </c>
      <c r="K34" s="87">
        <v>464.24</v>
      </c>
      <c r="L34" s="87">
        <v>469.17</v>
      </c>
      <c r="M34" s="87">
        <v>393.94</v>
      </c>
      <c r="P34" s="86"/>
      <c r="T34" s="87">
        <v>337.96</v>
      </c>
      <c r="U34" s="87">
        <v>402.84</v>
      </c>
      <c r="V34" s="87">
        <v>367.86</v>
      </c>
      <c r="X34" s="87">
        <v>354.44</v>
      </c>
      <c r="Y34" s="87">
        <v>361.64</v>
      </c>
      <c r="Z34" s="87">
        <v>350.75</v>
      </c>
    </row>
    <row r="35" spans="1:26" x14ac:dyDescent="0.15">
      <c r="A35" s="31" t="s">
        <v>169</v>
      </c>
      <c r="B35" s="87">
        <v>420.01</v>
      </c>
      <c r="C35" s="87">
        <v>396.98</v>
      </c>
      <c r="E35" s="87">
        <v>391.31</v>
      </c>
      <c r="F35" s="87">
        <v>390.93</v>
      </c>
      <c r="G35" s="87">
        <v>458.21</v>
      </c>
      <c r="H35" s="87">
        <v>473.85</v>
      </c>
      <c r="I35" s="87">
        <v>429.06</v>
      </c>
      <c r="J35" s="87">
        <v>424.81</v>
      </c>
      <c r="K35" s="87">
        <v>454.94</v>
      </c>
      <c r="L35" s="87">
        <v>458.29</v>
      </c>
      <c r="M35" s="87">
        <v>382.11</v>
      </c>
      <c r="P35" s="86"/>
      <c r="T35" s="87">
        <v>328.7</v>
      </c>
      <c r="U35" s="87">
        <v>384.17</v>
      </c>
      <c r="V35" s="87">
        <v>359.62</v>
      </c>
      <c r="X35" s="87">
        <v>352.57</v>
      </c>
      <c r="Y35" s="87">
        <v>367.16</v>
      </c>
      <c r="Z35" s="87">
        <v>345.04</v>
      </c>
    </row>
    <row r="36" spans="1:26" x14ac:dyDescent="0.15">
      <c r="A36" s="31" t="s">
        <v>170</v>
      </c>
      <c r="B36" s="87">
        <v>441.91</v>
      </c>
      <c r="C36" s="87">
        <v>409.3</v>
      </c>
      <c r="E36" s="87">
        <v>395.7</v>
      </c>
      <c r="F36" s="87">
        <v>391.85</v>
      </c>
      <c r="G36" s="87">
        <v>462.57</v>
      </c>
      <c r="H36" s="87">
        <v>473.59</v>
      </c>
      <c r="I36" s="87">
        <v>428.25</v>
      </c>
      <c r="J36" s="87">
        <v>421.86</v>
      </c>
      <c r="K36" s="87">
        <v>458.28</v>
      </c>
      <c r="L36" s="87">
        <v>463.24</v>
      </c>
      <c r="M36" s="87">
        <v>377.37</v>
      </c>
      <c r="P36" s="86"/>
      <c r="T36" s="87">
        <v>325.01</v>
      </c>
      <c r="U36" s="87">
        <v>387.18</v>
      </c>
      <c r="V36" s="87">
        <v>351.19</v>
      </c>
      <c r="X36" s="87">
        <v>341.9</v>
      </c>
      <c r="Y36" s="87">
        <v>359.55</v>
      </c>
      <c r="Z36" s="87">
        <v>347.65</v>
      </c>
    </row>
    <row r="37" spans="1:26" x14ac:dyDescent="0.15">
      <c r="A37" s="31" t="s">
        <v>171</v>
      </c>
      <c r="C37" s="87">
        <v>422.06</v>
      </c>
      <c r="E37" s="87">
        <v>400.16</v>
      </c>
      <c r="F37" s="87">
        <v>393.58</v>
      </c>
      <c r="G37" s="87">
        <v>455.37</v>
      </c>
      <c r="H37" s="87">
        <v>465.81</v>
      </c>
      <c r="I37" s="87">
        <v>462.06</v>
      </c>
      <c r="J37" s="87">
        <v>413.63</v>
      </c>
      <c r="K37" s="87">
        <v>478.68</v>
      </c>
      <c r="L37" s="87">
        <v>453.82</v>
      </c>
      <c r="M37" s="87">
        <v>381.28</v>
      </c>
      <c r="P37" s="86"/>
      <c r="T37" s="87">
        <v>325.39999999999998</v>
      </c>
      <c r="U37" s="87">
        <v>395.82</v>
      </c>
      <c r="V37" s="87">
        <v>347.14</v>
      </c>
      <c r="X37" s="87">
        <v>347.89</v>
      </c>
      <c r="Y37" s="87">
        <v>354.64</v>
      </c>
      <c r="Z37" s="87">
        <v>341.45</v>
      </c>
    </row>
    <row r="38" spans="1:26" x14ac:dyDescent="0.15">
      <c r="A38" s="31" t="s">
        <v>172</v>
      </c>
      <c r="B38" s="87">
        <v>473.9</v>
      </c>
      <c r="C38" s="87">
        <v>450.08</v>
      </c>
      <c r="E38" s="87">
        <v>454.75</v>
      </c>
      <c r="F38" s="87">
        <v>444.91</v>
      </c>
      <c r="G38" s="87">
        <v>516.91</v>
      </c>
      <c r="H38" s="87">
        <v>506.5</v>
      </c>
      <c r="I38" s="87">
        <v>499.23</v>
      </c>
      <c r="J38" s="87">
        <v>458.88</v>
      </c>
      <c r="K38" s="87">
        <v>511.7</v>
      </c>
      <c r="L38" s="87">
        <v>506.3</v>
      </c>
      <c r="M38" s="87">
        <v>414.13</v>
      </c>
      <c r="P38" s="86"/>
      <c r="T38" s="87">
        <v>351.97</v>
      </c>
      <c r="U38" s="87">
        <v>433.64</v>
      </c>
      <c r="V38" s="87">
        <v>373.56</v>
      </c>
      <c r="X38" s="87">
        <v>383.76</v>
      </c>
      <c r="Y38" s="87">
        <v>393.8</v>
      </c>
      <c r="Z38" s="87">
        <v>360.51</v>
      </c>
    </row>
    <row r="39" spans="1:26" x14ac:dyDescent="0.15">
      <c r="A39" s="31" t="s">
        <v>173</v>
      </c>
      <c r="B39" s="87">
        <v>483.17</v>
      </c>
      <c r="C39" s="87">
        <v>458</v>
      </c>
      <c r="E39" s="87">
        <v>455.08</v>
      </c>
      <c r="F39" s="87">
        <v>456.35</v>
      </c>
      <c r="G39" s="87">
        <v>507.13</v>
      </c>
      <c r="H39" s="87">
        <v>517.51</v>
      </c>
      <c r="I39" s="87">
        <v>492.2</v>
      </c>
      <c r="J39" s="87">
        <v>452.32</v>
      </c>
      <c r="K39" s="87">
        <v>489.13</v>
      </c>
      <c r="L39" s="87">
        <v>502.98</v>
      </c>
      <c r="M39" s="87">
        <v>415.56</v>
      </c>
      <c r="P39" s="86"/>
      <c r="T39" s="87">
        <v>368.69</v>
      </c>
      <c r="U39" s="87">
        <v>433.39</v>
      </c>
      <c r="V39" s="87">
        <v>388.02</v>
      </c>
      <c r="X39" s="87">
        <v>389.26</v>
      </c>
      <c r="Y39" s="87">
        <v>395.93</v>
      </c>
      <c r="Z39" s="87">
        <v>376.49</v>
      </c>
    </row>
    <row r="40" spans="1:26" x14ac:dyDescent="0.15">
      <c r="A40" s="31" t="s">
        <v>174</v>
      </c>
      <c r="B40" s="87">
        <v>481.78</v>
      </c>
      <c r="C40" s="87">
        <v>445.4</v>
      </c>
      <c r="E40" s="87">
        <v>448.62</v>
      </c>
      <c r="F40" s="87">
        <v>459.1</v>
      </c>
      <c r="G40" s="87">
        <v>505.55</v>
      </c>
      <c r="H40" s="87">
        <v>519.76</v>
      </c>
      <c r="I40" s="87">
        <v>480.03</v>
      </c>
      <c r="J40" s="87">
        <v>447.91</v>
      </c>
      <c r="K40" s="87">
        <v>493.15</v>
      </c>
      <c r="L40" s="87">
        <v>492.83</v>
      </c>
      <c r="M40" s="87">
        <v>432.95</v>
      </c>
      <c r="P40" s="86"/>
      <c r="T40" s="87">
        <v>371.22</v>
      </c>
      <c r="U40" s="87">
        <v>462.99</v>
      </c>
      <c r="V40" s="87">
        <v>403.98</v>
      </c>
      <c r="X40" s="87">
        <v>405.88</v>
      </c>
      <c r="Y40" s="87">
        <v>420.27</v>
      </c>
      <c r="Z40" s="87">
        <v>395.49</v>
      </c>
    </row>
    <row r="41" spans="1:26" x14ac:dyDescent="0.15">
      <c r="A41" s="31" t="s">
        <v>175</v>
      </c>
      <c r="B41" s="87">
        <v>484.15</v>
      </c>
      <c r="C41" s="87">
        <v>474.53</v>
      </c>
      <c r="E41" s="87">
        <v>456.18</v>
      </c>
      <c r="F41" s="87">
        <v>461.28</v>
      </c>
      <c r="G41" s="87">
        <v>533.65</v>
      </c>
      <c r="H41" s="87">
        <v>518.5</v>
      </c>
      <c r="I41" s="87">
        <v>504.78</v>
      </c>
      <c r="J41" s="87">
        <v>465.47</v>
      </c>
      <c r="K41" s="87">
        <v>517.13</v>
      </c>
      <c r="L41" s="87">
        <v>497.88</v>
      </c>
      <c r="M41" s="87">
        <v>418.8</v>
      </c>
      <c r="P41" s="86"/>
      <c r="T41" s="87">
        <v>390.2</v>
      </c>
      <c r="U41" s="87">
        <v>475.11</v>
      </c>
      <c r="V41" s="87">
        <v>414.05</v>
      </c>
      <c r="X41" s="87">
        <v>426</v>
      </c>
      <c r="Y41" s="87">
        <v>433.28</v>
      </c>
      <c r="Z41" s="87">
        <v>408.06</v>
      </c>
    </row>
    <row r="42" spans="1:26" x14ac:dyDescent="0.15">
      <c r="A42" s="31" t="s">
        <v>176</v>
      </c>
      <c r="B42" s="87">
        <v>471.17</v>
      </c>
      <c r="C42" s="87">
        <v>495.69</v>
      </c>
      <c r="E42" s="87">
        <v>493.21</v>
      </c>
      <c r="F42" s="87">
        <v>484.55</v>
      </c>
      <c r="G42" s="87">
        <v>544.34</v>
      </c>
      <c r="H42" s="87">
        <v>556.25</v>
      </c>
      <c r="I42" s="87">
        <v>537.89</v>
      </c>
      <c r="J42" s="87">
        <v>511.23</v>
      </c>
      <c r="K42" s="87">
        <v>523.79999999999995</v>
      </c>
      <c r="L42" s="87">
        <v>527.01</v>
      </c>
      <c r="M42" s="87">
        <v>434.19</v>
      </c>
      <c r="P42" s="86"/>
      <c r="T42" s="87">
        <v>401.37</v>
      </c>
      <c r="U42" s="87">
        <v>482.46</v>
      </c>
      <c r="V42" s="87">
        <v>437.93</v>
      </c>
      <c r="X42" s="87">
        <v>428.28</v>
      </c>
      <c r="Y42" s="87">
        <v>461.26</v>
      </c>
      <c r="Z42" s="87">
        <v>425.12</v>
      </c>
    </row>
    <row r="43" spans="1:26" x14ac:dyDescent="0.15">
      <c r="A43" s="31" t="s">
        <v>177</v>
      </c>
      <c r="B43" s="87">
        <v>441.09</v>
      </c>
      <c r="C43" s="87">
        <v>455.35</v>
      </c>
      <c r="E43" s="87">
        <v>505.99</v>
      </c>
      <c r="F43" s="87">
        <v>484.02</v>
      </c>
      <c r="G43" s="87">
        <v>558.80999999999995</v>
      </c>
      <c r="H43" s="87">
        <v>556.36</v>
      </c>
      <c r="I43" s="87">
        <v>536.73</v>
      </c>
      <c r="J43" s="87">
        <v>531.27</v>
      </c>
      <c r="K43" s="87">
        <v>524.07000000000005</v>
      </c>
      <c r="L43" s="87">
        <v>518.63</v>
      </c>
      <c r="M43" s="87">
        <v>453.36</v>
      </c>
      <c r="P43" s="86"/>
      <c r="T43" s="87">
        <v>400.15</v>
      </c>
      <c r="U43" s="87">
        <v>455.18</v>
      </c>
      <c r="V43" s="87">
        <v>440.25</v>
      </c>
      <c r="X43" s="87">
        <v>429.57</v>
      </c>
      <c r="Y43" s="87">
        <v>451.45</v>
      </c>
      <c r="Z43" s="87">
        <v>410.33</v>
      </c>
    </row>
    <row r="44" spans="1:26" x14ac:dyDescent="0.15">
      <c r="A44" s="31" t="s">
        <v>178</v>
      </c>
      <c r="B44" s="87">
        <v>450.45</v>
      </c>
      <c r="C44" s="87">
        <v>475.01</v>
      </c>
      <c r="E44" s="87">
        <v>480.78</v>
      </c>
      <c r="F44" s="87">
        <v>475.19</v>
      </c>
      <c r="G44" s="87">
        <v>512.84</v>
      </c>
      <c r="H44" s="87">
        <v>547.03</v>
      </c>
      <c r="I44" s="87">
        <v>500.01</v>
      </c>
      <c r="J44" s="87">
        <v>506.04</v>
      </c>
      <c r="K44" s="87">
        <v>516.97</v>
      </c>
      <c r="L44" s="87">
        <v>512.4</v>
      </c>
      <c r="M44" s="87">
        <v>453.87</v>
      </c>
      <c r="T44" s="87">
        <v>420.03</v>
      </c>
      <c r="U44" s="87">
        <v>464.31</v>
      </c>
      <c r="V44" s="87">
        <v>430.44</v>
      </c>
      <c r="X44" s="87">
        <v>442.46</v>
      </c>
      <c r="Y44" s="87">
        <v>435.3</v>
      </c>
      <c r="Z44" s="87">
        <v>419.18</v>
      </c>
    </row>
    <row r="45" spans="1:26" x14ac:dyDescent="0.15">
      <c r="A45" s="31" t="s">
        <v>179</v>
      </c>
      <c r="B45" s="87">
        <v>449.96</v>
      </c>
      <c r="C45" s="87">
        <v>479.79</v>
      </c>
      <c r="E45" s="87">
        <v>472.86</v>
      </c>
      <c r="F45" s="87">
        <v>465.06</v>
      </c>
      <c r="G45" s="87">
        <v>505.72</v>
      </c>
      <c r="H45" s="87">
        <v>524.74</v>
      </c>
      <c r="I45" s="87">
        <v>484.8</v>
      </c>
      <c r="J45" s="87">
        <v>526.14</v>
      </c>
      <c r="K45" s="87">
        <v>522.03</v>
      </c>
      <c r="L45" s="87">
        <v>511.22</v>
      </c>
      <c r="M45" s="87">
        <v>440.99</v>
      </c>
      <c r="T45" s="87">
        <v>392.75</v>
      </c>
      <c r="U45" s="87">
        <v>454.74</v>
      </c>
      <c r="V45" s="87">
        <v>417.75</v>
      </c>
      <c r="X45" s="87">
        <v>430.66</v>
      </c>
      <c r="Y45" s="87">
        <v>436.1</v>
      </c>
      <c r="Z45" s="87">
        <v>415.22</v>
      </c>
    </row>
    <row r="46" spans="1:26" x14ac:dyDescent="0.15">
      <c r="A46" s="31" t="s">
        <v>180</v>
      </c>
      <c r="B46" s="87">
        <v>443.28</v>
      </c>
      <c r="C46" s="87">
        <v>484.46</v>
      </c>
      <c r="E46" s="87">
        <v>483.15</v>
      </c>
      <c r="F46" s="87">
        <v>478.07</v>
      </c>
      <c r="G46" s="87">
        <v>529.76</v>
      </c>
      <c r="H46" s="87">
        <v>539.95000000000005</v>
      </c>
      <c r="I46" s="87">
        <v>509.45</v>
      </c>
      <c r="J46" s="87">
        <v>505.54</v>
      </c>
      <c r="K46" s="87">
        <v>530.41999999999996</v>
      </c>
      <c r="L46" s="87">
        <v>528.61</v>
      </c>
      <c r="M46" s="87">
        <v>441.51</v>
      </c>
      <c r="T46" s="87">
        <v>398.47</v>
      </c>
      <c r="U46" s="87">
        <v>462.13</v>
      </c>
      <c r="V46" s="87">
        <v>414.5</v>
      </c>
      <c r="X46" s="87">
        <v>419.47</v>
      </c>
      <c r="Y46" s="87">
        <v>439.19</v>
      </c>
      <c r="Z46" s="87">
        <v>418.72</v>
      </c>
    </row>
    <row r="47" spans="1:26" x14ac:dyDescent="0.15">
      <c r="A47" s="31" t="s">
        <v>181</v>
      </c>
      <c r="B47" s="87">
        <v>445.76</v>
      </c>
      <c r="C47" s="87">
        <v>492.8</v>
      </c>
      <c r="E47" s="87">
        <v>510.52</v>
      </c>
      <c r="F47" s="87">
        <v>491.62</v>
      </c>
      <c r="G47" s="87">
        <v>563.75</v>
      </c>
      <c r="H47" s="87">
        <v>563.35</v>
      </c>
      <c r="I47" s="87">
        <v>539.36</v>
      </c>
      <c r="J47" s="87">
        <v>524.25</v>
      </c>
      <c r="K47" s="87">
        <v>582.4</v>
      </c>
      <c r="L47" s="87">
        <v>552.86</v>
      </c>
      <c r="M47" s="87">
        <v>459.21</v>
      </c>
      <c r="T47" s="87">
        <v>427.11</v>
      </c>
      <c r="U47" s="87">
        <v>485.75</v>
      </c>
      <c r="V47" s="87">
        <v>432.04</v>
      </c>
      <c r="X47" s="87">
        <v>422.31</v>
      </c>
      <c r="Y47" s="87">
        <v>464.31</v>
      </c>
      <c r="Z47" s="87">
        <v>459.33</v>
      </c>
    </row>
    <row r="48" spans="1:26" x14ac:dyDescent="0.15">
      <c r="A48" s="31" t="s">
        <v>182</v>
      </c>
      <c r="B48" s="87">
        <v>490.48</v>
      </c>
      <c r="C48" s="87">
        <v>520.12</v>
      </c>
      <c r="E48" s="87">
        <v>537.61</v>
      </c>
      <c r="F48" s="87">
        <v>516.82000000000005</v>
      </c>
      <c r="G48" s="87">
        <v>592.25</v>
      </c>
      <c r="H48" s="87">
        <v>595.87</v>
      </c>
      <c r="I48" s="87">
        <v>552.85</v>
      </c>
      <c r="J48" s="87">
        <v>521.12</v>
      </c>
      <c r="K48" s="87">
        <v>584.76</v>
      </c>
      <c r="L48" s="87">
        <v>581.39</v>
      </c>
      <c r="M48" s="87">
        <v>468.22</v>
      </c>
      <c r="T48" s="87">
        <v>442.26</v>
      </c>
      <c r="U48" s="87">
        <v>510.54</v>
      </c>
      <c r="V48" s="87">
        <v>449.97</v>
      </c>
      <c r="X48" s="87">
        <v>436.76</v>
      </c>
      <c r="Y48" s="87">
        <v>469.05</v>
      </c>
      <c r="Z48" s="87">
        <v>454.5</v>
      </c>
    </row>
    <row r="49" spans="1:29" x14ac:dyDescent="0.15">
      <c r="A49" s="31" t="s">
        <v>183</v>
      </c>
      <c r="B49" s="87">
        <v>572.64</v>
      </c>
      <c r="C49" s="87">
        <v>589.08000000000004</v>
      </c>
      <c r="E49" s="87">
        <v>557.46</v>
      </c>
      <c r="F49" s="87">
        <v>552.37</v>
      </c>
      <c r="G49" s="87">
        <v>629.63</v>
      </c>
      <c r="H49" s="87">
        <v>629.17999999999995</v>
      </c>
      <c r="I49" s="87">
        <v>606.59</v>
      </c>
      <c r="J49" s="87">
        <v>547.29</v>
      </c>
      <c r="K49" s="87">
        <v>616.98</v>
      </c>
      <c r="L49" s="87">
        <v>617.03</v>
      </c>
      <c r="M49" s="87">
        <v>486.5</v>
      </c>
      <c r="T49" s="87">
        <v>451.32</v>
      </c>
      <c r="U49" s="87">
        <v>539.33000000000004</v>
      </c>
      <c r="V49" s="87">
        <v>454.85</v>
      </c>
      <c r="X49" s="87">
        <v>455.43</v>
      </c>
      <c r="Y49" s="87">
        <v>462.98</v>
      </c>
      <c r="Z49" s="87">
        <v>488.1</v>
      </c>
    </row>
    <row r="50" spans="1:29" x14ac:dyDescent="0.15">
      <c r="A50" s="31" t="s">
        <v>184</v>
      </c>
      <c r="B50" s="87">
        <v>591.82000000000005</v>
      </c>
      <c r="C50" s="87">
        <v>576.48</v>
      </c>
      <c r="E50" s="87">
        <v>563.79999999999995</v>
      </c>
      <c r="F50" s="87">
        <v>568.53</v>
      </c>
      <c r="G50" s="87">
        <v>621.09</v>
      </c>
      <c r="H50" s="87">
        <v>631.46</v>
      </c>
      <c r="I50" s="87">
        <v>600.28</v>
      </c>
      <c r="J50" s="87">
        <v>540.36</v>
      </c>
      <c r="K50" s="87">
        <v>615.57000000000005</v>
      </c>
      <c r="L50" s="87">
        <v>615.66</v>
      </c>
      <c r="M50" s="87">
        <v>500.89</v>
      </c>
      <c r="T50" s="87">
        <v>453.16</v>
      </c>
      <c r="U50" s="87">
        <v>534.96</v>
      </c>
      <c r="V50" s="87">
        <v>475.19</v>
      </c>
      <c r="X50" s="87">
        <v>458.79</v>
      </c>
      <c r="Y50" s="87">
        <v>469.39</v>
      </c>
      <c r="Z50" s="87">
        <v>479.08</v>
      </c>
      <c r="AC50" s="87">
        <v>567.89</v>
      </c>
    </row>
    <row r="51" spans="1:29" x14ac:dyDescent="0.15">
      <c r="A51" s="31" t="s">
        <v>185</v>
      </c>
      <c r="B51" s="87">
        <v>614.30999999999995</v>
      </c>
      <c r="C51" s="87">
        <v>578.62</v>
      </c>
      <c r="E51" s="87">
        <v>574.76</v>
      </c>
      <c r="F51" s="87">
        <v>592.26</v>
      </c>
      <c r="G51" s="87">
        <v>644</v>
      </c>
      <c r="H51" s="87">
        <v>654.15</v>
      </c>
      <c r="I51" s="87">
        <v>624.62</v>
      </c>
      <c r="J51" s="87">
        <v>559.73</v>
      </c>
      <c r="K51" s="87">
        <v>651.37</v>
      </c>
      <c r="L51" s="87">
        <v>626.25</v>
      </c>
      <c r="M51" s="87">
        <v>507.31</v>
      </c>
      <c r="T51" s="87">
        <v>450.84</v>
      </c>
      <c r="U51" s="87">
        <v>532.97</v>
      </c>
      <c r="V51" s="87">
        <v>471.87</v>
      </c>
      <c r="X51" s="87">
        <v>454.49</v>
      </c>
      <c r="Y51" s="87">
        <v>474.22</v>
      </c>
      <c r="Z51" s="87">
        <v>488.94</v>
      </c>
    </row>
    <row r="52" spans="1:29" x14ac:dyDescent="0.15">
      <c r="A52" s="31" t="s">
        <v>186</v>
      </c>
      <c r="B52" s="87">
        <v>591.44000000000005</v>
      </c>
      <c r="C52" s="87">
        <v>551.58000000000004</v>
      </c>
      <c r="E52" s="87">
        <v>560.66999999999996</v>
      </c>
      <c r="F52" s="87">
        <v>573.53</v>
      </c>
      <c r="G52" s="87">
        <v>629.82000000000005</v>
      </c>
      <c r="H52" s="87">
        <v>639.47</v>
      </c>
      <c r="I52" s="87">
        <v>609.27</v>
      </c>
      <c r="J52" s="87">
        <v>572.77</v>
      </c>
      <c r="K52" s="87">
        <v>639.80999999999995</v>
      </c>
      <c r="L52" s="87">
        <v>632.66999999999996</v>
      </c>
      <c r="M52" s="87">
        <v>512.95000000000005</v>
      </c>
      <c r="T52" s="87">
        <v>445.9</v>
      </c>
      <c r="U52" s="87">
        <v>523.46</v>
      </c>
      <c r="V52" s="87">
        <v>484.54</v>
      </c>
      <c r="X52" s="87">
        <v>464.43</v>
      </c>
      <c r="Y52" s="87">
        <v>469.71</v>
      </c>
      <c r="Z52" s="87">
        <v>479.19</v>
      </c>
    </row>
    <row r="53" spans="1:29" x14ac:dyDescent="0.15">
      <c r="A53" s="31" t="s">
        <v>187</v>
      </c>
      <c r="B53" s="87">
        <v>580.76</v>
      </c>
      <c r="C53" s="87">
        <v>552.99</v>
      </c>
      <c r="E53" s="87">
        <v>552.04999999999995</v>
      </c>
      <c r="F53" s="87">
        <v>555.66999999999996</v>
      </c>
      <c r="G53" s="87">
        <v>612.55999999999995</v>
      </c>
      <c r="H53" s="87">
        <v>626</v>
      </c>
      <c r="I53" s="87">
        <v>596.91</v>
      </c>
      <c r="J53" s="87">
        <v>577.16999999999996</v>
      </c>
      <c r="K53" s="87">
        <v>632.75</v>
      </c>
      <c r="L53" s="87">
        <v>623.37</v>
      </c>
      <c r="M53" s="87">
        <v>515.77</v>
      </c>
      <c r="T53" s="87">
        <v>468.79</v>
      </c>
      <c r="U53" s="87">
        <v>517.04999999999995</v>
      </c>
      <c r="V53" s="87">
        <v>478.52</v>
      </c>
      <c r="X53" s="87">
        <v>477.56</v>
      </c>
      <c r="Y53" s="87">
        <v>461.33</v>
      </c>
      <c r="Z53" s="87">
        <v>461.28</v>
      </c>
    </row>
    <row r="54" spans="1:29" x14ac:dyDescent="0.15">
      <c r="A54" s="31" t="s">
        <v>188</v>
      </c>
      <c r="B54" s="87">
        <v>587.33000000000004</v>
      </c>
      <c r="C54" s="87">
        <v>586.26</v>
      </c>
      <c r="E54" s="87">
        <v>556.27</v>
      </c>
      <c r="F54" s="87">
        <v>565.78</v>
      </c>
      <c r="G54" s="87">
        <v>622.04</v>
      </c>
      <c r="H54" s="87">
        <v>632.61</v>
      </c>
      <c r="I54" s="87">
        <v>610.98</v>
      </c>
      <c r="J54" s="87">
        <v>583.61</v>
      </c>
      <c r="K54" s="87">
        <v>634.53</v>
      </c>
      <c r="L54" s="87">
        <v>626.11</v>
      </c>
      <c r="M54" s="87">
        <v>505.87</v>
      </c>
      <c r="T54" s="87">
        <v>469.66</v>
      </c>
      <c r="U54" s="87">
        <v>525.26</v>
      </c>
      <c r="V54" s="87">
        <v>490.04</v>
      </c>
      <c r="X54" s="87">
        <v>478.23</v>
      </c>
      <c r="Y54" s="87">
        <v>471.52</v>
      </c>
      <c r="Z54" s="87">
        <v>457.56</v>
      </c>
    </row>
    <row r="55" spans="1:29" x14ac:dyDescent="0.15">
      <c r="A55" s="31" t="s">
        <v>189</v>
      </c>
      <c r="B55" s="87">
        <v>588.24</v>
      </c>
      <c r="C55" s="87">
        <v>575.01</v>
      </c>
      <c r="E55" s="87">
        <v>564.04</v>
      </c>
      <c r="G55" s="87">
        <v>622.76</v>
      </c>
      <c r="H55" s="87">
        <v>636.4</v>
      </c>
      <c r="I55" s="87">
        <v>616.96</v>
      </c>
      <c r="J55" s="87">
        <v>608.89</v>
      </c>
      <c r="K55" s="87">
        <v>636.37</v>
      </c>
      <c r="L55" s="87">
        <v>636.96</v>
      </c>
      <c r="M55" s="87">
        <v>515.84</v>
      </c>
      <c r="T55" s="87">
        <v>468.43</v>
      </c>
      <c r="U55" s="87">
        <v>532.21</v>
      </c>
      <c r="V55" s="87">
        <v>491.63</v>
      </c>
      <c r="X55" s="87">
        <v>501.7</v>
      </c>
      <c r="Y55" s="87">
        <v>480.8</v>
      </c>
      <c r="Z55" s="87">
        <v>470.14</v>
      </c>
    </row>
    <row r="56" spans="1:29" x14ac:dyDescent="0.15">
      <c r="A56" s="31" t="s">
        <v>190</v>
      </c>
      <c r="B56" s="87">
        <v>584.99</v>
      </c>
      <c r="C56" s="87">
        <v>566.78</v>
      </c>
      <c r="E56" s="87">
        <v>551.49</v>
      </c>
      <c r="F56" s="87">
        <v>532.01</v>
      </c>
      <c r="G56" s="87">
        <v>619.24</v>
      </c>
      <c r="H56" s="87">
        <v>626.76</v>
      </c>
      <c r="I56" s="87">
        <v>611.29</v>
      </c>
      <c r="J56" s="87">
        <v>618.57000000000005</v>
      </c>
      <c r="K56" s="87">
        <v>645.38</v>
      </c>
      <c r="L56" s="87">
        <v>642.30999999999995</v>
      </c>
      <c r="M56" s="87">
        <v>518.53</v>
      </c>
      <c r="T56" s="87">
        <v>470.97</v>
      </c>
      <c r="U56" s="87">
        <v>541.61</v>
      </c>
      <c r="V56" s="87">
        <v>495.76</v>
      </c>
      <c r="X56" s="87">
        <v>500.2</v>
      </c>
      <c r="Y56" s="87">
        <v>483.92</v>
      </c>
      <c r="Z56" s="87">
        <v>467.3</v>
      </c>
    </row>
    <row r="57" spans="1:29" x14ac:dyDescent="0.15">
      <c r="A57" s="31" t="s">
        <v>191</v>
      </c>
      <c r="B57" s="87">
        <v>582.35</v>
      </c>
      <c r="C57" s="87">
        <v>588.84</v>
      </c>
      <c r="E57" s="87">
        <v>562.13</v>
      </c>
      <c r="F57" s="87">
        <v>549.49</v>
      </c>
      <c r="G57" s="87">
        <v>621.34</v>
      </c>
      <c r="H57" s="87">
        <v>640.51</v>
      </c>
      <c r="I57" s="87">
        <v>612.45000000000005</v>
      </c>
      <c r="J57" s="87">
        <v>619.83000000000004</v>
      </c>
      <c r="K57" s="87">
        <v>654.42999999999995</v>
      </c>
      <c r="L57" s="87">
        <v>656.92</v>
      </c>
      <c r="M57" s="87">
        <v>522.66</v>
      </c>
      <c r="T57" s="87">
        <v>488.42</v>
      </c>
      <c r="U57" s="87">
        <v>562.82000000000005</v>
      </c>
      <c r="V57" s="87">
        <v>492.3</v>
      </c>
      <c r="X57" s="87">
        <v>506.51</v>
      </c>
      <c r="Y57" s="87">
        <v>487.6</v>
      </c>
      <c r="Z57" s="87">
        <v>482.58</v>
      </c>
    </row>
    <row r="58" spans="1:29" x14ac:dyDescent="0.15">
      <c r="A58" s="31" t="s">
        <v>192</v>
      </c>
      <c r="B58" s="87">
        <v>594.59</v>
      </c>
      <c r="C58" s="87">
        <v>609.33000000000004</v>
      </c>
      <c r="E58" s="87">
        <v>565.4</v>
      </c>
      <c r="F58" s="87">
        <v>562.95000000000005</v>
      </c>
      <c r="G58" s="87">
        <v>634.17999999999995</v>
      </c>
      <c r="H58" s="87">
        <v>650.5</v>
      </c>
      <c r="I58" s="87">
        <v>618.96</v>
      </c>
      <c r="J58" s="87">
        <v>600.47</v>
      </c>
      <c r="K58" s="87">
        <v>659</v>
      </c>
      <c r="L58" s="87">
        <v>664.67</v>
      </c>
      <c r="M58" s="87">
        <v>530.13</v>
      </c>
      <c r="T58" s="87">
        <v>456.4</v>
      </c>
      <c r="U58" s="87">
        <v>552.24</v>
      </c>
      <c r="V58" s="87">
        <v>490.93</v>
      </c>
      <c r="X58" s="87">
        <v>508.04</v>
      </c>
      <c r="Y58" s="87">
        <v>491.46</v>
      </c>
      <c r="Z58" s="87">
        <v>485.44</v>
      </c>
    </row>
    <row r="59" spans="1:29" x14ac:dyDescent="0.15">
      <c r="A59" s="31" t="s">
        <v>193</v>
      </c>
      <c r="B59" s="87">
        <v>617.65</v>
      </c>
      <c r="C59" s="87">
        <v>630.83000000000004</v>
      </c>
      <c r="E59" s="87">
        <v>574.08000000000004</v>
      </c>
      <c r="F59" s="87">
        <v>582.61</v>
      </c>
      <c r="G59" s="87">
        <v>643.05999999999995</v>
      </c>
      <c r="H59" s="87">
        <v>673.45</v>
      </c>
      <c r="I59" s="87">
        <v>633.03</v>
      </c>
      <c r="J59" s="87">
        <v>610.85</v>
      </c>
      <c r="K59" s="87">
        <v>662.85</v>
      </c>
      <c r="L59" s="87">
        <v>672.39</v>
      </c>
      <c r="M59" s="87">
        <v>532.55999999999995</v>
      </c>
      <c r="T59" s="87">
        <v>454.03</v>
      </c>
      <c r="U59" s="87">
        <v>552.09</v>
      </c>
      <c r="V59" s="87">
        <v>476.63</v>
      </c>
      <c r="X59" s="87">
        <v>493.29</v>
      </c>
      <c r="Y59" s="87">
        <v>489.4</v>
      </c>
      <c r="Z59" s="87">
        <v>478.86</v>
      </c>
    </row>
    <row r="60" spans="1:29" x14ac:dyDescent="0.15">
      <c r="A60" s="31" t="s">
        <v>194</v>
      </c>
      <c r="B60" s="87">
        <v>644.09</v>
      </c>
      <c r="C60" s="87">
        <v>653.4</v>
      </c>
      <c r="E60" s="87">
        <v>591.78</v>
      </c>
      <c r="F60" s="87">
        <v>598.79</v>
      </c>
      <c r="G60" s="87">
        <v>673.85</v>
      </c>
      <c r="H60" s="87">
        <v>693.79</v>
      </c>
      <c r="I60" s="87">
        <v>670.99</v>
      </c>
      <c r="J60" s="87">
        <v>639.89</v>
      </c>
      <c r="K60" s="87">
        <v>700.69</v>
      </c>
      <c r="L60" s="87">
        <v>691.08</v>
      </c>
      <c r="M60" s="87">
        <v>538.44000000000005</v>
      </c>
      <c r="T60" s="87">
        <v>464.17</v>
      </c>
      <c r="U60" s="87">
        <v>563.96</v>
      </c>
      <c r="V60" s="87">
        <v>491.12</v>
      </c>
      <c r="X60" s="87">
        <v>504.66</v>
      </c>
      <c r="Y60" s="87">
        <v>485.26</v>
      </c>
      <c r="Z60" s="87">
        <v>487.59</v>
      </c>
    </row>
    <row r="61" spans="1:29" x14ac:dyDescent="0.15">
      <c r="A61" s="31" t="s">
        <v>111</v>
      </c>
      <c r="B61" s="87">
        <v>631.95000000000005</v>
      </c>
      <c r="C61" s="87">
        <v>645.16999999999996</v>
      </c>
      <c r="E61" s="87">
        <v>599.64</v>
      </c>
      <c r="F61" s="87">
        <v>594.97</v>
      </c>
      <c r="G61" s="87">
        <v>665.6</v>
      </c>
      <c r="H61" s="87">
        <v>692.27</v>
      </c>
      <c r="I61" s="87">
        <v>668.17</v>
      </c>
      <c r="J61" s="87">
        <v>638.96</v>
      </c>
      <c r="K61" s="87">
        <v>710.53</v>
      </c>
      <c r="L61" s="87">
        <v>685.32</v>
      </c>
      <c r="M61" s="87">
        <v>550.64</v>
      </c>
      <c r="T61" s="87">
        <v>473.26</v>
      </c>
      <c r="U61" s="87">
        <v>580.36</v>
      </c>
      <c r="V61" s="87">
        <v>508.91</v>
      </c>
      <c r="X61" s="87">
        <v>521.08000000000004</v>
      </c>
      <c r="Y61" s="87">
        <v>524.73</v>
      </c>
      <c r="Z61" s="87">
        <v>505.94</v>
      </c>
    </row>
    <row r="62" spans="1:29" x14ac:dyDescent="0.15">
      <c r="A62" s="31" t="s">
        <v>195</v>
      </c>
      <c r="B62" s="87">
        <v>621.55999999999995</v>
      </c>
      <c r="C62" s="87">
        <v>641.37</v>
      </c>
      <c r="E62" s="87">
        <v>597.24</v>
      </c>
      <c r="F62" s="87">
        <v>605.16</v>
      </c>
      <c r="G62" s="87">
        <v>666.26</v>
      </c>
      <c r="H62" s="87">
        <v>690.51</v>
      </c>
      <c r="I62" s="87">
        <v>662.01</v>
      </c>
      <c r="J62" s="87">
        <v>628.46</v>
      </c>
      <c r="K62" s="87">
        <v>689.56</v>
      </c>
      <c r="L62" s="87">
        <v>682.9</v>
      </c>
      <c r="M62" s="87">
        <v>556.87</v>
      </c>
      <c r="T62" s="87">
        <v>478.05</v>
      </c>
      <c r="U62" s="87">
        <v>579.05999999999995</v>
      </c>
      <c r="V62" s="87">
        <v>510.82</v>
      </c>
      <c r="X62" s="87">
        <v>529.54</v>
      </c>
      <c r="Y62" s="87">
        <v>532.37</v>
      </c>
      <c r="Z62" s="87">
        <v>518.21</v>
      </c>
    </row>
    <row r="63" spans="1:29" s="93" customFormat="1" ht="14" x14ac:dyDescent="0.15">
      <c r="A63" s="91" t="s">
        <v>135</v>
      </c>
      <c r="B63" s="91">
        <v>661.09</v>
      </c>
      <c r="C63" s="91">
        <v>660.11</v>
      </c>
      <c r="D63" s="92">
        <f>D65</f>
        <v>632.53539331135198</v>
      </c>
      <c r="E63" s="91">
        <v>624.91</v>
      </c>
      <c r="F63" s="91">
        <v>632.83000000000004</v>
      </c>
      <c r="G63" s="91">
        <v>692.83</v>
      </c>
      <c r="H63" s="91">
        <v>713.86</v>
      </c>
      <c r="I63" s="91">
        <v>677.54</v>
      </c>
      <c r="J63" s="91">
        <v>636.57000000000005</v>
      </c>
      <c r="K63" s="91">
        <v>695.59</v>
      </c>
      <c r="L63" s="91">
        <v>673</v>
      </c>
      <c r="M63" s="91">
        <v>563.97</v>
      </c>
      <c r="N63" s="92">
        <f t="shared" ref="N63:S63" si="0">N65</f>
        <v>596.01217459569796</v>
      </c>
      <c r="O63" s="92">
        <f t="shared" si="0"/>
        <v>585.22013188883659</v>
      </c>
      <c r="P63" s="92">
        <f t="shared" si="0"/>
        <v>578.7352991050401</v>
      </c>
      <c r="Q63" s="92">
        <f t="shared" si="0"/>
        <v>591.49680954623966</v>
      </c>
      <c r="R63" s="92">
        <f t="shared" si="0"/>
        <v>616.73161563824783</v>
      </c>
      <c r="S63" s="92">
        <f t="shared" si="0"/>
        <v>531.69224054011625</v>
      </c>
      <c r="T63" s="91">
        <v>507.82</v>
      </c>
      <c r="U63" s="91">
        <v>607.35</v>
      </c>
      <c r="V63" s="91">
        <v>538.65</v>
      </c>
      <c r="W63" s="92">
        <f>W65</f>
        <v>594.65116030774072</v>
      </c>
      <c r="X63" s="91">
        <v>551.05999999999995</v>
      </c>
      <c r="Y63" s="91">
        <v>543.1</v>
      </c>
      <c r="Z63" s="91">
        <v>540.01</v>
      </c>
      <c r="AA63" s="92">
        <f>AA65</f>
        <v>588.58263777673108</v>
      </c>
      <c r="AB63" s="92">
        <f>AB65</f>
        <v>612.66458470717544</v>
      </c>
      <c r="AC63" s="92">
        <f>AC65</f>
        <v>609.36612655047895</v>
      </c>
    </row>
    <row r="64" spans="1:29" x14ac:dyDescent="0.15">
      <c r="A64" s="90" t="s">
        <v>196</v>
      </c>
      <c r="H64" s="88">
        <f>H63/H9-1</f>
        <v>0.6011932799497568</v>
      </c>
      <c r="N64" s="88"/>
    </row>
    <row r="65" spans="1:29" x14ac:dyDescent="0.15">
      <c r="A65" s="90" t="s">
        <v>197</v>
      </c>
      <c r="D65" s="89">
        <f>D9*($H$64+1)</f>
        <v>632.53539331135198</v>
      </c>
      <c r="H65" s="89">
        <f>H9*(H64+1)</f>
        <v>713.86</v>
      </c>
      <c r="N65" s="89">
        <f t="shared" ref="N65:S65" si="1">N9*($H$64+1)</f>
        <v>596.01217459569796</v>
      </c>
      <c r="O65" s="89">
        <f t="shared" si="1"/>
        <v>585.22013188883659</v>
      </c>
      <c r="P65" s="89">
        <f t="shared" si="1"/>
        <v>578.7352991050401</v>
      </c>
      <c r="Q65" s="89">
        <f t="shared" si="1"/>
        <v>591.49680954623966</v>
      </c>
      <c r="R65" s="89">
        <f t="shared" si="1"/>
        <v>616.73161563824783</v>
      </c>
      <c r="S65" s="89">
        <f t="shared" si="1"/>
        <v>531.69224054011625</v>
      </c>
      <c r="W65" s="89">
        <f>W9*($H$64+1)</f>
        <v>594.65116030774072</v>
      </c>
      <c r="AA65" s="89">
        <f>AA9*($H$64+1)</f>
        <v>588.58263777673108</v>
      </c>
      <c r="AB65" s="89">
        <f>AB9*($H$64+1)</f>
        <v>612.66458470717544</v>
      </c>
      <c r="AC65" s="89">
        <f>AC9*($H$64+1)</f>
        <v>609.36612655047895</v>
      </c>
    </row>
    <row r="67" spans="1:29" x14ac:dyDescent="0.15">
      <c r="A67" s="31" t="s">
        <v>112</v>
      </c>
    </row>
    <row r="68" spans="1:29" x14ac:dyDescent="0.15">
      <c r="A68" s="31" t="s">
        <v>113</v>
      </c>
    </row>
    <row r="70" spans="1:29" x14ac:dyDescent="0.15">
      <c r="B70" s="31">
        <v>661.09</v>
      </c>
      <c r="C70" s="31">
        <v>660.11</v>
      </c>
      <c r="D70" s="31">
        <v>632.53539331135198</v>
      </c>
      <c r="E70" s="31">
        <v>624.91</v>
      </c>
      <c r="F70" s="31">
        <v>632.83000000000004</v>
      </c>
      <c r="G70" s="31">
        <v>692.83</v>
      </c>
      <c r="H70" s="31">
        <v>713.86</v>
      </c>
      <c r="I70" s="31">
        <v>677.54</v>
      </c>
      <c r="J70" s="31">
        <v>636.57000000000005</v>
      </c>
      <c r="K70" s="31">
        <v>695.59</v>
      </c>
      <c r="L70" s="31">
        <v>673</v>
      </c>
      <c r="M70" s="31">
        <v>563.97</v>
      </c>
      <c r="N70" s="31">
        <v>596.01217459569796</v>
      </c>
      <c r="O70" s="31">
        <v>585.22013188883659</v>
      </c>
      <c r="P70" s="31">
        <v>578.7352991050401</v>
      </c>
      <c r="Q70" s="31">
        <v>591.49680954623966</v>
      </c>
      <c r="R70" s="31">
        <v>616.73161563824783</v>
      </c>
      <c r="S70" s="31">
        <v>531.69224054011625</v>
      </c>
      <c r="T70" s="31">
        <v>507.82</v>
      </c>
      <c r="U70" s="31">
        <v>607.35</v>
      </c>
      <c r="V70" s="31">
        <v>538.65</v>
      </c>
      <c r="W70" s="31">
        <v>594.65116030774072</v>
      </c>
      <c r="X70" s="31">
        <v>551.05999999999995</v>
      </c>
      <c r="Y70" s="31">
        <v>543.1</v>
      </c>
      <c r="Z70" s="31">
        <v>540.01</v>
      </c>
      <c r="AA70" s="31">
        <v>588.58263777673108</v>
      </c>
      <c r="AB70" s="31">
        <v>612.66458470717544</v>
      </c>
      <c r="AC70" s="31">
        <v>609.36612655047895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M8"/>
  <sheetViews>
    <sheetView workbookViewId="0">
      <selection activeCell="B7" sqref="B7"/>
    </sheetView>
  </sheetViews>
  <sheetFormatPr baseColWidth="10" defaultColWidth="14.5" defaultRowHeight="15.75" customHeight="1" x14ac:dyDescent="0.15"/>
  <sheetData>
    <row r="2" spans="2:13" ht="15.75" customHeight="1" x14ac:dyDescent="0.15">
      <c r="B2" s="21" t="s">
        <v>28</v>
      </c>
      <c r="C2" s="22" t="s">
        <v>29</v>
      </c>
    </row>
    <row r="3" spans="2:13" ht="15.75" customHeight="1" x14ac:dyDescent="0.15">
      <c r="B3" s="26" t="s">
        <v>57</v>
      </c>
      <c r="C3" s="29" t="s">
        <v>56</v>
      </c>
    </row>
    <row r="4" spans="2:13" ht="15.75" customHeight="1" x14ac:dyDescent="0.15">
      <c r="B4" s="26" t="s">
        <v>107</v>
      </c>
      <c r="C4" s="29" t="s">
        <v>114</v>
      </c>
      <c r="J4" s="26"/>
      <c r="K4" s="26"/>
    </row>
    <row r="5" spans="2:13" ht="15.75" customHeight="1" x14ac:dyDescent="0.15">
      <c r="B5" s="26" t="s">
        <v>107</v>
      </c>
      <c r="C5" s="29" t="s">
        <v>115</v>
      </c>
      <c r="I5" s="26"/>
      <c r="K5" s="26"/>
      <c r="M5" s="26"/>
    </row>
    <row r="6" spans="2:13" ht="15.75" customHeight="1" x14ac:dyDescent="0.2">
      <c r="B6" s="26" t="s">
        <v>199</v>
      </c>
      <c r="C6" s="29" t="s">
        <v>198</v>
      </c>
      <c r="I6" s="26"/>
      <c r="J6" s="81"/>
      <c r="K6" s="26"/>
      <c r="L6" s="82"/>
    </row>
    <row r="7" spans="2:13" ht="15.75" customHeight="1" x14ac:dyDescent="0.15">
      <c r="B7" s="26"/>
      <c r="C7" s="29"/>
      <c r="D7" s="26"/>
      <c r="K7" s="26"/>
    </row>
    <row r="8" spans="2:13" ht="15.75" customHeight="1" x14ac:dyDescent="0.15">
      <c r="B8" s="26"/>
      <c r="C8" s="29"/>
      <c r="D8" s="26"/>
    </row>
  </sheetData>
  <phoneticPr fontId="24" type="noConversion"/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</vt:lpstr>
      <vt:lpstr>Custos</vt:lpstr>
      <vt:lpstr>Custo da cesta básica p cidade</vt:lpstr>
      <vt:lpstr>DIEESE</vt:lpstr>
      <vt:lpstr>Fontes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Coelho</dc:creator>
  <cp:lastModifiedBy>Microsoft Office User</cp:lastModifiedBy>
  <dcterms:created xsi:type="dcterms:W3CDTF">2022-01-24T01:02:14Z</dcterms:created>
  <dcterms:modified xsi:type="dcterms:W3CDTF">2022-05-14T02:35:33Z</dcterms:modified>
</cp:coreProperties>
</file>