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18" firstSheet="2" activeTab="2"/>
  </bookViews>
  <sheets>
    <sheet name="模拟式（指针式）-检定项目" sheetId="1" r:id="rId1"/>
    <sheet name="数字式（电子式）-检定项目" sheetId="3" r:id="rId2"/>
    <sheet name="不确定度" sheetId="6" r:id="rId3"/>
    <sheet name="说明样表-JJG 366-2004 接地电阻表" sheetId="2" r:id="rId4"/>
    <sheet name="数据样表JJG 366-2004 接地电阻表" sheetId="4" r:id="rId5"/>
    <sheet name="JJG 366-2004不确定度" sheetId="5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H57" i="6" l="1"/>
  <c r="H56" i="6"/>
  <c r="H55" i="6"/>
  <c r="H51" i="6"/>
  <c r="H50" i="6"/>
  <c r="H49" i="6"/>
  <c r="H45" i="6"/>
  <c r="H44" i="6"/>
  <c r="H43" i="6"/>
  <c r="H39" i="6"/>
  <c r="H38" i="6"/>
  <c r="H37" i="6"/>
  <c r="T17" i="4"/>
  <c r="B11" i="6"/>
  <c r="B6" i="6"/>
  <c r="G11" i="5"/>
  <c r="C7" i="5"/>
  <c r="S17" i="4"/>
  <c r="AA30" i="4"/>
  <c r="AB17" i="4"/>
  <c r="G64" i="5"/>
  <c r="G63" i="5"/>
  <c r="G62" i="5"/>
  <c r="C58" i="5"/>
  <c r="G47" i="5"/>
  <c r="G46" i="5"/>
  <c r="G45" i="5"/>
  <c r="C41" i="5"/>
  <c r="G30" i="5"/>
  <c r="G29" i="5"/>
  <c r="G28" i="5"/>
  <c r="C24" i="5"/>
  <c r="G13" i="5"/>
  <c r="G12" i="5"/>
  <c r="L72" i="4" l="1"/>
  <c r="R72" i="4" s="1"/>
  <c r="R71" i="4"/>
  <c r="L71" i="4"/>
  <c r="L70" i="4"/>
  <c r="R70" i="4" s="1"/>
  <c r="R69" i="4"/>
  <c r="L69" i="4"/>
  <c r="P65" i="4"/>
  <c r="K65" i="4"/>
  <c r="P64" i="4"/>
  <c r="K64" i="4"/>
  <c r="P63" i="4"/>
  <c r="K63" i="4"/>
  <c r="P62" i="4"/>
  <c r="K62" i="4"/>
  <c r="S57" i="4"/>
  <c r="N57" i="4"/>
  <c r="K57" i="4"/>
  <c r="G57" i="4"/>
  <c r="S56" i="4"/>
  <c r="N56" i="4"/>
  <c r="K56" i="4"/>
  <c r="G56" i="4"/>
  <c r="S55" i="4"/>
  <c r="N55" i="4"/>
  <c r="K55" i="4"/>
  <c r="G55" i="4"/>
  <c r="L47" i="4"/>
  <c r="L46" i="4"/>
  <c r="L45" i="4"/>
  <c r="L44" i="4"/>
  <c r="L43" i="4"/>
  <c r="L42" i="4"/>
  <c r="L41" i="4"/>
  <c r="L40" i="4"/>
  <c r="L39" i="4"/>
  <c r="Y38" i="4"/>
  <c r="L38" i="4"/>
  <c r="L37" i="4"/>
  <c r="L36" i="4"/>
  <c r="L35" i="4"/>
  <c r="AA34" i="4"/>
  <c r="Y34" i="4"/>
  <c r="AC34" i="4" s="1"/>
  <c r="L34" i="4"/>
  <c r="L32" i="4"/>
  <c r="Y30" i="4"/>
  <c r="K27" i="4"/>
  <c r="AC26" i="4"/>
  <c r="AA26" i="4"/>
  <c r="Y26" i="4"/>
  <c r="K26" i="4"/>
  <c r="K25" i="4"/>
  <c r="K24" i="4"/>
  <c r="K23" i="4"/>
  <c r="K22" i="4"/>
  <c r="K21" i="4"/>
  <c r="AB20" i="4"/>
  <c r="AA38" i="4" s="1"/>
  <c r="AC38" i="4" s="1"/>
  <c r="K20" i="4"/>
  <c r="AB19" i="4"/>
  <c r="K19" i="4"/>
  <c r="AB18" i="4"/>
  <c r="AC30" i="4" s="1"/>
  <c r="K18" i="4"/>
  <c r="U17" i="4"/>
  <c r="O17" i="4" s="1"/>
  <c r="K17" i="4"/>
</calcChain>
</file>

<file path=xl/comments1.xml><?xml version="1.0" encoding="utf-8"?>
<comments xmlns="http://schemas.openxmlformats.org/spreadsheetml/2006/main">
  <authors>
    <author>作者</author>
  </authors>
  <commentList>
    <comment ref="A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根据项目小数位数不同</t>
        </r>
      </text>
    </commen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根据项目小数位数不同</t>
        </r>
      </text>
    </comment>
    <comment ref="H3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小数位数根据实际情况，不同</t>
        </r>
      </text>
    </comment>
    <comment ref="C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H4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小数位数根据实际情况，不同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H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小数位数根据实际情况，不同</t>
        </r>
      </text>
    </comment>
    <comment ref="C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H5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小数位数根据实际情况，不同</t>
        </r>
      </text>
    </comment>
    <comment ref="C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1、</t>
        </r>
        <r>
          <rPr>
            <sz val="9"/>
            <color indexed="81"/>
            <rFont val="宋体"/>
            <family val="3"/>
            <charset val="134"/>
          </rPr>
          <t xml:space="preserve">手工输入，单位统一到表头
</t>
        </r>
        <r>
          <rPr>
            <sz val="9"/>
            <color indexed="81"/>
            <rFont val="宋体"/>
            <family val="3"/>
            <charset val="134"/>
          </rPr>
          <t>2、始终一个量程</t>
        </r>
      </text>
    </comment>
    <comment ref="C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同量程</t>
        </r>
      </text>
    </comment>
    <comment ref="D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同量程</t>
        </r>
      </text>
    </comment>
    <comment ref="H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显示值单位欧提到表头</t>
        </r>
      </text>
    </comment>
    <comment ref="K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相对误差：（显示值-标准值）/标准值
比准确度等级一位，参与误差计算的多两位
四舍六入，逢五奇进偶不进</t>
        </r>
      </text>
    </comment>
    <comment ref="X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1、</t>
        </r>
        <r>
          <rPr>
            <sz val="9"/>
            <color indexed="81"/>
            <rFont val="宋体"/>
            <family val="3"/>
            <charset val="134"/>
          </rPr>
          <t xml:space="preserve">手工输入，单位统一到表头
</t>
        </r>
        <r>
          <rPr>
            <sz val="9"/>
            <color indexed="81"/>
            <rFont val="宋体"/>
            <family val="3"/>
            <charset val="134"/>
          </rPr>
          <t>2、始终一个量程</t>
        </r>
      </text>
    </comment>
    <comment ref="Z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同量程</t>
        </r>
      </text>
    </comment>
    <comment ref="AA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显示值单位欧提到表头</t>
        </r>
      </text>
    </comment>
    <comment ref="AE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相对误差：（显示值-标准值）/标准值
比准确度等级一位，参与误差计算的多两位
四舍六入，逢五奇进偶不进</t>
        </r>
      </text>
    </comment>
    <comment ref="AL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1、</t>
        </r>
        <r>
          <rPr>
            <sz val="9"/>
            <color indexed="81"/>
            <rFont val="宋体"/>
            <family val="3"/>
            <charset val="134"/>
          </rPr>
          <t xml:space="preserve">手工输入，单位统一到表头
</t>
        </r>
        <r>
          <rPr>
            <sz val="9"/>
            <color indexed="81"/>
            <rFont val="宋体"/>
            <family val="3"/>
            <charset val="134"/>
          </rPr>
          <t>2、始终一个量程</t>
        </r>
      </text>
    </comment>
    <comment ref="AM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同量程</t>
        </r>
      </text>
    </comment>
    <comment ref="AP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显示值单位欧提到表头</t>
        </r>
      </text>
    </comment>
    <comment ref="AT1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相对误差：（显示值-标准值）/标准值
比准确度等级一位，参与误差计算的多两位
四舍六入，逢五奇进偶不进</t>
        </r>
      </text>
    </comment>
    <comment ref="A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单位欧，提到表头</t>
        </r>
      </text>
    </comment>
    <comment ref="D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手工输入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示值不带单位</t>
        </r>
      </text>
    </comment>
    <comment ref="L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引用误差=（示值-实际值）/量程
示值：被试设备显示值
实际值为标准设备显示值
误差比准确度等级多1位，参与运算多2位，少了要提醒，多了不提醒。</t>
        </r>
      </text>
    </comment>
    <comment ref="R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取所有量程中绝对值的最大值，标注在其后。</t>
        </r>
      </text>
    </comment>
    <comment ref="A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乘号自己选择</t>
        </r>
      </text>
    </comment>
    <comment ref="G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引用误差（示值前-标准值前）/量程*100%。
备注：比准确度等级多1位，参与误差计算的比准确度等级多2位</t>
        </r>
      </text>
    </comment>
    <comment ref="V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乘号自己选择</t>
        </r>
      </text>
    </comment>
    <comment ref="AB5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引用误差（示值前-标准值前）/量程*100%。
备注：比准确度等级多1位，参与误差计算的比准确度等级多2位</t>
        </r>
      </text>
    </comment>
    <comment ref="A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自己输入，单量程</t>
        </r>
      </text>
    </comment>
    <comment ref="C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辅助电阻值固定</t>
        </r>
      </text>
    </comment>
    <comment ref="E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自己输入</t>
        </r>
      </text>
    </comment>
    <comment ref="K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引用误差=(显示值-标准值)/量程*100%
备注：误差小数位数和参与运算的小数位数，分别比准确度等级多1位，2位。</t>
        </r>
      </text>
    </comment>
    <comment ref="L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手工输入
</t>
        </r>
      </text>
    </comment>
    <comment ref="P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（显示值-500显示值）/量程
小数位数参考误差</t>
        </r>
      </text>
    </comment>
    <comment ref="T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自己输入，单量程</t>
        </r>
      </text>
    </comment>
    <comment ref="V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辅助电阻值固定</t>
        </r>
      </text>
    </comment>
    <comment ref="X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自己输入</t>
        </r>
      </text>
    </comment>
    <comment ref="AD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引用误差=(显示值-标准值)/量程*100%
备注：误差小数位数和参与运算的小数位数，分别比准确度等级多1位，2位。</t>
        </r>
      </text>
    </comment>
    <comment ref="AE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手工输入
</t>
        </r>
      </text>
    </comment>
    <comment ref="AI6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（显示值-500显示值）/量程
小数位数参考误差</t>
        </r>
      </text>
    </comment>
    <comment ref="A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手动输入</t>
        </r>
      </text>
    </comment>
    <comment ref="D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固定</t>
        </r>
      </text>
    </comment>
    <comment ref="G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输入</t>
        </r>
      </text>
    </comment>
    <comment ref="L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（示值-实际值）/量程</t>
        </r>
      </text>
    </comment>
    <comment ref="N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自己录入</t>
        </r>
      </text>
    </comment>
    <comment ref="R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（实际值-500电阻实际值）/量程
小数位数参考误差</t>
        </r>
      </text>
    </comment>
    <comment ref="W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手动输入</t>
        </r>
      </text>
    </comment>
    <comment ref="Z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固定</t>
        </r>
      </text>
    </comment>
    <comment ref="AC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输入</t>
        </r>
      </text>
    </comment>
    <comment ref="AH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（示值-实际值）/量程</t>
        </r>
      </text>
    </comment>
    <comment ref="AJ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自己录入</t>
        </r>
      </text>
    </comment>
    <comment ref="AN7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（实际值-500电阻实际值）/量程
小数位数参考误差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1、</t>
        </r>
        <r>
          <rPr>
            <sz val="9"/>
            <color indexed="81"/>
            <rFont val="宋体"/>
            <family val="3"/>
            <charset val="134"/>
          </rPr>
          <t xml:space="preserve">手工输入，单位统一到表头
</t>
        </r>
        <r>
          <rPr>
            <sz val="9"/>
            <color indexed="81"/>
            <rFont val="宋体"/>
            <family val="3"/>
            <charset val="134"/>
          </rPr>
          <t>2、始终一个量程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同量程</t>
        </r>
      </text>
    </comment>
    <comment ref="D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同量程</t>
        </r>
      </text>
    </comment>
    <comment ref="H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显示值单位欧提到表头</t>
        </r>
      </text>
    </comment>
    <comment ref="K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引用误差：（显示值-标准值）/量程
比准确度等级一位，参与误差计算的多两位</t>
        </r>
      </text>
    </comment>
    <comment ref="A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单位欧，提到表头</t>
        </r>
      </text>
    </comment>
    <comment ref="D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手工输入</t>
        </r>
      </text>
    </comment>
    <comment ref="E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示值不带单位</t>
        </r>
      </text>
    </comment>
    <comment ref="L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引用误差=（示值-实际值）/量程
示值：被试设备显示值
实际值为标准设备显示值
误差比准确度等级多1位，参与运算多2位，少了要提醒，多了不提醒。</t>
        </r>
      </text>
    </comment>
    <comment ref="R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取所有量程中绝对值的最大值，标注在其后。</t>
        </r>
      </text>
    </comment>
    <comment ref="A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乘号自己选择</t>
        </r>
      </text>
    </comment>
    <comment ref="G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引用误差（示值前-标准值前）/量程*100%。
备注：比准确度等级多1位，参与误差计算的比准确度等级多2位</t>
        </r>
      </text>
    </comment>
    <comment ref="A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自己输入，单量程</t>
        </r>
      </text>
    </comment>
    <comment ref="C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辅助电阻值固定</t>
        </r>
      </text>
    </comment>
    <comment ref="E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自己输入</t>
        </r>
      </text>
    </comment>
    <comment ref="K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引用误差=(显示值-标准值)/量程*100%
备注：误差小数位数和参与运算的小数位数，分别比准确度等级多1位，2位。</t>
        </r>
      </text>
    </comment>
    <comment ref="L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手工输入
</t>
        </r>
      </text>
    </comment>
    <comment ref="P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（显示值-500显示值）/量程
小数位数参考误差</t>
        </r>
      </text>
    </comment>
    <comment ref="A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手动输入</t>
        </r>
      </text>
    </comment>
    <comment ref="D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固定</t>
        </r>
      </text>
    </comment>
    <comment ref="G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输入</t>
        </r>
      </text>
    </comment>
    <comment ref="L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（示值-实际值）/量程</t>
        </r>
      </text>
    </comment>
    <comment ref="N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自己录入</t>
        </r>
      </text>
    </comment>
    <comment ref="R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（实际值-500电阻实际值）/量程
小数位数参考误差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10"/>
            <rFont val="宋体"/>
            <family val="3"/>
            <charset val="134"/>
          </rPr>
          <t>作者:</t>
        </r>
        <r>
          <rPr>
            <sz val="9"/>
            <color indexed="10"/>
            <rFont val="宋体"/>
            <family val="3"/>
            <charset val="134"/>
          </rPr>
          <t xml:space="preserve">
是否改成示值误差</t>
        </r>
      </text>
    </comment>
    <comment ref="B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根据项目小数位数不同</t>
        </r>
      </text>
    </comment>
    <comment ref="G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小数位数根据实际情况，不同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B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B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根据项目小数位数不同</t>
        </r>
      </text>
    </comment>
    <comment ref="G2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小数位数根据实际情况，不同</t>
        </r>
      </text>
    </comment>
    <comment ref="B3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B3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B3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B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根据项目小数位数不同</t>
        </r>
      </text>
    </comment>
    <comment ref="G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小数位数根据实际情况，不同</t>
        </r>
      </text>
    </comment>
    <comment ref="B4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B5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B5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B5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
根据项目小数位数不同</t>
        </r>
      </text>
    </comment>
    <comment ref="G6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小数位数根据实际情况，不同</t>
        </r>
      </text>
    </comment>
    <comment ref="B6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B6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  <comment ref="B6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根据项目小数位数不同</t>
        </r>
      </text>
    </comment>
  </commentList>
</comments>
</file>

<file path=xl/sharedStrings.xml><?xml version="1.0" encoding="utf-8"?>
<sst xmlns="http://schemas.openxmlformats.org/spreadsheetml/2006/main" count="1044" uniqueCount="462">
  <si>
    <t>规程名称：</t>
  </si>
  <si>
    <t>JJG 366-2004 接地电阻表</t>
    <phoneticPr fontId="4" type="noConversion"/>
  </si>
  <si>
    <t>检定项目</t>
  </si>
  <si>
    <t>电子式备注</t>
  </si>
  <si>
    <t>指针式备注</t>
  </si>
  <si>
    <r>
      <t>检定项目</t>
    </r>
    <r>
      <rPr>
        <sz val="12"/>
        <rFont val="宋体"/>
        <family val="3"/>
        <charset val="134"/>
      </rPr>
      <t xml:space="preserve">   </t>
    </r>
    <r>
      <rPr>
        <vertAlign val="superscript"/>
        <sz val="12"/>
        <rFont val="宋体"/>
        <family val="3"/>
        <charset val="134"/>
      </rPr>
      <t xml:space="preserve"> 检定类别</t>
    </r>
  </si>
  <si>
    <t>备注</t>
  </si>
  <si>
    <t>1、准确度等级大于等于2级的，如果合格，则检定项目只标注合格，结论也为合格。如果不合格，只标注在该项目下标准不合格，以下项目以/标注，总结论为不合格
4、如果小于2级的，所有都显示
3、如果数据录入，检定项目内容为空，那么原始记录检定项目为空，证书默认为/
例如：3就是大于等于2级的</t>
  </si>
  <si>
    <t>准确度大于等于2，
与电子式模板一致</t>
  </si>
  <si>
    <t>外观检查</t>
  </si>
  <si>
    <t>合格、不合格</t>
  </si>
  <si>
    <r>
      <t>通电检查</t>
    </r>
    <r>
      <rPr>
        <vertAlign val="superscript"/>
        <sz val="12"/>
        <rFont val="宋体"/>
        <family val="3"/>
        <charset val="134"/>
      </rPr>
      <t>①</t>
    </r>
  </si>
  <si>
    <t>绝缘电阻</t>
  </si>
  <si>
    <t>介电强度</t>
  </si>
  <si>
    <t>删除</t>
  </si>
  <si>
    <t>示值误差</t>
  </si>
  <si>
    <t>数据录入，示值误差检定项目区分为电子式和指针式。</t>
  </si>
  <si>
    <t>位置影响</t>
  </si>
  <si>
    <t>根据情况，决定有无。</t>
  </si>
  <si>
    <r>
      <t>辅助接地电阻影响</t>
    </r>
    <r>
      <rPr>
        <vertAlign val="superscript"/>
        <sz val="12"/>
        <rFont val="宋体"/>
        <family val="3"/>
        <charset val="134"/>
      </rPr>
      <t>②</t>
    </r>
  </si>
  <si>
    <t>数据录入，区分为电子式和指针式两个表头。</t>
  </si>
  <si>
    <r>
      <t>地电压的影响</t>
    </r>
    <r>
      <rPr>
        <vertAlign val="superscript"/>
        <sz val="12"/>
        <rFont val="宋体"/>
        <family val="3"/>
        <charset val="134"/>
      </rPr>
      <t>③</t>
    </r>
  </si>
  <si>
    <t>量程</t>
  </si>
  <si>
    <t>显示值</t>
  </si>
  <si>
    <t>1.1、示值误差</t>
  </si>
  <si>
    <t>根据标准值范围段计算</t>
  </si>
  <si>
    <t>电子式-检定、校准原始：</t>
  </si>
  <si>
    <t>检定证书：</t>
  </si>
  <si>
    <t>校准证书：</t>
  </si>
  <si>
    <t>量程(Ω)</t>
  </si>
  <si>
    <t>等级</t>
  </si>
  <si>
    <t>标准值(Ω)</t>
  </si>
  <si>
    <t>显示值（Ω）</t>
  </si>
  <si>
    <t>误差(%)</t>
  </si>
  <si>
    <r>
      <t>U</t>
    </r>
    <r>
      <rPr>
        <sz val="12"/>
        <rFont val="宋体"/>
        <family val="3"/>
        <charset val="134"/>
      </rPr>
      <t>a</t>
    </r>
    <r>
      <rPr>
        <vertAlign val="subscript"/>
        <sz val="12"/>
        <rFont val="宋体"/>
        <family val="3"/>
        <charset val="134"/>
      </rPr>
      <t>rel</t>
    </r>
    <r>
      <rPr>
        <sz val="12"/>
        <rFont val="宋体"/>
        <family val="3"/>
        <charset val="134"/>
      </rPr>
      <t>(%)</t>
    </r>
  </si>
  <si>
    <r>
      <t>U</t>
    </r>
    <r>
      <rPr>
        <sz val="12"/>
        <rFont val="宋体"/>
        <family val="3"/>
        <charset val="134"/>
      </rPr>
      <t>b</t>
    </r>
    <r>
      <rPr>
        <vertAlign val="subscript"/>
        <sz val="12"/>
        <rFont val="宋体"/>
        <family val="3"/>
        <charset val="134"/>
      </rPr>
      <t>rel</t>
    </r>
    <r>
      <rPr>
        <sz val="12"/>
        <rFont val="宋体"/>
        <family val="3"/>
        <charset val="134"/>
      </rPr>
      <t>(%)</t>
    </r>
  </si>
  <si>
    <r>
      <t>U</t>
    </r>
    <r>
      <rPr>
        <sz val="12"/>
        <rFont val="宋体"/>
        <family val="3"/>
        <charset val="134"/>
      </rPr>
      <t>c</t>
    </r>
    <r>
      <rPr>
        <vertAlign val="subscript"/>
        <sz val="12"/>
        <rFont val="宋体"/>
        <family val="3"/>
        <charset val="134"/>
      </rPr>
      <t>rel</t>
    </r>
    <r>
      <rPr>
        <sz val="12"/>
        <rFont val="宋体"/>
        <family val="3"/>
        <charset val="134"/>
      </rPr>
      <t>(%)</t>
    </r>
  </si>
  <si>
    <t>校准结果的不确定度（k=2）</t>
  </si>
  <si>
    <t>0.100</t>
  </si>
  <si>
    <t>0.102</t>
  </si>
  <si>
    <t>Ω</t>
  </si>
  <si>
    <t>0.200</t>
  </si>
  <si>
    <t>0.202</t>
  </si>
  <si>
    <t>0.500</t>
  </si>
  <si>
    <t>0.502</t>
  </si>
  <si>
    <t>1.00</t>
  </si>
  <si>
    <t>1.002</t>
  </si>
  <si>
    <t>2.00</t>
  </si>
  <si>
    <t>2.02</t>
  </si>
  <si>
    <t>5.00</t>
  </si>
  <si>
    <t>5.08</t>
  </si>
  <si>
    <t>10.0</t>
  </si>
  <si>
    <t>10.09</t>
  </si>
  <si>
    <t>20.0</t>
  </si>
  <si>
    <t>20.1</t>
  </si>
  <si>
    <t>50.1</t>
  </si>
  <si>
    <t>100.1</t>
  </si>
  <si>
    <t>200.2</t>
  </si>
  <si>
    <t>问题：</t>
  </si>
  <si>
    <t>标准值、显示值、误差的长度和小数位数是?</t>
  </si>
  <si>
    <r>
      <t>1</t>
    </r>
    <r>
      <rPr>
        <sz val="12"/>
        <rFont val="宋体"/>
        <family val="3"/>
        <charset val="134"/>
      </rPr>
      <t>.2、示值误差</t>
    </r>
  </si>
  <si>
    <t>指针式-检定、校准原始</t>
  </si>
  <si>
    <r>
      <t>指针式</t>
    </r>
    <r>
      <rPr>
        <sz val="12"/>
        <rFont val="Times New Roman"/>
        <family val="1"/>
      </rPr>
      <t>-</t>
    </r>
    <r>
      <rPr>
        <sz val="12"/>
        <rFont val="宋体"/>
        <family val="3"/>
        <charset val="134"/>
      </rPr>
      <t>检定证书</t>
    </r>
  </si>
  <si>
    <r>
      <t>指针式</t>
    </r>
    <r>
      <rPr>
        <sz val="12"/>
        <rFont val="Times New Roman"/>
        <family val="1"/>
      </rPr>
      <t>-</t>
    </r>
    <r>
      <rPr>
        <sz val="12"/>
        <rFont val="宋体"/>
        <family val="3"/>
        <charset val="134"/>
      </rPr>
      <t>校准证书</t>
    </r>
  </si>
  <si>
    <t>等级指数</t>
  </si>
  <si>
    <t>示值</t>
  </si>
  <si>
    <t>实际值(Ω)</t>
  </si>
  <si>
    <t>显示值(Ω)</t>
  </si>
  <si>
    <t>× 10  Ω</t>
  </si>
  <si>
    <t>2</t>
  </si>
  <si>
    <t>19.50</t>
  </si>
  <si>
    <t>3</t>
  </si>
  <si>
    <t>3.09</t>
  </si>
  <si>
    <t>4</t>
  </si>
  <si>
    <t>39.10</t>
  </si>
  <si>
    <t>5</t>
  </si>
  <si>
    <t>5.10</t>
  </si>
  <si>
    <t>6</t>
  </si>
  <si>
    <t>59.90</t>
  </si>
  <si>
    <t>7</t>
  </si>
  <si>
    <t>7.14</t>
  </si>
  <si>
    <t>8</t>
  </si>
  <si>
    <t>78.84</t>
  </si>
  <si>
    <t>9</t>
  </si>
  <si>
    <t>9.16</t>
  </si>
  <si>
    <t>10</t>
  </si>
  <si>
    <t>98.60</t>
  </si>
  <si>
    <t>×  1 Ω</t>
  </si>
  <si>
    <t>10.04</t>
  </si>
  <si>
    <t>7.991</t>
  </si>
  <si>
    <t>4.160</t>
  </si>
  <si>
    <t>×100   Ω</t>
  </si>
  <si>
    <t>982.0</t>
  </si>
  <si>
    <t>784.0</t>
  </si>
  <si>
    <t>391.0</t>
  </si>
  <si>
    <r>
      <t>2</t>
    </r>
    <r>
      <rPr>
        <sz val="12"/>
        <rFont val="宋体"/>
        <family val="3"/>
        <charset val="134"/>
      </rPr>
      <t>、位置影响</t>
    </r>
  </si>
  <si>
    <t>仅指针式</t>
  </si>
  <si>
    <t>指针式-检定、校准证书</t>
  </si>
  <si>
    <t>示值（前）</t>
  </si>
  <si>
    <t>标准值Ω（前）</t>
  </si>
  <si>
    <t>误差%（前）</t>
  </si>
  <si>
    <t>示值（后）</t>
  </si>
  <si>
    <t>标准值Ω（后）</t>
  </si>
  <si>
    <t>误差%（后）</t>
  </si>
  <si>
    <t>示值（左）</t>
  </si>
  <si>
    <t>标准值Ω（左）</t>
  </si>
  <si>
    <t>误差%（左）</t>
  </si>
  <si>
    <t>示值（右）</t>
  </si>
  <si>
    <t>标准值Ω（右）</t>
  </si>
  <si>
    <t>误差%（右）</t>
  </si>
  <si>
    <t>9.990</t>
  </si>
  <si>
    <t>98.50</t>
  </si>
  <si>
    <t>×  100Ω</t>
  </si>
  <si>
    <t>981.0</t>
  </si>
  <si>
    <t>3.1、辅助接地电阻影响</t>
  </si>
  <si>
    <t>电子式</t>
  </si>
  <si>
    <t>电子式-检定、校准原始</t>
  </si>
  <si>
    <t>电子式-检定、校准证书</t>
  </si>
  <si>
    <t>辅助电阻(Ω)</t>
  </si>
  <si>
    <t>误差</t>
  </si>
  <si>
    <t>500Ω显示值(Ω)</t>
  </si>
  <si>
    <t>改变量</t>
  </si>
  <si>
    <t>19.99</t>
  </si>
  <si>
    <t>3.2、辅助接地电阻影响</t>
  </si>
  <si>
    <t>指针式</t>
  </si>
  <si>
    <t>辅助电阻</t>
  </si>
  <si>
    <t>实际值</t>
  </si>
  <si>
    <t>500Ω电阻实际值</t>
  </si>
  <si>
    <t>（Ω）</t>
  </si>
  <si>
    <t>(％)</t>
  </si>
  <si>
    <t>× 1  Ω</t>
  </si>
  <si>
    <t>检定类别</t>
    <phoneticPr fontId="3" type="noConversion"/>
  </si>
  <si>
    <t>检定项目</t>
    <phoneticPr fontId="3" type="noConversion"/>
  </si>
  <si>
    <t>首次检定</t>
    <phoneticPr fontId="3" type="noConversion"/>
  </si>
  <si>
    <t>+</t>
    <phoneticPr fontId="3" type="noConversion"/>
  </si>
  <si>
    <t>-</t>
    <phoneticPr fontId="3" type="noConversion"/>
  </si>
  <si>
    <t>后续检定</t>
    <phoneticPr fontId="3" type="noConversion"/>
  </si>
  <si>
    <t>使用中检验</t>
    <phoneticPr fontId="3" type="noConversion"/>
  </si>
  <si>
    <t>备注</t>
    <phoneticPr fontId="3" type="noConversion"/>
  </si>
  <si>
    <t>需确认项</t>
    <phoneticPr fontId="3" type="noConversion"/>
  </si>
  <si>
    <t>1.实验室是否不涉及‘首次检定’</t>
    <phoneticPr fontId="3" type="noConversion"/>
  </si>
  <si>
    <t>1.删除是否是因不涉及‘首次检定’</t>
    <phoneticPr fontId="3" type="noConversion"/>
  </si>
  <si>
    <t>结果</t>
    <phoneticPr fontId="3" type="noConversion"/>
  </si>
  <si>
    <t>合格、不合格</t>
    <phoneticPr fontId="3" type="noConversion"/>
  </si>
  <si>
    <t>仅对地电压有要求的接地电阻表</t>
    <phoneticPr fontId="3" type="noConversion"/>
  </si>
  <si>
    <t>模拟式接地电阻表不检定</t>
    <phoneticPr fontId="3" type="noConversion"/>
  </si>
  <si>
    <t>数字式接地电阻表不检定</t>
    <phoneticPr fontId="3" type="noConversion"/>
  </si>
  <si>
    <t>示值误差</t>
    <phoneticPr fontId="3" type="noConversion"/>
  </si>
  <si>
    <t>5.示值误差检定</t>
    <phoneticPr fontId="3" type="noConversion"/>
  </si>
  <si>
    <t>量程</t>
    <phoneticPr fontId="3" type="noConversion"/>
  </si>
  <si>
    <t>等级</t>
    <phoneticPr fontId="3" type="noConversion"/>
  </si>
  <si>
    <t>示值</t>
    <phoneticPr fontId="3" type="noConversion"/>
  </si>
  <si>
    <t>实际值</t>
    <phoneticPr fontId="3" type="noConversion"/>
  </si>
  <si>
    <t>误差</t>
    <phoneticPr fontId="3" type="noConversion"/>
  </si>
  <si>
    <t>实际值(Ω)</t>
    <phoneticPr fontId="3" type="noConversion"/>
  </si>
  <si>
    <t>误差(%)</t>
    <phoneticPr fontId="3" type="noConversion"/>
  </si>
  <si>
    <t>检定证书</t>
    <phoneticPr fontId="3" type="noConversion"/>
  </si>
  <si>
    <t>校准证书</t>
    <phoneticPr fontId="3" type="noConversion"/>
  </si>
  <si>
    <t>检定、校准原始</t>
    <phoneticPr fontId="3" type="noConversion"/>
  </si>
  <si>
    <t>说明</t>
    <phoneticPr fontId="3" type="noConversion"/>
  </si>
  <si>
    <t>1、（1.5）、2、（2.5）、（3）、5</t>
    <phoneticPr fontId="3" type="noConversion"/>
  </si>
  <si>
    <t>1.被检表最高准确度等级中的任一量程为全检量程
2.非全检量程</t>
    <phoneticPr fontId="3" type="noConversion"/>
  </si>
  <si>
    <t>1.全检量程：此量程中对于带有数字分度线的点都要进行检定
2.非全检量程：该量程中的测量上限及对应全检量程的最大正、负误差分度线三个点</t>
    <phoneticPr fontId="3" type="noConversion"/>
  </si>
  <si>
    <t>非全检中最大正、负误差，需全检测量完成才可知</t>
    <phoneticPr fontId="3" type="noConversion"/>
  </si>
  <si>
    <t>取所有量程中绝对值的最大值，标注在其后</t>
    <phoneticPr fontId="3" type="noConversion"/>
  </si>
  <si>
    <r>
      <t xml:space="preserve">引用误差=（示值-实际值）/量程
示值：被试设备显示值
实际值：标准设备显示值
</t>
    </r>
    <r>
      <rPr>
        <sz val="11"/>
        <rFont val="宋体"/>
        <family val="3"/>
        <charset val="134"/>
        <scheme val="minor"/>
      </rPr>
      <t>误差比准确度等级多1位，参与运算多2位，少了要提醒，多了不提醒。</t>
    </r>
    <phoneticPr fontId="3" type="noConversion"/>
  </si>
  <si>
    <r>
      <t xml:space="preserve">结果小数位数根据等级的小数位数+1
</t>
    </r>
    <r>
      <rPr>
        <sz val="11"/>
        <color theme="4"/>
        <rFont val="宋体"/>
        <family val="3"/>
        <charset val="134"/>
        <scheme val="minor"/>
      </rPr>
      <t>最大容许误差不超过表1，超过提示？</t>
    </r>
    <phoneticPr fontId="3" type="noConversion"/>
  </si>
  <si>
    <t>量程(Ω)</t>
    <phoneticPr fontId="3" type="noConversion"/>
  </si>
  <si>
    <t>标准值(Ω)</t>
    <phoneticPr fontId="3" type="noConversion"/>
  </si>
  <si>
    <t>显示值（Ω）</t>
    <phoneticPr fontId="3" type="noConversion"/>
  </si>
  <si>
    <t>1.全检量程均匀选择检测点，一般10个
2.非全检量程，上下量程连续性，对应全检量程的最大误差，不少于3个</t>
    <phoneticPr fontId="3" type="noConversion"/>
  </si>
  <si>
    <t>相对误差：（显示值-标准值）/标准值
比准确度等级多一位，参与误差计算的多两位
四舍六入，逢五奇进偶不进</t>
    <phoneticPr fontId="3" type="noConversion"/>
  </si>
  <si>
    <t>6.位置影响</t>
    <phoneticPr fontId="3" type="noConversion"/>
  </si>
  <si>
    <t>辅助接地电阻影响</t>
    <phoneticPr fontId="3" type="noConversion"/>
  </si>
  <si>
    <r>
      <t>位置影响</t>
    </r>
    <r>
      <rPr>
        <vertAlign val="superscript"/>
        <sz val="12"/>
        <color theme="1"/>
        <rFont val="宋体"/>
        <family val="3"/>
        <charset val="134"/>
      </rPr>
      <t>②</t>
    </r>
    <phoneticPr fontId="3" type="noConversion"/>
  </si>
  <si>
    <t>样表中有误？</t>
    <phoneticPr fontId="3" type="noConversion"/>
  </si>
  <si>
    <t>示值（前）</t>
    <phoneticPr fontId="3" type="noConversion"/>
  </si>
  <si>
    <t>标准值Ω（前）</t>
    <phoneticPr fontId="3" type="noConversion"/>
  </si>
  <si>
    <t>误差%（前）</t>
    <phoneticPr fontId="3" type="noConversion"/>
  </si>
  <si>
    <t>示值（后）</t>
    <phoneticPr fontId="3" type="noConversion"/>
  </si>
  <si>
    <t>标准值Ω（后）</t>
    <phoneticPr fontId="3" type="noConversion"/>
  </si>
  <si>
    <t>误差%（后）</t>
    <phoneticPr fontId="3" type="noConversion"/>
  </si>
  <si>
    <t>示值（左）</t>
    <phoneticPr fontId="3" type="noConversion"/>
  </si>
  <si>
    <t>标准值Ω（左）</t>
    <phoneticPr fontId="3" type="noConversion"/>
  </si>
  <si>
    <t>误差%（左）</t>
    <phoneticPr fontId="3" type="noConversion"/>
  </si>
  <si>
    <t>示值（右）</t>
    <phoneticPr fontId="3" type="noConversion"/>
  </si>
  <si>
    <t>标准值Ω（右）</t>
    <phoneticPr fontId="3" type="noConversion"/>
  </si>
  <si>
    <t>误差%（右）</t>
    <phoneticPr fontId="3" type="noConversion"/>
  </si>
  <si>
    <t>指针式-检定、校准原始</t>
    <phoneticPr fontId="3" type="noConversion"/>
  </si>
  <si>
    <t>检定、校准证书</t>
    <phoneticPr fontId="3" type="noConversion"/>
  </si>
  <si>
    <t>引用误差（示值前-标准值前）/量程*100%。
备注：比准确度等级多1位，参与误差计算的比准确度等级多2位</t>
    <phoneticPr fontId="3" type="noConversion"/>
  </si>
  <si>
    <t>7.辅助接地电阻影响</t>
    <phoneticPr fontId="3" type="noConversion"/>
  </si>
  <si>
    <t>辅助电阻</t>
    <phoneticPr fontId="3" type="noConversion"/>
  </si>
  <si>
    <t>（Ω）</t>
    <phoneticPr fontId="3" type="noConversion"/>
  </si>
  <si>
    <t>辅助电阻（Ω）</t>
    <phoneticPr fontId="3" type="noConversion"/>
  </si>
  <si>
    <t>实际值（Ω）</t>
    <phoneticPr fontId="3" type="noConversion"/>
  </si>
  <si>
    <t>(％)</t>
    <phoneticPr fontId="3" type="noConversion"/>
  </si>
  <si>
    <t>误差(％)</t>
    <phoneticPr fontId="3" type="noConversion"/>
  </si>
  <si>
    <t>500Ω电阻实际值</t>
    <phoneticPr fontId="3" type="noConversion"/>
  </si>
  <si>
    <t>500Ω电阻实际值（Ω）</t>
    <phoneticPr fontId="3" type="noConversion"/>
  </si>
  <si>
    <t>改变量</t>
    <phoneticPr fontId="3" type="noConversion"/>
  </si>
  <si>
    <t>改变量(％)</t>
    <phoneticPr fontId="3" type="noConversion"/>
  </si>
  <si>
    <t>（示值-实际值）/量程</t>
    <phoneticPr fontId="3" type="noConversion"/>
  </si>
  <si>
    <t>（实际值-500电阻实际值）/量程
小数位数参考误差</t>
    <phoneticPr fontId="3" type="noConversion"/>
  </si>
  <si>
    <t>超过表2是否提示</t>
    <phoneticPr fontId="3" type="noConversion"/>
  </si>
  <si>
    <t>1、2、5，有其他等级吗？</t>
    <phoneticPr fontId="3" type="noConversion"/>
  </si>
  <si>
    <t>辅助电阻(Ω)</t>
    <phoneticPr fontId="3" type="noConversion"/>
  </si>
  <si>
    <t>显示值(Ω)</t>
    <phoneticPr fontId="3" type="noConversion"/>
  </si>
  <si>
    <t xml:space="preserve">500Ω显示值(Ω) </t>
    <phoneticPr fontId="3" type="noConversion"/>
  </si>
  <si>
    <t>引用误差=(显示值-标准值)/量程*100%
备注：误差小数位数和参与运算的小数位数，分别比准确度等级多1位，2位。</t>
    <phoneticPr fontId="3" type="noConversion"/>
  </si>
  <si>
    <t>（显示值-500显示值）/量程
小数位数参考误差</t>
    <phoneticPr fontId="3" type="noConversion"/>
  </si>
  <si>
    <r>
      <t>检定项目</t>
    </r>
    <r>
      <rPr>
        <sz val="11"/>
        <color theme="1"/>
        <rFont val="宋体"/>
        <family val="2"/>
        <scheme val="minor"/>
      </rPr>
      <t xml:space="preserve">   </t>
    </r>
    <r>
      <rPr>
        <vertAlign val="superscript"/>
        <sz val="12"/>
        <rFont val="宋体"/>
        <family val="3"/>
        <charset val="134"/>
      </rPr>
      <t xml:space="preserve"> 检定类别</t>
    </r>
  </si>
  <si>
    <t>备注</t>
    <phoneticPr fontId="4" type="noConversion"/>
  </si>
  <si>
    <t>合格、不合格</t>
    <phoneticPr fontId="4" type="noConversion"/>
  </si>
  <si>
    <t>删除</t>
    <phoneticPr fontId="4" type="noConversion"/>
  </si>
  <si>
    <t>数据录入，示值误差检定项目区分为电子式和指针式。</t>
    <phoneticPr fontId="4" type="noConversion"/>
  </si>
  <si>
    <t>根据情况，决定有无。</t>
    <phoneticPr fontId="4" type="noConversion"/>
  </si>
  <si>
    <t>数据录入，区分为电子式和指针式两个表头。</t>
    <phoneticPr fontId="4" type="noConversion"/>
  </si>
  <si>
    <t>1.1、示值误差</t>
    <phoneticPr fontId="4" type="noConversion"/>
  </si>
  <si>
    <t>电子式</t>
    <phoneticPr fontId="4" type="noConversion"/>
  </si>
  <si>
    <t>根据标准值范围段计算</t>
    <phoneticPr fontId="4" type="noConversion"/>
  </si>
  <si>
    <t>同绝缘电阻表</t>
    <phoneticPr fontId="4" type="noConversion"/>
  </si>
  <si>
    <t>量程(Ω)</t>
    <phoneticPr fontId="4" type="noConversion"/>
  </si>
  <si>
    <t>等级</t>
    <phoneticPr fontId="4" type="noConversion"/>
  </si>
  <si>
    <t>标准值(Ω)</t>
    <phoneticPr fontId="4" type="noConversion"/>
  </si>
  <si>
    <t>显示值（Ω）</t>
    <phoneticPr fontId="4" type="noConversion"/>
  </si>
  <si>
    <t>误差(%)</t>
    <phoneticPr fontId="4" type="noConversion"/>
  </si>
  <si>
    <r>
      <t>不确定度(%)　　（</t>
    </r>
    <r>
      <rPr>
        <i/>
        <sz val="12"/>
        <rFont val="宋体"/>
        <family val="3"/>
        <charset val="134"/>
      </rPr>
      <t>k</t>
    </r>
    <r>
      <rPr>
        <sz val="11"/>
        <color theme="1"/>
        <rFont val="宋体"/>
        <family val="2"/>
        <scheme val="minor"/>
      </rPr>
      <t>=2）</t>
    </r>
    <phoneticPr fontId="4" type="noConversion"/>
  </si>
  <si>
    <r>
      <t>U</t>
    </r>
    <r>
      <rPr>
        <sz val="11"/>
        <color theme="1"/>
        <rFont val="宋体"/>
        <family val="2"/>
        <scheme val="minor"/>
      </rPr>
      <t>a</t>
    </r>
    <r>
      <rPr>
        <vertAlign val="subscript"/>
        <sz val="12"/>
        <rFont val="宋体"/>
        <family val="3"/>
        <charset val="134"/>
      </rPr>
      <t>rel</t>
    </r>
    <r>
      <rPr>
        <sz val="12"/>
        <rFont val="宋体"/>
        <family val="3"/>
        <charset val="134"/>
      </rPr>
      <t>(%)</t>
    </r>
    <phoneticPr fontId="4" type="noConversion"/>
  </si>
  <si>
    <r>
      <t>U</t>
    </r>
    <r>
      <rPr>
        <sz val="11"/>
        <color theme="1"/>
        <rFont val="宋体"/>
        <family val="2"/>
        <scheme val="minor"/>
      </rPr>
      <t>b</t>
    </r>
    <r>
      <rPr>
        <vertAlign val="subscript"/>
        <sz val="12"/>
        <rFont val="宋体"/>
        <family val="3"/>
        <charset val="134"/>
      </rPr>
      <t>rel</t>
    </r>
    <r>
      <rPr>
        <sz val="12"/>
        <rFont val="宋体"/>
        <family val="3"/>
        <charset val="134"/>
      </rPr>
      <t>(%)</t>
    </r>
    <phoneticPr fontId="4" type="noConversion"/>
  </si>
  <si>
    <r>
      <t>U</t>
    </r>
    <r>
      <rPr>
        <sz val="11"/>
        <color theme="1"/>
        <rFont val="宋体"/>
        <family val="2"/>
        <scheme val="minor"/>
      </rPr>
      <t>c</t>
    </r>
    <r>
      <rPr>
        <vertAlign val="subscript"/>
        <sz val="12"/>
        <rFont val="宋体"/>
        <family val="3"/>
        <charset val="134"/>
      </rPr>
      <t>rel</t>
    </r>
    <r>
      <rPr>
        <sz val="11"/>
        <color theme="1"/>
        <rFont val="宋体"/>
        <family val="2"/>
        <scheme val="minor"/>
      </rPr>
      <t>(%)</t>
    </r>
    <phoneticPr fontId="4" type="noConversion"/>
  </si>
  <si>
    <t>测量范围</t>
    <phoneticPr fontId="4" type="noConversion"/>
  </si>
  <si>
    <t>标准装置误差</t>
  </si>
  <si>
    <t>上级传递误差</t>
  </si>
  <si>
    <t>误差修约</t>
  </si>
  <si>
    <t>Ubrel(%)</t>
    <phoneticPr fontId="4" type="noConversion"/>
  </si>
  <si>
    <t>0.100</t>
    <phoneticPr fontId="4" type="noConversion"/>
  </si>
  <si>
    <t>0.102</t>
    <phoneticPr fontId="4" type="noConversion"/>
  </si>
  <si>
    <t>Ω</t>
    <phoneticPr fontId="4" type="noConversion"/>
  </si>
  <si>
    <t>1Ω～1900Ω</t>
    <phoneticPr fontId="4" type="noConversion"/>
  </si>
  <si>
    <t>0.200</t>
    <phoneticPr fontId="4" type="noConversion"/>
  </si>
  <si>
    <t>0.202</t>
    <phoneticPr fontId="4" type="noConversion"/>
  </si>
  <si>
    <t>Ω</t>
    <phoneticPr fontId="4" type="noConversion"/>
  </si>
  <si>
    <t>0.1Ω～1Ω</t>
    <phoneticPr fontId="4" type="noConversion"/>
  </si>
  <si>
    <t>0.500</t>
    <phoneticPr fontId="4" type="noConversion"/>
  </si>
  <si>
    <t>0.502</t>
    <phoneticPr fontId="4" type="noConversion"/>
  </si>
  <si>
    <t>0.01Ω～0.1Ω</t>
    <phoneticPr fontId="4" type="noConversion"/>
  </si>
  <si>
    <t>1.00</t>
    <phoneticPr fontId="4" type="noConversion"/>
  </si>
  <si>
    <t>1.002</t>
    <phoneticPr fontId="4" type="noConversion"/>
  </si>
  <si>
    <t>0.001Ω～0.01Ω</t>
    <phoneticPr fontId="4" type="noConversion"/>
  </si>
  <si>
    <t>2.00</t>
    <phoneticPr fontId="4" type="noConversion"/>
  </si>
  <si>
    <t>2.02</t>
    <phoneticPr fontId="4" type="noConversion"/>
  </si>
  <si>
    <t>5.00</t>
    <phoneticPr fontId="4" type="noConversion"/>
  </si>
  <si>
    <t>5.08</t>
    <phoneticPr fontId="4" type="noConversion"/>
  </si>
  <si>
    <t>10.0</t>
    <phoneticPr fontId="4" type="noConversion"/>
  </si>
  <si>
    <t>10.09</t>
    <phoneticPr fontId="4" type="noConversion"/>
  </si>
  <si>
    <t>测量范围1</t>
    <phoneticPr fontId="4" type="noConversion"/>
  </si>
  <si>
    <t>20.0</t>
    <phoneticPr fontId="4" type="noConversion"/>
  </si>
  <si>
    <t>20.1</t>
    <phoneticPr fontId="4" type="noConversion"/>
  </si>
  <si>
    <r>
      <t>y</t>
    </r>
    <r>
      <rPr>
        <vertAlign val="subscript"/>
        <sz val="9"/>
        <rFont val="Times New Roman"/>
        <family val="1"/>
      </rPr>
      <t>1</t>
    </r>
    <r>
      <rPr>
        <sz val="9"/>
        <rFont val="Times New Roman"/>
        <family val="1"/>
      </rPr>
      <t>(Ω)</t>
    </r>
    <phoneticPr fontId="4" type="noConversion"/>
  </si>
  <si>
    <t>y2(Ω)</t>
    <phoneticPr fontId="4" type="noConversion"/>
  </si>
  <si>
    <r>
      <t>y</t>
    </r>
    <r>
      <rPr>
        <vertAlign val="subscript"/>
        <sz val="9"/>
        <rFont val="Times New Roman"/>
        <family val="1"/>
      </rPr>
      <t>3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</si>
  <si>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4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</si>
  <si>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5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</si>
  <si>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7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</si>
  <si>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8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</si>
  <si>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9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</si>
  <si>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 xml:space="preserve"> 10</t>
    </r>
    <r>
      <rPr>
        <sz val="9"/>
        <rFont val="Times New Roman"/>
        <family val="1"/>
      </rPr>
      <t>(Ω)</t>
    </r>
    <phoneticPr fontId="4" type="noConversion"/>
  </si>
  <si>
    <t>50.1</t>
    <phoneticPr fontId="4" type="noConversion"/>
  </si>
  <si>
    <t>100.1</t>
    <phoneticPr fontId="4" type="noConversion"/>
  </si>
  <si>
    <r>
      <t>U</t>
    </r>
    <r>
      <rPr>
        <sz val="12"/>
        <rFont val="Times New Roman"/>
        <family val="1"/>
      </rPr>
      <t>a</t>
    </r>
    <r>
      <rPr>
        <vertAlign val="subscript"/>
        <sz val="12"/>
        <rFont val="Times New Roman"/>
        <family val="1"/>
      </rPr>
      <t>rel</t>
    </r>
    <r>
      <rPr>
        <sz val="12"/>
        <rFont val="Times New Roman"/>
        <family val="1"/>
      </rPr>
      <t>(%)=</t>
    </r>
    <phoneticPr fontId="4" type="noConversion"/>
  </si>
  <si>
    <r>
      <t>U</t>
    </r>
    <r>
      <rPr>
        <sz val="12"/>
        <rFont val="Times New Roman"/>
        <family val="1"/>
      </rPr>
      <t>b</t>
    </r>
    <r>
      <rPr>
        <vertAlign val="subscript"/>
        <sz val="12"/>
        <rFont val="Times New Roman"/>
        <family val="1"/>
      </rPr>
      <t>rel</t>
    </r>
    <r>
      <rPr>
        <sz val="12"/>
        <rFont val="Times New Roman"/>
        <family val="1"/>
      </rPr>
      <t>(%)=</t>
    </r>
    <phoneticPr fontId="4" type="noConversion"/>
  </si>
  <si>
    <r>
      <t>Uc</t>
    </r>
    <r>
      <rPr>
        <vertAlign val="subscript"/>
        <sz val="12"/>
        <rFont val="Times New Roman"/>
        <family val="1"/>
      </rPr>
      <t>rel</t>
    </r>
    <r>
      <rPr>
        <sz val="12"/>
        <rFont val="Times New Roman"/>
        <family val="1"/>
      </rPr>
      <t>(%)</t>
    </r>
    <r>
      <rPr>
        <i/>
        <sz val="12"/>
        <rFont val="Times New Roman"/>
        <family val="1"/>
      </rPr>
      <t>=</t>
    </r>
    <phoneticPr fontId="4" type="noConversion"/>
  </si>
  <si>
    <t>200.2</t>
    <phoneticPr fontId="4" type="noConversion"/>
  </si>
  <si>
    <t>测量范围2</t>
    <phoneticPr fontId="4" type="noConversion"/>
  </si>
  <si>
    <t>问题：</t>
    <phoneticPr fontId="4" type="noConversion"/>
  </si>
  <si>
    <t>标准值、显示值、误差的长度和小数位数是?</t>
    <phoneticPr fontId="4" type="noConversion"/>
  </si>
  <si>
    <r>
      <t>y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>(Ω)</t>
    </r>
    <phoneticPr fontId="4" type="noConversion"/>
  </si>
  <si>
    <r>
      <t>1</t>
    </r>
    <r>
      <rPr>
        <sz val="12"/>
        <rFont val="宋体"/>
        <family val="3"/>
        <charset val="134"/>
      </rPr>
      <t>.2、示值误差</t>
    </r>
    <phoneticPr fontId="4" type="noConversion"/>
  </si>
  <si>
    <t>指针式</t>
    <phoneticPr fontId="4" type="noConversion"/>
  </si>
  <si>
    <r>
      <t>Uc</t>
    </r>
    <r>
      <rPr>
        <vertAlign val="subscript"/>
        <sz val="12"/>
        <rFont val="Times New Roman"/>
        <family val="1"/>
      </rPr>
      <t>rel</t>
    </r>
    <r>
      <rPr>
        <sz val="12"/>
        <rFont val="Times New Roman"/>
        <family val="1"/>
      </rPr>
      <t>(%)</t>
    </r>
    <r>
      <rPr>
        <i/>
        <sz val="12"/>
        <rFont val="Times New Roman"/>
        <family val="1"/>
      </rPr>
      <t>=</t>
    </r>
    <phoneticPr fontId="4" type="noConversion"/>
  </si>
  <si>
    <t>量程</t>
    <phoneticPr fontId="4" type="noConversion"/>
  </si>
  <si>
    <t>等级指数</t>
    <phoneticPr fontId="4" type="noConversion"/>
  </si>
  <si>
    <t>示值</t>
    <phoneticPr fontId="4" type="noConversion"/>
  </si>
  <si>
    <t>实际值(Ω)</t>
    <phoneticPr fontId="4" type="noConversion"/>
  </si>
  <si>
    <t>误差(%)</t>
    <phoneticPr fontId="4" type="noConversion"/>
  </si>
  <si>
    <t>不确定度(%)　　（k=2）</t>
    <phoneticPr fontId="4" type="noConversion"/>
  </si>
  <si>
    <r>
      <t>U</t>
    </r>
    <r>
      <rPr>
        <sz val="11"/>
        <color theme="1"/>
        <rFont val="宋体"/>
        <family val="2"/>
        <scheme val="minor"/>
      </rPr>
      <t>a</t>
    </r>
    <r>
      <rPr>
        <vertAlign val="subscript"/>
        <sz val="12"/>
        <rFont val="宋体"/>
        <family val="3"/>
        <charset val="134"/>
      </rPr>
      <t>rel</t>
    </r>
    <r>
      <rPr>
        <sz val="12"/>
        <rFont val="宋体"/>
        <family val="3"/>
        <charset val="134"/>
      </rPr>
      <t>(%)</t>
    </r>
    <phoneticPr fontId="4" type="noConversion"/>
  </si>
  <si>
    <r>
      <t>U</t>
    </r>
    <r>
      <rPr>
        <sz val="11"/>
        <color theme="1"/>
        <rFont val="宋体"/>
        <family val="2"/>
        <scheme val="minor"/>
      </rPr>
      <t>b</t>
    </r>
    <r>
      <rPr>
        <vertAlign val="subscript"/>
        <sz val="12"/>
        <rFont val="宋体"/>
        <family val="3"/>
        <charset val="134"/>
      </rPr>
      <t>rel</t>
    </r>
    <r>
      <rPr>
        <sz val="12"/>
        <rFont val="宋体"/>
        <family val="3"/>
        <charset val="134"/>
      </rPr>
      <t>(%)</t>
    </r>
    <phoneticPr fontId="4" type="noConversion"/>
  </si>
  <si>
    <r>
      <t>U</t>
    </r>
    <r>
      <rPr>
        <sz val="11"/>
        <color theme="1"/>
        <rFont val="宋体"/>
        <family val="2"/>
        <scheme val="minor"/>
      </rPr>
      <t>c</t>
    </r>
    <r>
      <rPr>
        <vertAlign val="subscript"/>
        <sz val="12"/>
        <rFont val="宋体"/>
        <family val="3"/>
        <charset val="134"/>
      </rPr>
      <t>rel</t>
    </r>
    <r>
      <rPr>
        <sz val="11"/>
        <color theme="1"/>
        <rFont val="宋体"/>
        <family val="2"/>
        <scheme val="minor"/>
      </rPr>
      <t>(%)</t>
    </r>
    <phoneticPr fontId="4" type="noConversion"/>
  </si>
  <si>
    <t>测量范围3</t>
    <phoneticPr fontId="4" type="noConversion"/>
  </si>
  <si>
    <t>× 10  Ω</t>
    <phoneticPr fontId="4" type="noConversion"/>
  </si>
  <si>
    <t>2</t>
    <phoneticPr fontId="4" type="noConversion"/>
  </si>
  <si>
    <t>19.50</t>
    <phoneticPr fontId="4" type="noConversion"/>
  </si>
  <si>
    <t>3</t>
    <phoneticPr fontId="4" type="noConversion"/>
  </si>
  <si>
    <t>3.09</t>
    <phoneticPr fontId="4" type="noConversion"/>
  </si>
  <si>
    <t>4</t>
    <phoneticPr fontId="4" type="noConversion"/>
  </si>
  <si>
    <t>39.10</t>
    <phoneticPr fontId="4" type="noConversion"/>
  </si>
  <si>
    <t>测量范围4</t>
    <phoneticPr fontId="4" type="noConversion"/>
  </si>
  <si>
    <t>5</t>
    <phoneticPr fontId="4" type="noConversion"/>
  </si>
  <si>
    <t>5.10</t>
    <phoneticPr fontId="4" type="noConversion"/>
  </si>
  <si>
    <r>
      <t>y</t>
    </r>
    <r>
      <rPr>
        <vertAlign val="subscript"/>
        <sz val="9"/>
        <rFont val="Times New Roman"/>
        <family val="1"/>
      </rPr>
      <t>1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</si>
  <si>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</si>
  <si>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3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</si>
  <si>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4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</si>
  <si>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5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</si>
  <si>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7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</si>
  <si>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8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</si>
  <si>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>9</t>
    </r>
    <r>
      <rPr>
        <sz val="9"/>
        <rFont val="Times New Roman"/>
        <family val="1"/>
      </rPr>
      <t>(Ω)</t>
    </r>
    <phoneticPr fontId="4" type="noConversion"/>
  </si>
  <si>
    <r>
      <t>y</t>
    </r>
    <r>
      <rPr>
        <vertAlign val="subscript"/>
        <sz val="9"/>
        <rFont val="Times New Roman"/>
        <family val="1"/>
      </rPr>
      <t xml:space="preserve"> 10</t>
    </r>
    <r>
      <rPr>
        <sz val="9"/>
        <rFont val="Times New Roman"/>
        <family val="1"/>
      </rPr>
      <t>(Ω)</t>
    </r>
    <phoneticPr fontId="4" type="noConversion"/>
  </si>
  <si>
    <t>6</t>
    <phoneticPr fontId="4" type="noConversion"/>
  </si>
  <si>
    <t>59.90</t>
    <phoneticPr fontId="4" type="noConversion"/>
  </si>
  <si>
    <t>7</t>
    <phoneticPr fontId="4" type="noConversion"/>
  </si>
  <si>
    <t>7.14</t>
    <phoneticPr fontId="4" type="noConversion"/>
  </si>
  <si>
    <r>
      <t>U</t>
    </r>
    <r>
      <rPr>
        <sz val="12"/>
        <rFont val="Times New Roman"/>
        <family val="1"/>
      </rPr>
      <t>a</t>
    </r>
    <r>
      <rPr>
        <vertAlign val="subscript"/>
        <sz val="12"/>
        <rFont val="Times New Roman"/>
        <family val="1"/>
      </rPr>
      <t>rel</t>
    </r>
    <r>
      <rPr>
        <sz val="12"/>
        <rFont val="Times New Roman"/>
        <family val="1"/>
      </rPr>
      <t>(%)=</t>
    </r>
    <phoneticPr fontId="4" type="noConversion"/>
  </si>
  <si>
    <r>
      <t>U</t>
    </r>
    <r>
      <rPr>
        <sz val="12"/>
        <rFont val="Times New Roman"/>
        <family val="1"/>
      </rPr>
      <t>b</t>
    </r>
    <r>
      <rPr>
        <vertAlign val="subscript"/>
        <sz val="12"/>
        <rFont val="Times New Roman"/>
        <family val="1"/>
      </rPr>
      <t>rel</t>
    </r>
    <r>
      <rPr>
        <sz val="12"/>
        <rFont val="Times New Roman"/>
        <family val="1"/>
      </rPr>
      <t>(%)=</t>
    </r>
    <phoneticPr fontId="4" type="noConversion"/>
  </si>
  <si>
    <r>
      <t>Uc</t>
    </r>
    <r>
      <rPr>
        <vertAlign val="subscript"/>
        <sz val="12"/>
        <rFont val="Times New Roman"/>
        <family val="1"/>
      </rPr>
      <t>rel</t>
    </r>
    <r>
      <rPr>
        <sz val="12"/>
        <rFont val="Times New Roman"/>
        <family val="1"/>
      </rPr>
      <t>(%)</t>
    </r>
    <r>
      <rPr>
        <i/>
        <sz val="12"/>
        <rFont val="Times New Roman"/>
        <family val="1"/>
      </rPr>
      <t>=</t>
    </r>
    <phoneticPr fontId="4" type="noConversion"/>
  </si>
  <si>
    <t>8</t>
    <phoneticPr fontId="4" type="noConversion"/>
  </si>
  <si>
    <t>78.84</t>
    <phoneticPr fontId="4" type="noConversion"/>
  </si>
  <si>
    <t>9</t>
    <phoneticPr fontId="4" type="noConversion"/>
  </si>
  <si>
    <t>9.16</t>
    <phoneticPr fontId="4" type="noConversion"/>
  </si>
  <si>
    <t>10</t>
    <phoneticPr fontId="4" type="noConversion"/>
  </si>
  <si>
    <t>98.60</t>
    <phoneticPr fontId="4" type="noConversion"/>
  </si>
  <si>
    <t>×  1 Ω</t>
    <phoneticPr fontId="4" type="noConversion"/>
  </si>
  <si>
    <t>10.04</t>
    <phoneticPr fontId="4" type="noConversion"/>
  </si>
  <si>
    <t>8</t>
    <phoneticPr fontId="4" type="noConversion"/>
  </si>
  <si>
    <t>7.991</t>
    <phoneticPr fontId="4" type="noConversion"/>
  </si>
  <si>
    <t>4</t>
    <phoneticPr fontId="4" type="noConversion"/>
  </si>
  <si>
    <t>4.160</t>
    <phoneticPr fontId="4" type="noConversion"/>
  </si>
  <si>
    <t>×100   Ω</t>
    <phoneticPr fontId="4" type="noConversion"/>
  </si>
  <si>
    <t>982.0</t>
    <phoneticPr fontId="4" type="noConversion"/>
  </si>
  <si>
    <t>784.0</t>
    <phoneticPr fontId="4" type="noConversion"/>
  </si>
  <si>
    <t>391.0</t>
    <phoneticPr fontId="4" type="noConversion"/>
  </si>
  <si>
    <t>问题：</t>
    <phoneticPr fontId="4" type="noConversion"/>
  </si>
  <si>
    <t>电子式和指针式的模板是否能统一</t>
    <phoneticPr fontId="4" type="noConversion"/>
  </si>
  <si>
    <r>
      <t>2</t>
    </r>
    <r>
      <rPr>
        <sz val="12"/>
        <rFont val="宋体"/>
        <family val="3"/>
        <charset val="134"/>
      </rPr>
      <t>、位置影响</t>
    </r>
    <phoneticPr fontId="4" type="noConversion"/>
  </si>
  <si>
    <t>仅指针式</t>
    <phoneticPr fontId="4" type="noConversion"/>
  </si>
  <si>
    <t>量程</t>
    <phoneticPr fontId="4" type="noConversion"/>
  </si>
  <si>
    <t>示值（前）</t>
    <phoneticPr fontId="4" type="noConversion"/>
  </si>
  <si>
    <t>标准值Ω（前）</t>
    <phoneticPr fontId="4" type="noConversion"/>
  </si>
  <si>
    <t>误差%（前）</t>
    <phoneticPr fontId="4" type="noConversion"/>
  </si>
  <si>
    <t>示值（后）</t>
    <phoneticPr fontId="4" type="noConversion"/>
  </si>
  <si>
    <t>标准值Ω（后）</t>
    <phoneticPr fontId="4" type="noConversion"/>
  </si>
  <si>
    <t>误差%（后）</t>
    <phoneticPr fontId="4" type="noConversion"/>
  </si>
  <si>
    <t>示值（左）</t>
    <phoneticPr fontId="4" type="noConversion"/>
  </si>
  <si>
    <t>标准值Ω（左）</t>
    <phoneticPr fontId="4" type="noConversion"/>
  </si>
  <si>
    <t>误差%（左）</t>
    <phoneticPr fontId="4" type="noConversion"/>
  </si>
  <si>
    <t>示值（右）</t>
    <phoneticPr fontId="4" type="noConversion"/>
  </si>
  <si>
    <t>标准值Ω（右）</t>
    <phoneticPr fontId="4" type="noConversion"/>
  </si>
  <si>
    <t>误差%（右）</t>
    <phoneticPr fontId="4" type="noConversion"/>
  </si>
  <si>
    <t>9.990</t>
    <phoneticPr fontId="4" type="noConversion"/>
  </si>
  <si>
    <t>× 10  Ω</t>
    <phoneticPr fontId="4" type="noConversion"/>
  </si>
  <si>
    <t>98.50</t>
    <phoneticPr fontId="4" type="noConversion"/>
  </si>
  <si>
    <t>×  100Ω</t>
    <phoneticPr fontId="4" type="noConversion"/>
  </si>
  <si>
    <t>981.0</t>
    <phoneticPr fontId="4" type="noConversion"/>
  </si>
  <si>
    <t>3.1、辅助接地电阻影响</t>
    <phoneticPr fontId="4" type="noConversion"/>
  </si>
  <si>
    <t>辅助电阻(Ω)</t>
    <phoneticPr fontId="4" type="noConversion"/>
  </si>
  <si>
    <t>标准值(Ω)</t>
    <phoneticPr fontId="4" type="noConversion"/>
  </si>
  <si>
    <t>显示值(Ω)</t>
    <phoneticPr fontId="4" type="noConversion"/>
  </si>
  <si>
    <t>误差</t>
    <phoneticPr fontId="4" type="noConversion"/>
  </si>
  <si>
    <t>500Ω显示值(Ω)</t>
    <phoneticPr fontId="4" type="noConversion"/>
  </si>
  <si>
    <t>改变量</t>
    <phoneticPr fontId="4" type="noConversion"/>
  </si>
  <si>
    <t>19.99</t>
    <phoneticPr fontId="4" type="noConversion"/>
  </si>
  <si>
    <t>20.0</t>
    <phoneticPr fontId="4" type="noConversion"/>
  </si>
  <si>
    <t>3.2、辅助接地电阻影响</t>
    <phoneticPr fontId="4" type="noConversion"/>
  </si>
  <si>
    <t>指针式</t>
    <phoneticPr fontId="4" type="noConversion"/>
  </si>
  <si>
    <t>辅助电阻</t>
    <phoneticPr fontId="4" type="noConversion"/>
  </si>
  <si>
    <t>示值</t>
    <phoneticPr fontId="4" type="noConversion"/>
  </si>
  <si>
    <t>实际值</t>
    <phoneticPr fontId="4" type="noConversion"/>
  </si>
  <si>
    <t>500Ω电阻实际值</t>
    <phoneticPr fontId="4" type="noConversion"/>
  </si>
  <si>
    <t>（Ω）</t>
    <phoneticPr fontId="4" type="noConversion"/>
  </si>
  <si>
    <t>(％)</t>
    <phoneticPr fontId="4" type="noConversion"/>
  </si>
  <si>
    <t>× 1  Ω</t>
    <phoneticPr fontId="4" type="noConversion"/>
  </si>
  <si>
    <t>辅助接地电阻影响能用一个模板吗？该变量算法为啥不一样</t>
    <phoneticPr fontId="4" type="noConversion"/>
  </si>
  <si>
    <t>1、</t>
    <phoneticPr fontId="4" type="noConversion"/>
  </si>
  <si>
    <t>项目:</t>
    <phoneticPr fontId="4" type="noConversion"/>
  </si>
  <si>
    <t>接地电阻</t>
    <phoneticPr fontId="4" type="noConversion"/>
  </si>
  <si>
    <t>测量范围：</t>
    <phoneticPr fontId="4" type="noConversion"/>
  </si>
  <si>
    <t>（1）不确定度A类评定：</t>
    <phoneticPr fontId="4" type="noConversion"/>
  </si>
  <si>
    <t>10次</t>
    <phoneticPr fontId="4" type="noConversion"/>
  </si>
  <si>
    <r>
      <t>y</t>
    </r>
    <r>
      <rPr>
        <vertAlign val="subscript"/>
        <sz val="9"/>
        <rFont val="Times New Roman"/>
        <family val="1"/>
      </rPr>
      <t>1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6</t>
    </r>
    <phoneticPr fontId="4" type="noConversion"/>
  </si>
  <si>
    <r>
      <t>y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7</t>
    </r>
    <phoneticPr fontId="4" type="noConversion"/>
  </si>
  <si>
    <r>
      <t>y</t>
    </r>
    <r>
      <rPr>
        <vertAlign val="subscript"/>
        <sz val="9"/>
        <rFont val="Times New Roman"/>
        <family val="1"/>
      </rPr>
      <t>3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8</t>
    </r>
    <phoneticPr fontId="4" type="noConversion"/>
  </si>
  <si>
    <r>
      <t>y</t>
    </r>
    <r>
      <rPr>
        <vertAlign val="subscript"/>
        <sz val="9"/>
        <rFont val="Times New Roman"/>
        <family val="1"/>
      </rPr>
      <t>4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9</t>
    </r>
    <phoneticPr fontId="4" type="noConversion"/>
  </si>
  <si>
    <r>
      <t>y</t>
    </r>
    <r>
      <rPr>
        <vertAlign val="subscript"/>
        <sz val="9"/>
        <rFont val="Times New Roman"/>
        <family val="1"/>
      </rPr>
      <t>5</t>
    </r>
    <r>
      <rPr>
        <sz val="9"/>
        <rFont val="Times New Roman"/>
        <family val="1"/>
      </rPr>
      <t>/y</t>
    </r>
    <r>
      <rPr>
        <vertAlign val="subscript"/>
        <sz val="9"/>
        <rFont val="Times New Roman"/>
        <family val="1"/>
      </rPr>
      <t>10</t>
    </r>
    <phoneticPr fontId="4" type="noConversion"/>
  </si>
  <si>
    <t>以下表头要求同理</t>
    <phoneticPr fontId="4" type="noConversion"/>
  </si>
  <si>
    <r>
      <t>u</t>
    </r>
    <r>
      <rPr>
        <vertAlign val="subscript"/>
        <sz val="12"/>
        <rFont val="Times New Roman"/>
        <family val="1"/>
      </rPr>
      <t>Arel=</t>
    </r>
    <phoneticPr fontId="4" type="noConversion"/>
  </si>
  <si>
    <t>（2）</t>
    <phoneticPr fontId="4" type="noConversion"/>
  </si>
  <si>
    <t>不确定度B类评定：</t>
    <phoneticPr fontId="4" type="noConversion"/>
  </si>
  <si>
    <t>序号</t>
    <phoneticPr fontId="4" type="noConversion"/>
  </si>
  <si>
    <t>误差来源</t>
    <phoneticPr fontId="4" type="noConversion"/>
  </si>
  <si>
    <t>误差限值</t>
    <phoneticPr fontId="4" type="noConversion"/>
  </si>
  <si>
    <t>误差分布状况</t>
    <phoneticPr fontId="4" type="noConversion"/>
  </si>
  <si>
    <t>k</t>
    <phoneticPr fontId="4" type="noConversion"/>
  </si>
  <si>
    <t>不确定度</t>
    <phoneticPr fontId="4" type="noConversion"/>
  </si>
  <si>
    <t>标准仪器的示值误差</t>
    <phoneticPr fontId="4" type="noConversion"/>
  </si>
  <si>
    <t>均匀分布</t>
    <phoneticPr fontId="4" type="noConversion"/>
  </si>
  <si>
    <t>上级传递</t>
    <phoneticPr fontId="4" type="noConversion"/>
  </si>
  <si>
    <t>正态分布</t>
    <phoneticPr fontId="4" type="noConversion"/>
  </si>
  <si>
    <t>修约</t>
    <phoneticPr fontId="4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</si>
  <si>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B</t>
    </r>
    <phoneticPr fontId="4" type="noConversion"/>
  </si>
  <si>
    <t>（3）合成不确定度：</t>
    <phoneticPr fontId="4" type="noConversion"/>
  </si>
  <si>
    <r>
      <rPr>
        <i/>
        <sz val="12"/>
        <rFont val="Times New Roman"/>
        <family val="1"/>
      </rPr>
      <t>u</t>
    </r>
    <r>
      <rPr>
        <vertAlign val="subscript"/>
        <sz val="12"/>
        <rFont val="宋体"/>
        <family val="3"/>
        <charset val="134"/>
      </rPr>
      <t>c=</t>
    </r>
    <phoneticPr fontId="4" type="noConversion"/>
  </si>
  <si>
    <t>（4）扩展不确定度</t>
    <phoneticPr fontId="4" type="noConversion"/>
  </si>
  <si>
    <r>
      <rPr>
        <i/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rel=</t>
    </r>
    <phoneticPr fontId="4" type="noConversion"/>
  </si>
  <si>
    <t>测量范围：</t>
    <phoneticPr fontId="4" type="noConversion"/>
  </si>
  <si>
    <t>0.1Ω～1Ω</t>
    <phoneticPr fontId="4" type="noConversion"/>
  </si>
  <si>
    <t>（1）不确定度A类评定：</t>
    <phoneticPr fontId="4" type="noConversion"/>
  </si>
  <si>
    <t>10次</t>
    <phoneticPr fontId="4" type="noConversion"/>
  </si>
  <si>
    <r>
      <t>y</t>
    </r>
    <r>
      <rPr>
        <vertAlign val="subscript"/>
        <sz val="9"/>
        <rFont val="Times New Roman"/>
        <family val="1"/>
      </rPr>
      <t>1</t>
    </r>
    <phoneticPr fontId="4" type="noConversion"/>
  </si>
  <si>
    <r>
      <t>y</t>
    </r>
    <r>
      <rPr>
        <vertAlign val="subscript"/>
        <sz val="9"/>
        <rFont val="Times New Roman"/>
        <family val="1"/>
      </rPr>
      <t>2</t>
    </r>
    <phoneticPr fontId="4" type="noConversion"/>
  </si>
  <si>
    <r>
      <t>y</t>
    </r>
    <r>
      <rPr>
        <vertAlign val="subscript"/>
        <sz val="9"/>
        <rFont val="Times New Roman"/>
        <family val="1"/>
      </rPr>
      <t>3</t>
    </r>
    <phoneticPr fontId="4" type="noConversion"/>
  </si>
  <si>
    <r>
      <t>y</t>
    </r>
    <r>
      <rPr>
        <vertAlign val="subscript"/>
        <sz val="9"/>
        <rFont val="Times New Roman"/>
        <family val="1"/>
      </rPr>
      <t>4</t>
    </r>
    <phoneticPr fontId="4" type="noConversion"/>
  </si>
  <si>
    <r>
      <t>y</t>
    </r>
    <r>
      <rPr>
        <vertAlign val="subscript"/>
        <sz val="9"/>
        <rFont val="Times New Roman"/>
        <family val="1"/>
      </rPr>
      <t>5</t>
    </r>
    <phoneticPr fontId="4" type="noConversion"/>
  </si>
  <si>
    <r>
      <t>y</t>
    </r>
    <r>
      <rPr>
        <vertAlign val="subscript"/>
        <sz val="9"/>
        <rFont val="Times New Roman"/>
        <family val="1"/>
      </rPr>
      <t>6</t>
    </r>
    <phoneticPr fontId="4" type="noConversion"/>
  </si>
  <si>
    <r>
      <t>y</t>
    </r>
    <r>
      <rPr>
        <vertAlign val="subscript"/>
        <sz val="9"/>
        <rFont val="Times New Roman"/>
        <family val="1"/>
      </rPr>
      <t>7</t>
    </r>
    <phoneticPr fontId="4" type="noConversion"/>
  </si>
  <si>
    <r>
      <t>y</t>
    </r>
    <r>
      <rPr>
        <vertAlign val="subscript"/>
        <sz val="9"/>
        <rFont val="Times New Roman"/>
        <family val="1"/>
      </rPr>
      <t>8</t>
    </r>
    <phoneticPr fontId="4" type="noConversion"/>
  </si>
  <si>
    <r>
      <t>y</t>
    </r>
    <r>
      <rPr>
        <vertAlign val="subscript"/>
        <sz val="9"/>
        <rFont val="Times New Roman"/>
        <family val="1"/>
      </rPr>
      <t>9</t>
    </r>
    <phoneticPr fontId="4" type="noConversion"/>
  </si>
  <si>
    <r>
      <t>y</t>
    </r>
    <r>
      <rPr>
        <vertAlign val="subscript"/>
        <sz val="9"/>
        <rFont val="Times New Roman"/>
        <family val="1"/>
      </rPr>
      <t xml:space="preserve"> 10</t>
    </r>
    <phoneticPr fontId="4" type="noConversion"/>
  </si>
  <si>
    <r>
      <t>u</t>
    </r>
    <r>
      <rPr>
        <vertAlign val="subscript"/>
        <sz val="12"/>
        <rFont val="Times New Roman"/>
        <family val="1"/>
      </rPr>
      <t>Arel=</t>
    </r>
    <phoneticPr fontId="4" type="noConversion"/>
  </si>
  <si>
    <t>标准仪器的示值误差</t>
    <phoneticPr fontId="4" type="noConversion"/>
  </si>
  <si>
    <t>均匀分布</t>
    <phoneticPr fontId="4" type="noConversion"/>
  </si>
  <si>
    <t>上级传递</t>
    <phoneticPr fontId="4" type="noConversion"/>
  </si>
  <si>
    <t>正态分布</t>
    <phoneticPr fontId="4" type="noConversion"/>
  </si>
  <si>
    <t>修约</t>
    <phoneticPr fontId="4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</si>
  <si>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B</t>
    </r>
    <phoneticPr fontId="4" type="noConversion"/>
  </si>
  <si>
    <t>（3）合成不确定度：</t>
    <phoneticPr fontId="4" type="noConversion"/>
  </si>
  <si>
    <r>
      <rPr>
        <i/>
        <sz val="12"/>
        <rFont val="Times New Roman"/>
        <family val="1"/>
      </rPr>
      <t>u</t>
    </r>
    <r>
      <rPr>
        <vertAlign val="subscript"/>
        <sz val="12"/>
        <rFont val="宋体"/>
        <family val="3"/>
        <charset val="134"/>
      </rPr>
      <t>c=</t>
    </r>
    <phoneticPr fontId="4" type="noConversion"/>
  </si>
  <si>
    <t>（4）扩展不确定度</t>
    <phoneticPr fontId="4" type="noConversion"/>
  </si>
  <si>
    <r>
      <rPr>
        <i/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rel=</t>
    </r>
    <phoneticPr fontId="4" type="noConversion"/>
  </si>
  <si>
    <r>
      <t>y</t>
    </r>
    <r>
      <rPr>
        <vertAlign val="subscript"/>
        <sz val="9"/>
        <rFont val="Times New Roman"/>
        <family val="1"/>
      </rPr>
      <t>1</t>
    </r>
    <phoneticPr fontId="4" type="noConversion"/>
  </si>
  <si>
    <r>
      <t>y</t>
    </r>
    <r>
      <rPr>
        <vertAlign val="subscript"/>
        <sz val="9"/>
        <rFont val="Times New Roman"/>
        <family val="1"/>
      </rPr>
      <t>2</t>
    </r>
    <phoneticPr fontId="4" type="noConversion"/>
  </si>
  <si>
    <r>
      <t>y</t>
    </r>
    <r>
      <rPr>
        <vertAlign val="subscript"/>
        <sz val="9"/>
        <rFont val="Times New Roman"/>
        <family val="1"/>
      </rPr>
      <t>3</t>
    </r>
    <phoneticPr fontId="4" type="noConversion"/>
  </si>
  <si>
    <r>
      <t>y</t>
    </r>
    <r>
      <rPr>
        <vertAlign val="subscript"/>
        <sz val="9"/>
        <rFont val="Times New Roman"/>
        <family val="1"/>
      </rPr>
      <t>4</t>
    </r>
    <phoneticPr fontId="4" type="noConversion"/>
  </si>
  <si>
    <r>
      <t>y</t>
    </r>
    <r>
      <rPr>
        <vertAlign val="subscript"/>
        <sz val="9"/>
        <rFont val="Times New Roman"/>
        <family val="1"/>
      </rPr>
      <t>5</t>
    </r>
    <phoneticPr fontId="4" type="noConversion"/>
  </si>
  <si>
    <r>
      <t>y</t>
    </r>
    <r>
      <rPr>
        <vertAlign val="subscript"/>
        <sz val="9"/>
        <rFont val="Times New Roman"/>
        <family val="1"/>
      </rPr>
      <t>6</t>
    </r>
    <phoneticPr fontId="4" type="noConversion"/>
  </si>
  <si>
    <r>
      <t>y</t>
    </r>
    <r>
      <rPr>
        <vertAlign val="subscript"/>
        <sz val="9"/>
        <rFont val="Times New Roman"/>
        <family val="1"/>
      </rPr>
      <t>7</t>
    </r>
    <phoneticPr fontId="4" type="noConversion"/>
  </si>
  <si>
    <r>
      <t>y</t>
    </r>
    <r>
      <rPr>
        <vertAlign val="subscript"/>
        <sz val="9"/>
        <rFont val="Times New Roman"/>
        <family val="1"/>
      </rPr>
      <t>8</t>
    </r>
    <phoneticPr fontId="4" type="noConversion"/>
  </si>
  <si>
    <r>
      <t>y</t>
    </r>
    <r>
      <rPr>
        <vertAlign val="subscript"/>
        <sz val="9"/>
        <rFont val="Times New Roman"/>
        <family val="1"/>
      </rPr>
      <t>9</t>
    </r>
    <phoneticPr fontId="4" type="noConversion"/>
  </si>
  <si>
    <r>
      <t>y</t>
    </r>
    <r>
      <rPr>
        <vertAlign val="subscript"/>
        <sz val="9"/>
        <rFont val="Times New Roman"/>
        <family val="1"/>
      </rPr>
      <t xml:space="preserve"> 10</t>
    </r>
    <phoneticPr fontId="4" type="noConversion"/>
  </si>
  <si>
    <t>不确定度A类评定</t>
    <phoneticPr fontId="3" type="noConversion"/>
  </si>
  <si>
    <t>1.重复试验10次</t>
    <phoneticPr fontId="3" type="noConversion"/>
  </si>
  <si>
    <r>
      <t xml:space="preserve">结果小数位数根据等级的小数位数+1
</t>
    </r>
    <r>
      <rPr>
        <sz val="11"/>
        <color theme="4"/>
        <rFont val="宋体"/>
        <family val="3"/>
        <charset val="134"/>
        <scheme val="minor"/>
      </rPr>
      <t/>
    </r>
    <phoneticPr fontId="3" type="noConversion"/>
  </si>
  <si>
    <t>k*Uc
位置填写在误差绝对值最大的位置
表头默认k=2,可修改为K=X（其他值如：3）</t>
    <phoneticPr fontId="3" type="noConversion"/>
  </si>
  <si>
    <r>
      <t>校准结果的不确定度（</t>
    </r>
    <r>
      <rPr>
        <i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>=2）</t>
    </r>
    <phoneticPr fontId="3" type="noConversion"/>
  </si>
  <si>
    <r>
      <t>校准结果的不确定度　　（</t>
    </r>
    <r>
      <rPr>
        <i/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2"/>
        <scheme val="minor"/>
      </rPr>
      <t>=2）</t>
    </r>
    <phoneticPr fontId="3" type="noConversion"/>
  </si>
  <si>
    <t>注意表头斜体显示字及字大小位置
A类</t>
    <phoneticPr fontId="3" type="noConversion"/>
  </si>
  <si>
    <t>B类</t>
    <phoneticPr fontId="3" type="noConversion"/>
  </si>
  <si>
    <t>测量范围：</t>
  </si>
  <si>
    <t>表头选用哪一个？</t>
    <phoneticPr fontId="3" type="noConversion"/>
  </si>
  <si>
    <t>1Ω～1900Ω</t>
  </si>
  <si>
    <t>0.1Ω～1Ω</t>
  </si>
  <si>
    <t>0.01Ω～0.1Ω</t>
  </si>
  <si>
    <t>0.001Ω～0.01Ω</t>
  </si>
  <si>
    <t>序号</t>
    <phoneticPr fontId="4" type="noConversion"/>
  </si>
  <si>
    <t>误差来源</t>
    <phoneticPr fontId="4" type="noConversion"/>
  </si>
  <si>
    <t>误差限值</t>
    <phoneticPr fontId="4" type="noConversion"/>
  </si>
  <si>
    <t>误差分布状况</t>
    <phoneticPr fontId="4" type="noConversion"/>
  </si>
  <si>
    <t>k</t>
    <phoneticPr fontId="4" type="noConversion"/>
  </si>
  <si>
    <t>不确定度</t>
    <phoneticPr fontId="4" type="noConversion"/>
  </si>
  <si>
    <t>标准仪器的示值误差</t>
    <phoneticPr fontId="4" type="noConversion"/>
  </si>
  <si>
    <t>均匀分布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</si>
</sst>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.000_);[Red]\(#,##0.000\)"/>
    <numFmt numFmtId="178" formatCode="0.0000_ "/>
    <numFmt numFmtId="179" formatCode="0.000_ "/>
    <numFmt numFmtId="180" formatCode="0.00_ "/>
    <numFmt numFmtId="181" formatCode="0.0%"/>
    <numFmt numFmtId="182" formatCode="0_ "/>
    <numFmt numFmtId="183" formatCode="0.000_);[Red]\(0.000\)"/>
    <numFmt numFmtId="184" formatCode="&quot;±&quot;0.0%"/>
    <numFmt numFmtId="185" formatCode="&quot;±&quot;0.00000%"/>
    <numFmt numFmtId="186" formatCode="&quot;±&quot;0.00%"/>
    <numFmt numFmtId="187" formatCode="0.000%"/>
  </numFmts>
  <fonts count="33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i/>
      <sz val="12"/>
      <name val="宋体"/>
      <family val="3"/>
      <charset val="134"/>
    </font>
    <font>
      <sz val="11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70C0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4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4"/>
      <name val="宋体"/>
      <family val="3"/>
      <charset val="134"/>
    </font>
    <font>
      <sz val="12"/>
      <color theme="1"/>
      <name val="宋体"/>
      <family val="3"/>
      <charset val="134"/>
    </font>
    <font>
      <vertAlign val="superscript"/>
      <sz val="12"/>
      <color theme="1"/>
      <name val="宋体"/>
      <family val="3"/>
      <charset val="134"/>
    </font>
    <font>
      <sz val="11"/>
      <color theme="4"/>
      <name val="宋体"/>
      <family val="2"/>
      <scheme val="minor"/>
    </font>
    <font>
      <sz val="10.5"/>
      <name val="宋体"/>
      <family val="3"/>
      <charset val="134"/>
    </font>
    <font>
      <vertAlign val="subscript"/>
      <sz val="9"/>
      <name val="Times New Roman"/>
      <family val="1"/>
    </font>
    <font>
      <vertAlign val="subscript"/>
      <sz val="12"/>
      <name val="Times New Roman"/>
      <family val="1"/>
    </font>
    <font>
      <sz val="9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i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18">
    <xf numFmtId="0" fontId="0" fillId="0" borderId="0" xfId="0"/>
    <xf numFmtId="0" fontId="2" fillId="2" borderId="0" xfId="1" applyFont="1" applyFill="1">
      <alignment vertical="center"/>
    </xf>
    <xf numFmtId="0" fontId="1" fillId="0" borderId="0" xfId="1">
      <alignment vertical="center"/>
    </xf>
    <xf numFmtId="0" fontId="1" fillId="0" borderId="4" xfId="1" applyFont="1" applyBorder="1" applyAlignment="1">
      <alignment horizontal="center" vertical="center"/>
    </xf>
    <xf numFmtId="0" fontId="5" fillId="0" borderId="4" xfId="1" applyFont="1" applyBorder="1">
      <alignment vertical="center"/>
    </xf>
    <xf numFmtId="0" fontId="1" fillId="0" borderId="0" xfId="1">
      <alignment vertical="center"/>
    </xf>
    <xf numFmtId="0" fontId="1" fillId="3" borderId="4" xfId="1" applyFont="1" applyFill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>
      <alignment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>
      <alignment vertical="center"/>
    </xf>
    <xf numFmtId="0" fontId="1" fillId="0" borderId="0" xfId="1" applyFont="1" applyBorder="1">
      <alignment vertical="center"/>
    </xf>
    <xf numFmtId="0" fontId="1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" fillId="0" borderId="0" xfId="1" applyFill="1">
      <alignment vertical="center"/>
    </xf>
    <xf numFmtId="0" fontId="1" fillId="0" borderId="3" xfId="1" applyFill="1" applyBorder="1" applyAlignment="1">
      <alignment horizontal="center" vertical="center" wrapText="1"/>
    </xf>
    <xf numFmtId="0" fontId="1" fillId="0" borderId="4" xfId="1" applyFont="1" applyFill="1" applyBorder="1">
      <alignment vertical="center"/>
    </xf>
    <xf numFmtId="49" fontId="8" fillId="5" borderId="3" xfId="1" applyNumberFormat="1" applyFont="1" applyFill="1" applyBorder="1" applyAlignment="1">
      <alignment vertical="center"/>
    </xf>
    <xf numFmtId="177" fontId="1" fillId="7" borderId="5" xfId="1" applyNumberFormat="1" applyFont="1" applyFill="1" applyBorder="1" applyAlignment="1">
      <alignment vertical="center"/>
    </xf>
    <xf numFmtId="177" fontId="1" fillId="7" borderId="6" xfId="1" applyNumberFormat="1" applyFont="1" applyFill="1" applyBorder="1" applyAlignment="1">
      <alignment vertical="center"/>
    </xf>
    <xf numFmtId="177" fontId="1" fillId="7" borderId="7" xfId="1" applyNumberFormat="1" applyFont="1" applyFill="1" applyBorder="1" applyAlignment="1">
      <alignment vertical="center"/>
    </xf>
    <xf numFmtId="0" fontId="8" fillId="0" borderId="0" xfId="1" applyFont="1" applyFill="1" applyBorder="1" applyAlignment="1">
      <alignment horizontal="center" vertical="center"/>
    </xf>
    <xf numFmtId="49" fontId="8" fillId="0" borderId="3" xfId="1" applyNumberFormat="1" applyFont="1" applyFill="1" applyBorder="1" applyAlignment="1">
      <alignment vertical="center"/>
    </xf>
    <xf numFmtId="0" fontId="1" fillId="0" borderId="4" xfId="1" applyBorder="1">
      <alignment vertical="center"/>
    </xf>
    <xf numFmtId="177" fontId="1" fillId="7" borderId="8" xfId="1" applyNumberFormat="1" applyFont="1" applyFill="1" applyBorder="1" applyAlignment="1">
      <alignment vertical="center"/>
    </xf>
    <xf numFmtId="177" fontId="1" fillId="7" borderId="0" xfId="1" applyNumberFormat="1" applyFont="1" applyFill="1" applyBorder="1" applyAlignment="1">
      <alignment vertical="center"/>
    </xf>
    <xf numFmtId="177" fontId="1" fillId="7" borderId="9" xfId="1" applyNumberFormat="1" applyFont="1" applyFill="1" applyBorder="1" applyAlignment="1">
      <alignment vertical="center"/>
    </xf>
    <xf numFmtId="0" fontId="1" fillId="0" borderId="9" xfId="1" applyFill="1" applyBorder="1" applyAlignment="1">
      <alignment horizontal="center" vertical="center"/>
    </xf>
    <xf numFmtId="177" fontId="1" fillId="7" borderId="10" xfId="1" applyNumberFormat="1" applyFont="1" applyFill="1" applyBorder="1" applyAlignment="1">
      <alignment vertical="center"/>
    </xf>
    <xf numFmtId="177" fontId="1" fillId="7" borderId="11" xfId="1" applyNumberFormat="1" applyFont="1" applyFill="1" applyBorder="1" applyAlignment="1">
      <alignment vertical="center"/>
    </xf>
    <xf numFmtId="177" fontId="1" fillId="7" borderId="12" xfId="1" applyNumberFormat="1" applyFont="1" applyFill="1" applyBorder="1" applyAlignment="1">
      <alignment vertical="center"/>
    </xf>
    <xf numFmtId="0" fontId="1" fillId="0" borderId="12" xfId="1" applyFill="1" applyBorder="1" applyAlignment="1">
      <alignment horizontal="center" vertical="center"/>
    </xf>
    <xf numFmtId="0" fontId="9" fillId="0" borderId="0" xfId="1" applyFont="1" applyBorder="1" applyAlignment="1">
      <alignment horizontal="center" wrapText="1"/>
    </xf>
    <xf numFmtId="0" fontId="10" fillId="0" borderId="0" xfId="1" applyFont="1" applyBorder="1" applyAlignment="1">
      <alignment horizontal="center" wrapText="1"/>
    </xf>
    <xf numFmtId="0" fontId="11" fillId="0" borderId="0" xfId="1" applyFont="1" applyBorder="1" applyAlignment="1">
      <alignment horizontal="center" vertical="center"/>
    </xf>
    <xf numFmtId="178" fontId="9" fillId="0" borderId="0" xfId="1" applyNumberFormat="1" applyFont="1" applyBorder="1" applyAlignment="1">
      <alignment horizontal="center" wrapText="1"/>
    </xf>
    <xf numFmtId="0" fontId="1" fillId="0" borderId="0" xfId="1" applyFont="1" applyBorder="1" applyAlignment="1">
      <alignment horizontal="center" vertical="center"/>
    </xf>
    <xf numFmtId="0" fontId="13" fillId="0" borderId="4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left"/>
    </xf>
    <xf numFmtId="0" fontId="1" fillId="0" borderId="4" xfId="1" applyFont="1" applyFill="1" applyBorder="1" applyAlignment="1">
      <alignment horizontal="left"/>
    </xf>
    <xf numFmtId="0" fontId="1" fillId="0" borderId="0" xfId="1" applyBorder="1" applyAlignment="1"/>
    <xf numFmtId="0" fontId="8" fillId="4" borderId="4" xfId="1" applyFont="1" applyFill="1" applyBorder="1" applyAlignment="1">
      <alignment horizontal="center"/>
    </xf>
    <xf numFmtId="179" fontId="8" fillId="0" borderId="4" xfId="1" applyNumberFormat="1" applyFont="1" applyBorder="1" applyAlignment="1">
      <alignment horizontal="center"/>
    </xf>
    <xf numFmtId="176" fontId="8" fillId="0" borderId="4" xfId="1" applyNumberFormat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180" fontId="8" fillId="0" borderId="4" xfId="1" applyNumberFormat="1" applyFont="1" applyBorder="1" applyAlignment="1">
      <alignment horizontal="center"/>
    </xf>
    <xf numFmtId="176" fontId="8" fillId="0" borderId="4" xfId="1" applyNumberFormat="1" applyFont="1" applyBorder="1" applyAlignment="1">
      <alignment horizontal="center"/>
    </xf>
    <xf numFmtId="0" fontId="14" fillId="0" borderId="4" xfId="1" applyFont="1" applyFill="1" applyBorder="1" applyAlignment="1">
      <alignment horizontal="center"/>
    </xf>
    <xf numFmtId="181" fontId="8" fillId="6" borderId="4" xfId="1" applyNumberFormat="1" applyFont="1" applyFill="1" applyBorder="1" applyAlignment="1">
      <alignment horizontal="center"/>
    </xf>
    <xf numFmtId="181" fontId="8" fillId="0" borderId="4" xfId="1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1" xfId="1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ill="1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horizontal="left" vertical="center" wrapText="1"/>
    </xf>
    <xf numFmtId="0" fontId="17" fillId="0" borderId="0" xfId="1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top" wrapText="1"/>
    </xf>
    <xf numFmtId="0" fontId="0" fillId="0" borderId="4" xfId="0" applyBorder="1" applyAlignment="1">
      <alignment wrapText="1"/>
    </xf>
    <xf numFmtId="0" fontId="1" fillId="0" borderId="4" xfId="1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4" xfId="0" applyFont="1" applyBorder="1" applyAlignment="1">
      <alignment horizontal="left" vertical="center" wrapText="1"/>
    </xf>
    <xf numFmtId="0" fontId="18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top" wrapText="1"/>
    </xf>
    <xf numFmtId="0" fontId="21" fillId="0" borderId="4" xfId="0" applyFont="1" applyBorder="1" applyAlignment="1">
      <alignment vertical="top" wrapText="1"/>
    </xf>
    <xf numFmtId="0" fontId="22" fillId="0" borderId="0" xfId="0" applyFont="1"/>
    <xf numFmtId="0" fontId="23" fillId="0" borderId="1" xfId="1" applyFont="1" applyFill="1" applyBorder="1" applyAlignment="1">
      <alignment horizontal="center" vertical="center"/>
    </xf>
    <xf numFmtId="0" fontId="24" fillId="0" borderId="1" xfId="1" applyFont="1" applyFill="1" applyBorder="1" applyAlignment="1">
      <alignment horizontal="center" vertical="center"/>
    </xf>
    <xf numFmtId="0" fontId="22" fillId="0" borderId="4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26" fillId="0" borderId="12" xfId="0" applyFont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1" fillId="0" borderId="0" xfId="1">
      <alignment vertical="center"/>
    </xf>
    <xf numFmtId="0" fontId="1" fillId="4" borderId="4" xfId="1" applyFont="1" applyFill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27" fillId="0" borderId="4" xfId="1" applyFont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177" fontId="1" fillId="2" borderId="5" xfId="1" applyNumberFormat="1" applyFont="1" applyFill="1" applyBorder="1" applyAlignment="1">
      <alignment vertical="center"/>
    </xf>
    <xf numFmtId="177" fontId="1" fillId="2" borderId="6" xfId="1" applyNumberFormat="1" applyFont="1" applyFill="1" applyBorder="1" applyAlignment="1">
      <alignment vertical="center"/>
    </xf>
    <xf numFmtId="177" fontId="1" fillId="2" borderId="7" xfId="1" applyNumberFormat="1" applyFont="1" applyFill="1" applyBorder="1" applyAlignment="1">
      <alignment vertical="center"/>
    </xf>
    <xf numFmtId="0" fontId="27" fillId="0" borderId="4" xfId="1" applyFont="1" applyBorder="1" applyAlignment="1">
      <alignment horizontal="center" vertical="center"/>
    </xf>
    <xf numFmtId="177" fontId="1" fillId="2" borderId="8" xfId="1" applyNumberFormat="1" applyFont="1" applyFill="1" applyBorder="1" applyAlignment="1">
      <alignment vertical="center"/>
    </xf>
    <xf numFmtId="177" fontId="1" fillId="2" borderId="0" xfId="1" applyNumberFormat="1" applyFont="1" applyFill="1" applyBorder="1" applyAlignment="1">
      <alignment vertical="center"/>
    </xf>
    <xf numFmtId="177" fontId="1" fillId="2" borderId="9" xfId="1" applyNumberFormat="1" applyFont="1" applyFill="1" applyBorder="1" applyAlignment="1">
      <alignment vertical="center"/>
    </xf>
    <xf numFmtId="0" fontId="1" fillId="0" borderId="0" xfId="1" applyAlignment="1"/>
    <xf numFmtId="0" fontId="9" fillId="0" borderId="4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11" fillId="0" borderId="1" xfId="1" applyFont="1" applyBorder="1" applyAlignment="1">
      <alignment horizontal="center" vertical="center"/>
    </xf>
    <xf numFmtId="178" fontId="9" fillId="0" borderId="3" xfId="1" applyNumberFormat="1" applyFont="1" applyBorder="1" applyAlignment="1">
      <alignment horizontal="center" wrapText="1"/>
    </xf>
    <xf numFmtId="0" fontId="9" fillId="0" borderId="3" xfId="1" applyFont="1" applyBorder="1" applyAlignment="1">
      <alignment horizontal="center" wrapText="1"/>
    </xf>
    <xf numFmtId="0" fontId="9" fillId="0" borderId="2" xfId="1" applyFont="1" applyBorder="1" applyAlignment="1">
      <alignment horizontal="center" wrapText="1"/>
    </xf>
    <xf numFmtId="177" fontId="1" fillId="2" borderId="10" xfId="1" applyNumberFormat="1" applyFont="1" applyFill="1" applyBorder="1" applyAlignment="1">
      <alignment vertical="center"/>
    </xf>
    <xf numFmtId="177" fontId="1" fillId="2" borderId="11" xfId="1" applyNumberFormat="1" applyFont="1" applyFill="1" applyBorder="1" applyAlignment="1">
      <alignment vertical="center"/>
    </xf>
    <xf numFmtId="177" fontId="1" fillId="2" borderId="12" xfId="1" applyNumberFormat="1" applyFont="1" applyFill="1" applyBorder="1" applyAlignment="1">
      <alignment vertical="center"/>
    </xf>
    <xf numFmtId="0" fontId="13" fillId="4" borderId="4" xfId="1" applyFont="1" applyFill="1" applyBorder="1" applyAlignment="1">
      <alignment horizontal="center" vertical="center" wrapText="1"/>
    </xf>
    <xf numFmtId="0" fontId="11" fillId="0" borderId="2" xfId="1" applyFont="1" applyBorder="1" applyAlignment="1">
      <alignment horizontal="center" vertical="center"/>
    </xf>
    <xf numFmtId="0" fontId="14" fillId="6" borderId="4" xfId="1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Fill="1" applyBorder="1" applyAlignment="1">
      <alignment vertical="top"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0" xfId="1">
      <alignment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vertical="center"/>
    </xf>
    <xf numFmtId="49" fontId="8" fillId="4" borderId="1" xfId="1" applyNumberFormat="1" applyFont="1" applyFill="1" applyBorder="1" applyAlignment="1">
      <alignment horizontal="center" vertical="center"/>
    </xf>
    <xf numFmtId="49" fontId="8" fillId="4" borderId="3" xfId="1" applyNumberFormat="1" applyFont="1" applyFill="1" applyBorder="1" applyAlignment="1">
      <alignment horizontal="center" vertical="center"/>
    </xf>
    <xf numFmtId="49" fontId="8" fillId="5" borderId="1" xfId="1" applyNumberFormat="1" applyFont="1" applyFill="1" applyBorder="1" applyAlignment="1">
      <alignment horizontal="right" vertical="center"/>
    </xf>
    <xf numFmtId="49" fontId="8" fillId="5" borderId="2" xfId="1" applyNumberFormat="1" applyFont="1" applyFill="1" applyBorder="1" applyAlignment="1">
      <alignment horizontal="right" vertical="center"/>
    </xf>
    <xf numFmtId="176" fontId="8" fillId="6" borderId="1" xfId="1" applyNumberFormat="1" applyFont="1" applyFill="1" applyBorder="1" applyAlignment="1">
      <alignment horizontal="center" vertical="center"/>
    </xf>
    <xf numFmtId="176" fontId="8" fillId="6" borderId="2" xfId="1" applyNumberFormat="1" applyFont="1" applyFill="1" applyBorder="1" applyAlignment="1">
      <alignment horizontal="center" vertical="center"/>
    </xf>
    <xf numFmtId="176" fontId="8" fillId="6" borderId="3" xfId="1" applyNumberFormat="1" applyFont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 wrapText="1"/>
    </xf>
    <xf numFmtId="49" fontId="8" fillId="0" borderId="1" xfId="1" applyNumberFormat="1" applyFont="1" applyFill="1" applyBorder="1" applyAlignment="1">
      <alignment horizontal="center" vertical="center"/>
    </xf>
    <xf numFmtId="49" fontId="8" fillId="0" borderId="3" xfId="1" applyNumberFormat="1" applyFont="1" applyFill="1" applyBorder="1" applyAlignment="1">
      <alignment horizontal="center" vertical="center"/>
    </xf>
    <xf numFmtId="49" fontId="8" fillId="0" borderId="1" xfId="1" applyNumberFormat="1" applyFont="1" applyFill="1" applyBorder="1" applyAlignment="1">
      <alignment horizontal="right" vertical="center"/>
    </xf>
    <xf numFmtId="49" fontId="8" fillId="0" borderId="2" xfId="1" applyNumberFormat="1" applyFont="1" applyFill="1" applyBorder="1" applyAlignment="1">
      <alignment horizontal="right" vertical="center"/>
    </xf>
    <xf numFmtId="176" fontId="8" fillId="0" borderId="1" xfId="1" applyNumberFormat="1" applyFont="1" applyFill="1" applyBorder="1" applyAlignment="1">
      <alignment horizontal="center" vertical="center"/>
    </xf>
    <xf numFmtId="176" fontId="8" fillId="0" borderId="2" xfId="1" applyNumberFormat="1" applyFont="1" applyFill="1" applyBorder="1" applyAlignment="1">
      <alignment horizontal="center" vertical="center"/>
    </xf>
    <xf numFmtId="176" fontId="8" fillId="0" borderId="3" xfId="1" applyNumberFormat="1" applyFont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12" xfId="1" applyFill="1" applyBorder="1" applyAlignment="1">
      <alignment horizontal="center" vertical="center"/>
    </xf>
    <xf numFmtId="176" fontId="8" fillId="0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176" fontId="8" fillId="6" borderId="1" xfId="1" applyNumberFormat="1" applyFont="1" applyFill="1" applyBorder="1" applyAlignment="1" applyProtection="1">
      <alignment horizontal="center" vertical="center"/>
      <protection hidden="1"/>
    </xf>
    <xf numFmtId="176" fontId="8" fillId="6" borderId="2" xfId="1" applyNumberFormat="1" applyFont="1" applyFill="1" applyBorder="1" applyAlignment="1" applyProtection="1">
      <alignment horizontal="center" vertical="center"/>
      <protection hidden="1"/>
    </xf>
    <xf numFmtId="176" fontId="8" fillId="6" borderId="3" xfId="1" applyNumberFormat="1" applyFont="1" applyFill="1" applyBorder="1" applyAlignment="1" applyProtection="1">
      <alignment horizontal="center" vertical="center"/>
      <protection hidden="1"/>
    </xf>
    <xf numFmtId="0" fontId="1" fillId="0" borderId="8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4" fillId="0" borderId="13" xfId="1" applyFont="1" applyBorder="1" applyAlignment="1">
      <alignment horizontal="left" vertical="center"/>
    </xf>
    <xf numFmtId="0" fontId="1" fillId="0" borderId="14" xfId="1" applyBorder="1" applyAlignment="1">
      <alignment vertical="center"/>
    </xf>
    <xf numFmtId="0" fontId="14" fillId="0" borderId="5" xfId="1" applyFont="1" applyBorder="1" applyAlignment="1">
      <alignment horizontal="center" vertical="center"/>
    </xf>
    <xf numFmtId="0" fontId="8" fillId="0" borderId="4" xfId="1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49" fontId="8" fillId="0" borderId="3" xfId="1" applyNumberFormat="1" applyFont="1" applyBorder="1" applyAlignment="1">
      <alignment horizontal="center"/>
    </xf>
    <xf numFmtId="176" fontId="8" fillId="0" borderId="4" xfId="1" applyNumberFormat="1" applyFont="1" applyBorder="1" applyAlignment="1">
      <alignment horizontal="center"/>
    </xf>
    <xf numFmtId="179" fontId="8" fillId="0" borderId="1" xfId="1" applyNumberFormat="1" applyFont="1" applyBorder="1" applyAlignment="1">
      <alignment horizontal="center"/>
    </xf>
    <xf numFmtId="179" fontId="8" fillId="0" borderId="3" xfId="1" applyNumberFormat="1" applyFont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49" fontId="8" fillId="0" borderId="1" xfId="1" applyNumberFormat="1" applyFont="1" applyFill="1" applyBorder="1" applyAlignment="1">
      <alignment horizontal="center"/>
    </xf>
    <xf numFmtId="49" fontId="8" fillId="0" borderId="3" xfId="1" applyNumberFormat="1" applyFont="1" applyFill="1" applyBorder="1" applyAlignment="1">
      <alignment horizontal="center"/>
    </xf>
    <xf numFmtId="176" fontId="8" fillId="0" borderId="1" xfId="1" applyNumberFormat="1" applyFont="1" applyFill="1" applyBorder="1" applyAlignment="1">
      <alignment horizontal="center"/>
    </xf>
    <xf numFmtId="176" fontId="8" fillId="0" borderId="3" xfId="1" applyNumberFormat="1" applyFont="1" applyFill="1" applyBorder="1" applyAlignment="1">
      <alignment horizontal="center"/>
    </xf>
    <xf numFmtId="0" fontId="14" fillId="0" borderId="5" xfId="1" applyFont="1" applyFill="1" applyBorder="1" applyAlignment="1">
      <alignment horizontal="center"/>
    </xf>
    <xf numFmtId="0" fontId="14" fillId="0" borderId="6" xfId="1" applyFont="1" applyFill="1" applyBorder="1" applyAlignment="1">
      <alignment horizontal="center"/>
    </xf>
    <xf numFmtId="0" fontId="14" fillId="0" borderId="7" xfId="1" applyFont="1" applyFill="1" applyBorder="1" applyAlignment="1">
      <alignment horizontal="center"/>
    </xf>
    <xf numFmtId="0" fontId="14" fillId="0" borderId="10" xfId="1" applyFont="1" applyFill="1" applyBorder="1" applyAlignment="1">
      <alignment horizontal="center"/>
    </xf>
    <xf numFmtId="0" fontId="14" fillId="0" borderId="11" xfId="1" applyFont="1" applyFill="1" applyBorder="1" applyAlignment="1">
      <alignment horizontal="center"/>
    </xf>
    <xf numFmtId="0" fontId="14" fillId="0" borderId="12" xfId="1" applyFont="1" applyFill="1" applyBorder="1" applyAlignment="1">
      <alignment horizontal="center"/>
    </xf>
    <xf numFmtId="0" fontId="14" fillId="0" borderId="5" xfId="1" applyFont="1" applyFill="1" applyBorder="1" applyAlignment="1" applyProtection="1">
      <alignment horizontal="center"/>
      <protection hidden="1"/>
    </xf>
    <xf numFmtId="0" fontId="14" fillId="0" borderId="6" xfId="1" applyFont="1" applyFill="1" applyBorder="1" applyAlignment="1" applyProtection="1">
      <alignment horizontal="center"/>
      <protection hidden="1"/>
    </xf>
    <xf numFmtId="0" fontId="14" fillId="0" borderId="7" xfId="1" applyFont="1" applyFill="1" applyBorder="1" applyAlignment="1" applyProtection="1">
      <alignment horizontal="center"/>
      <protection hidden="1"/>
    </xf>
    <xf numFmtId="0" fontId="14" fillId="0" borderId="5" xfId="1" applyFont="1" applyFill="1" applyBorder="1" applyAlignment="1" applyProtection="1">
      <alignment horizontal="center" vertical="center"/>
      <protection hidden="1"/>
    </xf>
    <xf numFmtId="0" fontId="14" fillId="0" borderId="6" xfId="1" applyFont="1" applyFill="1" applyBorder="1" applyAlignment="1" applyProtection="1">
      <alignment horizontal="center" vertical="center"/>
      <protection hidden="1"/>
    </xf>
    <xf numFmtId="0" fontId="14" fillId="0" borderId="7" xfId="1" applyFont="1" applyFill="1" applyBorder="1" applyAlignment="1" applyProtection="1">
      <alignment horizontal="center" vertical="center"/>
      <protection hidden="1"/>
    </xf>
    <xf numFmtId="0" fontId="1" fillId="0" borderId="11" xfId="1" applyFill="1" applyBorder="1" applyAlignment="1">
      <alignment horizontal="center" vertical="center"/>
    </xf>
    <xf numFmtId="0" fontId="13" fillId="0" borderId="5" xfId="1" applyFont="1" applyFill="1" applyBorder="1" applyAlignment="1" applyProtection="1">
      <alignment horizontal="center"/>
      <protection hidden="1"/>
    </xf>
    <xf numFmtId="0" fontId="13" fillId="0" borderId="6" xfId="1" applyFont="1" applyFill="1" applyBorder="1" applyAlignment="1" applyProtection="1">
      <alignment horizontal="center"/>
      <protection hidden="1"/>
    </xf>
    <xf numFmtId="0" fontId="13" fillId="0" borderId="7" xfId="1" applyFont="1" applyFill="1" applyBorder="1" applyAlignment="1" applyProtection="1">
      <alignment horizontal="center"/>
      <protection hidden="1"/>
    </xf>
    <xf numFmtId="0" fontId="14" fillId="0" borderId="10" xfId="1" applyFont="1" applyFill="1" applyBorder="1" applyAlignment="1" applyProtection="1">
      <alignment horizontal="center"/>
      <protection hidden="1"/>
    </xf>
    <xf numFmtId="0" fontId="14" fillId="0" borderId="11" xfId="1" applyFont="1" applyFill="1" applyBorder="1" applyAlignment="1" applyProtection="1">
      <alignment horizontal="center"/>
      <protection hidden="1"/>
    </xf>
    <xf numFmtId="0" fontId="14" fillId="0" borderId="12" xfId="1" applyFont="1" applyFill="1" applyBorder="1" applyAlignment="1" applyProtection="1">
      <alignment horizontal="center"/>
      <protection hidden="1"/>
    </xf>
    <xf numFmtId="0" fontId="8" fillId="0" borderId="1" xfId="1" applyFont="1" applyFill="1" applyBorder="1" applyAlignment="1" applyProtection="1">
      <alignment horizontal="center" vertical="center"/>
      <protection hidden="1"/>
    </xf>
    <xf numFmtId="0" fontId="8" fillId="0" borderId="2" xfId="1" applyFont="1" applyFill="1" applyBorder="1" applyAlignment="1" applyProtection="1">
      <alignment horizontal="center" vertical="center"/>
      <protection hidden="1"/>
    </xf>
    <xf numFmtId="0" fontId="8" fillId="0" borderId="3" xfId="1" applyFont="1" applyFill="1" applyBorder="1" applyAlignment="1" applyProtection="1">
      <alignment horizontal="center" vertical="center"/>
      <protection hidden="1"/>
    </xf>
    <xf numFmtId="180" fontId="8" fillId="0" borderId="1" xfId="1" applyNumberFormat="1" applyFont="1" applyFill="1" applyBorder="1" applyAlignment="1" applyProtection="1">
      <alignment horizontal="center" vertical="center"/>
      <protection hidden="1"/>
    </xf>
    <xf numFmtId="180" fontId="8" fillId="0" borderId="3" xfId="1" applyNumberFormat="1" applyFont="1" applyFill="1" applyBorder="1" applyAlignment="1" applyProtection="1">
      <alignment horizontal="center" vertical="center"/>
      <protection hidden="1"/>
    </xf>
    <xf numFmtId="180" fontId="8" fillId="0" borderId="2" xfId="1" applyNumberFormat="1" applyFont="1" applyFill="1" applyBorder="1" applyAlignment="1" applyProtection="1">
      <alignment horizontal="center" vertical="center"/>
      <protection hidden="1"/>
    </xf>
    <xf numFmtId="176" fontId="8" fillId="0" borderId="1" xfId="1" applyNumberFormat="1" applyFont="1" applyFill="1" applyBorder="1" applyAlignment="1" applyProtection="1">
      <alignment horizontal="center" vertical="center"/>
      <protection hidden="1"/>
    </xf>
    <xf numFmtId="176" fontId="8" fillId="0" borderId="2" xfId="1" applyNumberFormat="1" applyFont="1" applyFill="1" applyBorder="1" applyAlignment="1" applyProtection="1">
      <alignment horizontal="center" vertical="center"/>
      <protection hidden="1"/>
    </xf>
    <xf numFmtId="176" fontId="8" fillId="0" borderId="3" xfId="1" applyNumberFormat="1" applyFont="1" applyFill="1" applyBorder="1" applyAlignment="1" applyProtection="1">
      <alignment horizontal="center" vertical="center"/>
      <protection hidden="1"/>
    </xf>
    <xf numFmtId="0" fontId="12" fillId="0" borderId="5" xfId="1" applyFont="1" applyFill="1" applyBorder="1" applyAlignment="1">
      <alignment horizontal="center" vertical="center"/>
    </xf>
    <xf numFmtId="0" fontId="12" fillId="0" borderId="6" xfId="1" applyFont="1" applyFill="1" applyBorder="1" applyAlignment="1">
      <alignment horizontal="center" vertical="center"/>
    </xf>
    <xf numFmtId="0" fontId="12" fillId="0" borderId="7" xfId="1" applyFont="1" applyFill="1" applyBorder="1" applyAlignment="1">
      <alignment horizontal="center" vertical="center"/>
    </xf>
    <xf numFmtId="0" fontId="12" fillId="0" borderId="8" xfId="1" applyFont="1" applyFill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2" fillId="0" borderId="9" xfId="1" applyFont="1" applyFill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2" fillId="0" borderId="11" xfId="1" applyFont="1" applyFill="1" applyBorder="1" applyAlignment="1">
      <alignment horizontal="center" vertical="center"/>
    </xf>
    <xf numFmtId="0" fontId="12" fillId="0" borderId="12" xfId="1" applyFont="1" applyFill="1" applyBorder="1" applyAlignment="1">
      <alignment horizontal="center" vertical="center"/>
    </xf>
    <xf numFmtId="180" fontId="8" fillId="6" borderId="1" xfId="1" applyNumberFormat="1" applyFont="1" applyFill="1" applyBorder="1" applyAlignment="1" applyProtection="1">
      <alignment horizontal="center" vertical="center"/>
      <protection hidden="1"/>
    </xf>
    <xf numFmtId="180" fontId="8" fillId="6" borderId="2" xfId="1" applyNumberFormat="1" applyFont="1" applyFill="1" applyBorder="1" applyAlignment="1" applyProtection="1">
      <alignment horizontal="center" vertical="center"/>
      <protection hidden="1"/>
    </xf>
    <xf numFmtId="180" fontId="8" fillId="6" borderId="3" xfId="1" applyNumberFormat="1" applyFont="1" applyFill="1" applyBorder="1" applyAlignment="1" applyProtection="1">
      <alignment horizontal="center" vertical="center"/>
      <protection hidden="1"/>
    </xf>
    <xf numFmtId="0" fontId="8" fillId="4" borderId="1" xfId="1" applyFont="1" applyFill="1" applyBorder="1" applyAlignment="1" applyProtection="1">
      <alignment horizontal="center" vertical="center"/>
      <protection hidden="1"/>
    </xf>
    <xf numFmtId="0" fontId="8" fillId="4" borderId="2" xfId="1" applyFont="1" applyFill="1" applyBorder="1" applyAlignment="1" applyProtection="1">
      <alignment horizontal="center" vertical="center"/>
      <protection hidden="1"/>
    </xf>
    <xf numFmtId="0" fontId="8" fillId="4" borderId="3" xfId="1" applyFont="1" applyFill="1" applyBorder="1" applyAlignment="1" applyProtection="1">
      <alignment horizontal="center" vertical="center"/>
      <protection hidden="1"/>
    </xf>
    <xf numFmtId="180" fontId="8" fillId="5" borderId="1" xfId="1" applyNumberFormat="1" applyFont="1" applyFill="1" applyBorder="1" applyAlignment="1" applyProtection="1">
      <alignment horizontal="center" vertical="center"/>
      <protection hidden="1"/>
    </xf>
    <xf numFmtId="180" fontId="8" fillId="5" borderId="3" xfId="1" applyNumberFormat="1" applyFont="1" applyFill="1" applyBorder="1" applyAlignment="1" applyProtection="1">
      <alignment horizontal="center" vertical="center"/>
      <protection hidden="1"/>
    </xf>
    <xf numFmtId="0" fontId="12" fillId="4" borderId="5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7" xfId="1" applyFont="1" applyFill="1" applyBorder="1" applyAlignment="1">
      <alignment horizontal="center" vertical="center"/>
    </xf>
    <xf numFmtId="0" fontId="12" fillId="4" borderId="8" xfId="1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center" vertical="center"/>
    </xf>
    <xf numFmtId="0" fontId="12" fillId="4" borderId="9" xfId="1" applyFont="1" applyFill="1" applyBorder="1" applyAlignment="1">
      <alignment horizontal="center" vertical="center"/>
    </xf>
    <xf numFmtId="0" fontId="12" fillId="4" borderId="10" xfId="1" applyFont="1" applyFill="1" applyBorder="1" applyAlignment="1">
      <alignment horizontal="center" vertical="center"/>
    </xf>
    <xf numFmtId="0" fontId="12" fillId="4" borderId="11" xfId="1" applyFont="1" applyFill="1" applyBorder="1" applyAlignment="1">
      <alignment horizontal="center" vertical="center"/>
    </xf>
    <xf numFmtId="0" fontId="12" fillId="4" borderId="12" xfId="1" applyFont="1" applyFill="1" applyBorder="1" applyAlignment="1">
      <alignment horizontal="center" vertical="center"/>
    </xf>
    <xf numFmtId="0" fontId="8" fillId="6" borderId="1" xfId="1" applyFont="1" applyFill="1" applyBorder="1" applyAlignment="1" applyProtection="1">
      <alignment horizontal="center" vertical="center"/>
      <protection hidden="1"/>
    </xf>
    <xf numFmtId="0" fontId="8" fillId="6" borderId="3" xfId="1" applyFont="1" applyFill="1" applyBorder="1" applyAlignment="1" applyProtection="1">
      <alignment horizontal="center" vertical="center"/>
      <protection hidden="1"/>
    </xf>
    <xf numFmtId="0" fontId="13" fillId="6" borderId="5" xfId="1" applyFont="1" applyFill="1" applyBorder="1" applyAlignment="1" applyProtection="1">
      <alignment horizontal="center"/>
      <protection hidden="1"/>
    </xf>
    <xf numFmtId="0" fontId="13" fillId="6" borderId="6" xfId="1" applyFont="1" applyFill="1" applyBorder="1" applyAlignment="1" applyProtection="1">
      <alignment horizontal="center"/>
      <protection hidden="1"/>
    </xf>
    <xf numFmtId="0" fontId="13" fillId="6" borderId="7" xfId="1" applyFont="1" applyFill="1" applyBorder="1" applyAlignment="1" applyProtection="1">
      <alignment horizontal="center"/>
      <protection hidden="1"/>
    </xf>
    <xf numFmtId="0" fontId="14" fillId="6" borderId="5" xfId="1" applyFont="1" applyFill="1" applyBorder="1" applyAlignment="1" applyProtection="1">
      <alignment horizontal="center"/>
      <protection hidden="1"/>
    </xf>
    <xf numFmtId="0" fontId="14" fillId="6" borderId="6" xfId="1" applyFont="1" applyFill="1" applyBorder="1" applyAlignment="1" applyProtection="1">
      <alignment horizontal="center"/>
      <protection hidden="1"/>
    </xf>
    <xf numFmtId="0" fontId="14" fillId="6" borderId="7" xfId="1" applyFont="1" applyFill="1" applyBorder="1" applyAlignment="1" applyProtection="1">
      <alignment horizontal="center"/>
      <protection hidden="1"/>
    </xf>
    <xf numFmtId="0" fontId="14" fillId="4" borderId="10" xfId="1" applyFont="1" applyFill="1" applyBorder="1" applyAlignment="1" applyProtection="1">
      <alignment horizontal="center"/>
      <protection hidden="1"/>
    </xf>
    <xf numFmtId="0" fontId="14" fillId="4" borderId="11" xfId="1" applyFont="1" applyFill="1" applyBorder="1" applyAlignment="1" applyProtection="1">
      <alignment horizontal="center"/>
      <protection hidden="1"/>
    </xf>
    <xf numFmtId="0" fontId="14" fillId="4" borderId="12" xfId="1" applyFont="1" applyFill="1" applyBorder="1" applyAlignment="1" applyProtection="1">
      <alignment horizontal="center"/>
      <protection hidden="1"/>
    </xf>
    <xf numFmtId="0" fontId="14" fillId="5" borderId="10" xfId="1" applyFont="1" applyFill="1" applyBorder="1" applyAlignment="1" applyProtection="1">
      <alignment horizontal="center"/>
      <protection hidden="1"/>
    </xf>
    <xf numFmtId="0" fontId="14" fillId="5" borderId="12" xfId="1" applyFont="1" applyFill="1" applyBorder="1" applyAlignment="1" applyProtection="1">
      <alignment horizontal="center"/>
      <protection hidden="1"/>
    </xf>
    <xf numFmtId="0" fontId="14" fillId="6" borderId="10" xfId="1" applyFont="1" applyFill="1" applyBorder="1" applyAlignment="1" applyProtection="1">
      <alignment horizontal="center"/>
      <protection hidden="1"/>
    </xf>
    <xf numFmtId="0" fontId="14" fillId="6" borderId="12" xfId="1" applyFont="1" applyFill="1" applyBorder="1" applyAlignment="1" applyProtection="1">
      <alignment horizontal="center"/>
      <protection hidden="1"/>
    </xf>
    <xf numFmtId="0" fontId="14" fillId="6" borderId="11" xfId="1" applyFont="1" applyFill="1" applyBorder="1" applyAlignment="1" applyProtection="1">
      <alignment horizontal="center"/>
      <protection hidden="1"/>
    </xf>
    <xf numFmtId="0" fontId="8" fillId="4" borderId="4" xfId="1" applyFont="1" applyFill="1" applyBorder="1" applyAlignment="1">
      <alignment horizontal="center"/>
    </xf>
    <xf numFmtId="180" fontId="8" fillId="4" borderId="4" xfId="1" applyNumberFormat="1" applyFont="1" applyFill="1" applyBorder="1" applyAlignment="1">
      <alignment horizontal="center"/>
    </xf>
    <xf numFmtId="49" fontId="8" fillId="5" borderId="4" xfId="1" applyNumberFormat="1" applyFont="1" applyFill="1" applyBorder="1" applyAlignment="1">
      <alignment horizontal="center"/>
    </xf>
    <xf numFmtId="176" fontId="8" fillId="5" borderId="1" xfId="1" applyNumberFormat="1" applyFont="1" applyFill="1" applyBorder="1" applyAlignment="1">
      <alignment horizontal="center"/>
    </xf>
    <xf numFmtId="176" fontId="8" fillId="5" borderId="2" xfId="1" applyNumberFormat="1" applyFont="1" applyFill="1" applyBorder="1" applyAlignment="1">
      <alignment horizontal="center"/>
    </xf>
    <xf numFmtId="176" fontId="8" fillId="5" borderId="3" xfId="1" applyNumberFormat="1" applyFont="1" applyFill="1" applyBorder="1" applyAlignment="1">
      <alignment horizontal="center"/>
    </xf>
    <xf numFmtId="181" fontId="8" fillId="6" borderId="4" xfId="1" applyNumberFormat="1" applyFont="1" applyFill="1" applyBorder="1" applyAlignment="1">
      <alignment horizontal="center"/>
    </xf>
    <xf numFmtId="0" fontId="14" fillId="4" borderId="5" xfId="1" applyFont="1" applyFill="1" applyBorder="1" applyAlignment="1">
      <alignment horizontal="center"/>
    </xf>
    <xf numFmtId="0" fontId="14" fillId="4" borderId="6" xfId="1" applyFont="1" applyFill="1" applyBorder="1" applyAlignment="1">
      <alignment horizontal="center"/>
    </xf>
    <xf numFmtId="0" fontId="14" fillId="4" borderId="7" xfId="1" applyFont="1" applyFill="1" applyBorder="1" applyAlignment="1">
      <alignment horizontal="center"/>
    </xf>
    <xf numFmtId="0" fontId="14" fillId="4" borderId="10" xfId="1" applyFont="1" applyFill="1" applyBorder="1" applyAlignment="1">
      <alignment horizontal="center"/>
    </xf>
    <xf numFmtId="0" fontId="14" fillId="4" borderId="11" xfId="1" applyFont="1" applyFill="1" applyBorder="1" applyAlignment="1">
      <alignment horizontal="center"/>
    </xf>
    <xf numFmtId="0" fontId="14" fillId="4" borderId="12" xfId="1" applyFont="1" applyFill="1" applyBorder="1" applyAlignment="1">
      <alignment horizontal="center"/>
    </xf>
    <xf numFmtId="0" fontId="14" fillId="0" borderId="5" xfId="1" applyFont="1" applyBorder="1" applyAlignment="1" applyProtection="1">
      <alignment horizontal="center"/>
      <protection hidden="1"/>
    </xf>
    <xf numFmtId="0" fontId="14" fillId="0" borderId="6" xfId="1" applyFont="1" applyBorder="1" applyAlignment="1" applyProtection="1">
      <alignment horizontal="center"/>
      <protection hidden="1"/>
    </xf>
    <xf numFmtId="0" fontId="14" fillId="0" borderId="7" xfId="1" applyFont="1" applyBorder="1" applyAlignment="1" applyProtection="1">
      <alignment horizontal="center"/>
      <protection hidden="1"/>
    </xf>
    <xf numFmtId="0" fontId="14" fillId="4" borderId="5" xfId="1" applyFont="1" applyFill="1" applyBorder="1" applyAlignment="1" applyProtection="1">
      <alignment horizontal="center" vertical="center"/>
      <protection hidden="1"/>
    </xf>
    <xf numFmtId="0" fontId="14" fillId="4" borderId="6" xfId="1" applyFont="1" applyFill="1" applyBorder="1" applyAlignment="1" applyProtection="1">
      <alignment horizontal="center" vertical="center"/>
      <protection hidden="1"/>
    </xf>
    <xf numFmtId="0" fontId="14" fillId="4" borderId="7" xfId="1" applyFont="1" applyFill="1" applyBorder="1" applyAlignment="1" applyProtection="1">
      <alignment horizontal="center" vertical="center"/>
      <protection hidden="1"/>
    </xf>
    <xf numFmtId="0" fontId="1" fillId="4" borderId="10" xfId="1" applyFill="1" applyBorder="1" applyAlignment="1">
      <alignment horizontal="center" vertical="center"/>
    </xf>
    <xf numFmtId="0" fontId="1" fillId="4" borderId="11" xfId="1" applyFill="1" applyBorder="1" applyAlignment="1">
      <alignment horizontal="center" vertical="center"/>
    </xf>
    <xf numFmtId="0" fontId="1" fillId="4" borderId="12" xfId="1" applyFill="1" applyBorder="1" applyAlignment="1">
      <alignment horizontal="center" vertical="center"/>
    </xf>
    <xf numFmtId="0" fontId="14" fillId="5" borderId="5" xfId="1" applyFont="1" applyFill="1" applyBorder="1" applyAlignment="1" applyProtection="1">
      <alignment horizontal="center"/>
      <protection hidden="1"/>
    </xf>
    <xf numFmtId="0" fontId="14" fillId="5" borderId="7" xfId="1" applyFont="1" applyFill="1" applyBorder="1" applyAlignment="1" applyProtection="1">
      <alignment horizontal="center"/>
      <protection hidden="1"/>
    </xf>
    <xf numFmtId="0" fontId="1" fillId="4" borderId="5" xfId="1" applyFill="1" applyBorder="1" applyAlignment="1">
      <alignment horizontal="center" vertical="center"/>
    </xf>
    <xf numFmtId="0" fontId="1" fillId="4" borderId="7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9" xfId="1" applyFill="1" applyBorder="1" applyAlignment="1">
      <alignment horizontal="center" vertical="center"/>
    </xf>
    <xf numFmtId="0" fontId="14" fillId="4" borderId="4" xfId="1" applyFont="1" applyFill="1" applyBorder="1" applyAlignment="1">
      <alignment horizontal="center"/>
    </xf>
    <xf numFmtId="0" fontId="1" fillId="4" borderId="4" xfId="1" applyFill="1" applyBorder="1" applyAlignment="1"/>
    <xf numFmtId="0" fontId="1" fillId="5" borderId="4" xfId="1" applyFont="1" applyFill="1" applyBorder="1" applyAlignment="1">
      <alignment horizontal="center"/>
    </xf>
    <xf numFmtId="0" fontId="1" fillId="5" borderId="4" xfId="1" applyFill="1" applyBorder="1" applyAlignment="1">
      <alignment horizontal="center"/>
    </xf>
    <xf numFmtId="0" fontId="14" fillId="5" borderId="1" xfId="1" applyFont="1" applyFill="1" applyBorder="1" applyAlignment="1">
      <alignment horizontal="center"/>
    </xf>
    <xf numFmtId="0" fontId="14" fillId="5" borderId="2" xfId="1" applyFont="1" applyFill="1" applyBorder="1" applyAlignment="1">
      <alignment horizontal="center"/>
    </xf>
    <xf numFmtId="0" fontId="14" fillId="5" borderId="3" xfId="1" applyFont="1" applyFill="1" applyBorder="1" applyAlignment="1">
      <alignment horizontal="center"/>
    </xf>
    <xf numFmtId="0" fontId="14" fillId="6" borderId="4" xfId="1" applyFont="1" applyFill="1" applyBorder="1" applyAlignment="1">
      <alignment horizontal="center"/>
    </xf>
    <xf numFmtId="49" fontId="8" fillId="5" borderId="1" xfId="1" applyNumberFormat="1" applyFont="1" applyFill="1" applyBorder="1" applyAlignment="1">
      <alignment horizontal="center"/>
    </xf>
    <xf numFmtId="49" fontId="8" fillId="5" borderId="3" xfId="1" applyNumberFormat="1" applyFont="1" applyFill="1" applyBorder="1" applyAlignment="1">
      <alignment horizontal="center"/>
    </xf>
    <xf numFmtId="176" fontId="8" fillId="6" borderId="1" xfId="1" applyNumberFormat="1" applyFont="1" applyFill="1" applyBorder="1" applyAlignment="1">
      <alignment horizontal="center"/>
    </xf>
    <xf numFmtId="176" fontId="8" fillId="6" borderId="3" xfId="1" applyNumberFormat="1" applyFont="1" applyFill="1" applyBorder="1" applyAlignment="1">
      <alignment horizontal="center"/>
    </xf>
    <xf numFmtId="0" fontId="1" fillId="0" borderId="15" xfId="1" applyBorder="1" applyAlignment="1">
      <alignment vertical="center"/>
    </xf>
    <xf numFmtId="0" fontId="14" fillId="0" borderId="13" xfId="1" applyFont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1" fillId="0" borderId="15" xfId="1" applyBorder="1" applyAlignment="1">
      <alignment horizontal="center" vertical="center"/>
    </xf>
    <xf numFmtId="49" fontId="8" fillId="4" borderId="2" xfId="1" applyNumberFormat="1" applyFont="1" applyFill="1" applyBorder="1" applyAlignment="1">
      <alignment horizontal="center" vertical="center"/>
    </xf>
    <xf numFmtId="49" fontId="8" fillId="5" borderId="1" xfId="1" applyNumberFormat="1" applyFont="1" applyFill="1" applyBorder="1" applyAlignment="1">
      <alignment horizontal="center" vertical="center"/>
    </xf>
    <xf numFmtId="49" fontId="8" fillId="5" borderId="2" xfId="1" applyNumberFormat="1" applyFont="1" applyFill="1" applyBorder="1" applyAlignment="1">
      <alignment horizontal="center" vertical="center"/>
    </xf>
    <xf numFmtId="49" fontId="8" fillId="5" borderId="3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 applyProtection="1">
      <alignment horizontal="center" vertical="center"/>
      <protection hidden="1"/>
    </xf>
    <xf numFmtId="0" fontId="14" fillId="4" borderId="5" xfId="1" applyFont="1" applyFill="1" applyBorder="1" applyAlignment="1">
      <alignment horizontal="center" vertical="center"/>
    </xf>
    <xf numFmtId="0" fontId="14" fillId="4" borderId="6" xfId="1" applyFont="1" applyFill="1" applyBorder="1" applyAlignment="1">
      <alignment horizontal="center" vertical="center"/>
    </xf>
    <xf numFmtId="0" fontId="14" fillId="4" borderId="7" xfId="1" applyFont="1" applyFill="1" applyBorder="1" applyAlignment="1">
      <alignment horizontal="center" vertical="center"/>
    </xf>
    <xf numFmtId="0" fontId="14" fillId="4" borderId="8" xfId="1" applyFont="1" applyFill="1" applyBorder="1" applyAlignment="1">
      <alignment horizontal="center" vertical="center"/>
    </xf>
    <xf numFmtId="0" fontId="14" fillId="4" borderId="0" xfId="1" applyFont="1" applyFill="1" applyBorder="1" applyAlignment="1">
      <alignment horizontal="center" vertical="center"/>
    </xf>
    <xf numFmtId="0" fontId="14" fillId="4" borderId="9" xfId="1" applyFont="1" applyFill="1" applyBorder="1" applyAlignment="1">
      <alignment horizontal="center" vertical="center"/>
    </xf>
    <xf numFmtId="0" fontId="14" fillId="4" borderId="10" xfId="1" applyFont="1" applyFill="1" applyBorder="1" applyAlignment="1">
      <alignment horizontal="center" vertical="center"/>
    </xf>
    <xf numFmtId="0" fontId="14" fillId="4" borderId="11" xfId="1" applyFont="1" applyFill="1" applyBorder="1" applyAlignment="1">
      <alignment horizontal="center" vertical="center"/>
    </xf>
    <xf numFmtId="0" fontId="14" fillId="4" borderId="12" xfId="1" applyFont="1" applyFill="1" applyBorder="1" applyAlignment="1">
      <alignment horizontal="center" vertical="center"/>
    </xf>
    <xf numFmtId="0" fontId="14" fillId="4" borderId="13" xfId="1" applyFont="1" applyFill="1" applyBorder="1" applyAlignment="1">
      <alignment horizontal="center" vertical="center"/>
    </xf>
    <xf numFmtId="0" fontId="14" fillId="5" borderId="13" xfId="1" applyFont="1" applyFill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4" fillId="6" borderId="13" xfId="1" applyFont="1" applyFill="1" applyBorder="1" applyAlignment="1">
      <alignment horizontal="center" vertical="center"/>
    </xf>
    <xf numFmtId="0" fontId="8" fillId="4" borderId="13" xfId="1" applyNumberFormat="1" applyFont="1" applyFill="1" applyBorder="1" applyAlignment="1">
      <alignment horizontal="center" vertical="center"/>
    </xf>
    <xf numFmtId="0" fontId="8" fillId="4" borderId="14" xfId="1" applyNumberFormat="1" applyFont="1" applyFill="1" applyBorder="1" applyAlignment="1">
      <alignment horizontal="center" vertical="center"/>
    </xf>
    <xf numFmtId="0" fontId="1" fillId="4" borderId="15" xfId="1" applyNumberFormat="1" applyFill="1" applyBorder="1" applyAlignment="1"/>
    <xf numFmtId="0" fontId="1" fillId="0" borderId="2" xfId="1" applyFont="1" applyBorder="1" applyAlignment="1">
      <alignment horizontal="left"/>
    </xf>
    <xf numFmtId="0" fontId="1" fillId="0" borderId="3" xfId="1" applyFont="1" applyBorder="1" applyAlignment="1">
      <alignment horizontal="left"/>
    </xf>
    <xf numFmtId="182" fontId="8" fillId="4" borderId="13" xfId="1" applyNumberFormat="1" applyFont="1" applyFill="1" applyBorder="1" applyAlignment="1">
      <alignment horizontal="center" vertical="center"/>
    </xf>
    <xf numFmtId="182" fontId="8" fillId="4" borderId="14" xfId="1" applyNumberFormat="1" applyFont="1" applyFill="1" applyBorder="1" applyAlignment="1">
      <alignment horizontal="center" vertical="center"/>
    </xf>
    <xf numFmtId="182" fontId="8" fillId="4" borderId="15" xfId="1" applyNumberFormat="1" applyFont="1" applyFill="1" applyBorder="1" applyAlignment="1">
      <alignment horizontal="center" vertical="center"/>
    </xf>
    <xf numFmtId="49" fontId="8" fillId="4" borderId="5" xfId="1" applyNumberFormat="1" applyFont="1" applyFill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49" fontId="8" fillId="5" borderId="5" xfId="1" applyNumberFormat="1" applyFont="1" applyFill="1" applyBorder="1" applyAlignment="1">
      <alignment horizontal="center" vertical="center"/>
    </xf>
    <xf numFmtId="176" fontId="8" fillId="6" borderId="5" xfId="1" applyNumberFormat="1" applyFont="1" applyFill="1" applyBorder="1" applyAlignment="1" applyProtection="1">
      <alignment horizontal="center" vertical="center"/>
      <protection hidden="1"/>
    </xf>
    <xf numFmtId="176" fontId="8" fillId="6" borderId="6" xfId="1" applyNumberFormat="1" applyFont="1" applyFill="1" applyBorder="1" applyAlignment="1" applyProtection="1">
      <alignment horizontal="center" vertical="center"/>
      <protection hidden="1"/>
    </xf>
    <xf numFmtId="176" fontId="8" fillId="6" borderId="7" xfId="1" applyNumberFormat="1" applyFont="1" applyFill="1" applyBorder="1" applyAlignment="1" applyProtection="1">
      <alignment horizontal="center" vertical="center"/>
      <protection hidden="1"/>
    </xf>
    <xf numFmtId="176" fontId="8" fillId="6" borderId="10" xfId="1" applyNumberFormat="1" applyFont="1" applyFill="1" applyBorder="1" applyAlignment="1" applyProtection="1">
      <alignment horizontal="center" vertical="center"/>
      <protection hidden="1"/>
    </xf>
    <xf numFmtId="176" fontId="8" fillId="6" borderId="11" xfId="1" applyNumberFormat="1" applyFont="1" applyFill="1" applyBorder="1" applyAlignment="1" applyProtection="1">
      <alignment horizontal="center" vertical="center"/>
      <protection hidden="1"/>
    </xf>
    <xf numFmtId="176" fontId="8" fillId="6" borderId="12" xfId="1" applyNumberFormat="1" applyFont="1" applyFill="1" applyBorder="1" applyAlignment="1" applyProtection="1">
      <alignment horizontal="center" vertical="center"/>
      <protection hidden="1"/>
    </xf>
    <xf numFmtId="0" fontId="1" fillId="0" borderId="1" xfId="1" applyFont="1" applyBorder="1" applyAlignment="1">
      <alignment horizontal="left"/>
    </xf>
    <xf numFmtId="0" fontId="13" fillId="4" borderId="1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 wrapText="1"/>
    </xf>
    <xf numFmtId="0" fontId="13" fillId="4" borderId="3" xfId="1" applyFont="1" applyFill="1" applyBorder="1" applyAlignment="1">
      <alignment horizontal="center" vertical="center" wrapText="1"/>
    </xf>
    <xf numFmtId="0" fontId="13" fillId="4" borderId="4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3" fillId="5" borderId="2" xfId="1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/>
    </xf>
    <xf numFmtId="0" fontId="13" fillId="6" borderId="2" xfId="1" applyFont="1" applyFill="1" applyBorder="1" applyAlignment="1">
      <alignment horizontal="center" vertical="center"/>
    </xf>
    <xf numFmtId="0" fontId="13" fillId="6" borderId="3" xfId="1" applyFont="1" applyFill="1" applyBorder="1" applyAlignment="1">
      <alignment horizontal="center" vertical="center"/>
    </xf>
    <xf numFmtId="176" fontId="8" fillId="4" borderId="4" xfId="1" applyNumberFormat="1" applyFont="1" applyFill="1" applyBorder="1" applyAlignment="1">
      <alignment horizontal="center" vertical="center"/>
    </xf>
    <xf numFmtId="183" fontId="1" fillId="0" borderId="13" xfId="1" applyNumberFormat="1" applyBorder="1" applyAlignment="1">
      <alignment horizontal="center" vertical="center"/>
    </xf>
    <xf numFmtId="183" fontId="1" fillId="0" borderId="14" xfId="1" applyNumberFormat="1" applyBorder="1" applyAlignment="1">
      <alignment horizontal="center" vertical="center"/>
    </xf>
    <xf numFmtId="183" fontId="1" fillId="0" borderId="15" xfId="1" applyNumberFormat="1" applyBorder="1" applyAlignment="1">
      <alignment horizontal="center" vertical="center"/>
    </xf>
    <xf numFmtId="0" fontId="1" fillId="5" borderId="1" xfId="1" applyFont="1" applyFill="1" applyBorder="1" applyAlignment="1">
      <alignment horizontal="center" vertical="center"/>
    </xf>
    <xf numFmtId="0" fontId="1" fillId="5" borderId="2" xfId="1" applyFill="1" applyBorder="1" applyAlignment="1">
      <alignment horizontal="center" vertical="center"/>
    </xf>
    <xf numFmtId="0" fontId="1" fillId="5" borderId="3" xfId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0" fontId="1" fillId="6" borderId="2" xfId="1" applyFill="1" applyBorder="1" applyAlignment="1"/>
    <xf numFmtId="0" fontId="1" fillId="6" borderId="3" xfId="1" applyFill="1" applyBorder="1" applyAlignment="1"/>
    <xf numFmtId="0" fontId="1" fillId="0" borderId="1" xfId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8" fillId="4" borderId="8" xfId="1" applyFont="1" applyFill="1" applyBorder="1" applyAlignment="1">
      <alignment horizontal="center" vertical="center"/>
    </xf>
    <xf numFmtId="0" fontId="8" fillId="4" borderId="9" xfId="1" applyFont="1" applyFill="1" applyBorder="1" applyAlignment="1">
      <alignment horizontal="center" vertical="center"/>
    </xf>
    <xf numFmtId="182" fontId="8" fillId="4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vertical="center"/>
    </xf>
    <xf numFmtId="0" fontId="1" fillId="0" borderId="4" xfId="1" applyBorder="1" applyAlignment="1">
      <alignment vertical="center"/>
    </xf>
    <xf numFmtId="0" fontId="1" fillId="3" borderId="4" xfId="1" applyFont="1" applyFill="1" applyBorder="1" applyAlignment="1">
      <alignment vertical="center"/>
    </xf>
    <xf numFmtId="0" fontId="1" fillId="3" borderId="4" xfId="1" applyFill="1" applyBorder="1" applyAlignment="1">
      <alignment vertical="center"/>
    </xf>
    <xf numFmtId="0" fontId="1" fillId="4" borderId="1" xfId="1" applyFont="1" applyFill="1" applyBorder="1" applyAlignment="1">
      <alignment horizontal="center" vertical="center" wrapText="1"/>
    </xf>
    <xf numFmtId="0" fontId="1" fillId="4" borderId="3" xfId="1" applyFill="1" applyBorder="1" applyAlignment="1">
      <alignment horizontal="center" vertical="center" wrapText="1"/>
    </xf>
    <xf numFmtId="0" fontId="1" fillId="4" borderId="4" xfId="1" applyFont="1" applyFill="1" applyBorder="1" applyAlignment="1">
      <alignment horizontal="center" vertical="center"/>
    </xf>
    <xf numFmtId="0" fontId="1" fillId="4" borderId="4" xfId="1" applyFill="1" applyBorder="1" applyAlignment="1">
      <alignment horizontal="center" vertical="center"/>
    </xf>
    <xf numFmtId="0" fontId="1" fillId="0" borderId="0" xfId="1" applyFont="1" applyAlignment="1">
      <alignment horizontal="right"/>
    </xf>
    <xf numFmtId="0" fontId="27" fillId="0" borderId="0" xfId="1" applyFont="1" applyBorder="1" applyAlignment="1">
      <alignment vertical="center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1" fillId="0" borderId="0" xfId="1" applyFont="1" applyAlignment="1"/>
    <xf numFmtId="0" fontId="1" fillId="0" borderId="5" xfId="1" applyBorder="1">
      <alignment vertical="center"/>
    </xf>
    <xf numFmtId="0" fontId="1" fillId="0" borderId="6" xfId="1" applyBorder="1">
      <alignment vertical="center"/>
    </xf>
    <xf numFmtId="0" fontId="1" fillId="0" borderId="7" xfId="1" applyBorder="1">
      <alignment vertical="center"/>
    </xf>
    <xf numFmtId="0" fontId="1" fillId="0" borderId="8" xfId="1" applyBorder="1" applyAlignment="1"/>
    <xf numFmtId="0" fontId="27" fillId="0" borderId="0" xfId="1" applyFont="1" applyFill="1" applyBorder="1" applyAlignment="1">
      <alignment horizontal="center" vertical="center"/>
    </xf>
    <xf numFmtId="0" fontId="1" fillId="0" borderId="9" xfId="1" applyBorder="1" applyAlignment="1"/>
    <xf numFmtId="0" fontId="9" fillId="0" borderId="1" xfId="1" applyFont="1" applyBorder="1" applyAlignment="1">
      <alignment horizontal="center" wrapText="1"/>
    </xf>
    <xf numFmtId="0" fontId="4" fillId="8" borderId="8" xfId="1" applyFont="1" applyFill="1" applyBorder="1" applyAlignment="1">
      <alignment horizontal="center" wrapText="1"/>
    </xf>
    <xf numFmtId="0" fontId="9" fillId="5" borderId="4" xfId="1" applyFont="1" applyFill="1" applyBorder="1" applyAlignment="1">
      <alignment horizontal="center" wrapText="1"/>
    </xf>
    <xf numFmtId="0" fontId="9" fillId="5" borderId="1" xfId="1" applyFont="1" applyFill="1" applyBorder="1" applyAlignment="1">
      <alignment horizontal="center" wrapText="1"/>
    </xf>
    <xf numFmtId="0" fontId="1" fillId="0" borderId="8" xfId="1" applyBorder="1">
      <alignment vertical="center"/>
    </xf>
    <xf numFmtId="0" fontId="9" fillId="0" borderId="8" xfId="1" applyFont="1" applyFill="1" applyBorder="1" applyAlignment="1">
      <alignment horizontal="center" wrapText="1"/>
    </xf>
    <xf numFmtId="0" fontId="9" fillId="0" borderId="0" xfId="1" applyFont="1" applyFill="1" applyBorder="1" applyAlignment="1">
      <alignment horizontal="center" wrapText="1"/>
    </xf>
    <xf numFmtId="0" fontId="11" fillId="0" borderId="1" xfId="1" applyFont="1" applyBorder="1" applyAlignment="1">
      <alignment horizontal="right" vertical="center"/>
    </xf>
    <xf numFmtId="10" fontId="9" fillId="0" borderId="2" xfId="1" applyNumberFormat="1" applyFont="1" applyBorder="1" applyAlignment="1">
      <alignment vertical="center" wrapText="1"/>
    </xf>
    <xf numFmtId="0" fontId="1" fillId="0" borderId="2" xfId="1" applyBorder="1" applyAlignment="1">
      <alignment vertical="center"/>
    </xf>
    <xf numFmtId="0" fontId="1" fillId="0" borderId="8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Font="1" applyBorder="1" applyAlignment="1">
      <alignment horizontal="left"/>
    </xf>
    <xf numFmtId="0" fontId="1" fillId="0" borderId="9" xfId="1" applyFont="1" applyBorder="1" applyAlignment="1">
      <alignment horizontal="left"/>
    </xf>
    <xf numFmtId="49" fontId="1" fillId="0" borderId="8" xfId="1" applyNumberFormat="1" applyFont="1" applyBorder="1" applyAlignment="1">
      <alignment horizontal="right"/>
    </xf>
    <xf numFmtId="0" fontId="1" fillId="0" borderId="9" xfId="1" applyBorder="1">
      <alignment vertical="center"/>
    </xf>
    <xf numFmtId="0" fontId="1" fillId="0" borderId="4" xfId="1" applyFont="1" applyBorder="1" applyAlignment="1">
      <alignment horizontal="center" vertical="center" wrapText="1"/>
    </xf>
    <xf numFmtId="184" fontId="1" fillId="0" borderId="4" xfId="1" applyNumberFormat="1" applyBorder="1" applyAlignment="1">
      <alignment horizontal="center" vertical="center"/>
    </xf>
    <xf numFmtId="185" fontId="1" fillId="0" borderId="4" xfId="1" applyNumberFormat="1" applyBorder="1" applyAlignment="1">
      <alignment horizontal="center" vertical="center"/>
    </xf>
    <xf numFmtId="186" fontId="1" fillId="0" borderId="4" xfId="1" applyNumberFormat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2" xfId="1" applyBorder="1" applyAlignment="1">
      <alignment vertical="center"/>
    </xf>
    <xf numFmtId="0" fontId="1" fillId="0" borderId="0" xfId="1" applyFont="1" applyBorder="1" applyAlignment="1">
      <alignment horizontal="right" vertical="center"/>
    </xf>
    <xf numFmtId="10" fontId="9" fillId="0" borderId="0" xfId="1" applyNumberFormat="1" applyFont="1" applyBorder="1" applyAlignment="1">
      <alignment horizontal="center" wrapText="1"/>
    </xf>
    <xf numFmtId="187" fontId="9" fillId="0" borderId="0" xfId="1" applyNumberFormat="1" applyFont="1" applyBorder="1" applyAlignment="1">
      <alignment horizontal="center" wrapText="1"/>
    </xf>
    <xf numFmtId="0" fontId="9" fillId="0" borderId="9" xfId="1" applyFont="1" applyBorder="1" applyAlignment="1">
      <alignment horizontal="center" wrapText="1"/>
    </xf>
    <xf numFmtId="10" fontId="9" fillId="0" borderId="2" xfId="1" applyNumberFormat="1" applyFont="1" applyBorder="1" applyAlignment="1">
      <alignment horizontal="left" vertical="center" wrapText="1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10" xfId="1" applyBorder="1">
      <alignment vertical="center"/>
    </xf>
    <xf numFmtId="0" fontId="1" fillId="0" borderId="11" xfId="1" applyBorder="1">
      <alignment vertical="center"/>
    </xf>
    <xf numFmtId="0" fontId="1" fillId="0" borderId="12" xfId="1" applyBorder="1">
      <alignment vertical="center"/>
    </xf>
    <xf numFmtId="0" fontId="20" fillId="0" borderId="0" xfId="0" applyFont="1"/>
    <xf numFmtId="0" fontId="1" fillId="0" borderId="2" xfId="1" applyBorder="1" applyAlignment="1">
      <alignment vertical="center"/>
    </xf>
    <xf numFmtId="0" fontId="9" fillId="0" borderId="4" xfId="1" applyFont="1" applyBorder="1" applyAlignment="1">
      <alignment horizontal="center" wrapText="1"/>
    </xf>
    <xf numFmtId="0" fontId="10" fillId="0" borderId="4" xfId="1" applyFont="1" applyBorder="1" applyAlignment="1">
      <alignment horizontal="center" wrapText="1"/>
    </xf>
    <xf numFmtId="0" fontId="9" fillId="5" borderId="4" xfId="1" applyFont="1" applyFill="1" applyBorder="1" applyAlignment="1">
      <alignment horizontal="center" wrapText="1"/>
    </xf>
    <xf numFmtId="0" fontId="7" fillId="0" borderId="4" xfId="1" applyFont="1" applyBorder="1" applyAlignment="1">
      <alignment horizontal="center" vertical="center"/>
    </xf>
    <xf numFmtId="0" fontId="11" fillId="0" borderId="1" xfId="1" applyFont="1" applyBorder="1" applyAlignment="1">
      <alignment horizontal="right" vertical="center"/>
    </xf>
    <xf numFmtId="0" fontId="9" fillId="0" borderId="1" xfId="1" applyFont="1" applyBorder="1" applyAlignment="1">
      <alignment horizontal="center" wrapText="1"/>
    </xf>
    <xf numFmtId="0" fontId="9" fillId="5" borderId="1" xfId="1" applyFont="1" applyFill="1" applyBorder="1" applyAlignment="1">
      <alignment horizontal="center" wrapText="1"/>
    </xf>
    <xf numFmtId="10" fontId="9" fillId="0" borderId="2" xfId="1" applyNumberFormat="1" applyFont="1" applyBorder="1" applyAlignment="1">
      <alignment vertical="center" wrapText="1"/>
    </xf>
    <xf numFmtId="0" fontId="21" fillId="0" borderId="0" xfId="0" applyFont="1"/>
    <xf numFmtId="0" fontId="1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84" fontId="0" fillId="0" borderId="4" xfId="0" applyNumberFormat="1" applyBorder="1" applyAlignment="1">
      <alignment horizontal="center" vertical="center"/>
    </xf>
    <xf numFmtId="185" fontId="0" fillId="0" borderId="4" xfId="0" applyNumberFormat="1" applyBorder="1" applyAlignment="1">
      <alignment horizontal="center" vertical="center"/>
    </xf>
    <xf numFmtId="18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8">
    <cellStyle name="常规" xfId="0" builtinId="0"/>
    <cellStyle name="常规 2" xfId="2"/>
    <cellStyle name="常规 2 2" xfId="3"/>
    <cellStyle name="常规 2 2 2" xfId="1"/>
    <cellStyle name="常规 3" xfId="4"/>
    <cellStyle name="常规 3 2" xfId="5"/>
    <cellStyle name="常规 4" xfId="6"/>
    <cellStyle name="常规 5" xfId="7"/>
  </cellStyles>
  <dxfs count="15">
    <dxf>
      <font>
        <condense val="0"/>
        <extend val="0"/>
        <color indexed="9"/>
      </font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</xdr:col>
      <xdr:colOff>0</xdr:colOff>
      <xdr:row>1</xdr:row>
      <xdr:rowOff>161925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28575"/>
          <a:ext cx="142875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38100</xdr:colOff>
      <xdr:row>18</xdr:row>
      <xdr:rowOff>161925</xdr:rowOff>
    </xdr:from>
    <xdr:to>
      <xdr:col>4</xdr:col>
      <xdr:colOff>875658</xdr:colOff>
      <xdr:row>23</xdr:row>
      <xdr:rowOff>38008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7381875"/>
          <a:ext cx="5133333" cy="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42</xdr:row>
      <xdr:rowOff>133350</xdr:rowOff>
    </xdr:from>
    <xdr:to>
      <xdr:col>4</xdr:col>
      <xdr:colOff>875656</xdr:colOff>
      <xdr:row>47</xdr:row>
      <xdr:rowOff>123719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3887450"/>
          <a:ext cx="5152381" cy="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</xdr:col>
      <xdr:colOff>0</xdr:colOff>
      <xdr:row>1</xdr:row>
      <xdr:rowOff>161925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28575"/>
          <a:ext cx="142875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3</xdr:col>
      <xdr:colOff>1113781</xdr:colOff>
      <xdr:row>34</xdr:row>
      <xdr:rowOff>161819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686800"/>
          <a:ext cx="5152381" cy="8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14</xdr:row>
      <xdr:rowOff>85725</xdr:rowOff>
    </xdr:from>
    <xdr:to>
      <xdr:col>10</xdr:col>
      <xdr:colOff>580073</xdr:colOff>
      <xdr:row>23</xdr:row>
      <xdr:rowOff>142675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2686050"/>
          <a:ext cx="7619048" cy="16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38</xdr:row>
      <xdr:rowOff>114300</xdr:rowOff>
    </xdr:from>
    <xdr:to>
      <xdr:col>6</xdr:col>
      <xdr:colOff>485775</xdr:colOff>
      <xdr:row>40</xdr:row>
      <xdr:rowOff>85725</xdr:rowOff>
    </xdr:to>
    <xdr:pic>
      <xdr:nvPicPr>
        <xdr:cNvPr id="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76600"/>
          <a:ext cx="333375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180975</xdr:colOff>
      <xdr:row>44</xdr:row>
      <xdr:rowOff>142875</xdr:rowOff>
    </xdr:from>
    <xdr:to>
      <xdr:col>6</xdr:col>
      <xdr:colOff>514350</xdr:colOff>
      <xdr:row>46</xdr:row>
      <xdr:rowOff>85725</xdr:rowOff>
    </xdr:to>
    <xdr:pic>
      <xdr:nvPicPr>
        <xdr:cNvPr id="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7572375"/>
          <a:ext cx="333375" cy="28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180975</xdr:colOff>
      <xdr:row>50</xdr:row>
      <xdr:rowOff>142875</xdr:rowOff>
    </xdr:from>
    <xdr:to>
      <xdr:col>6</xdr:col>
      <xdr:colOff>514350</xdr:colOff>
      <xdr:row>52</xdr:row>
      <xdr:rowOff>85725</xdr:rowOff>
    </xdr:to>
    <xdr:pic>
      <xdr:nvPicPr>
        <xdr:cNvPr id="5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11820525"/>
          <a:ext cx="333375" cy="28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180975</xdr:colOff>
      <xdr:row>56</xdr:row>
      <xdr:rowOff>142875</xdr:rowOff>
    </xdr:from>
    <xdr:to>
      <xdr:col>6</xdr:col>
      <xdr:colOff>514350</xdr:colOff>
      <xdr:row>58</xdr:row>
      <xdr:rowOff>85725</xdr:rowOff>
    </xdr:to>
    <xdr:pic>
      <xdr:nvPicPr>
        <xdr:cNvPr id="6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16087725"/>
          <a:ext cx="333375" cy="28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0</xdr:col>
      <xdr:colOff>1809750</xdr:colOff>
      <xdr:row>4</xdr:row>
      <xdr:rowOff>19050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52450"/>
          <a:ext cx="180975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9525</xdr:rowOff>
    </xdr:from>
    <xdr:to>
      <xdr:col>0</xdr:col>
      <xdr:colOff>1809750</xdr:colOff>
      <xdr:row>4</xdr:row>
      <xdr:rowOff>19050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52450"/>
          <a:ext cx="1809750" cy="247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428625</xdr:colOff>
          <xdr:row>14</xdr:row>
          <xdr:rowOff>0</xdr:rowOff>
        </xdr:from>
        <xdr:to>
          <xdr:col>16</xdr:col>
          <xdr:colOff>66675</xdr:colOff>
          <xdr:row>15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457200</xdr:colOff>
          <xdr:row>14</xdr:row>
          <xdr:rowOff>0</xdr:rowOff>
        </xdr:from>
        <xdr:to>
          <xdr:col>16</xdr:col>
          <xdr:colOff>104775</xdr:colOff>
          <xdr:row>15</xdr:row>
          <xdr:rowOff>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447675</xdr:colOff>
          <xdr:row>14</xdr:row>
          <xdr:rowOff>0</xdr:rowOff>
        </xdr:from>
        <xdr:to>
          <xdr:col>16</xdr:col>
          <xdr:colOff>95250</xdr:colOff>
          <xdr:row>15</xdr:row>
          <xdr:rowOff>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152400</xdr:colOff>
      <xdr:row>12</xdr:row>
      <xdr:rowOff>114300</xdr:rowOff>
    </xdr:from>
    <xdr:to>
      <xdr:col>5</xdr:col>
      <xdr:colOff>485775</xdr:colOff>
      <xdr:row>13</xdr:row>
      <xdr:rowOff>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276600"/>
          <a:ext cx="333375" cy="314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428625</xdr:colOff>
          <xdr:row>31</xdr:row>
          <xdr:rowOff>0</xdr:rowOff>
        </xdr:from>
        <xdr:to>
          <xdr:col>16</xdr:col>
          <xdr:colOff>66675</xdr:colOff>
          <xdr:row>32</xdr:row>
          <xdr:rowOff>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457200</xdr:colOff>
          <xdr:row>31</xdr:row>
          <xdr:rowOff>0</xdr:rowOff>
        </xdr:from>
        <xdr:to>
          <xdr:col>16</xdr:col>
          <xdr:colOff>104775</xdr:colOff>
          <xdr:row>32</xdr:row>
          <xdr:rowOff>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447675</xdr:colOff>
          <xdr:row>31</xdr:row>
          <xdr:rowOff>0</xdr:rowOff>
        </xdr:from>
        <xdr:to>
          <xdr:col>16</xdr:col>
          <xdr:colOff>95250</xdr:colOff>
          <xdr:row>32</xdr:row>
          <xdr:rowOff>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180975</xdr:colOff>
      <xdr:row>29</xdr:row>
      <xdr:rowOff>142875</xdr:rowOff>
    </xdr:from>
    <xdr:to>
      <xdr:col>5</xdr:col>
      <xdr:colOff>514350</xdr:colOff>
      <xdr:row>30</xdr:row>
      <xdr:rowOff>0</xdr:rowOff>
    </xdr:to>
    <xdr:pic>
      <xdr:nvPicPr>
        <xdr:cNvPr id="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7572375"/>
          <a:ext cx="333375" cy="28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428625</xdr:colOff>
          <xdr:row>48</xdr:row>
          <xdr:rowOff>0</xdr:rowOff>
        </xdr:from>
        <xdr:to>
          <xdr:col>16</xdr:col>
          <xdr:colOff>66675</xdr:colOff>
          <xdr:row>49</xdr:row>
          <xdr:rowOff>0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457200</xdr:colOff>
          <xdr:row>48</xdr:row>
          <xdr:rowOff>0</xdr:rowOff>
        </xdr:from>
        <xdr:to>
          <xdr:col>16</xdr:col>
          <xdr:colOff>104775</xdr:colOff>
          <xdr:row>49</xdr:row>
          <xdr:rowOff>0</xdr:rowOff>
        </xdr:to>
        <xdr:sp macro="" textlink="">
          <xdr:nvSpPr>
            <xdr:cNvPr id="6152" name="Object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447675</xdr:colOff>
          <xdr:row>48</xdr:row>
          <xdr:rowOff>0</xdr:rowOff>
        </xdr:from>
        <xdr:to>
          <xdr:col>16</xdr:col>
          <xdr:colOff>95250</xdr:colOff>
          <xdr:row>49</xdr:row>
          <xdr:rowOff>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180975</xdr:colOff>
      <xdr:row>46</xdr:row>
      <xdr:rowOff>142875</xdr:rowOff>
    </xdr:from>
    <xdr:to>
      <xdr:col>5</xdr:col>
      <xdr:colOff>514350</xdr:colOff>
      <xdr:row>47</xdr:row>
      <xdr:rowOff>0</xdr:rowOff>
    </xdr:to>
    <xdr:pic>
      <xdr:nvPicPr>
        <xdr:cNvPr id="1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11820525"/>
          <a:ext cx="333375" cy="28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428625</xdr:colOff>
          <xdr:row>70</xdr:row>
          <xdr:rowOff>0</xdr:rowOff>
        </xdr:from>
        <xdr:to>
          <xdr:col>16</xdr:col>
          <xdr:colOff>66675</xdr:colOff>
          <xdr:row>71</xdr:row>
          <xdr:rowOff>0</xdr:rowOff>
        </xdr:to>
        <xdr:sp macro="" textlink="">
          <xdr:nvSpPr>
            <xdr:cNvPr id="6154" name="Object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457200</xdr:colOff>
          <xdr:row>70</xdr:row>
          <xdr:rowOff>0</xdr:rowOff>
        </xdr:from>
        <xdr:to>
          <xdr:col>16</xdr:col>
          <xdr:colOff>104775</xdr:colOff>
          <xdr:row>71</xdr:row>
          <xdr:rowOff>0</xdr:rowOff>
        </xdr:to>
        <xdr:sp macro="" textlink="">
          <xdr:nvSpPr>
            <xdr:cNvPr id="6155" name="Object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447675</xdr:colOff>
          <xdr:row>70</xdr:row>
          <xdr:rowOff>0</xdr:rowOff>
        </xdr:from>
        <xdr:to>
          <xdr:col>16</xdr:col>
          <xdr:colOff>95250</xdr:colOff>
          <xdr:row>71</xdr:row>
          <xdr:rowOff>0</xdr:rowOff>
        </xdr:to>
        <xdr:sp macro="" textlink="">
          <xdr:nvSpPr>
            <xdr:cNvPr id="6156" name="Object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428625</xdr:colOff>
          <xdr:row>65</xdr:row>
          <xdr:rowOff>0</xdr:rowOff>
        </xdr:from>
        <xdr:to>
          <xdr:col>16</xdr:col>
          <xdr:colOff>66675</xdr:colOff>
          <xdr:row>66</xdr:row>
          <xdr:rowOff>0</xdr:rowOff>
        </xdr:to>
        <xdr:sp macro="" textlink="">
          <xdr:nvSpPr>
            <xdr:cNvPr id="6157" name="Object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457200</xdr:colOff>
          <xdr:row>65</xdr:row>
          <xdr:rowOff>0</xdr:rowOff>
        </xdr:from>
        <xdr:to>
          <xdr:col>16</xdr:col>
          <xdr:colOff>104775</xdr:colOff>
          <xdr:row>66</xdr:row>
          <xdr:rowOff>0</xdr:rowOff>
        </xdr:to>
        <xdr:sp macro="" textlink="">
          <xdr:nvSpPr>
            <xdr:cNvPr id="6158" name="Object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447675</xdr:colOff>
          <xdr:row>65</xdr:row>
          <xdr:rowOff>0</xdr:rowOff>
        </xdr:from>
        <xdr:to>
          <xdr:col>16</xdr:col>
          <xdr:colOff>95250</xdr:colOff>
          <xdr:row>66</xdr:row>
          <xdr:rowOff>0</xdr:rowOff>
        </xdr:to>
        <xdr:sp macro="" textlink="">
          <xdr:nvSpPr>
            <xdr:cNvPr id="6159" name="Object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180975</xdr:colOff>
      <xdr:row>63</xdr:row>
      <xdr:rowOff>142875</xdr:rowOff>
    </xdr:from>
    <xdr:to>
      <xdr:col>5</xdr:col>
      <xdr:colOff>514350</xdr:colOff>
      <xdr:row>64</xdr:row>
      <xdr:rowOff>0</xdr:rowOff>
    </xdr:to>
    <xdr:pic>
      <xdr:nvPicPr>
        <xdr:cNvPr id="20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16087725"/>
          <a:ext cx="333375" cy="2857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428625</xdr:colOff>
          <xdr:row>70</xdr:row>
          <xdr:rowOff>0</xdr:rowOff>
        </xdr:from>
        <xdr:to>
          <xdr:col>16</xdr:col>
          <xdr:colOff>66675</xdr:colOff>
          <xdr:row>71</xdr:row>
          <xdr:rowOff>0</xdr:rowOff>
        </xdr:to>
        <xdr:sp macro="" textlink="">
          <xdr:nvSpPr>
            <xdr:cNvPr id="6160" name="Object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457200</xdr:colOff>
          <xdr:row>70</xdr:row>
          <xdr:rowOff>0</xdr:rowOff>
        </xdr:from>
        <xdr:to>
          <xdr:col>16</xdr:col>
          <xdr:colOff>104775</xdr:colOff>
          <xdr:row>71</xdr:row>
          <xdr:rowOff>0</xdr:rowOff>
        </xdr:to>
        <xdr:sp macro="" textlink="">
          <xdr:nvSpPr>
            <xdr:cNvPr id="6161" name="Object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447675</xdr:colOff>
          <xdr:row>70</xdr:row>
          <xdr:rowOff>0</xdr:rowOff>
        </xdr:from>
        <xdr:to>
          <xdr:col>16</xdr:col>
          <xdr:colOff>95250</xdr:colOff>
          <xdr:row>71</xdr:row>
          <xdr:rowOff>0</xdr:rowOff>
        </xdr:to>
        <xdr:sp macro="" textlink="">
          <xdr:nvSpPr>
            <xdr:cNvPr id="6162" name="Object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1442;&#19982;&#30340;&#39033;&#30446;&#20107;&#29289;\&#20864;&#21271;&#23454;&#39564;&#23460;&#35745;&#37327;&#39033;&#30446;\&#23458;&#25143;&#21453;&#39304;&#30830;&#35748;\&#25351;&#31034;&#20202;&#34920;&#26657;&#20934;&#27169;&#26495;\&#25509;&#22320;&#30005;&#38459;&#34920;&#26657;&#2093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原始-012-2016"/>
      <sheetName val="不确定度评定附表"/>
      <sheetName val="封皮"/>
      <sheetName val="012-20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5.bin"/><Relationship Id="rId13" Type="http://schemas.openxmlformats.org/officeDocument/2006/relationships/oleObject" Target="../embeddings/oleObject10.bin"/><Relationship Id="rId18" Type="http://schemas.openxmlformats.org/officeDocument/2006/relationships/oleObject" Target="../embeddings/oleObject15.bin"/><Relationship Id="rId3" Type="http://schemas.openxmlformats.org/officeDocument/2006/relationships/oleObject" Target="../embeddings/oleObject1.bin"/><Relationship Id="rId21" Type="http://schemas.openxmlformats.org/officeDocument/2006/relationships/oleObject" Target="../embeddings/oleObject18.bin"/><Relationship Id="rId7" Type="http://schemas.openxmlformats.org/officeDocument/2006/relationships/oleObject" Target="../embeddings/oleObject4.bin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7.bin"/><Relationship Id="rId1" Type="http://schemas.openxmlformats.org/officeDocument/2006/relationships/drawing" Target="../drawings/drawing6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10" Type="http://schemas.openxmlformats.org/officeDocument/2006/relationships/oleObject" Target="../embeddings/oleObject7.bin"/><Relationship Id="rId19" Type="http://schemas.openxmlformats.org/officeDocument/2006/relationships/oleObject" Target="../embeddings/oleObject16.bin"/><Relationship Id="rId4" Type="http://schemas.openxmlformats.org/officeDocument/2006/relationships/image" Target="../media/image5.emf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Relationship Id="rId2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J18" sqref="J18"/>
    </sheetView>
  </sheetViews>
  <sheetFormatPr defaultRowHeight="13.5"/>
  <cols>
    <col min="1" max="1" width="18.75" customWidth="1"/>
    <col min="2" max="2" width="12.875" customWidth="1"/>
    <col min="3" max="3" width="11.75" customWidth="1"/>
    <col min="4" max="4" width="13" customWidth="1"/>
    <col min="5" max="5" width="18.125" customWidth="1"/>
    <col min="6" max="6" width="19.25" customWidth="1"/>
    <col min="7" max="7" width="22.375" customWidth="1"/>
  </cols>
  <sheetData>
    <row r="1" spans="1:10">
      <c r="A1" s="52" t="s">
        <v>131</v>
      </c>
      <c r="B1" s="112" t="s">
        <v>133</v>
      </c>
      <c r="C1" s="112" t="s">
        <v>136</v>
      </c>
      <c r="D1" s="112" t="s">
        <v>137</v>
      </c>
      <c r="E1" s="112" t="s">
        <v>142</v>
      </c>
      <c r="F1" s="112" t="s">
        <v>138</v>
      </c>
      <c r="G1" s="112" t="s">
        <v>139</v>
      </c>
    </row>
    <row r="2" spans="1:10">
      <c r="A2" t="s">
        <v>132</v>
      </c>
      <c r="B2" s="113"/>
      <c r="C2" s="113"/>
      <c r="D2" s="113"/>
      <c r="E2" s="113"/>
      <c r="F2" s="113"/>
      <c r="G2" s="113"/>
    </row>
    <row r="3" spans="1:10" ht="27">
      <c r="A3" s="53" t="s">
        <v>9</v>
      </c>
      <c r="B3" s="57" t="s">
        <v>134</v>
      </c>
      <c r="C3" s="57" t="s">
        <v>134</v>
      </c>
      <c r="D3" s="57" t="s">
        <v>134</v>
      </c>
      <c r="E3" s="58" t="s">
        <v>143</v>
      </c>
      <c r="F3" s="61"/>
      <c r="G3" s="60" t="s">
        <v>140</v>
      </c>
    </row>
    <row r="4" spans="1:10" ht="27">
      <c r="A4" s="53" t="s">
        <v>11</v>
      </c>
      <c r="B4" s="57" t="s">
        <v>135</v>
      </c>
      <c r="C4" s="57" t="s">
        <v>135</v>
      </c>
      <c r="D4" s="57" t="s">
        <v>135</v>
      </c>
      <c r="E4" s="58" t="s">
        <v>143</v>
      </c>
      <c r="F4" s="71" t="s">
        <v>145</v>
      </c>
      <c r="G4" s="61"/>
    </row>
    <row r="5" spans="1:10" ht="14.25">
      <c r="A5" s="53" t="s">
        <v>12</v>
      </c>
      <c r="B5" s="57" t="s">
        <v>134</v>
      </c>
      <c r="C5" s="57" t="s">
        <v>134</v>
      </c>
      <c r="D5" s="57" t="s">
        <v>134</v>
      </c>
      <c r="E5" s="58" t="s">
        <v>143</v>
      </c>
      <c r="F5" s="61"/>
      <c r="G5" s="61"/>
    </row>
    <row r="6" spans="1:10" ht="27">
      <c r="A6" s="53" t="s">
        <v>13</v>
      </c>
      <c r="B6" s="57" t="s">
        <v>134</v>
      </c>
      <c r="C6" s="57" t="s">
        <v>135</v>
      </c>
      <c r="D6" s="57" t="s">
        <v>135</v>
      </c>
      <c r="E6" s="70" t="s">
        <v>14</v>
      </c>
      <c r="F6" s="61"/>
      <c r="G6" s="60" t="s">
        <v>141</v>
      </c>
    </row>
    <row r="7" spans="1:10" ht="40.5">
      <c r="A7" s="53" t="s">
        <v>147</v>
      </c>
      <c r="B7" s="57" t="s">
        <v>134</v>
      </c>
      <c r="C7" s="57" t="s">
        <v>134</v>
      </c>
      <c r="D7" s="57" t="s">
        <v>134</v>
      </c>
      <c r="E7" s="58" t="s">
        <v>16</v>
      </c>
      <c r="F7" s="61"/>
      <c r="G7" s="61"/>
    </row>
    <row r="8" spans="1:10" ht="27">
      <c r="A8" s="76" t="s">
        <v>174</v>
      </c>
      <c r="B8" s="57" t="s">
        <v>134</v>
      </c>
      <c r="C8" s="57" t="s">
        <v>134</v>
      </c>
      <c r="D8" s="57" t="s">
        <v>135</v>
      </c>
      <c r="E8" s="58" t="s">
        <v>18</v>
      </c>
      <c r="F8" s="61"/>
      <c r="G8" s="75" t="s">
        <v>175</v>
      </c>
    </row>
    <row r="9" spans="1:10" ht="40.5">
      <c r="A9" s="53" t="s">
        <v>173</v>
      </c>
      <c r="B9" s="57" t="s">
        <v>134</v>
      </c>
      <c r="C9" s="57" t="s">
        <v>134</v>
      </c>
      <c r="D9" s="57" t="s">
        <v>134</v>
      </c>
      <c r="E9" s="58" t="s">
        <v>20</v>
      </c>
      <c r="F9" s="61"/>
      <c r="G9" s="61"/>
    </row>
    <row r="10" spans="1:10" ht="27">
      <c r="A10" s="53" t="s">
        <v>21</v>
      </c>
      <c r="B10" s="57" t="s">
        <v>134</v>
      </c>
      <c r="C10" s="57" t="s">
        <v>135</v>
      </c>
      <c r="D10" s="57" t="s">
        <v>135</v>
      </c>
      <c r="E10" s="70" t="s">
        <v>14</v>
      </c>
      <c r="F10" s="62" t="s">
        <v>144</v>
      </c>
      <c r="G10" s="60" t="s">
        <v>141</v>
      </c>
    </row>
    <row r="12" spans="1:10" ht="14.25">
      <c r="A12" s="63" t="s">
        <v>148</v>
      </c>
    </row>
    <row r="13" spans="1:10" ht="27">
      <c r="A13" s="65"/>
      <c r="B13" s="66" t="s">
        <v>167</v>
      </c>
      <c r="C13" s="64" t="s">
        <v>150</v>
      </c>
      <c r="D13" s="64" t="s">
        <v>151</v>
      </c>
      <c r="E13" s="64" t="s">
        <v>154</v>
      </c>
      <c r="F13" s="64" t="s">
        <v>155</v>
      </c>
      <c r="G13" s="64" t="s">
        <v>445</v>
      </c>
      <c r="H13" s="403" t="s">
        <v>34</v>
      </c>
      <c r="I13" s="403" t="s">
        <v>35</v>
      </c>
      <c r="J13" s="403" t="s">
        <v>36</v>
      </c>
    </row>
    <row r="14" spans="1:10">
      <c r="A14" s="65" t="s">
        <v>158</v>
      </c>
      <c r="B14" s="67" t="s">
        <v>134</v>
      </c>
      <c r="C14" s="67" t="s">
        <v>134</v>
      </c>
      <c r="D14" s="67" t="s">
        <v>134</v>
      </c>
      <c r="E14" s="67" t="s">
        <v>134</v>
      </c>
      <c r="F14" s="67" t="s">
        <v>134</v>
      </c>
      <c r="G14" s="67" t="s">
        <v>134</v>
      </c>
      <c r="H14" s="67" t="s">
        <v>134</v>
      </c>
      <c r="I14" s="67" t="s">
        <v>134</v>
      </c>
      <c r="J14" s="67" t="s">
        <v>134</v>
      </c>
    </row>
    <row r="15" spans="1:10">
      <c r="A15" s="65" t="s">
        <v>156</v>
      </c>
      <c r="B15" s="67" t="s">
        <v>134</v>
      </c>
      <c r="C15" s="68" t="s">
        <v>135</v>
      </c>
      <c r="D15" s="67" t="s">
        <v>134</v>
      </c>
      <c r="E15" s="67" t="s">
        <v>134</v>
      </c>
      <c r="F15" s="67" t="s">
        <v>134</v>
      </c>
      <c r="G15" s="68" t="s">
        <v>135</v>
      </c>
      <c r="H15" s="68" t="s">
        <v>135</v>
      </c>
      <c r="I15" s="68" t="s">
        <v>135</v>
      </c>
      <c r="J15" s="68" t="s">
        <v>135</v>
      </c>
    </row>
    <row r="16" spans="1:10">
      <c r="A16" s="65" t="s">
        <v>157</v>
      </c>
      <c r="B16" s="67" t="s">
        <v>134</v>
      </c>
      <c r="C16" s="68" t="s">
        <v>135</v>
      </c>
      <c r="D16" s="67" t="s">
        <v>134</v>
      </c>
      <c r="E16" s="67" t="s">
        <v>134</v>
      </c>
      <c r="F16" s="67" t="s">
        <v>134</v>
      </c>
      <c r="G16" s="67" t="s">
        <v>134</v>
      </c>
      <c r="H16" s="68" t="s">
        <v>135</v>
      </c>
      <c r="I16" s="68" t="s">
        <v>135</v>
      </c>
      <c r="J16" s="68" t="s">
        <v>135</v>
      </c>
    </row>
    <row r="17" spans="1:14" ht="162">
      <c r="A17" s="55" t="s">
        <v>159</v>
      </c>
      <c r="B17" s="55" t="s">
        <v>161</v>
      </c>
      <c r="C17" s="56" t="s">
        <v>160</v>
      </c>
      <c r="D17" s="56" t="s">
        <v>162</v>
      </c>
      <c r="E17" s="56"/>
      <c r="F17" s="56" t="s">
        <v>165</v>
      </c>
      <c r="G17" s="72" t="s">
        <v>164</v>
      </c>
      <c r="H17" s="56"/>
      <c r="I17" s="56"/>
      <c r="J17" s="56"/>
    </row>
    <row r="18" spans="1:14" ht="67.5">
      <c r="A18" s="55" t="s">
        <v>138</v>
      </c>
      <c r="B18" s="56"/>
      <c r="C18" s="56"/>
      <c r="D18" s="56" t="s">
        <v>163</v>
      </c>
      <c r="E18" s="56"/>
      <c r="F18" s="56" t="s">
        <v>166</v>
      </c>
      <c r="G18" s="56" t="s">
        <v>443</v>
      </c>
      <c r="H18" s="56" t="s">
        <v>446</v>
      </c>
      <c r="I18" s="56" t="s">
        <v>447</v>
      </c>
      <c r="J18" s="56"/>
    </row>
    <row r="26" spans="1:14">
      <c r="A26" s="74" t="s">
        <v>172</v>
      </c>
    </row>
    <row r="27" spans="1:14" ht="28.5" customHeight="1">
      <c r="A27" s="77"/>
      <c r="B27" s="65" t="s">
        <v>149</v>
      </c>
      <c r="C27" s="65" t="s">
        <v>176</v>
      </c>
      <c r="D27" s="65" t="s">
        <v>177</v>
      </c>
      <c r="E27" s="65" t="s">
        <v>178</v>
      </c>
      <c r="F27" s="65" t="s">
        <v>179</v>
      </c>
      <c r="G27" s="65" t="s">
        <v>180</v>
      </c>
      <c r="H27" s="65" t="s">
        <v>181</v>
      </c>
      <c r="I27" s="65" t="s">
        <v>182</v>
      </c>
      <c r="J27" s="65" t="s">
        <v>183</v>
      </c>
      <c r="K27" s="65" t="s">
        <v>184</v>
      </c>
      <c r="L27" s="65" t="s">
        <v>185</v>
      </c>
      <c r="M27" s="65" t="s">
        <v>186</v>
      </c>
      <c r="N27" s="65" t="s">
        <v>187</v>
      </c>
    </row>
    <row r="28" spans="1:14" ht="13.5" customHeight="1">
      <c r="A28" s="78" t="s">
        <v>158</v>
      </c>
      <c r="B28" s="67" t="s">
        <v>134</v>
      </c>
      <c r="C28" s="67" t="s">
        <v>134</v>
      </c>
      <c r="D28" s="67" t="s">
        <v>134</v>
      </c>
      <c r="E28" s="67" t="s">
        <v>134</v>
      </c>
      <c r="F28" s="67" t="s">
        <v>134</v>
      </c>
      <c r="G28" s="67" t="s">
        <v>134</v>
      </c>
      <c r="H28" s="67" t="s">
        <v>134</v>
      </c>
      <c r="I28" s="67" t="s">
        <v>134</v>
      </c>
      <c r="J28" s="67" t="s">
        <v>134</v>
      </c>
      <c r="K28" s="67" t="s">
        <v>134</v>
      </c>
      <c r="L28" s="67" t="s">
        <v>134</v>
      </c>
      <c r="M28" s="67" t="s">
        <v>134</v>
      </c>
      <c r="N28" s="67" t="s">
        <v>134</v>
      </c>
    </row>
    <row r="29" spans="1:14" ht="13.5" customHeight="1">
      <c r="A29" s="78" t="s">
        <v>189</v>
      </c>
      <c r="B29" s="67" t="s">
        <v>134</v>
      </c>
      <c r="C29" s="67" t="s">
        <v>134</v>
      </c>
      <c r="D29" s="67" t="s">
        <v>134</v>
      </c>
      <c r="E29" s="67" t="s">
        <v>134</v>
      </c>
      <c r="F29" s="67" t="s">
        <v>134</v>
      </c>
      <c r="G29" s="67" t="s">
        <v>134</v>
      </c>
      <c r="H29" s="67" t="s">
        <v>134</v>
      </c>
      <c r="I29" s="67" t="s">
        <v>134</v>
      </c>
      <c r="J29" s="67" t="s">
        <v>134</v>
      </c>
      <c r="K29" s="67" t="s">
        <v>134</v>
      </c>
      <c r="L29" s="67" t="s">
        <v>134</v>
      </c>
      <c r="M29" s="67" t="s">
        <v>134</v>
      </c>
      <c r="N29" s="67" t="s">
        <v>134</v>
      </c>
    </row>
    <row r="30" spans="1:14" ht="94.5">
      <c r="A30" s="55" t="s">
        <v>159</v>
      </c>
      <c r="B30" s="65"/>
      <c r="C30" s="65"/>
      <c r="D30" s="65"/>
      <c r="E30" s="65" t="s">
        <v>190</v>
      </c>
      <c r="F30" s="65"/>
      <c r="G30" s="65"/>
      <c r="H30" s="65"/>
      <c r="I30" s="65"/>
      <c r="J30" s="65"/>
      <c r="K30" s="65"/>
      <c r="L30" s="65"/>
      <c r="M30" s="65"/>
      <c r="N30" s="65"/>
    </row>
    <row r="31" spans="1:14">
      <c r="A31" s="77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</row>
    <row r="32" spans="1:14">
      <c r="A32" s="74"/>
    </row>
    <row r="33" spans="1:8">
      <c r="A33" s="74" t="s">
        <v>191</v>
      </c>
    </row>
    <row r="34" spans="1:8" ht="27">
      <c r="A34" s="69"/>
      <c r="B34" s="69" t="s">
        <v>29</v>
      </c>
      <c r="C34" s="69" t="s">
        <v>194</v>
      </c>
      <c r="D34" s="69" t="s">
        <v>151</v>
      </c>
      <c r="E34" s="69" t="s">
        <v>195</v>
      </c>
      <c r="F34" s="69" t="s">
        <v>197</v>
      </c>
      <c r="G34" s="69" t="s">
        <v>199</v>
      </c>
      <c r="H34" s="69" t="s">
        <v>201</v>
      </c>
    </row>
    <row r="35" spans="1:8">
      <c r="A35" s="78" t="s">
        <v>158</v>
      </c>
      <c r="B35" s="67" t="s">
        <v>134</v>
      </c>
      <c r="C35" s="67" t="s">
        <v>134</v>
      </c>
      <c r="D35" s="67" t="s">
        <v>134</v>
      </c>
      <c r="E35" s="67" t="s">
        <v>134</v>
      </c>
      <c r="F35" s="67" t="s">
        <v>134</v>
      </c>
      <c r="G35" s="67" t="s">
        <v>134</v>
      </c>
      <c r="H35" s="67" t="s">
        <v>134</v>
      </c>
    </row>
    <row r="36" spans="1:8">
      <c r="A36" s="78" t="s">
        <v>189</v>
      </c>
      <c r="B36" s="67" t="s">
        <v>134</v>
      </c>
      <c r="C36" s="67" t="s">
        <v>134</v>
      </c>
      <c r="D36" s="67" t="s">
        <v>134</v>
      </c>
      <c r="E36" s="67" t="s">
        <v>134</v>
      </c>
      <c r="F36" s="67" t="s">
        <v>134</v>
      </c>
      <c r="G36" s="67" t="s">
        <v>134</v>
      </c>
      <c r="H36" s="67" t="s">
        <v>134</v>
      </c>
    </row>
    <row r="37" spans="1:8">
      <c r="A37" s="114" t="s">
        <v>159</v>
      </c>
      <c r="B37" s="79"/>
      <c r="C37" s="79">
        <v>0</v>
      </c>
      <c r="D37" s="79"/>
      <c r="E37" s="79"/>
      <c r="F37" s="79"/>
      <c r="G37" s="79"/>
      <c r="H37" s="80"/>
    </row>
    <row r="38" spans="1:8">
      <c r="A38" s="115"/>
      <c r="B38" s="81"/>
      <c r="C38" s="81">
        <v>1000</v>
      </c>
      <c r="D38" s="81"/>
      <c r="E38" s="81"/>
      <c r="F38" s="81"/>
      <c r="G38" s="81"/>
      <c r="H38" s="82"/>
    </row>
    <row r="39" spans="1:8">
      <c r="A39" s="115"/>
      <c r="B39" s="81"/>
      <c r="C39" s="81">
        <v>2000</v>
      </c>
      <c r="D39" s="81"/>
      <c r="E39" s="81"/>
      <c r="F39" s="81"/>
      <c r="G39" s="81"/>
      <c r="H39" s="82"/>
    </row>
    <row r="40" spans="1:8">
      <c r="A40" s="115"/>
      <c r="B40" s="81"/>
      <c r="C40" s="81">
        <v>5000</v>
      </c>
      <c r="D40" s="81"/>
      <c r="E40" s="81"/>
      <c r="F40" s="81"/>
      <c r="G40" s="81"/>
      <c r="H40" s="82"/>
    </row>
    <row r="41" spans="1:8" ht="81">
      <c r="A41" s="115"/>
      <c r="B41" s="81"/>
      <c r="C41" s="81"/>
      <c r="D41" s="81"/>
      <c r="E41" s="81"/>
      <c r="F41" s="81" t="s">
        <v>202</v>
      </c>
      <c r="G41" s="81"/>
      <c r="H41" s="82" t="s">
        <v>203</v>
      </c>
    </row>
    <row r="42" spans="1:8" ht="27">
      <c r="A42" s="116"/>
      <c r="B42" s="83"/>
      <c r="C42" s="83"/>
      <c r="D42" s="83"/>
      <c r="E42" s="83"/>
      <c r="F42" s="83"/>
      <c r="G42" s="83"/>
      <c r="H42" s="84" t="s">
        <v>204</v>
      </c>
    </row>
  </sheetData>
  <mergeCells count="7">
    <mergeCell ref="G1:G2"/>
    <mergeCell ref="E1:E2"/>
    <mergeCell ref="A37:A42"/>
    <mergeCell ref="B1:B2"/>
    <mergeCell ref="C1:C2"/>
    <mergeCell ref="D1:D2"/>
    <mergeCell ref="F1:F2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0" workbookViewId="0">
      <selection activeCell="K19" sqref="K19"/>
    </sheetView>
  </sheetViews>
  <sheetFormatPr defaultRowHeight="13.5"/>
  <cols>
    <col min="1" max="1" width="18.75" customWidth="1"/>
    <col min="2" max="2" width="17.25" bestFit="1" customWidth="1"/>
    <col min="3" max="3" width="17" customWidth="1"/>
    <col min="4" max="4" width="18.125" customWidth="1"/>
    <col min="5" max="5" width="26.25" customWidth="1"/>
    <col min="6" max="6" width="20" customWidth="1"/>
    <col min="7" max="7" width="29.625" customWidth="1"/>
  </cols>
  <sheetData>
    <row r="1" spans="1:10">
      <c r="A1" s="52" t="s">
        <v>131</v>
      </c>
      <c r="B1" s="112" t="s">
        <v>133</v>
      </c>
      <c r="C1" s="112" t="s">
        <v>136</v>
      </c>
      <c r="D1" s="112" t="s">
        <v>137</v>
      </c>
      <c r="E1" s="112" t="s">
        <v>142</v>
      </c>
      <c r="F1" s="112" t="s">
        <v>138</v>
      </c>
      <c r="G1" s="112" t="s">
        <v>139</v>
      </c>
    </row>
    <row r="2" spans="1:10">
      <c r="A2" t="s">
        <v>132</v>
      </c>
      <c r="B2" s="113"/>
      <c r="C2" s="113"/>
      <c r="D2" s="113"/>
      <c r="E2" s="113"/>
      <c r="F2" s="113"/>
      <c r="G2" s="113"/>
    </row>
    <row r="3" spans="1:10" ht="14.25">
      <c r="A3" s="53" t="s">
        <v>9</v>
      </c>
      <c r="B3" s="57" t="s">
        <v>134</v>
      </c>
      <c r="C3" s="57" t="s">
        <v>134</v>
      </c>
      <c r="D3" s="57" t="s">
        <v>134</v>
      </c>
      <c r="E3" s="58" t="s">
        <v>143</v>
      </c>
      <c r="F3" s="59"/>
      <c r="G3" s="60" t="s">
        <v>140</v>
      </c>
    </row>
    <row r="4" spans="1:10" ht="16.5">
      <c r="A4" s="53" t="s">
        <v>11</v>
      </c>
      <c r="B4" s="57" t="s">
        <v>134</v>
      </c>
      <c r="C4" s="57" t="s">
        <v>134</v>
      </c>
      <c r="D4" s="57" t="s">
        <v>134</v>
      </c>
      <c r="E4" s="58" t="s">
        <v>143</v>
      </c>
      <c r="F4" s="59"/>
      <c r="G4" s="61"/>
    </row>
    <row r="5" spans="1:10" ht="14.25">
      <c r="A5" s="53" t="s">
        <v>12</v>
      </c>
      <c r="B5" s="57" t="s">
        <v>134</v>
      </c>
      <c r="C5" s="57" t="s">
        <v>134</v>
      </c>
      <c r="D5" s="57" t="s">
        <v>134</v>
      </c>
      <c r="E5" s="58" t="s">
        <v>143</v>
      </c>
      <c r="F5" s="59"/>
      <c r="G5" s="61"/>
    </row>
    <row r="6" spans="1:10" ht="27">
      <c r="A6" s="53" t="s">
        <v>13</v>
      </c>
      <c r="B6" s="57" t="s">
        <v>134</v>
      </c>
      <c r="C6" s="57" t="s">
        <v>135</v>
      </c>
      <c r="D6" s="57" t="s">
        <v>135</v>
      </c>
      <c r="E6" s="70" t="s">
        <v>14</v>
      </c>
      <c r="F6" s="59"/>
      <c r="G6" s="60" t="s">
        <v>141</v>
      </c>
    </row>
    <row r="7" spans="1:10" ht="27">
      <c r="A7" s="53" t="s">
        <v>15</v>
      </c>
      <c r="B7" s="57" t="s">
        <v>134</v>
      </c>
      <c r="C7" s="57" t="s">
        <v>134</v>
      </c>
      <c r="D7" s="57" t="s">
        <v>134</v>
      </c>
      <c r="E7" s="58" t="s">
        <v>16</v>
      </c>
      <c r="F7" s="59"/>
      <c r="G7" s="61"/>
    </row>
    <row r="8" spans="1:10" ht="16.5">
      <c r="A8" s="76" t="s">
        <v>174</v>
      </c>
      <c r="B8" s="57" t="s">
        <v>135</v>
      </c>
      <c r="C8" s="57" t="s">
        <v>135</v>
      </c>
      <c r="D8" s="57" t="s">
        <v>135</v>
      </c>
      <c r="E8" s="58" t="s">
        <v>18</v>
      </c>
      <c r="F8" s="59"/>
      <c r="G8" s="61"/>
    </row>
    <row r="9" spans="1:10" ht="27">
      <c r="A9" s="53" t="s">
        <v>173</v>
      </c>
      <c r="B9" s="57" t="s">
        <v>134</v>
      </c>
      <c r="C9" s="57" t="s">
        <v>134</v>
      </c>
      <c r="D9" s="57" t="s">
        <v>134</v>
      </c>
      <c r="E9" s="58" t="s">
        <v>20</v>
      </c>
      <c r="F9" s="70" t="s">
        <v>146</v>
      </c>
      <c r="G9" s="61"/>
    </row>
    <row r="10" spans="1:10" ht="27">
      <c r="A10" s="53" t="s">
        <v>21</v>
      </c>
      <c r="B10" s="57" t="s">
        <v>134</v>
      </c>
      <c r="C10" s="57" t="s">
        <v>135</v>
      </c>
      <c r="D10" s="57" t="s">
        <v>135</v>
      </c>
      <c r="E10" s="70" t="s">
        <v>14</v>
      </c>
      <c r="F10" s="62" t="s">
        <v>144</v>
      </c>
      <c r="G10" s="60" t="s">
        <v>141</v>
      </c>
    </row>
    <row r="12" spans="1:10" ht="14.25">
      <c r="A12" s="63" t="s">
        <v>148</v>
      </c>
    </row>
    <row r="13" spans="1:10" ht="18.75">
      <c r="A13" s="54"/>
      <c r="B13" s="66" t="s">
        <v>167</v>
      </c>
      <c r="C13" s="64" t="s">
        <v>150</v>
      </c>
      <c r="D13" s="64" t="s">
        <v>168</v>
      </c>
      <c r="E13" s="64" t="s">
        <v>169</v>
      </c>
      <c r="F13" s="64" t="s">
        <v>155</v>
      </c>
      <c r="G13" s="64" t="s">
        <v>445</v>
      </c>
      <c r="H13" s="403" t="s">
        <v>34</v>
      </c>
      <c r="I13" s="403" t="s">
        <v>35</v>
      </c>
      <c r="J13" s="403" t="s">
        <v>36</v>
      </c>
    </row>
    <row r="14" spans="1:10">
      <c r="A14" s="65" t="s">
        <v>158</v>
      </c>
      <c r="B14" s="67" t="s">
        <v>134</v>
      </c>
      <c r="C14" s="67" t="s">
        <v>134</v>
      </c>
      <c r="D14" s="67" t="s">
        <v>134</v>
      </c>
      <c r="E14" s="67" t="s">
        <v>134</v>
      </c>
      <c r="F14" s="67" t="s">
        <v>134</v>
      </c>
      <c r="G14" s="67" t="s">
        <v>134</v>
      </c>
      <c r="H14" s="67" t="s">
        <v>134</v>
      </c>
      <c r="I14" s="67" t="s">
        <v>134</v>
      </c>
      <c r="J14" s="67" t="s">
        <v>134</v>
      </c>
    </row>
    <row r="15" spans="1:10">
      <c r="A15" s="65" t="s">
        <v>156</v>
      </c>
      <c r="B15" s="67" t="s">
        <v>134</v>
      </c>
      <c r="C15" s="67" t="s">
        <v>134</v>
      </c>
      <c r="D15" s="67" t="s">
        <v>134</v>
      </c>
      <c r="E15" s="67" t="s">
        <v>134</v>
      </c>
      <c r="F15" s="67" t="s">
        <v>134</v>
      </c>
      <c r="G15" s="68" t="s">
        <v>135</v>
      </c>
      <c r="H15" s="68" t="s">
        <v>135</v>
      </c>
      <c r="I15" s="68" t="s">
        <v>135</v>
      </c>
      <c r="J15" s="68" t="s">
        <v>135</v>
      </c>
    </row>
    <row r="16" spans="1:10">
      <c r="A16" s="65" t="s">
        <v>157</v>
      </c>
      <c r="B16" s="67" t="s">
        <v>134</v>
      </c>
      <c r="C16" s="67" t="s">
        <v>134</v>
      </c>
      <c r="D16" s="67" t="s">
        <v>134</v>
      </c>
      <c r="E16" s="67" t="s">
        <v>134</v>
      </c>
      <c r="F16" s="67" t="s">
        <v>134</v>
      </c>
      <c r="G16" s="67" t="s">
        <v>134</v>
      </c>
      <c r="H16" s="68" t="s">
        <v>135</v>
      </c>
      <c r="I16" s="68" t="s">
        <v>135</v>
      </c>
      <c r="J16" s="68" t="s">
        <v>135</v>
      </c>
    </row>
    <row r="17" spans="1:10" ht="94.5">
      <c r="A17" s="55" t="s">
        <v>159</v>
      </c>
      <c r="B17" s="55" t="s">
        <v>170</v>
      </c>
      <c r="C17" s="56"/>
      <c r="D17" s="56"/>
      <c r="E17" s="56"/>
      <c r="F17" s="56" t="s">
        <v>171</v>
      </c>
      <c r="G17" s="72"/>
      <c r="H17" s="56"/>
      <c r="I17" s="56"/>
      <c r="J17" s="56"/>
    </row>
    <row r="18" spans="1:10" ht="40.5">
      <c r="A18" s="55" t="s">
        <v>138</v>
      </c>
      <c r="B18" s="56"/>
      <c r="C18" s="73" t="s">
        <v>205</v>
      </c>
      <c r="D18" s="56"/>
      <c r="E18" s="56"/>
      <c r="F18" s="56" t="s">
        <v>442</v>
      </c>
      <c r="G18" s="56"/>
      <c r="H18" s="56"/>
      <c r="I18" s="56"/>
      <c r="J18" s="56"/>
    </row>
    <row r="20" spans="1:10">
      <c r="A20" s="74" t="s">
        <v>191</v>
      </c>
    </row>
    <row r="21" spans="1:10" ht="27">
      <c r="A21" s="54"/>
      <c r="B21" s="54" t="s">
        <v>167</v>
      </c>
      <c r="C21" s="54" t="s">
        <v>206</v>
      </c>
      <c r="D21" s="54" t="s">
        <v>168</v>
      </c>
      <c r="E21" s="54" t="s">
        <v>207</v>
      </c>
      <c r="F21" s="65" t="s">
        <v>197</v>
      </c>
      <c r="G21" s="54" t="s">
        <v>208</v>
      </c>
      <c r="H21" s="65" t="s">
        <v>201</v>
      </c>
    </row>
    <row r="22" spans="1:10">
      <c r="A22" s="78" t="s">
        <v>158</v>
      </c>
      <c r="B22" s="67" t="s">
        <v>134</v>
      </c>
      <c r="C22" s="67" t="s">
        <v>134</v>
      </c>
      <c r="D22" s="67" t="s">
        <v>134</v>
      </c>
      <c r="E22" s="67" t="s">
        <v>134</v>
      </c>
      <c r="F22" s="67" t="s">
        <v>134</v>
      </c>
      <c r="G22" s="67" t="s">
        <v>134</v>
      </c>
      <c r="H22" s="67" t="s">
        <v>134</v>
      </c>
    </row>
    <row r="23" spans="1:10">
      <c r="A23" s="78" t="s">
        <v>189</v>
      </c>
      <c r="B23" s="67" t="s">
        <v>134</v>
      </c>
      <c r="C23" s="67" t="s">
        <v>134</v>
      </c>
      <c r="D23" s="67" t="s">
        <v>134</v>
      </c>
      <c r="E23" s="67" t="s">
        <v>134</v>
      </c>
      <c r="F23" s="67" t="s">
        <v>134</v>
      </c>
      <c r="G23" s="67" t="s">
        <v>134</v>
      </c>
      <c r="H23" s="67" t="s">
        <v>134</v>
      </c>
    </row>
    <row r="24" spans="1:10">
      <c r="A24" s="114" t="s">
        <v>159</v>
      </c>
      <c r="B24" s="79"/>
      <c r="C24" s="79">
        <v>0</v>
      </c>
      <c r="D24" s="79"/>
      <c r="E24" s="79"/>
      <c r="F24" s="79"/>
      <c r="G24" s="79"/>
      <c r="H24" s="80"/>
    </row>
    <row r="25" spans="1:10">
      <c r="A25" s="115"/>
      <c r="B25" s="81"/>
      <c r="C25" s="81">
        <v>1000</v>
      </c>
      <c r="D25" s="81"/>
      <c r="E25" s="81"/>
      <c r="F25" s="81"/>
      <c r="G25" s="81"/>
      <c r="H25" s="82"/>
    </row>
    <row r="26" spans="1:10">
      <c r="A26" s="115"/>
      <c r="B26" s="81"/>
      <c r="C26" s="81">
        <v>2000</v>
      </c>
      <c r="D26" s="81"/>
      <c r="E26" s="81"/>
      <c r="F26" s="81"/>
      <c r="G26" s="81"/>
      <c r="H26" s="82"/>
    </row>
    <row r="27" spans="1:10">
      <c r="A27" s="115"/>
      <c r="B27" s="81"/>
      <c r="C27" s="81">
        <v>5000</v>
      </c>
      <c r="D27" s="81"/>
      <c r="E27" s="81"/>
      <c r="F27" s="81"/>
      <c r="G27" s="81"/>
      <c r="H27" s="82"/>
    </row>
    <row r="28" spans="1:10" ht="81">
      <c r="A28" s="115"/>
      <c r="B28" s="81"/>
      <c r="C28" s="81"/>
      <c r="D28" s="81"/>
      <c r="E28" s="81"/>
      <c r="F28" s="81" t="s">
        <v>209</v>
      </c>
      <c r="G28" s="81"/>
      <c r="H28" s="82" t="s">
        <v>210</v>
      </c>
    </row>
    <row r="29" spans="1:10" ht="27">
      <c r="A29" s="116"/>
      <c r="B29" s="83"/>
      <c r="C29" s="83"/>
      <c r="D29" s="83"/>
      <c r="E29" s="83"/>
      <c r="F29" s="83"/>
      <c r="G29" s="83"/>
      <c r="H29" s="84" t="s">
        <v>204</v>
      </c>
    </row>
  </sheetData>
  <mergeCells count="7">
    <mergeCell ref="F1:F2"/>
    <mergeCell ref="G1:G2"/>
    <mergeCell ref="A24:A29"/>
    <mergeCell ref="B1:B2"/>
    <mergeCell ref="C1:C2"/>
    <mergeCell ref="D1:D2"/>
    <mergeCell ref="E1:E2"/>
  </mergeCells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8"/>
  <sheetViews>
    <sheetView tabSelected="1" workbookViewId="0">
      <selection activeCell="I53" sqref="I53"/>
    </sheetView>
  </sheetViews>
  <sheetFormatPr defaultRowHeight="13.5"/>
  <cols>
    <col min="8" max="8" width="11.5" bestFit="1" customWidth="1"/>
  </cols>
  <sheetData>
    <row r="1" spans="1:10">
      <c r="A1" s="74" t="s">
        <v>440</v>
      </c>
    </row>
    <row r="2" spans="1:10">
      <c r="A2" s="398" t="s">
        <v>441</v>
      </c>
    </row>
    <row r="3" spans="1:10">
      <c r="A3" s="398"/>
    </row>
    <row r="4" spans="1:10" ht="15">
      <c r="A4" s="400" t="s">
        <v>430</v>
      </c>
      <c r="B4" s="400" t="s">
        <v>431</v>
      </c>
      <c r="C4" s="400" t="s">
        <v>432</v>
      </c>
      <c r="D4" s="400" t="s">
        <v>433</v>
      </c>
      <c r="E4" s="400" t="s">
        <v>434</v>
      </c>
      <c r="F4" s="400" t="s">
        <v>435</v>
      </c>
      <c r="G4" s="400" t="s">
        <v>436</v>
      </c>
      <c r="H4" s="401" t="s">
        <v>437</v>
      </c>
      <c r="I4" s="401" t="s">
        <v>438</v>
      </c>
      <c r="J4" s="400" t="s">
        <v>439</v>
      </c>
    </row>
    <row r="5" spans="1:10" ht="14.25">
      <c r="A5" s="402">
        <v>0.99447300000000005</v>
      </c>
      <c r="B5" s="402">
        <v>0.99545300000000003</v>
      </c>
      <c r="C5" s="402">
        <v>0.99447300000000005</v>
      </c>
      <c r="D5" s="402">
        <v>0.99545300000000003</v>
      </c>
      <c r="E5" s="402">
        <v>0.99447300000000005</v>
      </c>
      <c r="F5" s="402">
        <v>0.99545300000000003</v>
      </c>
      <c r="G5" s="402">
        <v>0.99447300000000005</v>
      </c>
      <c r="H5" s="402">
        <v>0.99545300000000003</v>
      </c>
      <c r="I5" s="402">
        <v>0.99447300000000005</v>
      </c>
      <c r="J5" s="402">
        <v>0.99545300000000003</v>
      </c>
    </row>
    <row r="6" spans="1:10" ht="18.75">
      <c r="A6" s="404" t="s">
        <v>386</v>
      </c>
      <c r="B6" s="392">
        <f>STDEV(B5:J5)</f>
        <v>5.1650535116082525E-4</v>
      </c>
      <c r="C6" s="393"/>
      <c r="D6" s="393"/>
      <c r="E6" s="393"/>
      <c r="F6" s="393"/>
      <c r="G6" s="393"/>
      <c r="H6" s="393"/>
      <c r="I6" s="393"/>
      <c r="J6" s="394"/>
    </row>
    <row r="7" spans="1:10">
      <c r="A7" s="398"/>
    </row>
    <row r="8" spans="1:10" ht="15">
      <c r="A8" s="400" t="s">
        <v>380</v>
      </c>
      <c r="B8" s="400" t="s">
        <v>381</v>
      </c>
      <c r="C8" s="400" t="s">
        <v>382</v>
      </c>
      <c r="D8" s="400" t="s">
        <v>383</v>
      </c>
      <c r="E8" s="405" t="s">
        <v>384</v>
      </c>
    </row>
    <row r="9" spans="1:10" ht="14.25">
      <c r="A9" s="402">
        <v>0.99447300000000005</v>
      </c>
      <c r="B9" s="402">
        <v>0.99545300000000003</v>
      </c>
      <c r="C9" s="402">
        <v>0.99447300000000005</v>
      </c>
      <c r="D9" s="402">
        <v>0.99545300000000003</v>
      </c>
      <c r="E9" s="406">
        <v>0.99447300000000005</v>
      </c>
    </row>
    <row r="10" spans="1:10" ht="14.25">
      <c r="A10" s="402">
        <v>0.99545300000000003</v>
      </c>
      <c r="B10" s="402">
        <v>0.99447300000000005</v>
      </c>
      <c r="C10" s="402">
        <v>0.99545300000000003</v>
      </c>
      <c r="D10" s="402">
        <v>0.99447300000000005</v>
      </c>
      <c r="E10" s="406">
        <v>0.99545300000000003</v>
      </c>
    </row>
    <row r="11" spans="1:10" ht="18.75">
      <c r="A11" s="404" t="s">
        <v>386</v>
      </c>
      <c r="B11" s="407">
        <f>STDEV(B9:J9)</f>
        <v>5.6580326380582216E-4</v>
      </c>
      <c r="C11" s="399"/>
      <c r="D11" s="399"/>
      <c r="E11" s="399"/>
    </row>
    <row r="12" spans="1:10">
      <c r="A12" s="398"/>
    </row>
    <row r="13" spans="1:10">
      <c r="A13" s="408" t="s">
        <v>449</v>
      </c>
    </row>
    <row r="30" spans="1:1">
      <c r="A30" t="s">
        <v>448</v>
      </c>
    </row>
    <row r="31" spans="1:1">
      <c r="A31" t="s">
        <v>450</v>
      </c>
    </row>
    <row r="32" spans="1:1">
      <c r="A32" t="s">
        <v>451</v>
      </c>
    </row>
    <row r="33" spans="1:8">
      <c r="A33" t="s">
        <v>452</v>
      </c>
    </row>
    <row r="34" spans="1:8">
      <c r="A34" t="s">
        <v>453</v>
      </c>
    </row>
    <row r="36" spans="1:8" ht="14.25">
      <c r="C36" s="409" t="s">
        <v>389</v>
      </c>
      <c r="D36" s="409" t="s">
        <v>390</v>
      </c>
      <c r="E36" s="409" t="s">
        <v>391</v>
      </c>
      <c r="F36" s="409" t="s">
        <v>392</v>
      </c>
      <c r="G36" s="409" t="s">
        <v>393</v>
      </c>
      <c r="H36" s="409" t="s">
        <v>394</v>
      </c>
    </row>
    <row r="37" spans="1:8" ht="42.75">
      <c r="C37" s="410">
        <v>1</v>
      </c>
      <c r="D37" s="411" t="s">
        <v>420</v>
      </c>
      <c r="E37" s="412">
        <v>1E-3</v>
      </c>
      <c r="F37" s="409" t="s">
        <v>421</v>
      </c>
      <c r="G37" s="85">
        <v>3</v>
      </c>
      <c r="H37" s="413">
        <f>E37/G37</f>
        <v>3.3333333333333332E-4</v>
      </c>
    </row>
    <row r="38" spans="1:8" ht="14.25">
      <c r="C38" s="410">
        <v>2</v>
      </c>
      <c r="D38" s="411" t="s">
        <v>422</v>
      </c>
      <c r="E38" s="414">
        <v>2.5000000000000001E-4</v>
      </c>
      <c r="F38" s="409" t="s">
        <v>423</v>
      </c>
      <c r="G38" s="85">
        <v>2</v>
      </c>
      <c r="H38" s="413">
        <f>E38/G38</f>
        <v>1.25E-4</v>
      </c>
    </row>
    <row r="39" spans="1:8" ht="14.25">
      <c r="C39" s="410">
        <v>3</v>
      </c>
      <c r="D39" s="411" t="s">
        <v>424</v>
      </c>
      <c r="E39" s="414">
        <v>5.0000000000000001E-4</v>
      </c>
      <c r="F39" s="409" t="s">
        <v>421</v>
      </c>
      <c r="G39" s="85"/>
      <c r="H39" s="413">
        <f>E39/SQRT(3)</f>
        <v>2.886751345948129E-4</v>
      </c>
    </row>
    <row r="40" spans="1:8" ht="18.75">
      <c r="C40" s="409" t="s">
        <v>425</v>
      </c>
      <c r="D40" s="415"/>
      <c r="E40" s="416"/>
      <c r="F40" s="416"/>
      <c r="G40" s="416"/>
      <c r="H40" s="417"/>
    </row>
    <row r="42" spans="1:8" ht="14.25">
      <c r="C42" s="409" t="s">
        <v>454</v>
      </c>
      <c r="D42" s="409" t="s">
        <v>455</v>
      </c>
      <c r="E42" s="409" t="s">
        <v>456</v>
      </c>
      <c r="F42" s="409" t="s">
        <v>457</v>
      </c>
      <c r="G42" s="409" t="s">
        <v>458</v>
      </c>
      <c r="H42" s="409" t="s">
        <v>459</v>
      </c>
    </row>
    <row r="43" spans="1:8" ht="42.75">
      <c r="C43" s="410">
        <v>1</v>
      </c>
      <c r="D43" s="411" t="s">
        <v>460</v>
      </c>
      <c r="E43" s="412">
        <v>5.0000000000000001E-3</v>
      </c>
      <c r="F43" s="409" t="s">
        <v>461</v>
      </c>
      <c r="G43" s="85">
        <v>3</v>
      </c>
      <c r="H43" s="413">
        <f>E43/G43</f>
        <v>1.6666666666666668E-3</v>
      </c>
    </row>
    <row r="44" spans="1:8" ht="14.25">
      <c r="C44" s="410">
        <v>2</v>
      </c>
      <c r="D44" s="411" t="s">
        <v>422</v>
      </c>
      <c r="E44" s="414">
        <v>1.1999999999999999E-3</v>
      </c>
      <c r="F44" s="409" t="s">
        <v>423</v>
      </c>
      <c r="G44" s="85">
        <v>2</v>
      </c>
      <c r="H44" s="413">
        <f>E44/G44</f>
        <v>5.9999999999999995E-4</v>
      </c>
    </row>
    <row r="45" spans="1:8" ht="14.25">
      <c r="C45" s="410">
        <v>3</v>
      </c>
      <c r="D45" s="411" t="s">
        <v>424</v>
      </c>
      <c r="E45" s="414">
        <v>5.0000000000000001E-4</v>
      </c>
      <c r="F45" s="409" t="s">
        <v>421</v>
      </c>
      <c r="G45" s="85"/>
      <c r="H45" s="413">
        <f>E45/SQRT(3)</f>
        <v>2.886751345948129E-4</v>
      </c>
    </row>
    <row r="46" spans="1:8" ht="18.75">
      <c r="C46" s="409" t="s">
        <v>425</v>
      </c>
      <c r="D46" s="415"/>
      <c r="E46" s="416"/>
      <c r="F46" s="416"/>
      <c r="G46" s="416"/>
      <c r="H46" s="417"/>
    </row>
    <row r="48" spans="1:8" ht="14.25">
      <c r="C48" s="409" t="s">
        <v>389</v>
      </c>
      <c r="D48" s="409" t="s">
        <v>390</v>
      </c>
      <c r="E48" s="409" t="s">
        <v>391</v>
      </c>
      <c r="F48" s="409" t="s">
        <v>392</v>
      </c>
      <c r="G48" s="409" t="s">
        <v>393</v>
      </c>
      <c r="H48" s="409" t="s">
        <v>394</v>
      </c>
    </row>
    <row r="49" spans="3:8" ht="42.75">
      <c r="C49" s="410">
        <v>1</v>
      </c>
      <c r="D49" s="411" t="s">
        <v>420</v>
      </c>
      <c r="E49" s="412">
        <v>0.02</v>
      </c>
      <c r="F49" s="409" t="s">
        <v>421</v>
      </c>
      <c r="G49" s="85">
        <v>3</v>
      </c>
      <c r="H49" s="413">
        <f>E49/G49</f>
        <v>6.6666666666666671E-3</v>
      </c>
    </row>
    <row r="50" spans="3:8" ht="14.25">
      <c r="C50" s="410">
        <v>2</v>
      </c>
      <c r="D50" s="411" t="s">
        <v>422</v>
      </c>
      <c r="E50" s="414">
        <v>5.0000000000000001E-3</v>
      </c>
      <c r="F50" s="409" t="s">
        <v>423</v>
      </c>
      <c r="G50" s="85">
        <v>2</v>
      </c>
      <c r="H50" s="413">
        <f>E50/G50</f>
        <v>2.5000000000000001E-3</v>
      </c>
    </row>
    <row r="51" spans="3:8" ht="14.25">
      <c r="C51" s="410">
        <v>3</v>
      </c>
      <c r="D51" s="411" t="s">
        <v>424</v>
      </c>
      <c r="E51" s="414">
        <v>5.0000000000000001E-4</v>
      </c>
      <c r="F51" s="409" t="s">
        <v>421</v>
      </c>
      <c r="G51" s="85"/>
      <c r="H51" s="413">
        <f>E51/SQRT(3)</f>
        <v>2.886751345948129E-4</v>
      </c>
    </row>
    <row r="52" spans="3:8" ht="18.75">
      <c r="C52" s="409" t="s">
        <v>425</v>
      </c>
      <c r="D52" s="415"/>
      <c r="E52" s="416"/>
      <c r="F52" s="416"/>
      <c r="G52" s="416"/>
      <c r="H52" s="417"/>
    </row>
    <row r="54" spans="3:8" ht="14.25">
      <c r="C54" s="409" t="s">
        <v>389</v>
      </c>
      <c r="D54" s="409" t="s">
        <v>390</v>
      </c>
      <c r="E54" s="409" t="s">
        <v>391</v>
      </c>
      <c r="F54" s="409" t="s">
        <v>392</v>
      </c>
      <c r="G54" s="409" t="s">
        <v>393</v>
      </c>
      <c r="H54" s="409" t="s">
        <v>394</v>
      </c>
    </row>
    <row r="55" spans="3:8" ht="42.75">
      <c r="C55" s="410">
        <v>1</v>
      </c>
      <c r="D55" s="411" t="s">
        <v>420</v>
      </c>
      <c r="E55" s="412">
        <v>0.1</v>
      </c>
      <c r="F55" s="409" t="s">
        <v>421</v>
      </c>
      <c r="G55" s="85">
        <v>3</v>
      </c>
      <c r="H55" s="413">
        <f>E55/G55</f>
        <v>3.3333333333333333E-2</v>
      </c>
    </row>
    <row r="56" spans="3:8" ht="14.25">
      <c r="C56" s="410">
        <v>2</v>
      </c>
      <c r="D56" s="411" t="s">
        <v>422</v>
      </c>
      <c r="E56" s="414">
        <v>2.5000000000000001E-2</v>
      </c>
      <c r="F56" s="409" t="s">
        <v>423</v>
      </c>
      <c r="G56" s="85">
        <v>2</v>
      </c>
      <c r="H56" s="413">
        <f>E56/G56</f>
        <v>1.2500000000000001E-2</v>
      </c>
    </row>
    <row r="57" spans="3:8" ht="14.25">
      <c r="C57" s="410">
        <v>3</v>
      </c>
      <c r="D57" s="411" t="s">
        <v>424</v>
      </c>
      <c r="E57" s="414">
        <v>5.0000000000000001E-4</v>
      </c>
      <c r="F57" s="409" t="s">
        <v>421</v>
      </c>
      <c r="G57" s="85"/>
      <c r="H57" s="413">
        <f>E57/SQRT(3)</f>
        <v>2.886751345948129E-4</v>
      </c>
    </row>
    <row r="58" spans="3:8" ht="18.75">
      <c r="C58" s="409" t="s">
        <v>425</v>
      </c>
      <c r="D58" s="415"/>
      <c r="E58" s="416"/>
      <c r="F58" s="416"/>
      <c r="G58" s="416"/>
      <c r="H58" s="417"/>
    </row>
  </sheetData>
  <mergeCells count="5">
    <mergeCell ref="B6:J6"/>
    <mergeCell ref="D40:H40"/>
    <mergeCell ref="D46:H46"/>
    <mergeCell ref="D52:H52"/>
    <mergeCell ref="D58:H58"/>
  </mergeCells>
  <phoneticPr fontId="3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77"/>
  <sheetViews>
    <sheetView view="pageBreakPreview" topLeftCell="I7" zoomScale="87" zoomScaleNormal="100" zoomScaleSheetLayoutView="87" workbookViewId="0">
      <selection activeCell="O17" sqref="O17:R17"/>
    </sheetView>
  </sheetViews>
  <sheetFormatPr defaultRowHeight="14.25" outlineLevelRow="1"/>
  <cols>
    <col min="1" max="1" width="25" style="2" customWidth="1"/>
    <col min="2" max="3" width="9" style="2"/>
    <col min="4" max="4" width="39.5" style="2" customWidth="1"/>
    <col min="5" max="5" width="9" style="2" customWidth="1"/>
    <col min="6" max="6" width="18.75" style="2" customWidth="1"/>
    <col min="7" max="7" width="15.625" style="2" customWidth="1"/>
    <col min="8" max="8" width="6.5" style="2" customWidth="1"/>
    <col min="9" max="9" width="14.875" style="2" customWidth="1"/>
    <col min="10" max="10" width="16.5" style="2" customWidth="1"/>
    <col min="11" max="11" width="16.75" style="2" customWidth="1"/>
    <col min="12" max="12" width="11" style="2" customWidth="1"/>
    <col min="13" max="13" width="18.375" style="2" customWidth="1"/>
    <col min="14" max="14" width="12.125" style="2" customWidth="1"/>
    <col min="15" max="15" width="10" style="2" customWidth="1"/>
    <col min="16" max="16" width="2.875" style="2" customWidth="1"/>
    <col min="17" max="17" width="9" style="2"/>
    <col min="18" max="18" width="6.25" style="2" customWidth="1"/>
    <col min="19" max="23" width="9" style="2"/>
    <col min="24" max="24" width="22" style="8" customWidth="1"/>
    <col min="25" max="26" width="9" style="8"/>
    <col min="27" max="27" width="14" style="8" customWidth="1"/>
    <col min="28" max="28" width="15.75" style="8" customWidth="1"/>
    <col min="29" max="31" width="9" style="8"/>
    <col min="32" max="39" width="9" style="2"/>
    <col min="40" max="40" width="17.75" style="2" customWidth="1"/>
    <col min="41" max="50" width="9" style="2"/>
    <col min="51" max="51" width="25" style="2" customWidth="1"/>
    <col min="52" max="256" width="9" style="2"/>
    <col min="257" max="257" width="25" style="2" customWidth="1"/>
    <col min="258" max="259" width="9" style="2"/>
    <col min="260" max="260" width="39.5" style="2" customWidth="1"/>
    <col min="261" max="261" width="0" style="2" hidden="1" customWidth="1"/>
    <col min="262" max="262" width="18.75" style="2" customWidth="1"/>
    <col min="263" max="263" width="15.625" style="2" customWidth="1"/>
    <col min="264" max="264" width="6.5" style="2" customWidth="1"/>
    <col min="265" max="265" width="14.875" style="2" customWidth="1"/>
    <col min="266" max="266" width="16.5" style="2" customWidth="1"/>
    <col min="267" max="267" width="16.75" style="2" customWidth="1"/>
    <col min="268" max="268" width="11" style="2" customWidth="1"/>
    <col min="269" max="269" width="18.375" style="2" customWidth="1"/>
    <col min="270" max="270" width="12.125" style="2" customWidth="1"/>
    <col min="271" max="271" width="10" style="2" customWidth="1"/>
    <col min="272" max="272" width="2.875" style="2" customWidth="1"/>
    <col min="273" max="273" width="9" style="2"/>
    <col min="274" max="274" width="6.25" style="2" customWidth="1"/>
    <col min="275" max="279" width="9" style="2"/>
    <col min="280" max="280" width="22" style="2" customWidth="1"/>
    <col min="281" max="282" width="9" style="2"/>
    <col min="283" max="283" width="14" style="2" customWidth="1"/>
    <col min="284" max="284" width="15.75" style="2" customWidth="1"/>
    <col min="285" max="295" width="9" style="2"/>
    <col min="296" max="296" width="17.75" style="2" customWidth="1"/>
    <col min="297" max="306" width="9" style="2"/>
    <col min="307" max="307" width="25" style="2" customWidth="1"/>
    <col min="308" max="512" width="9" style="2"/>
    <col min="513" max="513" width="25" style="2" customWidth="1"/>
    <col min="514" max="515" width="9" style="2"/>
    <col min="516" max="516" width="39.5" style="2" customWidth="1"/>
    <col min="517" max="517" width="0" style="2" hidden="1" customWidth="1"/>
    <col min="518" max="518" width="18.75" style="2" customWidth="1"/>
    <col min="519" max="519" width="15.625" style="2" customWidth="1"/>
    <col min="520" max="520" width="6.5" style="2" customWidth="1"/>
    <col min="521" max="521" width="14.875" style="2" customWidth="1"/>
    <col min="522" max="522" width="16.5" style="2" customWidth="1"/>
    <col min="523" max="523" width="16.75" style="2" customWidth="1"/>
    <col min="524" max="524" width="11" style="2" customWidth="1"/>
    <col min="525" max="525" width="18.375" style="2" customWidth="1"/>
    <col min="526" max="526" width="12.125" style="2" customWidth="1"/>
    <col min="527" max="527" width="10" style="2" customWidth="1"/>
    <col min="528" max="528" width="2.875" style="2" customWidth="1"/>
    <col min="529" max="529" width="9" style="2"/>
    <col min="530" max="530" width="6.25" style="2" customWidth="1"/>
    <col min="531" max="535" width="9" style="2"/>
    <col min="536" max="536" width="22" style="2" customWidth="1"/>
    <col min="537" max="538" width="9" style="2"/>
    <col min="539" max="539" width="14" style="2" customWidth="1"/>
    <col min="540" max="540" width="15.75" style="2" customWidth="1"/>
    <col min="541" max="551" width="9" style="2"/>
    <col min="552" max="552" width="17.75" style="2" customWidth="1"/>
    <col min="553" max="562" width="9" style="2"/>
    <col min="563" max="563" width="25" style="2" customWidth="1"/>
    <col min="564" max="768" width="9" style="2"/>
    <col min="769" max="769" width="25" style="2" customWidth="1"/>
    <col min="770" max="771" width="9" style="2"/>
    <col min="772" max="772" width="39.5" style="2" customWidth="1"/>
    <col min="773" max="773" width="0" style="2" hidden="1" customWidth="1"/>
    <col min="774" max="774" width="18.75" style="2" customWidth="1"/>
    <col min="775" max="775" width="15.625" style="2" customWidth="1"/>
    <col min="776" max="776" width="6.5" style="2" customWidth="1"/>
    <col min="777" max="777" width="14.875" style="2" customWidth="1"/>
    <col min="778" max="778" width="16.5" style="2" customWidth="1"/>
    <col min="779" max="779" width="16.75" style="2" customWidth="1"/>
    <col min="780" max="780" width="11" style="2" customWidth="1"/>
    <col min="781" max="781" width="18.375" style="2" customWidth="1"/>
    <col min="782" max="782" width="12.125" style="2" customWidth="1"/>
    <col min="783" max="783" width="10" style="2" customWidth="1"/>
    <col min="784" max="784" width="2.875" style="2" customWidth="1"/>
    <col min="785" max="785" width="9" style="2"/>
    <col min="786" max="786" width="6.25" style="2" customWidth="1"/>
    <col min="787" max="791" width="9" style="2"/>
    <col min="792" max="792" width="22" style="2" customWidth="1"/>
    <col min="793" max="794" width="9" style="2"/>
    <col min="795" max="795" width="14" style="2" customWidth="1"/>
    <col min="796" max="796" width="15.75" style="2" customWidth="1"/>
    <col min="797" max="807" width="9" style="2"/>
    <col min="808" max="808" width="17.75" style="2" customWidth="1"/>
    <col min="809" max="818" width="9" style="2"/>
    <col min="819" max="819" width="25" style="2" customWidth="1"/>
    <col min="820" max="1024" width="9" style="2"/>
    <col min="1025" max="1025" width="25" style="2" customWidth="1"/>
    <col min="1026" max="1027" width="9" style="2"/>
    <col min="1028" max="1028" width="39.5" style="2" customWidth="1"/>
    <col min="1029" max="1029" width="0" style="2" hidden="1" customWidth="1"/>
    <col min="1030" max="1030" width="18.75" style="2" customWidth="1"/>
    <col min="1031" max="1031" width="15.625" style="2" customWidth="1"/>
    <col min="1032" max="1032" width="6.5" style="2" customWidth="1"/>
    <col min="1033" max="1033" width="14.875" style="2" customWidth="1"/>
    <col min="1034" max="1034" width="16.5" style="2" customWidth="1"/>
    <col min="1035" max="1035" width="16.75" style="2" customWidth="1"/>
    <col min="1036" max="1036" width="11" style="2" customWidth="1"/>
    <col min="1037" max="1037" width="18.375" style="2" customWidth="1"/>
    <col min="1038" max="1038" width="12.125" style="2" customWidth="1"/>
    <col min="1039" max="1039" width="10" style="2" customWidth="1"/>
    <col min="1040" max="1040" width="2.875" style="2" customWidth="1"/>
    <col min="1041" max="1041" width="9" style="2"/>
    <col min="1042" max="1042" width="6.25" style="2" customWidth="1"/>
    <col min="1043" max="1047" width="9" style="2"/>
    <col min="1048" max="1048" width="22" style="2" customWidth="1"/>
    <col min="1049" max="1050" width="9" style="2"/>
    <col min="1051" max="1051" width="14" style="2" customWidth="1"/>
    <col min="1052" max="1052" width="15.75" style="2" customWidth="1"/>
    <col min="1053" max="1063" width="9" style="2"/>
    <col min="1064" max="1064" width="17.75" style="2" customWidth="1"/>
    <col min="1065" max="1074" width="9" style="2"/>
    <col min="1075" max="1075" width="25" style="2" customWidth="1"/>
    <col min="1076" max="1280" width="9" style="2"/>
    <col min="1281" max="1281" width="25" style="2" customWidth="1"/>
    <col min="1282" max="1283" width="9" style="2"/>
    <col min="1284" max="1284" width="39.5" style="2" customWidth="1"/>
    <col min="1285" max="1285" width="0" style="2" hidden="1" customWidth="1"/>
    <col min="1286" max="1286" width="18.75" style="2" customWidth="1"/>
    <col min="1287" max="1287" width="15.625" style="2" customWidth="1"/>
    <col min="1288" max="1288" width="6.5" style="2" customWidth="1"/>
    <col min="1289" max="1289" width="14.875" style="2" customWidth="1"/>
    <col min="1290" max="1290" width="16.5" style="2" customWidth="1"/>
    <col min="1291" max="1291" width="16.75" style="2" customWidth="1"/>
    <col min="1292" max="1292" width="11" style="2" customWidth="1"/>
    <col min="1293" max="1293" width="18.375" style="2" customWidth="1"/>
    <col min="1294" max="1294" width="12.125" style="2" customWidth="1"/>
    <col min="1295" max="1295" width="10" style="2" customWidth="1"/>
    <col min="1296" max="1296" width="2.875" style="2" customWidth="1"/>
    <col min="1297" max="1297" width="9" style="2"/>
    <col min="1298" max="1298" width="6.25" style="2" customWidth="1"/>
    <col min="1299" max="1303" width="9" style="2"/>
    <col min="1304" max="1304" width="22" style="2" customWidth="1"/>
    <col min="1305" max="1306" width="9" style="2"/>
    <col min="1307" max="1307" width="14" style="2" customWidth="1"/>
    <col min="1308" max="1308" width="15.75" style="2" customWidth="1"/>
    <col min="1309" max="1319" width="9" style="2"/>
    <col min="1320" max="1320" width="17.75" style="2" customWidth="1"/>
    <col min="1321" max="1330" width="9" style="2"/>
    <col min="1331" max="1331" width="25" style="2" customWidth="1"/>
    <col min="1332" max="1536" width="9" style="2"/>
    <col min="1537" max="1537" width="25" style="2" customWidth="1"/>
    <col min="1538" max="1539" width="9" style="2"/>
    <col min="1540" max="1540" width="39.5" style="2" customWidth="1"/>
    <col min="1541" max="1541" width="0" style="2" hidden="1" customWidth="1"/>
    <col min="1542" max="1542" width="18.75" style="2" customWidth="1"/>
    <col min="1543" max="1543" width="15.625" style="2" customWidth="1"/>
    <col min="1544" max="1544" width="6.5" style="2" customWidth="1"/>
    <col min="1545" max="1545" width="14.875" style="2" customWidth="1"/>
    <col min="1546" max="1546" width="16.5" style="2" customWidth="1"/>
    <col min="1547" max="1547" width="16.75" style="2" customWidth="1"/>
    <col min="1548" max="1548" width="11" style="2" customWidth="1"/>
    <col min="1549" max="1549" width="18.375" style="2" customWidth="1"/>
    <col min="1550" max="1550" width="12.125" style="2" customWidth="1"/>
    <col min="1551" max="1551" width="10" style="2" customWidth="1"/>
    <col min="1552" max="1552" width="2.875" style="2" customWidth="1"/>
    <col min="1553" max="1553" width="9" style="2"/>
    <col min="1554" max="1554" width="6.25" style="2" customWidth="1"/>
    <col min="1555" max="1559" width="9" style="2"/>
    <col min="1560" max="1560" width="22" style="2" customWidth="1"/>
    <col min="1561" max="1562" width="9" style="2"/>
    <col min="1563" max="1563" width="14" style="2" customWidth="1"/>
    <col min="1564" max="1564" width="15.75" style="2" customWidth="1"/>
    <col min="1565" max="1575" width="9" style="2"/>
    <col min="1576" max="1576" width="17.75" style="2" customWidth="1"/>
    <col min="1577" max="1586" width="9" style="2"/>
    <col min="1587" max="1587" width="25" style="2" customWidth="1"/>
    <col min="1588" max="1792" width="9" style="2"/>
    <col min="1793" max="1793" width="25" style="2" customWidth="1"/>
    <col min="1794" max="1795" width="9" style="2"/>
    <col min="1796" max="1796" width="39.5" style="2" customWidth="1"/>
    <col min="1797" max="1797" width="0" style="2" hidden="1" customWidth="1"/>
    <col min="1798" max="1798" width="18.75" style="2" customWidth="1"/>
    <col min="1799" max="1799" width="15.625" style="2" customWidth="1"/>
    <col min="1800" max="1800" width="6.5" style="2" customWidth="1"/>
    <col min="1801" max="1801" width="14.875" style="2" customWidth="1"/>
    <col min="1802" max="1802" width="16.5" style="2" customWidth="1"/>
    <col min="1803" max="1803" width="16.75" style="2" customWidth="1"/>
    <col min="1804" max="1804" width="11" style="2" customWidth="1"/>
    <col min="1805" max="1805" width="18.375" style="2" customWidth="1"/>
    <col min="1806" max="1806" width="12.125" style="2" customWidth="1"/>
    <col min="1807" max="1807" width="10" style="2" customWidth="1"/>
    <col min="1808" max="1808" width="2.875" style="2" customWidth="1"/>
    <col min="1809" max="1809" width="9" style="2"/>
    <col min="1810" max="1810" width="6.25" style="2" customWidth="1"/>
    <col min="1811" max="1815" width="9" style="2"/>
    <col min="1816" max="1816" width="22" style="2" customWidth="1"/>
    <col min="1817" max="1818" width="9" style="2"/>
    <col min="1819" max="1819" width="14" style="2" customWidth="1"/>
    <col min="1820" max="1820" width="15.75" style="2" customWidth="1"/>
    <col min="1821" max="1831" width="9" style="2"/>
    <col min="1832" max="1832" width="17.75" style="2" customWidth="1"/>
    <col min="1833" max="1842" width="9" style="2"/>
    <col min="1843" max="1843" width="25" style="2" customWidth="1"/>
    <col min="1844" max="2048" width="9" style="2"/>
    <col min="2049" max="2049" width="25" style="2" customWidth="1"/>
    <col min="2050" max="2051" width="9" style="2"/>
    <col min="2052" max="2052" width="39.5" style="2" customWidth="1"/>
    <col min="2053" max="2053" width="0" style="2" hidden="1" customWidth="1"/>
    <col min="2054" max="2054" width="18.75" style="2" customWidth="1"/>
    <col min="2055" max="2055" width="15.625" style="2" customWidth="1"/>
    <col min="2056" max="2056" width="6.5" style="2" customWidth="1"/>
    <col min="2057" max="2057" width="14.875" style="2" customWidth="1"/>
    <col min="2058" max="2058" width="16.5" style="2" customWidth="1"/>
    <col min="2059" max="2059" width="16.75" style="2" customWidth="1"/>
    <col min="2060" max="2060" width="11" style="2" customWidth="1"/>
    <col min="2061" max="2061" width="18.375" style="2" customWidth="1"/>
    <col min="2062" max="2062" width="12.125" style="2" customWidth="1"/>
    <col min="2063" max="2063" width="10" style="2" customWidth="1"/>
    <col min="2064" max="2064" width="2.875" style="2" customWidth="1"/>
    <col min="2065" max="2065" width="9" style="2"/>
    <col min="2066" max="2066" width="6.25" style="2" customWidth="1"/>
    <col min="2067" max="2071" width="9" style="2"/>
    <col min="2072" max="2072" width="22" style="2" customWidth="1"/>
    <col min="2073" max="2074" width="9" style="2"/>
    <col min="2075" max="2075" width="14" style="2" customWidth="1"/>
    <col min="2076" max="2076" width="15.75" style="2" customWidth="1"/>
    <col min="2077" max="2087" width="9" style="2"/>
    <col min="2088" max="2088" width="17.75" style="2" customWidth="1"/>
    <col min="2089" max="2098" width="9" style="2"/>
    <col min="2099" max="2099" width="25" style="2" customWidth="1"/>
    <col min="2100" max="2304" width="9" style="2"/>
    <col min="2305" max="2305" width="25" style="2" customWidth="1"/>
    <col min="2306" max="2307" width="9" style="2"/>
    <col min="2308" max="2308" width="39.5" style="2" customWidth="1"/>
    <col min="2309" max="2309" width="0" style="2" hidden="1" customWidth="1"/>
    <col min="2310" max="2310" width="18.75" style="2" customWidth="1"/>
    <col min="2311" max="2311" width="15.625" style="2" customWidth="1"/>
    <col min="2312" max="2312" width="6.5" style="2" customWidth="1"/>
    <col min="2313" max="2313" width="14.875" style="2" customWidth="1"/>
    <col min="2314" max="2314" width="16.5" style="2" customWidth="1"/>
    <col min="2315" max="2315" width="16.75" style="2" customWidth="1"/>
    <col min="2316" max="2316" width="11" style="2" customWidth="1"/>
    <col min="2317" max="2317" width="18.375" style="2" customWidth="1"/>
    <col min="2318" max="2318" width="12.125" style="2" customWidth="1"/>
    <col min="2319" max="2319" width="10" style="2" customWidth="1"/>
    <col min="2320" max="2320" width="2.875" style="2" customWidth="1"/>
    <col min="2321" max="2321" width="9" style="2"/>
    <col min="2322" max="2322" width="6.25" style="2" customWidth="1"/>
    <col min="2323" max="2327" width="9" style="2"/>
    <col min="2328" max="2328" width="22" style="2" customWidth="1"/>
    <col min="2329" max="2330" width="9" style="2"/>
    <col min="2331" max="2331" width="14" style="2" customWidth="1"/>
    <col min="2332" max="2332" width="15.75" style="2" customWidth="1"/>
    <col min="2333" max="2343" width="9" style="2"/>
    <col min="2344" max="2344" width="17.75" style="2" customWidth="1"/>
    <col min="2345" max="2354" width="9" style="2"/>
    <col min="2355" max="2355" width="25" style="2" customWidth="1"/>
    <col min="2356" max="2560" width="9" style="2"/>
    <col min="2561" max="2561" width="25" style="2" customWidth="1"/>
    <col min="2562" max="2563" width="9" style="2"/>
    <col min="2564" max="2564" width="39.5" style="2" customWidth="1"/>
    <col min="2565" max="2565" width="0" style="2" hidden="1" customWidth="1"/>
    <col min="2566" max="2566" width="18.75" style="2" customWidth="1"/>
    <col min="2567" max="2567" width="15.625" style="2" customWidth="1"/>
    <col min="2568" max="2568" width="6.5" style="2" customWidth="1"/>
    <col min="2569" max="2569" width="14.875" style="2" customWidth="1"/>
    <col min="2570" max="2570" width="16.5" style="2" customWidth="1"/>
    <col min="2571" max="2571" width="16.75" style="2" customWidth="1"/>
    <col min="2572" max="2572" width="11" style="2" customWidth="1"/>
    <col min="2573" max="2573" width="18.375" style="2" customWidth="1"/>
    <col min="2574" max="2574" width="12.125" style="2" customWidth="1"/>
    <col min="2575" max="2575" width="10" style="2" customWidth="1"/>
    <col min="2576" max="2576" width="2.875" style="2" customWidth="1"/>
    <col min="2577" max="2577" width="9" style="2"/>
    <col min="2578" max="2578" width="6.25" style="2" customWidth="1"/>
    <col min="2579" max="2583" width="9" style="2"/>
    <col min="2584" max="2584" width="22" style="2" customWidth="1"/>
    <col min="2585" max="2586" width="9" style="2"/>
    <col min="2587" max="2587" width="14" style="2" customWidth="1"/>
    <col min="2588" max="2588" width="15.75" style="2" customWidth="1"/>
    <col min="2589" max="2599" width="9" style="2"/>
    <col min="2600" max="2600" width="17.75" style="2" customWidth="1"/>
    <col min="2601" max="2610" width="9" style="2"/>
    <col min="2611" max="2611" width="25" style="2" customWidth="1"/>
    <col min="2612" max="2816" width="9" style="2"/>
    <col min="2817" max="2817" width="25" style="2" customWidth="1"/>
    <col min="2818" max="2819" width="9" style="2"/>
    <col min="2820" max="2820" width="39.5" style="2" customWidth="1"/>
    <col min="2821" max="2821" width="0" style="2" hidden="1" customWidth="1"/>
    <col min="2822" max="2822" width="18.75" style="2" customWidth="1"/>
    <col min="2823" max="2823" width="15.625" style="2" customWidth="1"/>
    <col min="2824" max="2824" width="6.5" style="2" customWidth="1"/>
    <col min="2825" max="2825" width="14.875" style="2" customWidth="1"/>
    <col min="2826" max="2826" width="16.5" style="2" customWidth="1"/>
    <col min="2827" max="2827" width="16.75" style="2" customWidth="1"/>
    <col min="2828" max="2828" width="11" style="2" customWidth="1"/>
    <col min="2829" max="2829" width="18.375" style="2" customWidth="1"/>
    <col min="2830" max="2830" width="12.125" style="2" customWidth="1"/>
    <col min="2831" max="2831" width="10" style="2" customWidth="1"/>
    <col min="2832" max="2832" width="2.875" style="2" customWidth="1"/>
    <col min="2833" max="2833" width="9" style="2"/>
    <col min="2834" max="2834" width="6.25" style="2" customWidth="1"/>
    <col min="2835" max="2839" width="9" style="2"/>
    <col min="2840" max="2840" width="22" style="2" customWidth="1"/>
    <col min="2841" max="2842" width="9" style="2"/>
    <col min="2843" max="2843" width="14" style="2" customWidth="1"/>
    <col min="2844" max="2844" width="15.75" style="2" customWidth="1"/>
    <col min="2845" max="2855" width="9" style="2"/>
    <col min="2856" max="2856" width="17.75" style="2" customWidth="1"/>
    <col min="2857" max="2866" width="9" style="2"/>
    <col min="2867" max="2867" width="25" style="2" customWidth="1"/>
    <col min="2868" max="3072" width="9" style="2"/>
    <col min="3073" max="3073" width="25" style="2" customWidth="1"/>
    <col min="3074" max="3075" width="9" style="2"/>
    <col min="3076" max="3076" width="39.5" style="2" customWidth="1"/>
    <col min="3077" max="3077" width="0" style="2" hidden="1" customWidth="1"/>
    <col min="3078" max="3078" width="18.75" style="2" customWidth="1"/>
    <col min="3079" max="3079" width="15.625" style="2" customWidth="1"/>
    <col min="3080" max="3080" width="6.5" style="2" customWidth="1"/>
    <col min="3081" max="3081" width="14.875" style="2" customWidth="1"/>
    <col min="3082" max="3082" width="16.5" style="2" customWidth="1"/>
    <col min="3083" max="3083" width="16.75" style="2" customWidth="1"/>
    <col min="3084" max="3084" width="11" style="2" customWidth="1"/>
    <col min="3085" max="3085" width="18.375" style="2" customWidth="1"/>
    <col min="3086" max="3086" width="12.125" style="2" customWidth="1"/>
    <col min="3087" max="3087" width="10" style="2" customWidth="1"/>
    <col min="3088" max="3088" width="2.875" style="2" customWidth="1"/>
    <col min="3089" max="3089" width="9" style="2"/>
    <col min="3090" max="3090" width="6.25" style="2" customWidth="1"/>
    <col min="3091" max="3095" width="9" style="2"/>
    <col min="3096" max="3096" width="22" style="2" customWidth="1"/>
    <col min="3097" max="3098" width="9" style="2"/>
    <col min="3099" max="3099" width="14" style="2" customWidth="1"/>
    <col min="3100" max="3100" width="15.75" style="2" customWidth="1"/>
    <col min="3101" max="3111" width="9" style="2"/>
    <col min="3112" max="3112" width="17.75" style="2" customWidth="1"/>
    <col min="3113" max="3122" width="9" style="2"/>
    <col min="3123" max="3123" width="25" style="2" customWidth="1"/>
    <col min="3124" max="3328" width="9" style="2"/>
    <col min="3329" max="3329" width="25" style="2" customWidth="1"/>
    <col min="3330" max="3331" width="9" style="2"/>
    <col min="3332" max="3332" width="39.5" style="2" customWidth="1"/>
    <col min="3333" max="3333" width="0" style="2" hidden="1" customWidth="1"/>
    <col min="3334" max="3334" width="18.75" style="2" customWidth="1"/>
    <col min="3335" max="3335" width="15.625" style="2" customWidth="1"/>
    <col min="3336" max="3336" width="6.5" style="2" customWidth="1"/>
    <col min="3337" max="3337" width="14.875" style="2" customWidth="1"/>
    <col min="3338" max="3338" width="16.5" style="2" customWidth="1"/>
    <col min="3339" max="3339" width="16.75" style="2" customWidth="1"/>
    <col min="3340" max="3340" width="11" style="2" customWidth="1"/>
    <col min="3341" max="3341" width="18.375" style="2" customWidth="1"/>
    <col min="3342" max="3342" width="12.125" style="2" customWidth="1"/>
    <col min="3343" max="3343" width="10" style="2" customWidth="1"/>
    <col min="3344" max="3344" width="2.875" style="2" customWidth="1"/>
    <col min="3345" max="3345" width="9" style="2"/>
    <col min="3346" max="3346" width="6.25" style="2" customWidth="1"/>
    <col min="3347" max="3351" width="9" style="2"/>
    <col min="3352" max="3352" width="22" style="2" customWidth="1"/>
    <col min="3353" max="3354" width="9" style="2"/>
    <col min="3355" max="3355" width="14" style="2" customWidth="1"/>
    <col min="3356" max="3356" width="15.75" style="2" customWidth="1"/>
    <col min="3357" max="3367" width="9" style="2"/>
    <col min="3368" max="3368" width="17.75" style="2" customWidth="1"/>
    <col min="3369" max="3378" width="9" style="2"/>
    <col min="3379" max="3379" width="25" style="2" customWidth="1"/>
    <col min="3380" max="3584" width="9" style="2"/>
    <col min="3585" max="3585" width="25" style="2" customWidth="1"/>
    <col min="3586" max="3587" width="9" style="2"/>
    <col min="3588" max="3588" width="39.5" style="2" customWidth="1"/>
    <col min="3589" max="3589" width="0" style="2" hidden="1" customWidth="1"/>
    <col min="3590" max="3590" width="18.75" style="2" customWidth="1"/>
    <col min="3591" max="3591" width="15.625" style="2" customWidth="1"/>
    <col min="3592" max="3592" width="6.5" style="2" customWidth="1"/>
    <col min="3593" max="3593" width="14.875" style="2" customWidth="1"/>
    <col min="3594" max="3594" width="16.5" style="2" customWidth="1"/>
    <col min="3595" max="3595" width="16.75" style="2" customWidth="1"/>
    <col min="3596" max="3596" width="11" style="2" customWidth="1"/>
    <col min="3597" max="3597" width="18.375" style="2" customWidth="1"/>
    <col min="3598" max="3598" width="12.125" style="2" customWidth="1"/>
    <col min="3599" max="3599" width="10" style="2" customWidth="1"/>
    <col min="3600" max="3600" width="2.875" style="2" customWidth="1"/>
    <col min="3601" max="3601" width="9" style="2"/>
    <col min="3602" max="3602" width="6.25" style="2" customWidth="1"/>
    <col min="3603" max="3607" width="9" style="2"/>
    <col min="3608" max="3608" width="22" style="2" customWidth="1"/>
    <col min="3609" max="3610" width="9" style="2"/>
    <col min="3611" max="3611" width="14" style="2" customWidth="1"/>
    <col min="3612" max="3612" width="15.75" style="2" customWidth="1"/>
    <col min="3613" max="3623" width="9" style="2"/>
    <col min="3624" max="3624" width="17.75" style="2" customWidth="1"/>
    <col min="3625" max="3634" width="9" style="2"/>
    <col min="3635" max="3635" width="25" style="2" customWidth="1"/>
    <col min="3636" max="3840" width="9" style="2"/>
    <col min="3841" max="3841" width="25" style="2" customWidth="1"/>
    <col min="3842" max="3843" width="9" style="2"/>
    <col min="3844" max="3844" width="39.5" style="2" customWidth="1"/>
    <col min="3845" max="3845" width="0" style="2" hidden="1" customWidth="1"/>
    <col min="3846" max="3846" width="18.75" style="2" customWidth="1"/>
    <col min="3847" max="3847" width="15.625" style="2" customWidth="1"/>
    <col min="3848" max="3848" width="6.5" style="2" customWidth="1"/>
    <col min="3849" max="3849" width="14.875" style="2" customWidth="1"/>
    <col min="3850" max="3850" width="16.5" style="2" customWidth="1"/>
    <col min="3851" max="3851" width="16.75" style="2" customWidth="1"/>
    <col min="3852" max="3852" width="11" style="2" customWidth="1"/>
    <col min="3853" max="3853" width="18.375" style="2" customWidth="1"/>
    <col min="3854" max="3854" width="12.125" style="2" customWidth="1"/>
    <col min="3855" max="3855" width="10" style="2" customWidth="1"/>
    <col min="3856" max="3856" width="2.875" style="2" customWidth="1"/>
    <col min="3857" max="3857" width="9" style="2"/>
    <col min="3858" max="3858" width="6.25" style="2" customWidth="1"/>
    <col min="3859" max="3863" width="9" style="2"/>
    <col min="3864" max="3864" width="22" style="2" customWidth="1"/>
    <col min="3865" max="3866" width="9" style="2"/>
    <col min="3867" max="3867" width="14" style="2" customWidth="1"/>
    <col min="3868" max="3868" width="15.75" style="2" customWidth="1"/>
    <col min="3869" max="3879" width="9" style="2"/>
    <col min="3880" max="3880" width="17.75" style="2" customWidth="1"/>
    <col min="3881" max="3890" width="9" style="2"/>
    <col min="3891" max="3891" width="25" style="2" customWidth="1"/>
    <col min="3892" max="4096" width="9" style="2"/>
    <col min="4097" max="4097" width="25" style="2" customWidth="1"/>
    <col min="4098" max="4099" width="9" style="2"/>
    <col min="4100" max="4100" width="39.5" style="2" customWidth="1"/>
    <col min="4101" max="4101" width="0" style="2" hidden="1" customWidth="1"/>
    <col min="4102" max="4102" width="18.75" style="2" customWidth="1"/>
    <col min="4103" max="4103" width="15.625" style="2" customWidth="1"/>
    <col min="4104" max="4104" width="6.5" style="2" customWidth="1"/>
    <col min="4105" max="4105" width="14.875" style="2" customWidth="1"/>
    <col min="4106" max="4106" width="16.5" style="2" customWidth="1"/>
    <col min="4107" max="4107" width="16.75" style="2" customWidth="1"/>
    <col min="4108" max="4108" width="11" style="2" customWidth="1"/>
    <col min="4109" max="4109" width="18.375" style="2" customWidth="1"/>
    <col min="4110" max="4110" width="12.125" style="2" customWidth="1"/>
    <col min="4111" max="4111" width="10" style="2" customWidth="1"/>
    <col min="4112" max="4112" width="2.875" style="2" customWidth="1"/>
    <col min="4113" max="4113" width="9" style="2"/>
    <col min="4114" max="4114" width="6.25" style="2" customWidth="1"/>
    <col min="4115" max="4119" width="9" style="2"/>
    <col min="4120" max="4120" width="22" style="2" customWidth="1"/>
    <col min="4121" max="4122" width="9" style="2"/>
    <col min="4123" max="4123" width="14" style="2" customWidth="1"/>
    <col min="4124" max="4124" width="15.75" style="2" customWidth="1"/>
    <col min="4125" max="4135" width="9" style="2"/>
    <col min="4136" max="4136" width="17.75" style="2" customWidth="1"/>
    <col min="4137" max="4146" width="9" style="2"/>
    <col min="4147" max="4147" width="25" style="2" customWidth="1"/>
    <col min="4148" max="4352" width="9" style="2"/>
    <col min="4353" max="4353" width="25" style="2" customWidth="1"/>
    <col min="4354" max="4355" width="9" style="2"/>
    <col min="4356" max="4356" width="39.5" style="2" customWidth="1"/>
    <col min="4357" max="4357" width="0" style="2" hidden="1" customWidth="1"/>
    <col min="4358" max="4358" width="18.75" style="2" customWidth="1"/>
    <col min="4359" max="4359" width="15.625" style="2" customWidth="1"/>
    <col min="4360" max="4360" width="6.5" style="2" customWidth="1"/>
    <col min="4361" max="4361" width="14.875" style="2" customWidth="1"/>
    <col min="4362" max="4362" width="16.5" style="2" customWidth="1"/>
    <col min="4363" max="4363" width="16.75" style="2" customWidth="1"/>
    <col min="4364" max="4364" width="11" style="2" customWidth="1"/>
    <col min="4365" max="4365" width="18.375" style="2" customWidth="1"/>
    <col min="4366" max="4366" width="12.125" style="2" customWidth="1"/>
    <col min="4367" max="4367" width="10" style="2" customWidth="1"/>
    <col min="4368" max="4368" width="2.875" style="2" customWidth="1"/>
    <col min="4369" max="4369" width="9" style="2"/>
    <col min="4370" max="4370" width="6.25" style="2" customWidth="1"/>
    <col min="4371" max="4375" width="9" style="2"/>
    <col min="4376" max="4376" width="22" style="2" customWidth="1"/>
    <col min="4377" max="4378" width="9" style="2"/>
    <col min="4379" max="4379" width="14" style="2" customWidth="1"/>
    <col min="4380" max="4380" width="15.75" style="2" customWidth="1"/>
    <col min="4381" max="4391" width="9" style="2"/>
    <col min="4392" max="4392" width="17.75" style="2" customWidth="1"/>
    <col min="4393" max="4402" width="9" style="2"/>
    <col min="4403" max="4403" width="25" style="2" customWidth="1"/>
    <col min="4404" max="4608" width="9" style="2"/>
    <col min="4609" max="4609" width="25" style="2" customWidth="1"/>
    <col min="4610" max="4611" width="9" style="2"/>
    <col min="4612" max="4612" width="39.5" style="2" customWidth="1"/>
    <col min="4613" max="4613" width="0" style="2" hidden="1" customWidth="1"/>
    <col min="4614" max="4614" width="18.75" style="2" customWidth="1"/>
    <col min="4615" max="4615" width="15.625" style="2" customWidth="1"/>
    <col min="4616" max="4616" width="6.5" style="2" customWidth="1"/>
    <col min="4617" max="4617" width="14.875" style="2" customWidth="1"/>
    <col min="4618" max="4618" width="16.5" style="2" customWidth="1"/>
    <col min="4619" max="4619" width="16.75" style="2" customWidth="1"/>
    <col min="4620" max="4620" width="11" style="2" customWidth="1"/>
    <col min="4621" max="4621" width="18.375" style="2" customWidth="1"/>
    <col min="4622" max="4622" width="12.125" style="2" customWidth="1"/>
    <col min="4623" max="4623" width="10" style="2" customWidth="1"/>
    <col min="4624" max="4624" width="2.875" style="2" customWidth="1"/>
    <col min="4625" max="4625" width="9" style="2"/>
    <col min="4626" max="4626" width="6.25" style="2" customWidth="1"/>
    <col min="4627" max="4631" width="9" style="2"/>
    <col min="4632" max="4632" width="22" style="2" customWidth="1"/>
    <col min="4633" max="4634" width="9" style="2"/>
    <col min="4635" max="4635" width="14" style="2" customWidth="1"/>
    <col min="4636" max="4636" width="15.75" style="2" customWidth="1"/>
    <col min="4637" max="4647" width="9" style="2"/>
    <col min="4648" max="4648" width="17.75" style="2" customWidth="1"/>
    <col min="4649" max="4658" width="9" style="2"/>
    <col min="4659" max="4659" width="25" style="2" customWidth="1"/>
    <col min="4660" max="4864" width="9" style="2"/>
    <col min="4865" max="4865" width="25" style="2" customWidth="1"/>
    <col min="4866" max="4867" width="9" style="2"/>
    <col min="4868" max="4868" width="39.5" style="2" customWidth="1"/>
    <col min="4869" max="4869" width="0" style="2" hidden="1" customWidth="1"/>
    <col min="4870" max="4870" width="18.75" style="2" customWidth="1"/>
    <col min="4871" max="4871" width="15.625" style="2" customWidth="1"/>
    <col min="4872" max="4872" width="6.5" style="2" customWidth="1"/>
    <col min="4873" max="4873" width="14.875" style="2" customWidth="1"/>
    <col min="4874" max="4874" width="16.5" style="2" customWidth="1"/>
    <col min="4875" max="4875" width="16.75" style="2" customWidth="1"/>
    <col min="4876" max="4876" width="11" style="2" customWidth="1"/>
    <col min="4877" max="4877" width="18.375" style="2" customWidth="1"/>
    <col min="4878" max="4878" width="12.125" style="2" customWidth="1"/>
    <col min="4879" max="4879" width="10" style="2" customWidth="1"/>
    <col min="4880" max="4880" width="2.875" style="2" customWidth="1"/>
    <col min="4881" max="4881" width="9" style="2"/>
    <col min="4882" max="4882" width="6.25" style="2" customWidth="1"/>
    <col min="4883" max="4887" width="9" style="2"/>
    <col min="4888" max="4888" width="22" style="2" customWidth="1"/>
    <col min="4889" max="4890" width="9" style="2"/>
    <col min="4891" max="4891" width="14" style="2" customWidth="1"/>
    <col min="4892" max="4892" width="15.75" style="2" customWidth="1"/>
    <col min="4893" max="4903" width="9" style="2"/>
    <col min="4904" max="4904" width="17.75" style="2" customWidth="1"/>
    <col min="4905" max="4914" width="9" style="2"/>
    <col min="4915" max="4915" width="25" style="2" customWidth="1"/>
    <col min="4916" max="5120" width="9" style="2"/>
    <col min="5121" max="5121" width="25" style="2" customWidth="1"/>
    <col min="5122" max="5123" width="9" style="2"/>
    <col min="5124" max="5124" width="39.5" style="2" customWidth="1"/>
    <col min="5125" max="5125" width="0" style="2" hidden="1" customWidth="1"/>
    <col min="5126" max="5126" width="18.75" style="2" customWidth="1"/>
    <col min="5127" max="5127" width="15.625" style="2" customWidth="1"/>
    <col min="5128" max="5128" width="6.5" style="2" customWidth="1"/>
    <col min="5129" max="5129" width="14.875" style="2" customWidth="1"/>
    <col min="5130" max="5130" width="16.5" style="2" customWidth="1"/>
    <col min="5131" max="5131" width="16.75" style="2" customWidth="1"/>
    <col min="5132" max="5132" width="11" style="2" customWidth="1"/>
    <col min="5133" max="5133" width="18.375" style="2" customWidth="1"/>
    <col min="5134" max="5134" width="12.125" style="2" customWidth="1"/>
    <col min="5135" max="5135" width="10" style="2" customWidth="1"/>
    <col min="5136" max="5136" width="2.875" style="2" customWidth="1"/>
    <col min="5137" max="5137" width="9" style="2"/>
    <col min="5138" max="5138" width="6.25" style="2" customWidth="1"/>
    <col min="5139" max="5143" width="9" style="2"/>
    <col min="5144" max="5144" width="22" style="2" customWidth="1"/>
    <col min="5145" max="5146" width="9" style="2"/>
    <col min="5147" max="5147" width="14" style="2" customWidth="1"/>
    <col min="5148" max="5148" width="15.75" style="2" customWidth="1"/>
    <col min="5149" max="5159" width="9" style="2"/>
    <col min="5160" max="5160" width="17.75" style="2" customWidth="1"/>
    <col min="5161" max="5170" width="9" style="2"/>
    <col min="5171" max="5171" width="25" style="2" customWidth="1"/>
    <col min="5172" max="5376" width="9" style="2"/>
    <col min="5377" max="5377" width="25" style="2" customWidth="1"/>
    <col min="5378" max="5379" width="9" style="2"/>
    <col min="5380" max="5380" width="39.5" style="2" customWidth="1"/>
    <col min="5381" max="5381" width="0" style="2" hidden="1" customWidth="1"/>
    <col min="5382" max="5382" width="18.75" style="2" customWidth="1"/>
    <col min="5383" max="5383" width="15.625" style="2" customWidth="1"/>
    <col min="5384" max="5384" width="6.5" style="2" customWidth="1"/>
    <col min="5385" max="5385" width="14.875" style="2" customWidth="1"/>
    <col min="5386" max="5386" width="16.5" style="2" customWidth="1"/>
    <col min="5387" max="5387" width="16.75" style="2" customWidth="1"/>
    <col min="5388" max="5388" width="11" style="2" customWidth="1"/>
    <col min="5389" max="5389" width="18.375" style="2" customWidth="1"/>
    <col min="5390" max="5390" width="12.125" style="2" customWidth="1"/>
    <col min="5391" max="5391" width="10" style="2" customWidth="1"/>
    <col min="5392" max="5392" width="2.875" style="2" customWidth="1"/>
    <col min="5393" max="5393" width="9" style="2"/>
    <col min="5394" max="5394" width="6.25" style="2" customWidth="1"/>
    <col min="5395" max="5399" width="9" style="2"/>
    <col min="5400" max="5400" width="22" style="2" customWidth="1"/>
    <col min="5401" max="5402" width="9" style="2"/>
    <col min="5403" max="5403" width="14" style="2" customWidth="1"/>
    <col min="5404" max="5404" width="15.75" style="2" customWidth="1"/>
    <col min="5405" max="5415" width="9" style="2"/>
    <col min="5416" max="5416" width="17.75" style="2" customWidth="1"/>
    <col min="5417" max="5426" width="9" style="2"/>
    <col min="5427" max="5427" width="25" style="2" customWidth="1"/>
    <col min="5428" max="5632" width="9" style="2"/>
    <col min="5633" max="5633" width="25" style="2" customWidth="1"/>
    <col min="5634" max="5635" width="9" style="2"/>
    <col min="5636" max="5636" width="39.5" style="2" customWidth="1"/>
    <col min="5637" max="5637" width="0" style="2" hidden="1" customWidth="1"/>
    <col min="5638" max="5638" width="18.75" style="2" customWidth="1"/>
    <col min="5639" max="5639" width="15.625" style="2" customWidth="1"/>
    <col min="5640" max="5640" width="6.5" style="2" customWidth="1"/>
    <col min="5641" max="5641" width="14.875" style="2" customWidth="1"/>
    <col min="5642" max="5642" width="16.5" style="2" customWidth="1"/>
    <col min="5643" max="5643" width="16.75" style="2" customWidth="1"/>
    <col min="5644" max="5644" width="11" style="2" customWidth="1"/>
    <col min="5645" max="5645" width="18.375" style="2" customWidth="1"/>
    <col min="5646" max="5646" width="12.125" style="2" customWidth="1"/>
    <col min="5647" max="5647" width="10" style="2" customWidth="1"/>
    <col min="5648" max="5648" width="2.875" style="2" customWidth="1"/>
    <col min="5649" max="5649" width="9" style="2"/>
    <col min="5650" max="5650" width="6.25" style="2" customWidth="1"/>
    <col min="5651" max="5655" width="9" style="2"/>
    <col min="5656" max="5656" width="22" style="2" customWidth="1"/>
    <col min="5657" max="5658" width="9" style="2"/>
    <col min="5659" max="5659" width="14" style="2" customWidth="1"/>
    <col min="5660" max="5660" width="15.75" style="2" customWidth="1"/>
    <col min="5661" max="5671" width="9" style="2"/>
    <col min="5672" max="5672" width="17.75" style="2" customWidth="1"/>
    <col min="5673" max="5682" width="9" style="2"/>
    <col min="5683" max="5683" width="25" style="2" customWidth="1"/>
    <col min="5684" max="5888" width="9" style="2"/>
    <col min="5889" max="5889" width="25" style="2" customWidth="1"/>
    <col min="5890" max="5891" width="9" style="2"/>
    <col min="5892" max="5892" width="39.5" style="2" customWidth="1"/>
    <col min="5893" max="5893" width="0" style="2" hidden="1" customWidth="1"/>
    <col min="5894" max="5894" width="18.75" style="2" customWidth="1"/>
    <col min="5895" max="5895" width="15.625" style="2" customWidth="1"/>
    <col min="5896" max="5896" width="6.5" style="2" customWidth="1"/>
    <col min="5897" max="5897" width="14.875" style="2" customWidth="1"/>
    <col min="5898" max="5898" width="16.5" style="2" customWidth="1"/>
    <col min="5899" max="5899" width="16.75" style="2" customWidth="1"/>
    <col min="5900" max="5900" width="11" style="2" customWidth="1"/>
    <col min="5901" max="5901" width="18.375" style="2" customWidth="1"/>
    <col min="5902" max="5902" width="12.125" style="2" customWidth="1"/>
    <col min="5903" max="5903" width="10" style="2" customWidth="1"/>
    <col min="5904" max="5904" width="2.875" style="2" customWidth="1"/>
    <col min="5905" max="5905" width="9" style="2"/>
    <col min="5906" max="5906" width="6.25" style="2" customWidth="1"/>
    <col min="5907" max="5911" width="9" style="2"/>
    <col min="5912" max="5912" width="22" style="2" customWidth="1"/>
    <col min="5913" max="5914" width="9" style="2"/>
    <col min="5915" max="5915" width="14" style="2" customWidth="1"/>
    <col min="5916" max="5916" width="15.75" style="2" customWidth="1"/>
    <col min="5917" max="5927" width="9" style="2"/>
    <col min="5928" max="5928" width="17.75" style="2" customWidth="1"/>
    <col min="5929" max="5938" width="9" style="2"/>
    <col min="5939" max="5939" width="25" style="2" customWidth="1"/>
    <col min="5940" max="6144" width="9" style="2"/>
    <col min="6145" max="6145" width="25" style="2" customWidth="1"/>
    <col min="6146" max="6147" width="9" style="2"/>
    <col min="6148" max="6148" width="39.5" style="2" customWidth="1"/>
    <col min="6149" max="6149" width="0" style="2" hidden="1" customWidth="1"/>
    <col min="6150" max="6150" width="18.75" style="2" customWidth="1"/>
    <col min="6151" max="6151" width="15.625" style="2" customWidth="1"/>
    <col min="6152" max="6152" width="6.5" style="2" customWidth="1"/>
    <col min="6153" max="6153" width="14.875" style="2" customWidth="1"/>
    <col min="6154" max="6154" width="16.5" style="2" customWidth="1"/>
    <col min="6155" max="6155" width="16.75" style="2" customWidth="1"/>
    <col min="6156" max="6156" width="11" style="2" customWidth="1"/>
    <col min="6157" max="6157" width="18.375" style="2" customWidth="1"/>
    <col min="6158" max="6158" width="12.125" style="2" customWidth="1"/>
    <col min="6159" max="6159" width="10" style="2" customWidth="1"/>
    <col min="6160" max="6160" width="2.875" style="2" customWidth="1"/>
    <col min="6161" max="6161" width="9" style="2"/>
    <col min="6162" max="6162" width="6.25" style="2" customWidth="1"/>
    <col min="6163" max="6167" width="9" style="2"/>
    <col min="6168" max="6168" width="22" style="2" customWidth="1"/>
    <col min="6169" max="6170" width="9" style="2"/>
    <col min="6171" max="6171" width="14" style="2" customWidth="1"/>
    <col min="6172" max="6172" width="15.75" style="2" customWidth="1"/>
    <col min="6173" max="6183" width="9" style="2"/>
    <col min="6184" max="6184" width="17.75" style="2" customWidth="1"/>
    <col min="6185" max="6194" width="9" style="2"/>
    <col min="6195" max="6195" width="25" style="2" customWidth="1"/>
    <col min="6196" max="6400" width="9" style="2"/>
    <col min="6401" max="6401" width="25" style="2" customWidth="1"/>
    <col min="6402" max="6403" width="9" style="2"/>
    <col min="6404" max="6404" width="39.5" style="2" customWidth="1"/>
    <col min="6405" max="6405" width="0" style="2" hidden="1" customWidth="1"/>
    <col min="6406" max="6406" width="18.75" style="2" customWidth="1"/>
    <col min="6407" max="6407" width="15.625" style="2" customWidth="1"/>
    <col min="6408" max="6408" width="6.5" style="2" customWidth="1"/>
    <col min="6409" max="6409" width="14.875" style="2" customWidth="1"/>
    <col min="6410" max="6410" width="16.5" style="2" customWidth="1"/>
    <col min="6411" max="6411" width="16.75" style="2" customWidth="1"/>
    <col min="6412" max="6412" width="11" style="2" customWidth="1"/>
    <col min="6413" max="6413" width="18.375" style="2" customWidth="1"/>
    <col min="6414" max="6414" width="12.125" style="2" customWidth="1"/>
    <col min="6415" max="6415" width="10" style="2" customWidth="1"/>
    <col min="6416" max="6416" width="2.875" style="2" customWidth="1"/>
    <col min="6417" max="6417" width="9" style="2"/>
    <col min="6418" max="6418" width="6.25" style="2" customWidth="1"/>
    <col min="6419" max="6423" width="9" style="2"/>
    <col min="6424" max="6424" width="22" style="2" customWidth="1"/>
    <col min="6425" max="6426" width="9" style="2"/>
    <col min="6427" max="6427" width="14" style="2" customWidth="1"/>
    <col min="6428" max="6428" width="15.75" style="2" customWidth="1"/>
    <col min="6429" max="6439" width="9" style="2"/>
    <col min="6440" max="6440" width="17.75" style="2" customWidth="1"/>
    <col min="6441" max="6450" width="9" style="2"/>
    <col min="6451" max="6451" width="25" style="2" customWidth="1"/>
    <col min="6452" max="6656" width="9" style="2"/>
    <col min="6657" max="6657" width="25" style="2" customWidth="1"/>
    <col min="6658" max="6659" width="9" style="2"/>
    <col min="6660" max="6660" width="39.5" style="2" customWidth="1"/>
    <col min="6661" max="6661" width="0" style="2" hidden="1" customWidth="1"/>
    <col min="6662" max="6662" width="18.75" style="2" customWidth="1"/>
    <col min="6663" max="6663" width="15.625" style="2" customWidth="1"/>
    <col min="6664" max="6664" width="6.5" style="2" customWidth="1"/>
    <col min="6665" max="6665" width="14.875" style="2" customWidth="1"/>
    <col min="6666" max="6666" width="16.5" style="2" customWidth="1"/>
    <col min="6667" max="6667" width="16.75" style="2" customWidth="1"/>
    <col min="6668" max="6668" width="11" style="2" customWidth="1"/>
    <col min="6669" max="6669" width="18.375" style="2" customWidth="1"/>
    <col min="6670" max="6670" width="12.125" style="2" customWidth="1"/>
    <col min="6671" max="6671" width="10" style="2" customWidth="1"/>
    <col min="6672" max="6672" width="2.875" style="2" customWidth="1"/>
    <col min="6673" max="6673" width="9" style="2"/>
    <col min="6674" max="6674" width="6.25" style="2" customWidth="1"/>
    <col min="6675" max="6679" width="9" style="2"/>
    <col min="6680" max="6680" width="22" style="2" customWidth="1"/>
    <col min="6681" max="6682" width="9" style="2"/>
    <col min="6683" max="6683" width="14" style="2" customWidth="1"/>
    <col min="6684" max="6684" width="15.75" style="2" customWidth="1"/>
    <col min="6685" max="6695" width="9" style="2"/>
    <col min="6696" max="6696" width="17.75" style="2" customWidth="1"/>
    <col min="6697" max="6706" width="9" style="2"/>
    <col min="6707" max="6707" width="25" style="2" customWidth="1"/>
    <col min="6708" max="6912" width="9" style="2"/>
    <col min="6913" max="6913" width="25" style="2" customWidth="1"/>
    <col min="6914" max="6915" width="9" style="2"/>
    <col min="6916" max="6916" width="39.5" style="2" customWidth="1"/>
    <col min="6917" max="6917" width="0" style="2" hidden="1" customWidth="1"/>
    <col min="6918" max="6918" width="18.75" style="2" customWidth="1"/>
    <col min="6919" max="6919" width="15.625" style="2" customWidth="1"/>
    <col min="6920" max="6920" width="6.5" style="2" customWidth="1"/>
    <col min="6921" max="6921" width="14.875" style="2" customWidth="1"/>
    <col min="6922" max="6922" width="16.5" style="2" customWidth="1"/>
    <col min="6923" max="6923" width="16.75" style="2" customWidth="1"/>
    <col min="6924" max="6924" width="11" style="2" customWidth="1"/>
    <col min="6925" max="6925" width="18.375" style="2" customWidth="1"/>
    <col min="6926" max="6926" width="12.125" style="2" customWidth="1"/>
    <col min="6927" max="6927" width="10" style="2" customWidth="1"/>
    <col min="6928" max="6928" width="2.875" style="2" customWidth="1"/>
    <col min="6929" max="6929" width="9" style="2"/>
    <col min="6930" max="6930" width="6.25" style="2" customWidth="1"/>
    <col min="6931" max="6935" width="9" style="2"/>
    <col min="6936" max="6936" width="22" style="2" customWidth="1"/>
    <col min="6937" max="6938" width="9" style="2"/>
    <col min="6939" max="6939" width="14" style="2" customWidth="1"/>
    <col min="6940" max="6940" width="15.75" style="2" customWidth="1"/>
    <col min="6941" max="6951" width="9" style="2"/>
    <col min="6952" max="6952" width="17.75" style="2" customWidth="1"/>
    <col min="6953" max="6962" width="9" style="2"/>
    <col min="6963" max="6963" width="25" style="2" customWidth="1"/>
    <col min="6964" max="7168" width="9" style="2"/>
    <col min="7169" max="7169" width="25" style="2" customWidth="1"/>
    <col min="7170" max="7171" width="9" style="2"/>
    <col min="7172" max="7172" width="39.5" style="2" customWidth="1"/>
    <col min="7173" max="7173" width="0" style="2" hidden="1" customWidth="1"/>
    <col min="7174" max="7174" width="18.75" style="2" customWidth="1"/>
    <col min="7175" max="7175" width="15.625" style="2" customWidth="1"/>
    <col min="7176" max="7176" width="6.5" style="2" customWidth="1"/>
    <col min="7177" max="7177" width="14.875" style="2" customWidth="1"/>
    <col min="7178" max="7178" width="16.5" style="2" customWidth="1"/>
    <col min="7179" max="7179" width="16.75" style="2" customWidth="1"/>
    <col min="7180" max="7180" width="11" style="2" customWidth="1"/>
    <col min="7181" max="7181" width="18.375" style="2" customWidth="1"/>
    <col min="7182" max="7182" width="12.125" style="2" customWidth="1"/>
    <col min="7183" max="7183" width="10" style="2" customWidth="1"/>
    <col min="7184" max="7184" width="2.875" style="2" customWidth="1"/>
    <col min="7185" max="7185" width="9" style="2"/>
    <col min="7186" max="7186" width="6.25" style="2" customWidth="1"/>
    <col min="7187" max="7191" width="9" style="2"/>
    <col min="7192" max="7192" width="22" style="2" customWidth="1"/>
    <col min="7193" max="7194" width="9" style="2"/>
    <col min="7195" max="7195" width="14" style="2" customWidth="1"/>
    <col min="7196" max="7196" width="15.75" style="2" customWidth="1"/>
    <col min="7197" max="7207" width="9" style="2"/>
    <col min="7208" max="7208" width="17.75" style="2" customWidth="1"/>
    <col min="7209" max="7218" width="9" style="2"/>
    <col min="7219" max="7219" width="25" style="2" customWidth="1"/>
    <col min="7220" max="7424" width="9" style="2"/>
    <col min="7425" max="7425" width="25" style="2" customWidth="1"/>
    <col min="7426" max="7427" width="9" style="2"/>
    <col min="7428" max="7428" width="39.5" style="2" customWidth="1"/>
    <col min="7429" max="7429" width="0" style="2" hidden="1" customWidth="1"/>
    <col min="7430" max="7430" width="18.75" style="2" customWidth="1"/>
    <col min="7431" max="7431" width="15.625" style="2" customWidth="1"/>
    <col min="7432" max="7432" width="6.5" style="2" customWidth="1"/>
    <col min="7433" max="7433" width="14.875" style="2" customWidth="1"/>
    <col min="7434" max="7434" width="16.5" style="2" customWidth="1"/>
    <col min="7435" max="7435" width="16.75" style="2" customWidth="1"/>
    <col min="7436" max="7436" width="11" style="2" customWidth="1"/>
    <col min="7437" max="7437" width="18.375" style="2" customWidth="1"/>
    <col min="7438" max="7438" width="12.125" style="2" customWidth="1"/>
    <col min="7439" max="7439" width="10" style="2" customWidth="1"/>
    <col min="7440" max="7440" width="2.875" style="2" customWidth="1"/>
    <col min="7441" max="7441" width="9" style="2"/>
    <col min="7442" max="7442" width="6.25" style="2" customWidth="1"/>
    <col min="7443" max="7447" width="9" style="2"/>
    <col min="7448" max="7448" width="22" style="2" customWidth="1"/>
    <col min="7449" max="7450" width="9" style="2"/>
    <col min="7451" max="7451" width="14" style="2" customWidth="1"/>
    <col min="7452" max="7452" width="15.75" style="2" customWidth="1"/>
    <col min="7453" max="7463" width="9" style="2"/>
    <col min="7464" max="7464" width="17.75" style="2" customWidth="1"/>
    <col min="7465" max="7474" width="9" style="2"/>
    <col min="7475" max="7475" width="25" style="2" customWidth="1"/>
    <col min="7476" max="7680" width="9" style="2"/>
    <col min="7681" max="7681" width="25" style="2" customWidth="1"/>
    <col min="7682" max="7683" width="9" style="2"/>
    <col min="7684" max="7684" width="39.5" style="2" customWidth="1"/>
    <col min="7685" max="7685" width="0" style="2" hidden="1" customWidth="1"/>
    <col min="7686" max="7686" width="18.75" style="2" customWidth="1"/>
    <col min="7687" max="7687" width="15.625" style="2" customWidth="1"/>
    <col min="7688" max="7688" width="6.5" style="2" customWidth="1"/>
    <col min="7689" max="7689" width="14.875" style="2" customWidth="1"/>
    <col min="7690" max="7690" width="16.5" style="2" customWidth="1"/>
    <col min="7691" max="7691" width="16.75" style="2" customWidth="1"/>
    <col min="7692" max="7692" width="11" style="2" customWidth="1"/>
    <col min="7693" max="7693" width="18.375" style="2" customWidth="1"/>
    <col min="7694" max="7694" width="12.125" style="2" customWidth="1"/>
    <col min="7695" max="7695" width="10" style="2" customWidth="1"/>
    <col min="7696" max="7696" width="2.875" style="2" customWidth="1"/>
    <col min="7697" max="7697" width="9" style="2"/>
    <col min="7698" max="7698" width="6.25" style="2" customWidth="1"/>
    <col min="7699" max="7703" width="9" style="2"/>
    <col min="7704" max="7704" width="22" style="2" customWidth="1"/>
    <col min="7705" max="7706" width="9" style="2"/>
    <col min="7707" max="7707" width="14" style="2" customWidth="1"/>
    <col min="7708" max="7708" width="15.75" style="2" customWidth="1"/>
    <col min="7709" max="7719" width="9" style="2"/>
    <col min="7720" max="7720" width="17.75" style="2" customWidth="1"/>
    <col min="7721" max="7730" width="9" style="2"/>
    <col min="7731" max="7731" width="25" style="2" customWidth="1"/>
    <col min="7732" max="7936" width="9" style="2"/>
    <col min="7937" max="7937" width="25" style="2" customWidth="1"/>
    <col min="7938" max="7939" width="9" style="2"/>
    <col min="7940" max="7940" width="39.5" style="2" customWidth="1"/>
    <col min="7941" max="7941" width="0" style="2" hidden="1" customWidth="1"/>
    <col min="7942" max="7942" width="18.75" style="2" customWidth="1"/>
    <col min="7943" max="7943" width="15.625" style="2" customWidth="1"/>
    <col min="7944" max="7944" width="6.5" style="2" customWidth="1"/>
    <col min="7945" max="7945" width="14.875" style="2" customWidth="1"/>
    <col min="7946" max="7946" width="16.5" style="2" customWidth="1"/>
    <col min="7947" max="7947" width="16.75" style="2" customWidth="1"/>
    <col min="7948" max="7948" width="11" style="2" customWidth="1"/>
    <col min="7949" max="7949" width="18.375" style="2" customWidth="1"/>
    <col min="7950" max="7950" width="12.125" style="2" customWidth="1"/>
    <col min="7951" max="7951" width="10" style="2" customWidth="1"/>
    <col min="7952" max="7952" width="2.875" style="2" customWidth="1"/>
    <col min="7953" max="7953" width="9" style="2"/>
    <col min="7954" max="7954" width="6.25" style="2" customWidth="1"/>
    <col min="7955" max="7959" width="9" style="2"/>
    <col min="7960" max="7960" width="22" style="2" customWidth="1"/>
    <col min="7961" max="7962" width="9" style="2"/>
    <col min="7963" max="7963" width="14" style="2" customWidth="1"/>
    <col min="7964" max="7964" width="15.75" style="2" customWidth="1"/>
    <col min="7965" max="7975" width="9" style="2"/>
    <col min="7976" max="7976" width="17.75" style="2" customWidth="1"/>
    <col min="7977" max="7986" width="9" style="2"/>
    <col min="7987" max="7987" width="25" style="2" customWidth="1"/>
    <col min="7988" max="8192" width="9" style="2"/>
    <col min="8193" max="8193" width="25" style="2" customWidth="1"/>
    <col min="8194" max="8195" width="9" style="2"/>
    <col min="8196" max="8196" width="39.5" style="2" customWidth="1"/>
    <col min="8197" max="8197" width="0" style="2" hidden="1" customWidth="1"/>
    <col min="8198" max="8198" width="18.75" style="2" customWidth="1"/>
    <col min="8199" max="8199" width="15.625" style="2" customWidth="1"/>
    <col min="8200" max="8200" width="6.5" style="2" customWidth="1"/>
    <col min="8201" max="8201" width="14.875" style="2" customWidth="1"/>
    <col min="8202" max="8202" width="16.5" style="2" customWidth="1"/>
    <col min="8203" max="8203" width="16.75" style="2" customWidth="1"/>
    <col min="8204" max="8204" width="11" style="2" customWidth="1"/>
    <col min="8205" max="8205" width="18.375" style="2" customWidth="1"/>
    <col min="8206" max="8206" width="12.125" style="2" customWidth="1"/>
    <col min="8207" max="8207" width="10" style="2" customWidth="1"/>
    <col min="8208" max="8208" width="2.875" style="2" customWidth="1"/>
    <col min="8209" max="8209" width="9" style="2"/>
    <col min="8210" max="8210" width="6.25" style="2" customWidth="1"/>
    <col min="8211" max="8215" width="9" style="2"/>
    <col min="8216" max="8216" width="22" style="2" customWidth="1"/>
    <col min="8217" max="8218" width="9" style="2"/>
    <col min="8219" max="8219" width="14" style="2" customWidth="1"/>
    <col min="8220" max="8220" width="15.75" style="2" customWidth="1"/>
    <col min="8221" max="8231" width="9" style="2"/>
    <col min="8232" max="8232" width="17.75" style="2" customWidth="1"/>
    <col min="8233" max="8242" width="9" style="2"/>
    <col min="8243" max="8243" width="25" style="2" customWidth="1"/>
    <col min="8244" max="8448" width="9" style="2"/>
    <col min="8449" max="8449" width="25" style="2" customWidth="1"/>
    <col min="8450" max="8451" width="9" style="2"/>
    <col min="8452" max="8452" width="39.5" style="2" customWidth="1"/>
    <col min="8453" max="8453" width="0" style="2" hidden="1" customWidth="1"/>
    <col min="8454" max="8454" width="18.75" style="2" customWidth="1"/>
    <col min="8455" max="8455" width="15.625" style="2" customWidth="1"/>
    <col min="8456" max="8456" width="6.5" style="2" customWidth="1"/>
    <col min="8457" max="8457" width="14.875" style="2" customWidth="1"/>
    <col min="8458" max="8458" width="16.5" style="2" customWidth="1"/>
    <col min="8459" max="8459" width="16.75" style="2" customWidth="1"/>
    <col min="8460" max="8460" width="11" style="2" customWidth="1"/>
    <col min="8461" max="8461" width="18.375" style="2" customWidth="1"/>
    <col min="8462" max="8462" width="12.125" style="2" customWidth="1"/>
    <col min="8463" max="8463" width="10" style="2" customWidth="1"/>
    <col min="8464" max="8464" width="2.875" style="2" customWidth="1"/>
    <col min="8465" max="8465" width="9" style="2"/>
    <col min="8466" max="8466" width="6.25" style="2" customWidth="1"/>
    <col min="8467" max="8471" width="9" style="2"/>
    <col min="8472" max="8472" width="22" style="2" customWidth="1"/>
    <col min="8473" max="8474" width="9" style="2"/>
    <col min="8475" max="8475" width="14" style="2" customWidth="1"/>
    <col min="8476" max="8476" width="15.75" style="2" customWidth="1"/>
    <col min="8477" max="8487" width="9" style="2"/>
    <col min="8488" max="8488" width="17.75" style="2" customWidth="1"/>
    <col min="8489" max="8498" width="9" style="2"/>
    <col min="8499" max="8499" width="25" style="2" customWidth="1"/>
    <col min="8500" max="8704" width="9" style="2"/>
    <col min="8705" max="8705" width="25" style="2" customWidth="1"/>
    <col min="8706" max="8707" width="9" style="2"/>
    <col min="8708" max="8708" width="39.5" style="2" customWidth="1"/>
    <col min="8709" max="8709" width="0" style="2" hidden="1" customWidth="1"/>
    <col min="8710" max="8710" width="18.75" style="2" customWidth="1"/>
    <col min="8711" max="8711" width="15.625" style="2" customWidth="1"/>
    <col min="8712" max="8712" width="6.5" style="2" customWidth="1"/>
    <col min="8713" max="8713" width="14.875" style="2" customWidth="1"/>
    <col min="8714" max="8714" width="16.5" style="2" customWidth="1"/>
    <col min="8715" max="8715" width="16.75" style="2" customWidth="1"/>
    <col min="8716" max="8716" width="11" style="2" customWidth="1"/>
    <col min="8717" max="8717" width="18.375" style="2" customWidth="1"/>
    <col min="8718" max="8718" width="12.125" style="2" customWidth="1"/>
    <col min="8719" max="8719" width="10" style="2" customWidth="1"/>
    <col min="8720" max="8720" width="2.875" style="2" customWidth="1"/>
    <col min="8721" max="8721" width="9" style="2"/>
    <col min="8722" max="8722" width="6.25" style="2" customWidth="1"/>
    <col min="8723" max="8727" width="9" style="2"/>
    <col min="8728" max="8728" width="22" style="2" customWidth="1"/>
    <col min="8729" max="8730" width="9" style="2"/>
    <col min="8731" max="8731" width="14" style="2" customWidth="1"/>
    <col min="8732" max="8732" width="15.75" style="2" customWidth="1"/>
    <col min="8733" max="8743" width="9" style="2"/>
    <col min="8744" max="8744" width="17.75" style="2" customWidth="1"/>
    <col min="8745" max="8754" width="9" style="2"/>
    <col min="8755" max="8755" width="25" style="2" customWidth="1"/>
    <col min="8756" max="8960" width="9" style="2"/>
    <col min="8961" max="8961" width="25" style="2" customWidth="1"/>
    <col min="8962" max="8963" width="9" style="2"/>
    <col min="8964" max="8964" width="39.5" style="2" customWidth="1"/>
    <col min="8965" max="8965" width="0" style="2" hidden="1" customWidth="1"/>
    <col min="8966" max="8966" width="18.75" style="2" customWidth="1"/>
    <col min="8967" max="8967" width="15.625" style="2" customWidth="1"/>
    <col min="8968" max="8968" width="6.5" style="2" customWidth="1"/>
    <col min="8969" max="8969" width="14.875" style="2" customWidth="1"/>
    <col min="8970" max="8970" width="16.5" style="2" customWidth="1"/>
    <col min="8971" max="8971" width="16.75" style="2" customWidth="1"/>
    <col min="8972" max="8972" width="11" style="2" customWidth="1"/>
    <col min="8973" max="8973" width="18.375" style="2" customWidth="1"/>
    <col min="8974" max="8974" width="12.125" style="2" customWidth="1"/>
    <col min="8975" max="8975" width="10" style="2" customWidth="1"/>
    <col min="8976" max="8976" width="2.875" style="2" customWidth="1"/>
    <col min="8977" max="8977" width="9" style="2"/>
    <col min="8978" max="8978" width="6.25" style="2" customWidth="1"/>
    <col min="8979" max="8983" width="9" style="2"/>
    <col min="8984" max="8984" width="22" style="2" customWidth="1"/>
    <col min="8985" max="8986" width="9" style="2"/>
    <col min="8987" max="8987" width="14" style="2" customWidth="1"/>
    <col min="8988" max="8988" width="15.75" style="2" customWidth="1"/>
    <col min="8989" max="8999" width="9" style="2"/>
    <col min="9000" max="9000" width="17.75" style="2" customWidth="1"/>
    <col min="9001" max="9010" width="9" style="2"/>
    <col min="9011" max="9011" width="25" style="2" customWidth="1"/>
    <col min="9012" max="9216" width="9" style="2"/>
    <col min="9217" max="9217" width="25" style="2" customWidth="1"/>
    <col min="9218" max="9219" width="9" style="2"/>
    <col min="9220" max="9220" width="39.5" style="2" customWidth="1"/>
    <col min="9221" max="9221" width="0" style="2" hidden="1" customWidth="1"/>
    <col min="9222" max="9222" width="18.75" style="2" customWidth="1"/>
    <col min="9223" max="9223" width="15.625" style="2" customWidth="1"/>
    <col min="9224" max="9224" width="6.5" style="2" customWidth="1"/>
    <col min="9225" max="9225" width="14.875" style="2" customWidth="1"/>
    <col min="9226" max="9226" width="16.5" style="2" customWidth="1"/>
    <col min="9227" max="9227" width="16.75" style="2" customWidth="1"/>
    <col min="9228" max="9228" width="11" style="2" customWidth="1"/>
    <col min="9229" max="9229" width="18.375" style="2" customWidth="1"/>
    <col min="9230" max="9230" width="12.125" style="2" customWidth="1"/>
    <col min="9231" max="9231" width="10" style="2" customWidth="1"/>
    <col min="9232" max="9232" width="2.875" style="2" customWidth="1"/>
    <col min="9233" max="9233" width="9" style="2"/>
    <col min="9234" max="9234" width="6.25" style="2" customWidth="1"/>
    <col min="9235" max="9239" width="9" style="2"/>
    <col min="9240" max="9240" width="22" style="2" customWidth="1"/>
    <col min="9241" max="9242" width="9" style="2"/>
    <col min="9243" max="9243" width="14" style="2" customWidth="1"/>
    <col min="9244" max="9244" width="15.75" style="2" customWidth="1"/>
    <col min="9245" max="9255" width="9" style="2"/>
    <col min="9256" max="9256" width="17.75" style="2" customWidth="1"/>
    <col min="9257" max="9266" width="9" style="2"/>
    <col min="9267" max="9267" width="25" style="2" customWidth="1"/>
    <col min="9268" max="9472" width="9" style="2"/>
    <col min="9473" max="9473" width="25" style="2" customWidth="1"/>
    <col min="9474" max="9475" width="9" style="2"/>
    <col min="9476" max="9476" width="39.5" style="2" customWidth="1"/>
    <col min="9477" max="9477" width="0" style="2" hidden="1" customWidth="1"/>
    <col min="9478" max="9478" width="18.75" style="2" customWidth="1"/>
    <col min="9479" max="9479" width="15.625" style="2" customWidth="1"/>
    <col min="9480" max="9480" width="6.5" style="2" customWidth="1"/>
    <col min="9481" max="9481" width="14.875" style="2" customWidth="1"/>
    <col min="9482" max="9482" width="16.5" style="2" customWidth="1"/>
    <col min="9483" max="9483" width="16.75" style="2" customWidth="1"/>
    <col min="9484" max="9484" width="11" style="2" customWidth="1"/>
    <col min="9485" max="9485" width="18.375" style="2" customWidth="1"/>
    <col min="9486" max="9486" width="12.125" style="2" customWidth="1"/>
    <col min="9487" max="9487" width="10" style="2" customWidth="1"/>
    <col min="9488" max="9488" width="2.875" style="2" customWidth="1"/>
    <col min="9489" max="9489" width="9" style="2"/>
    <col min="9490" max="9490" width="6.25" style="2" customWidth="1"/>
    <col min="9491" max="9495" width="9" style="2"/>
    <col min="9496" max="9496" width="22" style="2" customWidth="1"/>
    <col min="9497" max="9498" width="9" style="2"/>
    <col min="9499" max="9499" width="14" style="2" customWidth="1"/>
    <col min="9500" max="9500" width="15.75" style="2" customWidth="1"/>
    <col min="9501" max="9511" width="9" style="2"/>
    <col min="9512" max="9512" width="17.75" style="2" customWidth="1"/>
    <col min="9513" max="9522" width="9" style="2"/>
    <col min="9523" max="9523" width="25" style="2" customWidth="1"/>
    <col min="9524" max="9728" width="9" style="2"/>
    <col min="9729" max="9729" width="25" style="2" customWidth="1"/>
    <col min="9730" max="9731" width="9" style="2"/>
    <col min="9732" max="9732" width="39.5" style="2" customWidth="1"/>
    <col min="9733" max="9733" width="0" style="2" hidden="1" customWidth="1"/>
    <col min="9734" max="9734" width="18.75" style="2" customWidth="1"/>
    <col min="9735" max="9735" width="15.625" style="2" customWidth="1"/>
    <col min="9736" max="9736" width="6.5" style="2" customWidth="1"/>
    <col min="9737" max="9737" width="14.875" style="2" customWidth="1"/>
    <col min="9738" max="9738" width="16.5" style="2" customWidth="1"/>
    <col min="9739" max="9739" width="16.75" style="2" customWidth="1"/>
    <col min="9740" max="9740" width="11" style="2" customWidth="1"/>
    <col min="9741" max="9741" width="18.375" style="2" customWidth="1"/>
    <col min="9742" max="9742" width="12.125" style="2" customWidth="1"/>
    <col min="9743" max="9743" width="10" style="2" customWidth="1"/>
    <col min="9744" max="9744" width="2.875" style="2" customWidth="1"/>
    <col min="9745" max="9745" width="9" style="2"/>
    <col min="9746" max="9746" width="6.25" style="2" customWidth="1"/>
    <col min="9747" max="9751" width="9" style="2"/>
    <col min="9752" max="9752" width="22" style="2" customWidth="1"/>
    <col min="9753" max="9754" width="9" style="2"/>
    <col min="9755" max="9755" width="14" style="2" customWidth="1"/>
    <col min="9756" max="9756" width="15.75" style="2" customWidth="1"/>
    <col min="9757" max="9767" width="9" style="2"/>
    <col min="9768" max="9768" width="17.75" style="2" customWidth="1"/>
    <col min="9769" max="9778" width="9" style="2"/>
    <col min="9779" max="9779" width="25" style="2" customWidth="1"/>
    <col min="9780" max="9984" width="9" style="2"/>
    <col min="9985" max="9985" width="25" style="2" customWidth="1"/>
    <col min="9986" max="9987" width="9" style="2"/>
    <col min="9988" max="9988" width="39.5" style="2" customWidth="1"/>
    <col min="9989" max="9989" width="0" style="2" hidden="1" customWidth="1"/>
    <col min="9990" max="9990" width="18.75" style="2" customWidth="1"/>
    <col min="9991" max="9991" width="15.625" style="2" customWidth="1"/>
    <col min="9992" max="9992" width="6.5" style="2" customWidth="1"/>
    <col min="9993" max="9993" width="14.875" style="2" customWidth="1"/>
    <col min="9994" max="9994" width="16.5" style="2" customWidth="1"/>
    <col min="9995" max="9995" width="16.75" style="2" customWidth="1"/>
    <col min="9996" max="9996" width="11" style="2" customWidth="1"/>
    <col min="9997" max="9997" width="18.375" style="2" customWidth="1"/>
    <col min="9998" max="9998" width="12.125" style="2" customWidth="1"/>
    <col min="9999" max="9999" width="10" style="2" customWidth="1"/>
    <col min="10000" max="10000" width="2.875" style="2" customWidth="1"/>
    <col min="10001" max="10001" width="9" style="2"/>
    <col min="10002" max="10002" width="6.25" style="2" customWidth="1"/>
    <col min="10003" max="10007" width="9" style="2"/>
    <col min="10008" max="10008" width="22" style="2" customWidth="1"/>
    <col min="10009" max="10010" width="9" style="2"/>
    <col min="10011" max="10011" width="14" style="2" customWidth="1"/>
    <col min="10012" max="10012" width="15.75" style="2" customWidth="1"/>
    <col min="10013" max="10023" width="9" style="2"/>
    <col min="10024" max="10024" width="17.75" style="2" customWidth="1"/>
    <col min="10025" max="10034" width="9" style="2"/>
    <col min="10035" max="10035" width="25" style="2" customWidth="1"/>
    <col min="10036" max="10240" width="9" style="2"/>
    <col min="10241" max="10241" width="25" style="2" customWidth="1"/>
    <col min="10242" max="10243" width="9" style="2"/>
    <col min="10244" max="10244" width="39.5" style="2" customWidth="1"/>
    <col min="10245" max="10245" width="0" style="2" hidden="1" customWidth="1"/>
    <col min="10246" max="10246" width="18.75" style="2" customWidth="1"/>
    <col min="10247" max="10247" width="15.625" style="2" customWidth="1"/>
    <col min="10248" max="10248" width="6.5" style="2" customWidth="1"/>
    <col min="10249" max="10249" width="14.875" style="2" customWidth="1"/>
    <col min="10250" max="10250" width="16.5" style="2" customWidth="1"/>
    <col min="10251" max="10251" width="16.75" style="2" customWidth="1"/>
    <col min="10252" max="10252" width="11" style="2" customWidth="1"/>
    <col min="10253" max="10253" width="18.375" style="2" customWidth="1"/>
    <col min="10254" max="10254" width="12.125" style="2" customWidth="1"/>
    <col min="10255" max="10255" width="10" style="2" customWidth="1"/>
    <col min="10256" max="10256" width="2.875" style="2" customWidth="1"/>
    <col min="10257" max="10257" width="9" style="2"/>
    <col min="10258" max="10258" width="6.25" style="2" customWidth="1"/>
    <col min="10259" max="10263" width="9" style="2"/>
    <col min="10264" max="10264" width="22" style="2" customWidth="1"/>
    <col min="10265" max="10266" width="9" style="2"/>
    <col min="10267" max="10267" width="14" style="2" customWidth="1"/>
    <col min="10268" max="10268" width="15.75" style="2" customWidth="1"/>
    <col min="10269" max="10279" width="9" style="2"/>
    <col min="10280" max="10280" width="17.75" style="2" customWidth="1"/>
    <col min="10281" max="10290" width="9" style="2"/>
    <col min="10291" max="10291" width="25" style="2" customWidth="1"/>
    <col min="10292" max="10496" width="9" style="2"/>
    <col min="10497" max="10497" width="25" style="2" customWidth="1"/>
    <col min="10498" max="10499" width="9" style="2"/>
    <col min="10500" max="10500" width="39.5" style="2" customWidth="1"/>
    <col min="10501" max="10501" width="0" style="2" hidden="1" customWidth="1"/>
    <col min="10502" max="10502" width="18.75" style="2" customWidth="1"/>
    <col min="10503" max="10503" width="15.625" style="2" customWidth="1"/>
    <col min="10504" max="10504" width="6.5" style="2" customWidth="1"/>
    <col min="10505" max="10505" width="14.875" style="2" customWidth="1"/>
    <col min="10506" max="10506" width="16.5" style="2" customWidth="1"/>
    <col min="10507" max="10507" width="16.75" style="2" customWidth="1"/>
    <col min="10508" max="10508" width="11" style="2" customWidth="1"/>
    <col min="10509" max="10509" width="18.375" style="2" customWidth="1"/>
    <col min="10510" max="10510" width="12.125" style="2" customWidth="1"/>
    <col min="10511" max="10511" width="10" style="2" customWidth="1"/>
    <col min="10512" max="10512" width="2.875" style="2" customWidth="1"/>
    <col min="10513" max="10513" width="9" style="2"/>
    <col min="10514" max="10514" width="6.25" style="2" customWidth="1"/>
    <col min="10515" max="10519" width="9" style="2"/>
    <col min="10520" max="10520" width="22" style="2" customWidth="1"/>
    <col min="10521" max="10522" width="9" style="2"/>
    <col min="10523" max="10523" width="14" style="2" customWidth="1"/>
    <col min="10524" max="10524" width="15.75" style="2" customWidth="1"/>
    <col min="10525" max="10535" width="9" style="2"/>
    <col min="10536" max="10536" width="17.75" style="2" customWidth="1"/>
    <col min="10537" max="10546" width="9" style="2"/>
    <col min="10547" max="10547" width="25" style="2" customWidth="1"/>
    <col min="10548" max="10752" width="9" style="2"/>
    <col min="10753" max="10753" width="25" style="2" customWidth="1"/>
    <col min="10754" max="10755" width="9" style="2"/>
    <col min="10756" max="10756" width="39.5" style="2" customWidth="1"/>
    <col min="10757" max="10757" width="0" style="2" hidden="1" customWidth="1"/>
    <col min="10758" max="10758" width="18.75" style="2" customWidth="1"/>
    <col min="10759" max="10759" width="15.625" style="2" customWidth="1"/>
    <col min="10760" max="10760" width="6.5" style="2" customWidth="1"/>
    <col min="10761" max="10761" width="14.875" style="2" customWidth="1"/>
    <col min="10762" max="10762" width="16.5" style="2" customWidth="1"/>
    <col min="10763" max="10763" width="16.75" style="2" customWidth="1"/>
    <col min="10764" max="10764" width="11" style="2" customWidth="1"/>
    <col min="10765" max="10765" width="18.375" style="2" customWidth="1"/>
    <col min="10766" max="10766" width="12.125" style="2" customWidth="1"/>
    <col min="10767" max="10767" width="10" style="2" customWidth="1"/>
    <col min="10768" max="10768" width="2.875" style="2" customWidth="1"/>
    <col min="10769" max="10769" width="9" style="2"/>
    <col min="10770" max="10770" width="6.25" style="2" customWidth="1"/>
    <col min="10771" max="10775" width="9" style="2"/>
    <col min="10776" max="10776" width="22" style="2" customWidth="1"/>
    <col min="10777" max="10778" width="9" style="2"/>
    <col min="10779" max="10779" width="14" style="2" customWidth="1"/>
    <col min="10780" max="10780" width="15.75" style="2" customWidth="1"/>
    <col min="10781" max="10791" width="9" style="2"/>
    <col min="10792" max="10792" width="17.75" style="2" customWidth="1"/>
    <col min="10793" max="10802" width="9" style="2"/>
    <col min="10803" max="10803" width="25" style="2" customWidth="1"/>
    <col min="10804" max="11008" width="9" style="2"/>
    <col min="11009" max="11009" width="25" style="2" customWidth="1"/>
    <col min="11010" max="11011" width="9" style="2"/>
    <col min="11012" max="11012" width="39.5" style="2" customWidth="1"/>
    <col min="11013" max="11013" width="0" style="2" hidden="1" customWidth="1"/>
    <col min="11014" max="11014" width="18.75" style="2" customWidth="1"/>
    <col min="11015" max="11015" width="15.625" style="2" customWidth="1"/>
    <col min="11016" max="11016" width="6.5" style="2" customWidth="1"/>
    <col min="11017" max="11017" width="14.875" style="2" customWidth="1"/>
    <col min="11018" max="11018" width="16.5" style="2" customWidth="1"/>
    <col min="11019" max="11019" width="16.75" style="2" customWidth="1"/>
    <col min="11020" max="11020" width="11" style="2" customWidth="1"/>
    <col min="11021" max="11021" width="18.375" style="2" customWidth="1"/>
    <col min="11022" max="11022" width="12.125" style="2" customWidth="1"/>
    <col min="11023" max="11023" width="10" style="2" customWidth="1"/>
    <col min="11024" max="11024" width="2.875" style="2" customWidth="1"/>
    <col min="11025" max="11025" width="9" style="2"/>
    <col min="11026" max="11026" width="6.25" style="2" customWidth="1"/>
    <col min="11027" max="11031" width="9" style="2"/>
    <col min="11032" max="11032" width="22" style="2" customWidth="1"/>
    <col min="11033" max="11034" width="9" style="2"/>
    <col min="11035" max="11035" width="14" style="2" customWidth="1"/>
    <col min="11036" max="11036" width="15.75" style="2" customWidth="1"/>
    <col min="11037" max="11047" width="9" style="2"/>
    <col min="11048" max="11048" width="17.75" style="2" customWidth="1"/>
    <col min="11049" max="11058" width="9" style="2"/>
    <col min="11059" max="11059" width="25" style="2" customWidth="1"/>
    <col min="11060" max="11264" width="9" style="2"/>
    <col min="11265" max="11265" width="25" style="2" customWidth="1"/>
    <col min="11266" max="11267" width="9" style="2"/>
    <col min="11268" max="11268" width="39.5" style="2" customWidth="1"/>
    <col min="11269" max="11269" width="0" style="2" hidden="1" customWidth="1"/>
    <col min="11270" max="11270" width="18.75" style="2" customWidth="1"/>
    <col min="11271" max="11271" width="15.625" style="2" customWidth="1"/>
    <col min="11272" max="11272" width="6.5" style="2" customWidth="1"/>
    <col min="11273" max="11273" width="14.875" style="2" customWidth="1"/>
    <col min="11274" max="11274" width="16.5" style="2" customWidth="1"/>
    <col min="11275" max="11275" width="16.75" style="2" customWidth="1"/>
    <col min="11276" max="11276" width="11" style="2" customWidth="1"/>
    <col min="11277" max="11277" width="18.375" style="2" customWidth="1"/>
    <col min="11278" max="11278" width="12.125" style="2" customWidth="1"/>
    <col min="11279" max="11279" width="10" style="2" customWidth="1"/>
    <col min="11280" max="11280" width="2.875" style="2" customWidth="1"/>
    <col min="11281" max="11281" width="9" style="2"/>
    <col min="11282" max="11282" width="6.25" style="2" customWidth="1"/>
    <col min="11283" max="11287" width="9" style="2"/>
    <col min="11288" max="11288" width="22" style="2" customWidth="1"/>
    <col min="11289" max="11290" width="9" style="2"/>
    <col min="11291" max="11291" width="14" style="2" customWidth="1"/>
    <col min="11292" max="11292" width="15.75" style="2" customWidth="1"/>
    <col min="11293" max="11303" width="9" style="2"/>
    <col min="11304" max="11304" width="17.75" style="2" customWidth="1"/>
    <col min="11305" max="11314" width="9" style="2"/>
    <col min="11315" max="11315" width="25" style="2" customWidth="1"/>
    <col min="11316" max="11520" width="9" style="2"/>
    <col min="11521" max="11521" width="25" style="2" customWidth="1"/>
    <col min="11522" max="11523" width="9" style="2"/>
    <col min="11524" max="11524" width="39.5" style="2" customWidth="1"/>
    <col min="11525" max="11525" width="0" style="2" hidden="1" customWidth="1"/>
    <col min="11526" max="11526" width="18.75" style="2" customWidth="1"/>
    <col min="11527" max="11527" width="15.625" style="2" customWidth="1"/>
    <col min="11528" max="11528" width="6.5" style="2" customWidth="1"/>
    <col min="11529" max="11529" width="14.875" style="2" customWidth="1"/>
    <col min="11530" max="11530" width="16.5" style="2" customWidth="1"/>
    <col min="11531" max="11531" width="16.75" style="2" customWidth="1"/>
    <col min="11532" max="11532" width="11" style="2" customWidth="1"/>
    <col min="11533" max="11533" width="18.375" style="2" customWidth="1"/>
    <col min="11534" max="11534" width="12.125" style="2" customWidth="1"/>
    <col min="11535" max="11535" width="10" style="2" customWidth="1"/>
    <col min="11536" max="11536" width="2.875" style="2" customWidth="1"/>
    <col min="11537" max="11537" width="9" style="2"/>
    <col min="11538" max="11538" width="6.25" style="2" customWidth="1"/>
    <col min="11539" max="11543" width="9" style="2"/>
    <col min="11544" max="11544" width="22" style="2" customWidth="1"/>
    <col min="11545" max="11546" width="9" style="2"/>
    <col min="11547" max="11547" width="14" style="2" customWidth="1"/>
    <col min="11548" max="11548" width="15.75" style="2" customWidth="1"/>
    <col min="11549" max="11559" width="9" style="2"/>
    <col min="11560" max="11560" width="17.75" style="2" customWidth="1"/>
    <col min="11561" max="11570" width="9" style="2"/>
    <col min="11571" max="11571" width="25" style="2" customWidth="1"/>
    <col min="11572" max="11776" width="9" style="2"/>
    <col min="11777" max="11777" width="25" style="2" customWidth="1"/>
    <col min="11778" max="11779" width="9" style="2"/>
    <col min="11780" max="11780" width="39.5" style="2" customWidth="1"/>
    <col min="11781" max="11781" width="0" style="2" hidden="1" customWidth="1"/>
    <col min="11782" max="11782" width="18.75" style="2" customWidth="1"/>
    <col min="11783" max="11783" width="15.625" style="2" customWidth="1"/>
    <col min="11784" max="11784" width="6.5" style="2" customWidth="1"/>
    <col min="11785" max="11785" width="14.875" style="2" customWidth="1"/>
    <col min="11786" max="11786" width="16.5" style="2" customWidth="1"/>
    <col min="11787" max="11787" width="16.75" style="2" customWidth="1"/>
    <col min="11788" max="11788" width="11" style="2" customWidth="1"/>
    <col min="11789" max="11789" width="18.375" style="2" customWidth="1"/>
    <col min="11790" max="11790" width="12.125" style="2" customWidth="1"/>
    <col min="11791" max="11791" width="10" style="2" customWidth="1"/>
    <col min="11792" max="11792" width="2.875" style="2" customWidth="1"/>
    <col min="11793" max="11793" width="9" style="2"/>
    <col min="11794" max="11794" width="6.25" style="2" customWidth="1"/>
    <col min="11795" max="11799" width="9" style="2"/>
    <col min="11800" max="11800" width="22" style="2" customWidth="1"/>
    <col min="11801" max="11802" width="9" style="2"/>
    <col min="11803" max="11803" width="14" style="2" customWidth="1"/>
    <col min="11804" max="11804" width="15.75" style="2" customWidth="1"/>
    <col min="11805" max="11815" width="9" style="2"/>
    <col min="11816" max="11816" width="17.75" style="2" customWidth="1"/>
    <col min="11817" max="11826" width="9" style="2"/>
    <col min="11827" max="11827" width="25" style="2" customWidth="1"/>
    <col min="11828" max="12032" width="9" style="2"/>
    <col min="12033" max="12033" width="25" style="2" customWidth="1"/>
    <col min="12034" max="12035" width="9" style="2"/>
    <col min="12036" max="12036" width="39.5" style="2" customWidth="1"/>
    <col min="12037" max="12037" width="0" style="2" hidden="1" customWidth="1"/>
    <col min="12038" max="12038" width="18.75" style="2" customWidth="1"/>
    <col min="12039" max="12039" width="15.625" style="2" customWidth="1"/>
    <col min="12040" max="12040" width="6.5" style="2" customWidth="1"/>
    <col min="12041" max="12041" width="14.875" style="2" customWidth="1"/>
    <col min="12042" max="12042" width="16.5" style="2" customWidth="1"/>
    <col min="12043" max="12043" width="16.75" style="2" customWidth="1"/>
    <col min="12044" max="12044" width="11" style="2" customWidth="1"/>
    <col min="12045" max="12045" width="18.375" style="2" customWidth="1"/>
    <col min="12046" max="12046" width="12.125" style="2" customWidth="1"/>
    <col min="12047" max="12047" width="10" style="2" customWidth="1"/>
    <col min="12048" max="12048" width="2.875" style="2" customWidth="1"/>
    <col min="12049" max="12049" width="9" style="2"/>
    <col min="12050" max="12050" width="6.25" style="2" customWidth="1"/>
    <col min="12051" max="12055" width="9" style="2"/>
    <col min="12056" max="12056" width="22" style="2" customWidth="1"/>
    <col min="12057" max="12058" width="9" style="2"/>
    <col min="12059" max="12059" width="14" style="2" customWidth="1"/>
    <col min="12060" max="12060" width="15.75" style="2" customWidth="1"/>
    <col min="12061" max="12071" width="9" style="2"/>
    <col min="12072" max="12072" width="17.75" style="2" customWidth="1"/>
    <col min="12073" max="12082" width="9" style="2"/>
    <col min="12083" max="12083" width="25" style="2" customWidth="1"/>
    <col min="12084" max="12288" width="9" style="2"/>
    <col min="12289" max="12289" width="25" style="2" customWidth="1"/>
    <col min="12290" max="12291" width="9" style="2"/>
    <col min="12292" max="12292" width="39.5" style="2" customWidth="1"/>
    <col min="12293" max="12293" width="0" style="2" hidden="1" customWidth="1"/>
    <col min="12294" max="12294" width="18.75" style="2" customWidth="1"/>
    <col min="12295" max="12295" width="15.625" style="2" customWidth="1"/>
    <col min="12296" max="12296" width="6.5" style="2" customWidth="1"/>
    <col min="12297" max="12297" width="14.875" style="2" customWidth="1"/>
    <col min="12298" max="12298" width="16.5" style="2" customWidth="1"/>
    <col min="12299" max="12299" width="16.75" style="2" customWidth="1"/>
    <col min="12300" max="12300" width="11" style="2" customWidth="1"/>
    <col min="12301" max="12301" width="18.375" style="2" customWidth="1"/>
    <col min="12302" max="12302" width="12.125" style="2" customWidth="1"/>
    <col min="12303" max="12303" width="10" style="2" customWidth="1"/>
    <col min="12304" max="12304" width="2.875" style="2" customWidth="1"/>
    <col min="12305" max="12305" width="9" style="2"/>
    <col min="12306" max="12306" width="6.25" style="2" customWidth="1"/>
    <col min="12307" max="12311" width="9" style="2"/>
    <col min="12312" max="12312" width="22" style="2" customWidth="1"/>
    <col min="12313" max="12314" width="9" style="2"/>
    <col min="12315" max="12315" width="14" style="2" customWidth="1"/>
    <col min="12316" max="12316" width="15.75" style="2" customWidth="1"/>
    <col min="12317" max="12327" width="9" style="2"/>
    <col min="12328" max="12328" width="17.75" style="2" customWidth="1"/>
    <col min="12329" max="12338" width="9" style="2"/>
    <col min="12339" max="12339" width="25" style="2" customWidth="1"/>
    <col min="12340" max="12544" width="9" style="2"/>
    <col min="12545" max="12545" width="25" style="2" customWidth="1"/>
    <col min="12546" max="12547" width="9" style="2"/>
    <col min="12548" max="12548" width="39.5" style="2" customWidth="1"/>
    <col min="12549" max="12549" width="0" style="2" hidden="1" customWidth="1"/>
    <col min="12550" max="12550" width="18.75" style="2" customWidth="1"/>
    <col min="12551" max="12551" width="15.625" style="2" customWidth="1"/>
    <col min="12552" max="12552" width="6.5" style="2" customWidth="1"/>
    <col min="12553" max="12553" width="14.875" style="2" customWidth="1"/>
    <col min="12554" max="12554" width="16.5" style="2" customWidth="1"/>
    <col min="12555" max="12555" width="16.75" style="2" customWidth="1"/>
    <col min="12556" max="12556" width="11" style="2" customWidth="1"/>
    <col min="12557" max="12557" width="18.375" style="2" customWidth="1"/>
    <col min="12558" max="12558" width="12.125" style="2" customWidth="1"/>
    <col min="12559" max="12559" width="10" style="2" customWidth="1"/>
    <col min="12560" max="12560" width="2.875" style="2" customWidth="1"/>
    <col min="12561" max="12561" width="9" style="2"/>
    <col min="12562" max="12562" width="6.25" style="2" customWidth="1"/>
    <col min="12563" max="12567" width="9" style="2"/>
    <col min="12568" max="12568" width="22" style="2" customWidth="1"/>
    <col min="12569" max="12570" width="9" style="2"/>
    <col min="12571" max="12571" width="14" style="2" customWidth="1"/>
    <col min="12572" max="12572" width="15.75" style="2" customWidth="1"/>
    <col min="12573" max="12583" width="9" style="2"/>
    <col min="12584" max="12584" width="17.75" style="2" customWidth="1"/>
    <col min="12585" max="12594" width="9" style="2"/>
    <col min="12595" max="12595" width="25" style="2" customWidth="1"/>
    <col min="12596" max="12800" width="9" style="2"/>
    <col min="12801" max="12801" width="25" style="2" customWidth="1"/>
    <col min="12802" max="12803" width="9" style="2"/>
    <col min="12804" max="12804" width="39.5" style="2" customWidth="1"/>
    <col min="12805" max="12805" width="0" style="2" hidden="1" customWidth="1"/>
    <col min="12806" max="12806" width="18.75" style="2" customWidth="1"/>
    <col min="12807" max="12807" width="15.625" style="2" customWidth="1"/>
    <col min="12808" max="12808" width="6.5" style="2" customWidth="1"/>
    <col min="12809" max="12809" width="14.875" style="2" customWidth="1"/>
    <col min="12810" max="12810" width="16.5" style="2" customWidth="1"/>
    <col min="12811" max="12811" width="16.75" style="2" customWidth="1"/>
    <col min="12812" max="12812" width="11" style="2" customWidth="1"/>
    <col min="12813" max="12813" width="18.375" style="2" customWidth="1"/>
    <col min="12814" max="12814" width="12.125" style="2" customWidth="1"/>
    <col min="12815" max="12815" width="10" style="2" customWidth="1"/>
    <col min="12816" max="12816" width="2.875" style="2" customWidth="1"/>
    <col min="12817" max="12817" width="9" style="2"/>
    <col min="12818" max="12818" width="6.25" style="2" customWidth="1"/>
    <col min="12819" max="12823" width="9" style="2"/>
    <col min="12824" max="12824" width="22" style="2" customWidth="1"/>
    <col min="12825" max="12826" width="9" style="2"/>
    <col min="12827" max="12827" width="14" style="2" customWidth="1"/>
    <col min="12828" max="12828" width="15.75" style="2" customWidth="1"/>
    <col min="12829" max="12839" width="9" style="2"/>
    <col min="12840" max="12840" width="17.75" style="2" customWidth="1"/>
    <col min="12841" max="12850" width="9" style="2"/>
    <col min="12851" max="12851" width="25" style="2" customWidth="1"/>
    <col min="12852" max="13056" width="9" style="2"/>
    <col min="13057" max="13057" width="25" style="2" customWidth="1"/>
    <col min="13058" max="13059" width="9" style="2"/>
    <col min="13060" max="13060" width="39.5" style="2" customWidth="1"/>
    <col min="13061" max="13061" width="0" style="2" hidden="1" customWidth="1"/>
    <col min="13062" max="13062" width="18.75" style="2" customWidth="1"/>
    <col min="13063" max="13063" width="15.625" style="2" customWidth="1"/>
    <col min="13064" max="13064" width="6.5" style="2" customWidth="1"/>
    <col min="13065" max="13065" width="14.875" style="2" customWidth="1"/>
    <col min="13066" max="13066" width="16.5" style="2" customWidth="1"/>
    <col min="13067" max="13067" width="16.75" style="2" customWidth="1"/>
    <col min="13068" max="13068" width="11" style="2" customWidth="1"/>
    <col min="13069" max="13069" width="18.375" style="2" customWidth="1"/>
    <col min="13070" max="13070" width="12.125" style="2" customWidth="1"/>
    <col min="13071" max="13071" width="10" style="2" customWidth="1"/>
    <col min="13072" max="13072" width="2.875" style="2" customWidth="1"/>
    <col min="13073" max="13073" width="9" style="2"/>
    <col min="13074" max="13074" width="6.25" style="2" customWidth="1"/>
    <col min="13075" max="13079" width="9" style="2"/>
    <col min="13080" max="13080" width="22" style="2" customWidth="1"/>
    <col min="13081" max="13082" width="9" style="2"/>
    <col min="13083" max="13083" width="14" style="2" customWidth="1"/>
    <col min="13084" max="13084" width="15.75" style="2" customWidth="1"/>
    <col min="13085" max="13095" width="9" style="2"/>
    <col min="13096" max="13096" width="17.75" style="2" customWidth="1"/>
    <col min="13097" max="13106" width="9" style="2"/>
    <col min="13107" max="13107" width="25" style="2" customWidth="1"/>
    <col min="13108" max="13312" width="9" style="2"/>
    <col min="13313" max="13313" width="25" style="2" customWidth="1"/>
    <col min="13314" max="13315" width="9" style="2"/>
    <col min="13316" max="13316" width="39.5" style="2" customWidth="1"/>
    <col min="13317" max="13317" width="0" style="2" hidden="1" customWidth="1"/>
    <col min="13318" max="13318" width="18.75" style="2" customWidth="1"/>
    <col min="13319" max="13319" width="15.625" style="2" customWidth="1"/>
    <col min="13320" max="13320" width="6.5" style="2" customWidth="1"/>
    <col min="13321" max="13321" width="14.875" style="2" customWidth="1"/>
    <col min="13322" max="13322" width="16.5" style="2" customWidth="1"/>
    <col min="13323" max="13323" width="16.75" style="2" customWidth="1"/>
    <col min="13324" max="13324" width="11" style="2" customWidth="1"/>
    <col min="13325" max="13325" width="18.375" style="2" customWidth="1"/>
    <col min="13326" max="13326" width="12.125" style="2" customWidth="1"/>
    <col min="13327" max="13327" width="10" style="2" customWidth="1"/>
    <col min="13328" max="13328" width="2.875" style="2" customWidth="1"/>
    <col min="13329" max="13329" width="9" style="2"/>
    <col min="13330" max="13330" width="6.25" style="2" customWidth="1"/>
    <col min="13331" max="13335" width="9" style="2"/>
    <col min="13336" max="13336" width="22" style="2" customWidth="1"/>
    <col min="13337" max="13338" width="9" style="2"/>
    <col min="13339" max="13339" width="14" style="2" customWidth="1"/>
    <col min="13340" max="13340" width="15.75" style="2" customWidth="1"/>
    <col min="13341" max="13351" width="9" style="2"/>
    <col min="13352" max="13352" width="17.75" style="2" customWidth="1"/>
    <col min="13353" max="13362" width="9" style="2"/>
    <col min="13363" max="13363" width="25" style="2" customWidth="1"/>
    <col min="13364" max="13568" width="9" style="2"/>
    <col min="13569" max="13569" width="25" style="2" customWidth="1"/>
    <col min="13570" max="13571" width="9" style="2"/>
    <col min="13572" max="13572" width="39.5" style="2" customWidth="1"/>
    <col min="13573" max="13573" width="0" style="2" hidden="1" customWidth="1"/>
    <col min="13574" max="13574" width="18.75" style="2" customWidth="1"/>
    <col min="13575" max="13575" width="15.625" style="2" customWidth="1"/>
    <col min="13576" max="13576" width="6.5" style="2" customWidth="1"/>
    <col min="13577" max="13577" width="14.875" style="2" customWidth="1"/>
    <col min="13578" max="13578" width="16.5" style="2" customWidth="1"/>
    <col min="13579" max="13579" width="16.75" style="2" customWidth="1"/>
    <col min="13580" max="13580" width="11" style="2" customWidth="1"/>
    <col min="13581" max="13581" width="18.375" style="2" customWidth="1"/>
    <col min="13582" max="13582" width="12.125" style="2" customWidth="1"/>
    <col min="13583" max="13583" width="10" style="2" customWidth="1"/>
    <col min="13584" max="13584" width="2.875" style="2" customWidth="1"/>
    <col min="13585" max="13585" width="9" style="2"/>
    <col min="13586" max="13586" width="6.25" style="2" customWidth="1"/>
    <col min="13587" max="13591" width="9" style="2"/>
    <col min="13592" max="13592" width="22" style="2" customWidth="1"/>
    <col min="13593" max="13594" width="9" style="2"/>
    <col min="13595" max="13595" width="14" style="2" customWidth="1"/>
    <col min="13596" max="13596" width="15.75" style="2" customWidth="1"/>
    <col min="13597" max="13607" width="9" style="2"/>
    <col min="13608" max="13608" width="17.75" style="2" customWidth="1"/>
    <col min="13609" max="13618" width="9" style="2"/>
    <col min="13619" max="13619" width="25" style="2" customWidth="1"/>
    <col min="13620" max="13824" width="9" style="2"/>
    <col min="13825" max="13825" width="25" style="2" customWidth="1"/>
    <col min="13826" max="13827" width="9" style="2"/>
    <col min="13828" max="13828" width="39.5" style="2" customWidth="1"/>
    <col min="13829" max="13829" width="0" style="2" hidden="1" customWidth="1"/>
    <col min="13830" max="13830" width="18.75" style="2" customWidth="1"/>
    <col min="13831" max="13831" width="15.625" style="2" customWidth="1"/>
    <col min="13832" max="13832" width="6.5" style="2" customWidth="1"/>
    <col min="13833" max="13833" width="14.875" style="2" customWidth="1"/>
    <col min="13834" max="13834" width="16.5" style="2" customWidth="1"/>
    <col min="13835" max="13835" width="16.75" style="2" customWidth="1"/>
    <col min="13836" max="13836" width="11" style="2" customWidth="1"/>
    <col min="13837" max="13837" width="18.375" style="2" customWidth="1"/>
    <col min="13838" max="13838" width="12.125" style="2" customWidth="1"/>
    <col min="13839" max="13839" width="10" style="2" customWidth="1"/>
    <col min="13840" max="13840" width="2.875" style="2" customWidth="1"/>
    <col min="13841" max="13841" width="9" style="2"/>
    <col min="13842" max="13842" width="6.25" style="2" customWidth="1"/>
    <col min="13843" max="13847" width="9" style="2"/>
    <col min="13848" max="13848" width="22" style="2" customWidth="1"/>
    <col min="13849" max="13850" width="9" style="2"/>
    <col min="13851" max="13851" width="14" style="2" customWidth="1"/>
    <col min="13852" max="13852" width="15.75" style="2" customWidth="1"/>
    <col min="13853" max="13863" width="9" style="2"/>
    <col min="13864" max="13864" width="17.75" style="2" customWidth="1"/>
    <col min="13865" max="13874" width="9" style="2"/>
    <col min="13875" max="13875" width="25" style="2" customWidth="1"/>
    <col min="13876" max="14080" width="9" style="2"/>
    <col min="14081" max="14081" width="25" style="2" customWidth="1"/>
    <col min="14082" max="14083" width="9" style="2"/>
    <col min="14084" max="14084" width="39.5" style="2" customWidth="1"/>
    <col min="14085" max="14085" width="0" style="2" hidden="1" customWidth="1"/>
    <col min="14086" max="14086" width="18.75" style="2" customWidth="1"/>
    <col min="14087" max="14087" width="15.625" style="2" customWidth="1"/>
    <col min="14088" max="14088" width="6.5" style="2" customWidth="1"/>
    <col min="14089" max="14089" width="14.875" style="2" customWidth="1"/>
    <col min="14090" max="14090" width="16.5" style="2" customWidth="1"/>
    <col min="14091" max="14091" width="16.75" style="2" customWidth="1"/>
    <col min="14092" max="14092" width="11" style="2" customWidth="1"/>
    <col min="14093" max="14093" width="18.375" style="2" customWidth="1"/>
    <col min="14094" max="14094" width="12.125" style="2" customWidth="1"/>
    <col min="14095" max="14095" width="10" style="2" customWidth="1"/>
    <col min="14096" max="14096" width="2.875" style="2" customWidth="1"/>
    <col min="14097" max="14097" width="9" style="2"/>
    <col min="14098" max="14098" width="6.25" style="2" customWidth="1"/>
    <col min="14099" max="14103" width="9" style="2"/>
    <col min="14104" max="14104" width="22" style="2" customWidth="1"/>
    <col min="14105" max="14106" width="9" style="2"/>
    <col min="14107" max="14107" width="14" style="2" customWidth="1"/>
    <col min="14108" max="14108" width="15.75" style="2" customWidth="1"/>
    <col min="14109" max="14119" width="9" style="2"/>
    <col min="14120" max="14120" width="17.75" style="2" customWidth="1"/>
    <col min="14121" max="14130" width="9" style="2"/>
    <col min="14131" max="14131" width="25" style="2" customWidth="1"/>
    <col min="14132" max="14336" width="9" style="2"/>
    <col min="14337" max="14337" width="25" style="2" customWidth="1"/>
    <col min="14338" max="14339" width="9" style="2"/>
    <col min="14340" max="14340" width="39.5" style="2" customWidth="1"/>
    <col min="14341" max="14341" width="0" style="2" hidden="1" customWidth="1"/>
    <col min="14342" max="14342" width="18.75" style="2" customWidth="1"/>
    <col min="14343" max="14343" width="15.625" style="2" customWidth="1"/>
    <col min="14344" max="14344" width="6.5" style="2" customWidth="1"/>
    <col min="14345" max="14345" width="14.875" style="2" customWidth="1"/>
    <col min="14346" max="14346" width="16.5" style="2" customWidth="1"/>
    <col min="14347" max="14347" width="16.75" style="2" customWidth="1"/>
    <col min="14348" max="14348" width="11" style="2" customWidth="1"/>
    <col min="14349" max="14349" width="18.375" style="2" customWidth="1"/>
    <col min="14350" max="14350" width="12.125" style="2" customWidth="1"/>
    <col min="14351" max="14351" width="10" style="2" customWidth="1"/>
    <col min="14352" max="14352" width="2.875" style="2" customWidth="1"/>
    <col min="14353" max="14353" width="9" style="2"/>
    <col min="14354" max="14354" width="6.25" style="2" customWidth="1"/>
    <col min="14355" max="14359" width="9" style="2"/>
    <col min="14360" max="14360" width="22" style="2" customWidth="1"/>
    <col min="14361" max="14362" width="9" style="2"/>
    <col min="14363" max="14363" width="14" style="2" customWidth="1"/>
    <col min="14364" max="14364" width="15.75" style="2" customWidth="1"/>
    <col min="14365" max="14375" width="9" style="2"/>
    <col min="14376" max="14376" width="17.75" style="2" customWidth="1"/>
    <col min="14377" max="14386" width="9" style="2"/>
    <col min="14387" max="14387" width="25" style="2" customWidth="1"/>
    <col min="14388" max="14592" width="9" style="2"/>
    <col min="14593" max="14593" width="25" style="2" customWidth="1"/>
    <col min="14594" max="14595" width="9" style="2"/>
    <col min="14596" max="14596" width="39.5" style="2" customWidth="1"/>
    <col min="14597" max="14597" width="0" style="2" hidden="1" customWidth="1"/>
    <col min="14598" max="14598" width="18.75" style="2" customWidth="1"/>
    <col min="14599" max="14599" width="15.625" style="2" customWidth="1"/>
    <col min="14600" max="14600" width="6.5" style="2" customWidth="1"/>
    <col min="14601" max="14601" width="14.875" style="2" customWidth="1"/>
    <col min="14602" max="14602" width="16.5" style="2" customWidth="1"/>
    <col min="14603" max="14603" width="16.75" style="2" customWidth="1"/>
    <col min="14604" max="14604" width="11" style="2" customWidth="1"/>
    <col min="14605" max="14605" width="18.375" style="2" customWidth="1"/>
    <col min="14606" max="14606" width="12.125" style="2" customWidth="1"/>
    <col min="14607" max="14607" width="10" style="2" customWidth="1"/>
    <col min="14608" max="14608" width="2.875" style="2" customWidth="1"/>
    <col min="14609" max="14609" width="9" style="2"/>
    <col min="14610" max="14610" width="6.25" style="2" customWidth="1"/>
    <col min="14611" max="14615" width="9" style="2"/>
    <col min="14616" max="14616" width="22" style="2" customWidth="1"/>
    <col min="14617" max="14618" width="9" style="2"/>
    <col min="14619" max="14619" width="14" style="2" customWidth="1"/>
    <col min="14620" max="14620" width="15.75" style="2" customWidth="1"/>
    <col min="14621" max="14631" width="9" style="2"/>
    <col min="14632" max="14632" width="17.75" style="2" customWidth="1"/>
    <col min="14633" max="14642" width="9" style="2"/>
    <col min="14643" max="14643" width="25" style="2" customWidth="1"/>
    <col min="14644" max="14848" width="9" style="2"/>
    <col min="14849" max="14849" width="25" style="2" customWidth="1"/>
    <col min="14850" max="14851" width="9" style="2"/>
    <col min="14852" max="14852" width="39.5" style="2" customWidth="1"/>
    <col min="14853" max="14853" width="0" style="2" hidden="1" customWidth="1"/>
    <col min="14854" max="14854" width="18.75" style="2" customWidth="1"/>
    <col min="14855" max="14855" width="15.625" style="2" customWidth="1"/>
    <col min="14856" max="14856" width="6.5" style="2" customWidth="1"/>
    <col min="14857" max="14857" width="14.875" style="2" customWidth="1"/>
    <col min="14858" max="14858" width="16.5" style="2" customWidth="1"/>
    <col min="14859" max="14859" width="16.75" style="2" customWidth="1"/>
    <col min="14860" max="14860" width="11" style="2" customWidth="1"/>
    <col min="14861" max="14861" width="18.375" style="2" customWidth="1"/>
    <col min="14862" max="14862" width="12.125" style="2" customWidth="1"/>
    <col min="14863" max="14863" width="10" style="2" customWidth="1"/>
    <col min="14864" max="14864" width="2.875" style="2" customWidth="1"/>
    <col min="14865" max="14865" width="9" style="2"/>
    <col min="14866" max="14866" width="6.25" style="2" customWidth="1"/>
    <col min="14867" max="14871" width="9" style="2"/>
    <col min="14872" max="14872" width="22" style="2" customWidth="1"/>
    <col min="14873" max="14874" width="9" style="2"/>
    <col min="14875" max="14875" width="14" style="2" customWidth="1"/>
    <col min="14876" max="14876" width="15.75" style="2" customWidth="1"/>
    <col min="14877" max="14887" width="9" style="2"/>
    <col min="14888" max="14888" width="17.75" style="2" customWidth="1"/>
    <col min="14889" max="14898" width="9" style="2"/>
    <col min="14899" max="14899" width="25" style="2" customWidth="1"/>
    <col min="14900" max="15104" width="9" style="2"/>
    <col min="15105" max="15105" width="25" style="2" customWidth="1"/>
    <col min="15106" max="15107" width="9" style="2"/>
    <col min="15108" max="15108" width="39.5" style="2" customWidth="1"/>
    <col min="15109" max="15109" width="0" style="2" hidden="1" customWidth="1"/>
    <col min="15110" max="15110" width="18.75" style="2" customWidth="1"/>
    <col min="15111" max="15111" width="15.625" style="2" customWidth="1"/>
    <col min="15112" max="15112" width="6.5" style="2" customWidth="1"/>
    <col min="15113" max="15113" width="14.875" style="2" customWidth="1"/>
    <col min="15114" max="15114" width="16.5" style="2" customWidth="1"/>
    <col min="15115" max="15115" width="16.75" style="2" customWidth="1"/>
    <col min="15116" max="15116" width="11" style="2" customWidth="1"/>
    <col min="15117" max="15117" width="18.375" style="2" customWidth="1"/>
    <col min="15118" max="15118" width="12.125" style="2" customWidth="1"/>
    <col min="15119" max="15119" width="10" style="2" customWidth="1"/>
    <col min="15120" max="15120" width="2.875" style="2" customWidth="1"/>
    <col min="15121" max="15121" width="9" style="2"/>
    <col min="15122" max="15122" width="6.25" style="2" customWidth="1"/>
    <col min="15123" max="15127" width="9" style="2"/>
    <col min="15128" max="15128" width="22" style="2" customWidth="1"/>
    <col min="15129" max="15130" width="9" style="2"/>
    <col min="15131" max="15131" width="14" style="2" customWidth="1"/>
    <col min="15132" max="15132" width="15.75" style="2" customWidth="1"/>
    <col min="15133" max="15143" width="9" style="2"/>
    <col min="15144" max="15144" width="17.75" style="2" customWidth="1"/>
    <col min="15145" max="15154" width="9" style="2"/>
    <col min="15155" max="15155" width="25" style="2" customWidth="1"/>
    <col min="15156" max="15360" width="9" style="2"/>
    <col min="15361" max="15361" width="25" style="2" customWidth="1"/>
    <col min="15362" max="15363" width="9" style="2"/>
    <col min="15364" max="15364" width="39.5" style="2" customWidth="1"/>
    <col min="15365" max="15365" width="0" style="2" hidden="1" customWidth="1"/>
    <col min="15366" max="15366" width="18.75" style="2" customWidth="1"/>
    <col min="15367" max="15367" width="15.625" style="2" customWidth="1"/>
    <col min="15368" max="15368" width="6.5" style="2" customWidth="1"/>
    <col min="15369" max="15369" width="14.875" style="2" customWidth="1"/>
    <col min="15370" max="15370" width="16.5" style="2" customWidth="1"/>
    <col min="15371" max="15371" width="16.75" style="2" customWidth="1"/>
    <col min="15372" max="15372" width="11" style="2" customWidth="1"/>
    <col min="15373" max="15373" width="18.375" style="2" customWidth="1"/>
    <col min="15374" max="15374" width="12.125" style="2" customWidth="1"/>
    <col min="15375" max="15375" width="10" style="2" customWidth="1"/>
    <col min="15376" max="15376" width="2.875" style="2" customWidth="1"/>
    <col min="15377" max="15377" width="9" style="2"/>
    <col min="15378" max="15378" width="6.25" style="2" customWidth="1"/>
    <col min="15379" max="15383" width="9" style="2"/>
    <col min="15384" max="15384" width="22" style="2" customWidth="1"/>
    <col min="15385" max="15386" width="9" style="2"/>
    <col min="15387" max="15387" width="14" style="2" customWidth="1"/>
    <col min="15388" max="15388" width="15.75" style="2" customWidth="1"/>
    <col min="15389" max="15399" width="9" style="2"/>
    <col min="15400" max="15400" width="17.75" style="2" customWidth="1"/>
    <col min="15401" max="15410" width="9" style="2"/>
    <col min="15411" max="15411" width="25" style="2" customWidth="1"/>
    <col min="15412" max="15616" width="9" style="2"/>
    <col min="15617" max="15617" width="25" style="2" customWidth="1"/>
    <col min="15618" max="15619" width="9" style="2"/>
    <col min="15620" max="15620" width="39.5" style="2" customWidth="1"/>
    <col min="15621" max="15621" width="0" style="2" hidden="1" customWidth="1"/>
    <col min="15622" max="15622" width="18.75" style="2" customWidth="1"/>
    <col min="15623" max="15623" width="15.625" style="2" customWidth="1"/>
    <col min="15624" max="15624" width="6.5" style="2" customWidth="1"/>
    <col min="15625" max="15625" width="14.875" style="2" customWidth="1"/>
    <col min="15626" max="15626" width="16.5" style="2" customWidth="1"/>
    <col min="15627" max="15627" width="16.75" style="2" customWidth="1"/>
    <col min="15628" max="15628" width="11" style="2" customWidth="1"/>
    <col min="15629" max="15629" width="18.375" style="2" customWidth="1"/>
    <col min="15630" max="15630" width="12.125" style="2" customWidth="1"/>
    <col min="15631" max="15631" width="10" style="2" customWidth="1"/>
    <col min="15632" max="15632" width="2.875" style="2" customWidth="1"/>
    <col min="15633" max="15633" width="9" style="2"/>
    <col min="15634" max="15634" width="6.25" style="2" customWidth="1"/>
    <col min="15635" max="15639" width="9" style="2"/>
    <col min="15640" max="15640" width="22" style="2" customWidth="1"/>
    <col min="15641" max="15642" width="9" style="2"/>
    <col min="15643" max="15643" width="14" style="2" customWidth="1"/>
    <col min="15644" max="15644" width="15.75" style="2" customWidth="1"/>
    <col min="15645" max="15655" width="9" style="2"/>
    <col min="15656" max="15656" width="17.75" style="2" customWidth="1"/>
    <col min="15657" max="15666" width="9" style="2"/>
    <col min="15667" max="15667" width="25" style="2" customWidth="1"/>
    <col min="15668" max="15872" width="9" style="2"/>
    <col min="15873" max="15873" width="25" style="2" customWidth="1"/>
    <col min="15874" max="15875" width="9" style="2"/>
    <col min="15876" max="15876" width="39.5" style="2" customWidth="1"/>
    <col min="15877" max="15877" width="0" style="2" hidden="1" customWidth="1"/>
    <col min="15878" max="15878" width="18.75" style="2" customWidth="1"/>
    <col min="15879" max="15879" width="15.625" style="2" customWidth="1"/>
    <col min="15880" max="15880" width="6.5" style="2" customWidth="1"/>
    <col min="15881" max="15881" width="14.875" style="2" customWidth="1"/>
    <col min="15882" max="15882" width="16.5" style="2" customWidth="1"/>
    <col min="15883" max="15883" width="16.75" style="2" customWidth="1"/>
    <col min="15884" max="15884" width="11" style="2" customWidth="1"/>
    <col min="15885" max="15885" width="18.375" style="2" customWidth="1"/>
    <col min="15886" max="15886" width="12.125" style="2" customWidth="1"/>
    <col min="15887" max="15887" width="10" style="2" customWidth="1"/>
    <col min="15888" max="15888" width="2.875" style="2" customWidth="1"/>
    <col min="15889" max="15889" width="9" style="2"/>
    <col min="15890" max="15890" width="6.25" style="2" customWidth="1"/>
    <col min="15891" max="15895" width="9" style="2"/>
    <col min="15896" max="15896" width="22" style="2" customWidth="1"/>
    <col min="15897" max="15898" width="9" style="2"/>
    <col min="15899" max="15899" width="14" style="2" customWidth="1"/>
    <col min="15900" max="15900" width="15.75" style="2" customWidth="1"/>
    <col min="15901" max="15911" width="9" style="2"/>
    <col min="15912" max="15912" width="17.75" style="2" customWidth="1"/>
    <col min="15913" max="15922" width="9" style="2"/>
    <col min="15923" max="15923" width="25" style="2" customWidth="1"/>
    <col min="15924" max="16128" width="9" style="2"/>
    <col min="16129" max="16129" width="25" style="2" customWidth="1"/>
    <col min="16130" max="16131" width="9" style="2"/>
    <col min="16132" max="16132" width="39.5" style="2" customWidth="1"/>
    <col min="16133" max="16133" width="0" style="2" hidden="1" customWidth="1"/>
    <col min="16134" max="16134" width="18.75" style="2" customWidth="1"/>
    <col min="16135" max="16135" width="15.625" style="2" customWidth="1"/>
    <col min="16136" max="16136" width="6.5" style="2" customWidth="1"/>
    <col min="16137" max="16137" width="14.875" style="2" customWidth="1"/>
    <col min="16138" max="16138" width="16.5" style="2" customWidth="1"/>
    <col min="16139" max="16139" width="16.75" style="2" customWidth="1"/>
    <col min="16140" max="16140" width="11" style="2" customWidth="1"/>
    <col min="16141" max="16141" width="18.375" style="2" customWidth="1"/>
    <col min="16142" max="16142" width="12.125" style="2" customWidth="1"/>
    <col min="16143" max="16143" width="10" style="2" customWidth="1"/>
    <col min="16144" max="16144" width="2.875" style="2" customWidth="1"/>
    <col min="16145" max="16145" width="9" style="2"/>
    <col min="16146" max="16146" width="6.25" style="2" customWidth="1"/>
    <col min="16147" max="16151" width="9" style="2"/>
    <col min="16152" max="16152" width="22" style="2" customWidth="1"/>
    <col min="16153" max="16154" width="9" style="2"/>
    <col min="16155" max="16155" width="14" style="2" customWidth="1"/>
    <col min="16156" max="16156" width="15.75" style="2" customWidth="1"/>
    <col min="16157" max="16167" width="9" style="2"/>
    <col min="16168" max="16168" width="17.75" style="2" customWidth="1"/>
    <col min="16169" max="16178" width="9" style="2"/>
    <col min="16179" max="16179" width="25" style="2" customWidth="1"/>
    <col min="16180" max="16384" width="9" style="2"/>
  </cols>
  <sheetData>
    <row r="1" spans="1:39">
      <c r="A1" s="1" t="s">
        <v>0</v>
      </c>
      <c r="B1" s="1" t="s">
        <v>1</v>
      </c>
      <c r="C1" s="1"/>
      <c r="X1" s="2"/>
      <c r="Y1" s="2"/>
      <c r="Z1" s="2"/>
      <c r="AA1" s="2"/>
      <c r="AB1" s="2"/>
      <c r="AC1" s="2"/>
      <c r="AD1" s="2"/>
      <c r="AE1" s="2"/>
    </row>
    <row r="3" spans="1:39" outlineLevel="1">
      <c r="A3" s="125" t="s">
        <v>2</v>
      </c>
      <c r="B3" s="126"/>
      <c r="C3" s="126"/>
      <c r="D3" s="127"/>
      <c r="F3" s="3" t="s">
        <v>3</v>
      </c>
      <c r="G3" s="3" t="s">
        <v>4</v>
      </c>
      <c r="X3" s="2"/>
      <c r="Y3" s="2"/>
      <c r="Z3" s="2"/>
      <c r="AA3" s="2"/>
      <c r="AB3" s="2"/>
      <c r="AC3" s="2"/>
      <c r="AD3" s="2"/>
      <c r="AE3" s="2"/>
    </row>
    <row r="4" spans="1:39" ht="18.75" customHeight="1" outlineLevel="1">
      <c r="A4" s="4" t="s">
        <v>5</v>
      </c>
      <c r="B4" s="117" t="s">
        <v>6</v>
      </c>
      <c r="C4" s="117"/>
      <c r="D4" s="117"/>
      <c r="F4" s="117" t="s">
        <v>7</v>
      </c>
      <c r="G4" s="117" t="s">
        <v>8</v>
      </c>
      <c r="X4" s="2"/>
      <c r="Y4" s="2"/>
      <c r="Z4" s="2"/>
      <c r="AA4" s="2"/>
      <c r="AB4" s="2"/>
      <c r="AC4" s="2"/>
      <c r="AD4" s="2"/>
      <c r="AE4" s="2"/>
    </row>
    <row r="5" spans="1:39" outlineLevel="1">
      <c r="A5" s="3" t="s">
        <v>9</v>
      </c>
      <c r="B5" s="117" t="s">
        <v>10</v>
      </c>
      <c r="C5" s="117"/>
      <c r="D5" s="117"/>
      <c r="F5" s="117"/>
      <c r="G5" s="117"/>
      <c r="X5" s="2"/>
      <c r="Y5" s="2"/>
      <c r="Z5" s="2"/>
      <c r="AA5" s="2"/>
      <c r="AB5" s="2"/>
      <c r="AC5" s="2"/>
      <c r="AD5" s="2"/>
      <c r="AE5" s="2"/>
    </row>
    <row r="6" spans="1:39" ht="16.5" outlineLevel="1">
      <c r="A6" s="3" t="s">
        <v>11</v>
      </c>
      <c r="B6" s="117" t="s">
        <v>10</v>
      </c>
      <c r="C6" s="117"/>
      <c r="D6" s="117"/>
      <c r="F6" s="117"/>
      <c r="G6" s="117"/>
      <c r="X6" s="2"/>
      <c r="Y6" s="2"/>
      <c r="Z6" s="2"/>
      <c r="AA6" s="2"/>
      <c r="AB6" s="2"/>
      <c r="AC6" s="2"/>
      <c r="AD6" s="2"/>
      <c r="AE6" s="2"/>
    </row>
    <row r="7" spans="1:39" outlineLevel="1">
      <c r="A7" s="3" t="s">
        <v>12</v>
      </c>
      <c r="B7" s="117" t="s">
        <v>10</v>
      </c>
      <c r="C7" s="117"/>
      <c r="D7" s="117"/>
      <c r="F7" s="117"/>
      <c r="G7" s="117"/>
      <c r="X7" s="2"/>
      <c r="Y7" s="2"/>
      <c r="Z7" s="2"/>
      <c r="AA7" s="2"/>
      <c r="AB7" s="2"/>
      <c r="AC7" s="2"/>
      <c r="AD7" s="2"/>
      <c r="AE7" s="2"/>
    </row>
    <row r="8" spans="1:39" outlineLevel="1">
      <c r="A8" s="6" t="s">
        <v>13</v>
      </c>
      <c r="B8" s="117" t="s">
        <v>14</v>
      </c>
      <c r="C8" s="117"/>
      <c r="D8" s="117"/>
      <c r="F8" s="117"/>
      <c r="G8" s="117"/>
      <c r="X8" s="2"/>
      <c r="Y8" s="2"/>
      <c r="Z8" s="2"/>
      <c r="AA8" s="2"/>
      <c r="AB8" s="2"/>
      <c r="AC8" s="2"/>
      <c r="AD8" s="2"/>
      <c r="AE8" s="2"/>
    </row>
    <row r="9" spans="1:39" outlineLevel="1">
      <c r="A9" s="3" t="s">
        <v>15</v>
      </c>
      <c r="B9" s="117" t="s">
        <v>16</v>
      </c>
      <c r="C9" s="117"/>
      <c r="D9" s="117"/>
      <c r="F9" s="117"/>
      <c r="G9" s="117"/>
      <c r="X9" s="2"/>
      <c r="Y9" s="2"/>
      <c r="Z9" s="2"/>
      <c r="AA9" s="2"/>
      <c r="AB9" s="2"/>
      <c r="AC9" s="2"/>
      <c r="AD9" s="2"/>
      <c r="AE9" s="2"/>
    </row>
    <row r="10" spans="1:39" outlineLevel="1">
      <c r="A10" s="3" t="s">
        <v>17</v>
      </c>
      <c r="B10" s="117" t="s">
        <v>18</v>
      </c>
      <c r="C10" s="117"/>
      <c r="D10" s="117"/>
      <c r="F10" s="117"/>
      <c r="G10" s="117"/>
      <c r="X10" s="2"/>
      <c r="Y10" s="2"/>
      <c r="Z10" s="2"/>
      <c r="AA10" s="2"/>
      <c r="AB10" s="2"/>
      <c r="AC10" s="2"/>
      <c r="AD10" s="2"/>
      <c r="AE10" s="2"/>
    </row>
    <row r="11" spans="1:39" ht="16.5" outlineLevel="1">
      <c r="A11" s="3" t="s">
        <v>19</v>
      </c>
      <c r="B11" s="117" t="s">
        <v>20</v>
      </c>
      <c r="C11" s="117"/>
      <c r="D11" s="117"/>
      <c r="F11" s="117"/>
      <c r="G11" s="117"/>
      <c r="X11" s="2"/>
      <c r="Y11" s="2"/>
      <c r="Z11" s="2"/>
      <c r="AA11" s="2"/>
      <c r="AB11" s="2"/>
      <c r="AC11" s="2"/>
      <c r="AD11" s="2"/>
      <c r="AE11" s="2"/>
    </row>
    <row r="12" spans="1:39" ht="16.5" outlineLevel="1">
      <c r="A12" s="6" t="s">
        <v>21</v>
      </c>
      <c r="B12" s="117" t="s">
        <v>14</v>
      </c>
      <c r="C12" s="117"/>
      <c r="D12" s="117"/>
      <c r="F12" s="117"/>
      <c r="G12" s="117"/>
      <c r="X12" s="2"/>
      <c r="Y12" s="2"/>
      <c r="Z12" s="2"/>
      <c r="AA12" s="2"/>
      <c r="AB12" s="2"/>
      <c r="AC12" s="2"/>
      <c r="AD12" s="2"/>
      <c r="AE12" s="2"/>
    </row>
    <row r="13" spans="1:39">
      <c r="A13" s="7"/>
      <c r="B13" s="8"/>
      <c r="X13" s="2"/>
      <c r="Y13" s="2"/>
      <c r="Z13" s="2"/>
      <c r="AA13" s="2"/>
      <c r="AB13" s="2"/>
      <c r="AC13" s="2"/>
      <c r="AD13" s="2"/>
      <c r="AE13" s="2"/>
    </row>
    <row r="14" spans="1:39">
      <c r="A14" s="7"/>
      <c r="B14" s="8"/>
      <c r="C14" s="2" t="s">
        <v>22</v>
      </c>
      <c r="D14" s="2" t="s">
        <v>23</v>
      </c>
      <c r="X14" s="2"/>
      <c r="Y14" s="2"/>
      <c r="Z14" s="2"/>
      <c r="AA14" s="2"/>
      <c r="AB14" s="2"/>
      <c r="AC14" s="2"/>
      <c r="AD14" s="2"/>
      <c r="AE14" s="2"/>
    </row>
    <row r="15" spans="1:39">
      <c r="A15" s="9" t="s">
        <v>24</v>
      </c>
      <c r="B15" s="8"/>
      <c r="C15" s="10"/>
      <c r="O15" s="10" t="s">
        <v>25</v>
      </c>
      <c r="X15" s="11"/>
      <c r="Y15" s="2"/>
      <c r="Z15" s="2"/>
      <c r="AA15" s="2"/>
      <c r="AB15" s="2"/>
      <c r="AC15" s="2"/>
      <c r="AD15" s="2"/>
      <c r="AE15" s="2"/>
    </row>
    <row r="16" spans="1:39">
      <c r="A16" s="9" t="s">
        <v>26</v>
      </c>
      <c r="B16" s="11"/>
      <c r="C16" s="10"/>
      <c r="O16" s="10"/>
      <c r="X16" s="11" t="s">
        <v>27</v>
      </c>
      <c r="Y16" s="2"/>
      <c r="Z16" s="2"/>
      <c r="AA16" s="2"/>
      <c r="AB16" s="2"/>
      <c r="AC16" s="2"/>
      <c r="AD16" s="2"/>
      <c r="AE16" s="2"/>
      <c r="AM16" s="10" t="s">
        <v>28</v>
      </c>
    </row>
    <row r="17" spans="1:53" s="14" customFormat="1" ht="18.75" customHeight="1" outlineLevel="1">
      <c r="A17" s="118" t="s">
        <v>29</v>
      </c>
      <c r="B17" s="119"/>
      <c r="C17" s="12" t="s">
        <v>150</v>
      </c>
      <c r="D17" s="120" t="s">
        <v>168</v>
      </c>
      <c r="E17" s="121"/>
      <c r="F17" s="121"/>
      <c r="G17" s="121"/>
      <c r="H17" s="122" t="s">
        <v>169</v>
      </c>
      <c r="I17" s="123"/>
      <c r="J17" s="124"/>
      <c r="K17" s="122" t="s">
        <v>33</v>
      </c>
      <c r="L17" s="117"/>
      <c r="M17" s="117"/>
      <c r="N17" s="117"/>
      <c r="O17" s="118" t="s">
        <v>444</v>
      </c>
      <c r="P17" s="135"/>
      <c r="Q17" s="135"/>
      <c r="R17" s="119"/>
      <c r="S17" s="13" t="s">
        <v>34</v>
      </c>
      <c r="T17" s="13" t="s">
        <v>35</v>
      </c>
      <c r="U17" s="13" t="s">
        <v>36</v>
      </c>
      <c r="X17" s="118" t="s">
        <v>29</v>
      </c>
      <c r="Y17" s="119"/>
      <c r="Z17" s="15" t="s">
        <v>30</v>
      </c>
      <c r="AA17" s="120" t="s">
        <v>31</v>
      </c>
      <c r="AB17" s="121"/>
      <c r="AC17" s="121"/>
      <c r="AD17" s="121"/>
      <c r="AE17" s="122" t="s">
        <v>32</v>
      </c>
      <c r="AF17" s="123"/>
      <c r="AG17" s="124"/>
      <c r="AH17" s="122" t="s">
        <v>33</v>
      </c>
      <c r="AI17" s="117"/>
      <c r="AJ17" s="117"/>
      <c r="AK17" s="117"/>
      <c r="AM17" s="118" t="s">
        <v>29</v>
      </c>
      <c r="AN17" s="119"/>
      <c r="AO17" s="15" t="s">
        <v>30</v>
      </c>
      <c r="AP17" s="120" t="s">
        <v>31</v>
      </c>
      <c r="AQ17" s="121"/>
      <c r="AR17" s="121"/>
      <c r="AS17" s="121"/>
      <c r="AT17" s="122" t="s">
        <v>32</v>
      </c>
      <c r="AU17" s="123"/>
      <c r="AV17" s="124"/>
      <c r="AW17" s="122" t="s">
        <v>33</v>
      </c>
      <c r="AX17" s="117"/>
      <c r="AY17" s="117"/>
      <c r="AZ17" s="117"/>
      <c r="BA17" s="16" t="s">
        <v>37</v>
      </c>
    </row>
    <row r="18" spans="1:53" ht="15" outlineLevel="1">
      <c r="A18" s="117">
        <v>200</v>
      </c>
      <c r="B18" s="117"/>
      <c r="C18" s="117">
        <v>3</v>
      </c>
      <c r="D18" s="128" t="s">
        <v>38</v>
      </c>
      <c r="E18" s="117"/>
      <c r="F18" s="117"/>
      <c r="G18" s="129"/>
      <c r="H18" s="130" t="s">
        <v>39</v>
      </c>
      <c r="I18" s="131"/>
      <c r="J18" s="17" t="s">
        <v>40</v>
      </c>
      <c r="K18" s="132">
        <v>2</v>
      </c>
      <c r="L18" s="133"/>
      <c r="M18" s="133"/>
      <c r="N18" s="134"/>
      <c r="O18" s="18">
        <v>0</v>
      </c>
      <c r="P18" s="19"/>
      <c r="Q18" s="19"/>
      <c r="R18" s="20"/>
      <c r="S18" s="117">
        <v>0</v>
      </c>
      <c r="T18" s="117">
        <v>0</v>
      </c>
      <c r="U18" s="117">
        <v>0</v>
      </c>
      <c r="X18" s="117">
        <v>200</v>
      </c>
      <c r="Y18" s="117"/>
      <c r="Z18" s="21"/>
      <c r="AA18" s="136" t="s">
        <v>38</v>
      </c>
      <c r="AB18" s="117"/>
      <c r="AC18" s="117"/>
      <c r="AD18" s="137"/>
      <c r="AE18" s="138" t="s">
        <v>39</v>
      </c>
      <c r="AF18" s="139"/>
      <c r="AG18" s="22" t="s">
        <v>40</v>
      </c>
      <c r="AH18" s="140">
        <v>2</v>
      </c>
      <c r="AI18" s="141"/>
      <c r="AJ18" s="141"/>
      <c r="AK18" s="142"/>
      <c r="AM18" s="117">
        <v>200</v>
      </c>
      <c r="AN18" s="117"/>
      <c r="AO18" s="21"/>
      <c r="AP18" s="136" t="s">
        <v>38</v>
      </c>
      <c r="AQ18" s="117"/>
      <c r="AR18" s="117"/>
      <c r="AS18" s="137"/>
      <c r="AT18" s="138" t="s">
        <v>39</v>
      </c>
      <c r="AU18" s="139"/>
      <c r="AV18" s="22" t="s">
        <v>40</v>
      </c>
      <c r="AW18" s="140">
        <v>2</v>
      </c>
      <c r="AX18" s="141"/>
      <c r="AY18" s="141"/>
      <c r="AZ18" s="142"/>
      <c r="BA18" s="23"/>
    </row>
    <row r="19" spans="1:53" ht="15" outlineLevel="1">
      <c r="A19" s="117"/>
      <c r="B19" s="117"/>
      <c r="C19" s="117"/>
      <c r="D19" s="128" t="s">
        <v>41</v>
      </c>
      <c r="E19" s="117"/>
      <c r="F19" s="117"/>
      <c r="G19" s="129"/>
      <c r="H19" s="130" t="s">
        <v>42</v>
      </c>
      <c r="I19" s="131"/>
      <c r="J19" s="17" t="s">
        <v>40</v>
      </c>
      <c r="K19" s="132">
        <v>1</v>
      </c>
      <c r="L19" s="133"/>
      <c r="M19" s="133"/>
      <c r="N19" s="134"/>
      <c r="O19" s="24"/>
      <c r="P19" s="25"/>
      <c r="Q19" s="25"/>
      <c r="R19" s="26"/>
      <c r="S19" s="117"/>
      <c r="T19" s="117"/>
      <c r="U19" s="117"/>
      <c r="X19" s="117"/>
      <c r="Y19" s="117"/>
      <c r="Z19" s="21"/>
      <c r="AA19" s="136" t="s">
        <v>41</v>
      </c>
      <c r="AB19" s="117"/>
      <c r="AC19" s="117"/>
      <c r="AD19" s="137"/>
      <c r="AE19" s="138" t="s">
        <v>42</v>
      </c>
      <c r="AF19" s="139"/>
      <c r="AG19" s="22" t="s">
        <v>40</v>
      </c>
      <c r="AH19" s="140">
        <v>1</v>
      </c>
      <c r="AI19" s="141"/>
      <c r="AJ19" s="141"/>
      <c r="AK19" s="142"/>
      <c r="AM19" s="117"/>
      <c r="AN19" s="117"/>
      <c r="AO19" s="21"/>
      <c r="AP19" s="136" t="s">
        <v>41</v>
      </c>
      <c r="AQ19" s="117"/>
      <c r="AR19" s="117"/>
      <c r="AS19" s="137"/>
      <c r="AT19" s="138" t="s">
        <v>42</v>
      </c>
      <c r="AU19" s="139"/>
      <c r="AV19" s="22" t="s">
        <v>40</v>
      </c>
      <c r="AW19" s="140">
        <v>1</v>
      </c>
      <c r="AX19" s="141"/>
      <c r="AY19" s="141"/>
      <c r="AZ19" s="142"/>
      <c r="BA19" s="23"/>
    </row>
    <row r="20" spans="1:53" ht="15" outlineLevel="1">
      <c r="A20" s="117"/>
      <c r="B20" s="117"/>
      <c r="C20" s="117"/>
      <c r="D20" s="128" t="s">
        <v>43</v>
      </c>
      <c r="E20" s="117"/>
      <c r="F20" s="117"/>
      <c r="G20" s="129"/>
      <c r="H20" s="130" t="s">
        <v>44</v>
      </c>
      <c r="I20" s="131"/>
      <c r="J20" s="17" t="s">
        <v>40</v>
      </c>
      <c r="K20" s="132">
        <v>0.4</v>
      </c>
      <c r="L20" s="133"/>
      <c r="M20" s="133"/>
      <c r="N20" s="134"/>
      <c r="O20" s="24"/>
      <c r="P20" s="25"/>
      <c r="Q20" s="25"/>
      <c r="R20" s="26"/>
      <c r="S20" s="117"/>
      <c r="T20" s="117"/>
      <c r="U20" s="117"/>
      <c r="X20" s="117"/>
      <c r="Y20" s="117"/>
      <c r="Z20" s="21"/>
      <c r="AA20" s="136" t="s">
        <v>43</v>
      </c>
      <c r="AB20" s="117"/>
      <c r="AC20" s="117"/>
      <c r="AD20" s="137"/>
      <c r="AE20" s="138" t="s">
        <v>44</v>
      </c>
      <c r="AF20" s="139"/>
      <c r="AG20" s="22" t="s">
        <v>40</v>
      </c>
      <c r="AH20" s="140">
        <v>0.4</v>
      </c>
      <c r="AI20" s="141"/>
      <c r="AJ20" s="141"/>
      <c r="AK20" s="142"/>
      <c r="AM20" s="117"/>
      <c r="AN20" s="117"/>
      <c r="AO20" s="21"/>
      <c r="AP20" s="136" t="s">
        <v>43</v>
      </c>
      <c r="AQ20" s="117"/>
      <c r="AR20" s="117"/>
      <c r="AS20" s="137"/>
      <c r="AT20" s="138" t="s">
        <v>44</v>
      </c>
      <c r="AU20" s="139"/>
      <c r="AV20" s="22" t="s">
        <v>40</v>
      </c>
      <c r="AW20" s="140">
        <v>0.4</v>
      </c>
      <c r="AX20" s="141"/>
      <c r="AY20" s="141"/>
      <c r="AZ20" s="142"/>
      <c r="BA20" s="23"/>
    </row>
    <row r="21" spans="1:53" ht="15" outlineLevel="1">
      <c r="A21" s="117"/>
      <c r="B21" s="117"/>
      <c r="C21" s="117"/>
      <c r="D21" s="128" t="s">
        <v>45</v>
      </c>
      <c r="E21" s="117"/>
      <c r="F21" s="117"/>
      <c r="G21" s="129"/>
      <c r="H21" s="130" t="s">
        <v>46</v>
      </c>
      <c r="I21" s="131"/>
      <c r="J21" s="17" t="s">
        <v>40</v>
      </c>
      <c r="K21" s="132">
        <v>0.2</v>
      </c>
      <c r="L21" s="133"/>
      <c r="M21" s="133"/>
      <c r="N21" s="134"/>
      <c r="O21" s="24"/>
      <c r="P21" s="25"/>
      <c r="Q21" s="25"/>
      <c r="R21" s="26"/>
      <c r="S21" s="117"/>
      <c r="T21" s="117"/>
      <c r="U21" s="117"/>
      <c r="X21" s="117"/>
      <c r="Y21" s="117"/>
      <c r="Z21" s="21"/>
      <c r="AA21" s="136" t="s">
        <v>45</v>
      </c>
      <c r="AB21" s="117"/>
      <c r="AC21" s="117"/>
      <c r="AD21" s="137"/>
      <c r="AE21" s="138" t="s">
        <v>46</v>
      </c>
      <c r="AF21" s="139"/>
      <c r="AG21" s="22" t="s">
        <v>40</v>
      </c>
      <c r="AH21" s="140">
        <v>0.2</v>
      </c>
      <c r="AI21" s="141"/>
      <c r="AJ21" s="141"/>
      <c r="AK21" s="142"/>
      <c r="AM21" s="117"/>
      <c r="AN21" s="117"/>
      <c r="AO21" s="21"/>
      <c r="AP21" s="136" t="s">
        <v>45</v>
      </c>
      <c r="AQ21" s="117"/>
      <c r="AR21" s="117"/>
      <c r="AS21" s="137"/>
      <c r="AT21" s="138" t="s">
        <v>46</v>
      </c>
      <c r="AU21" s="139"/>
      <c r="AV21" s="22" t="s">
        <v>40</v>
      </c>
      <c r="AW21" s="140">
        <v>0.2</v>
      </c>
      <c r="AX21" s="141"/>
      <c r="AY21" s="141"/>
      <c r="AZ21" s="142"/>
      <c r="BA21" s="23"/>
    </row>
    <row r="22" spans="1:53" ht="15" outlineLevel="1">
      <c r="A22" s="117"/>
      <c r="B22" s="117"/>
      <c r="C22" s="117"/>
      <c r="D22" s="128" t="s">
        <v>47</v>
      </c>
      <c r="E22" s="117"/>
      <c r="F22" s="117"/>
      <c r="G22" s="129"/>
      <c r="H22" s="130" t="s">
        <v>48</v>
      </c>
      <c r="I22" s="131"/>
      <c r="J22" s="17" t="s">
        <v>40</v>
      </c>
      <c r="K22" s="132">
        <v>1</v>
      </c>
      <c r="L22" s="133"/>
      <c r="M22" s="133"/>
      <c r="N22" s="134"/>
      <c r="O22" s="24"/>
      <c r="P22" s="25"/>
      <c r="Q22" s="25"/>
      <c r="R22" s="26"/>
      <c r="S22" s="117"/>
      <c r="T22" s="117"/>
      <c r="U22" s="117"/>
      <c r="X22" s="117"/>
      <c r="Y22" s="117"/>
      <c r="Z22" s="21">
        <v>3</v>
      </c>
      <c r="AA22" s="136" t="s">
        <v>47</v>
      </c>
      <c r="AB22" s="117"/>
      <c r="AC22" s="117"/>
      <c r="AD22" s="137"/>
      <c r="AE22" s="138" t="s">
        <v>48</v>
      </c>
      <c r="AF22" s="139"/>
      <c r="AG22" s="22" t="s">
        <v>40</v>
      </c>
      <c r="AH22" s="140">
        <v>1</v>
      </c>
      <c r="AI22" s="141"/>
      <c r="AJ22" s="141"/>
      <c r="AK22" s="142"/>
      <c r="AM22" s="117"/>
      <c r="AN22" s="117"/>
      <c r="AO22" s="21">
        <v>3</v>
      </c>
      <c r="AP22" s="136" t="s">
        <v>47</v>
      </c>
      <c r="AQ22" s="117"/>
      <c r="AR22" s="117"/>
      <c r="AS22" s="137"/>
      <c r="AT22" s="138" t="s">
        <v>48</v>
      </c>
      <c r="AU22" s="139"/>
      <c r="AV22" s="22" t="s">
        <v>40</v>
      </c>
      <c r="AW22" s="140">
        <v>1</v>
      </c>
      <c r="AX22" s="141"/>
      <c r="AY22" s="141"/>
      <c r="AZ22" s="142"/>
      <c r="BA22" s="23"/>
    </row>
    <row r="23" spans="1:53" ht="15" outlineLevel="1">
      <c r="A23" s="117"/>
      <c r="B23" s="117"/>
      <c r="C23" s="117"/>
      <c r="D23" s="128" t="s">
        <v>49</v>
      </c>
      <c r="E23" s="117"/>
      <c r="F23" s="117"/>
      <c r="G23" s="129"/>
      <c r="H23" s="130" t="s">
        <v>50</v>
      </c>
      <c r="I23" s="131"/>
      <c r="J23" s="17" t="s">
        <v>40</v>
      </c>
      <c r="K23" s="132">
        <v>1.6</v>
      </c>
      <c r="L23" s="133"/>
      <c r="M23" s="133"/>
      <c r="N23" s="134"/>
      <c r="O23" s="24"/>
      <c r="P23" s="25"/>
      <c r="Q23" s="25"/>
      <c r="R23" s="26"/>
      <c r="S23" s="117"/>
      <c r="T23" s="117"/>
      <c r="U23" s="117"/>
      <c r="X23" s="117"/>
      <c r="Y23" s="117"/>
      <c r="Z23" s="21"/>
      <c r="AA23" s="136" t="s">
        <v>49</v>
      </c>
      <c r="AB23" s="117"/>
      <c r="AC23" s="117"/>
      <c r="AD23" s="137"/>
      <c r="AE23" s="138" t="s">
        <v>50</v>
      </c>
      <c r="AF23" s="139"/>
      <c r="AG23" s="22" t="s">
        <v>40</v>
      </c>
      <c r="AH23" s="140">
        <v>1.6</v>
      </c>
      <c r="AI23" s="141"/>
      <c r="AJ23" s="141"/>
      <c r="AK23" s="142"/>
      <c r="AM23" s="117"/>
      <c r="AN23" s="117"/>
      <c r="AO23" s="21"/>
      <c r="AP23" s="136" t="s">
        <v>49</v>
      </c>
      <c r="AQ23" s="117"/>
      <c r="AR23" s="117"/>
      <c r="AS23" s="137"/>
      <c r="AT23" s="138" t="s">
        <v>50</v>
      </c>
      <c r="AU23" s="139"/>
      <c r="AV23" s="22" t="s">
        <v>40</v>
      </c>
      <c r="AW23" s="140">
        <v>1.6</v>
      </c>
      <c r="AX23" s="141"/>
      <c r="AY23" s="141"/>
      <c r="AZ23" s="142"/>
      <c r="BA23" s="23"/>
    </row>
    <row r="24" spans="1:53" ht="15" outlineLevel="1">
      <c r="A24" s="117"/>
      <c r="B24" s="117"/>
      <c r="C24" s="117"/>
      <c r="D24" s="128" t="s">
        <v>51</v>
      </c>
      <c r="E24" s="117"/>
      <c r="F24" s="117"/>
      <c r="G24" s="129"/>
      <c r="H24" s="130" t="s">
        <v>52</v>
      </c>
      <c r="I24" s="131"/>
      <c r="J24" s="17" t="s">
        <v>40</v>
      </c>
      <c r="K24" s="132">
        <v>0.9</v>
      </c>
      <c r="L24" s="133"/>
      <c r="M24" s="133"/>
      <c r="N24" s="134"/>
      <c r="O24" s="24"/>
      <c r="P24" s="25"/>
      <c r="Q24" s="25"/>
      <c r="R24" s="26"/>
      <c r="S24" s="117"/>
      <c r="T24" s="117"/>
      <c r="U24" s="117"/>
      <c r="X24" s="117"/>
      <c r="Y24" s="117"/>
      <c r="Z24" s="21"/>
      <c r="AA24" s="136" t="s">
        <v>51</v>
      </c>
      <c r="AB24" s="117"/>
      <c r="AC24" s="117"/>
      <c r="AD24" s="137"/>
      <c r="AE24" s="138" t="s">
        <v>52</v>
      </c>
      <c r="AF24" s="139"/>
      <c r="AG24" s="22" t="s">
        <v>40</v>
      </c>
      <c r="AH24" s="140">
        <v>0.9</v>
      </c>
      <c r="AI24" s="141"/>
      <c r="AJ24" s="141"/>
      <c r="AK24" s="142"/>
      <c r="AM24" s="117"/>
      <c r="AN24" s="117"/>
      <c r="AO24" s="21"/>
      <c r="AP24" s="136" t="s">
        <v>51</v>
      </c>
      <c r="AQ24" s="117"/>
      <c r="AR24" s="117"/>
      <c r="AS24" s="137"/>
      <c r="AT24" s="138" t="s">
        <v>52</v>
      </c>
      <c r="AU24" s="139"/>
      <c r="AV24" s="22" t="s">
        <v>40</v>
      </c>
      <c r="AW24" s="140">
        <v>0.9</v>
      </c>
      <c r="AX24" s="141"/>
      <c r="AY24" s="141"/>
      <c r="AZ24" s="142"/>
      <c r="BA24" s="23"/>
    </row>
    <row r="25" spans="1:53" ht="15" outlineLevel="1">
      <c r="A25" s="117"/>
      <c r="B25" s="117"/>
      <c r="C25" s="117"/>
      <c r="D25" s="128" t="s">
        <v>53</v>
      </c>
      <c r="E25" s="117"/>
      <c r="F25" s="117"/>
      <c r="G25" s="129"/>
      <c r="H25" s="130" t="s">
        <v>54</v>
      </c>
      <c r="I25" s="131"/>
      <c r="J25" s="17" t="s">
        <v>40</v>
      </c>
      <c r="K25" s="132">
        <v>0.5</v>
      </c>
      <c r="L25" s="133"/>
      <c r="M25" s="133"/>
      <c r="N25" s="134"/>
      <c r="O25" s="24"/>
      <c r="P25" s="25"/>
      <c r="Q25" s="25"/>
      <c r="R25" s="26"/>
      <c r="S25" s="117"/>
      <c r="T25" s="117"/>
      <c r="U25" s="117"/>
      <c r="X25" s="117"/>
      <c r="Y25" s="117"/>
      <c r="Z25" s="21"/>
      <c r="AA25" s="136" t="s">
        <v>53</v>
      </c>
      <c r="AB25" s="117"/>
      <c r="AC25" s="117"/>
      <c r="AD25" s="137"/>
      <c r="AE25" s="138" t="s">
        <v>54</v>
      </c>
      <c r="AF25" s="139"/>
      <c r="AG25" s="22" t="s">
        <v>40</v>
      </c>
      <c r="AH25" s="140">
        <v>0.5</v>
      </c>
      <c r="AI25" s="141"/>
      <c r="AJ25" s="141"/>
      <c r="AK25" s="142"/>
      <c r="AM25" s="117"/>
      <c r="AN25" s="117"/>
      <c r="AO25" s="21"/>
      <c r="AP25" s="136" t="s">
        <v>53</v>
      </c>
      <c r="AQ25" s="117"/>
      <c r="AR25" s="117"/>
      <c r="AS25" s="137"/>
      <c r="AT25" s="138" t="s">
        <v>54</v>
      </c>
      <c r="AU25" s="139"/>
      <c r="AV25" s="22" t="s">
        <v>40</v>
      </c>
      <c r="AW25" s="140">
        <v>0.5</v>
      </c>
      <c r="AX25" s="141"/>
      <c r="AY25" s="141"/>
      <c r="AZ25" s="142"/>
      <c r="BA25" s="23"/>
    </row>
    <row r="26" spans="1:53" ht="15" outlineLevel="1">
      <c r="A26" s="117"/>
      <c r="B26" s="117"/>
      <c r="C26" s="117"/>
      <c r="D26" s="117">
        <v>50</v>
      </c>
      <c r="E26" s="117"/>
      <c r="F26" s="117"/>
      <c r="G26" s="117"/>
      <c r="H26" s="130" t="s">
        <v>55</v>
      </c>
      <c r="I26" s="131"/>
      <c r="J26" s="17" t="s">
        <v>40</v>
      </c>
      <c r="K26" s="132">
        <v>0.2</v>
      </c>
      <c r="L26" s="133"/>
      <c r="M26" s="133"/>
      <c r="N26" s="134"/>
      <c r="O26" s="24"/>
      <c r="P26" s="25"/>
      <c r="Q26" s="25"/>
      <c r="R26" s="26"/>
      <c r="S26" s="117"/>
      <c r="T26" s="117"/>
      <c r="U26" s="117"/>
      <c r="X26" s="117"/>
      <c r="Y26" s="117"/>
      <c r="Z26" s="27"/>
      <c r="AA26" s="145">
        <v>50</v>
      </c>
      <c r="AB26" s="145"/>
      <c r="AC26" s="145"/>
      <c r="AD26" s="145"/>
      <c r="AE26" s="138" t="s">
        <v>55</v>
      </c>
      <c r="AF26" s="139"/>
      <c r="AG26" s="22" t="s">
        <v>40</v>
      </c>
      <c r="AH26" s="140">
        <v>0.2</v>
      </c>
      <c r="AI26" s="141"/>
      <c r="AJ26" s="141"/>
      <c r="AK26" s="142"/>
      <c r="AM26" s="117"/>
      <c r="AN26" s="117"/>
      <c r="AO26" s="27"/>
      <c r="AP26" s="145">
        <v>50</v>
      </c>
      <c r="AQ26" s="145"/>
      <c r="AR26" s="145"/>
      <c r="AS26" s="145"/>
      <c r="AT26" s="138" t="s">
        <v>55</v>
      </c>
      <c r="AU26" s="139"/>
      <c r="AV26" s="22" t="s">
        <v>40</v>
      </c>
      <c r="AW26" s="140">
        <v>0.2</v>
      </c>
      <c r="AX26" s="141"/>
      <c r="AY26" s="141"/>
      <c r="AZ26" s="142"/>
      <c r="BA26" s="23"/>
    </row>
    <row r="27" spans="1:53" ht="15" outlineLevel="1">
      <c r="A27" s="117"/>
      <c r="B27" s="117"/>
      <c r="C27" s="117"/>
      <c r="D27" s="146">
        <v>100</v>
      </c>
      <c r="E27" s="146"/>
      <c r="F27" s="146"/>
      <c r="G27" s="146"/>
      <c r="H27" s="130" t="s">
        <v>56</v>
      </c>
      <c r="I27" s="131"/>
      <c r="J27" s="17" t="s">
        <v>40</v>
      </c>
      <c r="K27" s="132">
        <v>0.1</v>
      </c>
      <c r="L27" s="133"/>
      <c r="M27" s="133"/>
      <c r="N27" s="134"/>
      <c r="O27" s="24"/>
      <c r="P27" s="25"/>
      <c r="Q27" s="25"/>
      <c r="R27" s="26"/>
      <c r="S27" s="117"/>
      <c r="T27" s="117"/>
      <c r="U27" s="117"/>
      <c r="X27" s="117"/>
      <c r="Y27" s="117"/>
      <c r="Z27" s="27"/>
      <c r="AA27" s="147">
        <v>100</v>
      </c>
      <c r="AB27" s="147"/>
      <c r="AC27" s="147"/>
      <c r="AD27" s="147"/>
      <c r="AE27" s="138" t="s">
        <v>56</v>
      </c>
      <c r="AF27" s="139"/>
      <c r="AG27" s="22" t="s">
        <v>40</v>
      </c>
      <c r="AH27" s="140">
        <v>0.1</v>
      </c>
      <c r="AI27" s="141"/>
      <c r="AJ27" s="141"/>
      <c r="AK27" s="142"/>
      <c r="AM27" s="117"/>
      <c r="AN27" s="117"/>
      <c r="AO27" s="27"/>
      <c r="AP27" s="147">
        <v>100</v>
      </c>
      <c r="AQ27" s="147"/>
      <c r="AR27" s="147"/>
      <c r="AS27" s="147"/>
      <c r="AT27" s="138" t="s">
        <v>56</v>
      </c>
      <c r="AU27" s="139"/>
      <c r="AV27" s="22" t="s">
        <v>40</v>
      </c>
      <c r="AW27" s="140">
        <v>0.1</v>
      </c>
      <c r="AX27" s="141"/>
      <c r="AY27" s="141"/>
      <c r="AZ27" s="142"/>
      <c r="BA27" s="23"/>
    </row>
    <row r="28" spans="1:53" ht="15" outlineLevel="1">
      <c r="A28" s="117"/>
      <c r="B28" s="117"/>
      <c r="C28" s="117"/>
      <c r="D28" s="146">
        <v>200</v>
      </c>
      <c r="E28" s="146"/>
      <c r="F28" s="146"/>
      <c r="G28" s="146"/>
      <c r="H28" s="130" t="s">
        <v>57</v>
      </c>
      <c r="I28" s="131"/>
      <c r="J28" s="17" t="s">
        <v>40</v>
      </c>
      <c r="K28" s="132">
        <v>0.1</v>
      </c>
      <c r="L28" s="133"/>
      <c r="M28" s="133"/>
      <c r="N28" s="134"/>
      <c r="O28" s="28"/>
      <c r="P28" s="29"/>
      <c r="Q28" s="29"/>
      <c r="R28" s="30"/>
      <c r="S28" s="117"/>
      <c r="T28" s="117"/>
      <c r="U28" s="117"/>
      <c r="X28" s="143"/>
      <c r="Y28" s="144"/>
      <c r="Z28" s="31"/>
      <c r="AA28" s="147">
        <v>200</v>
      </c>
      <c r="AB28" s="147"/>
      <c r="AC28" s="147"/>
      <c r="AD28" s="147"/>
      <c r="AE28" s="138" t="s">
        <v>57</v>
      </c>
      <c r="AF28" s="139"/>
      <c r="AG28" s="22" t="s">
        <v>40</v>
      </c>
      <c r="AH28" s="140">
        <v>0.1</v>
      </c>
      <c r="AI28" s="141"/>
      <c r="AJ28" s="141"/>
      <c r="AK28" s="142"/>
      <c r="AM28" s="143"/>
      <c r="AN28" s="144"/>
      <c r="AO28" s="31"/>
      <c r="AP28" s="147">
        <v>200</v>
      </c>
      <c r="AQ28" s="147"/>
      <c r="AR28" s="147"/>
      <c r="AS28" s="147"/>
      <c r="AT28" s="138" t="s">
        <v>57</v>
      </c>
      <c r="AU28" s="139"/>
      <c r="AV28" s="22" t="s">
        <v>40</v>
      </c>
      <c r="AW28" s="140">
        <v>0.1</v>
      </c>
      <c r="AX28" s="141"/>
      <c r="AY28" s="141"/>
      <c r="AZ28" s="142"/>
      <c r="BA28" s="23"/>
    </row>
    <row r="29" spans="1:53" outlineLevel="1">
      <c r="A29" s="10" t="s">
        <v>58</v>
      </c>
      <c r="B29" s="10" t="s">
        <v>59</v>
      </c>
      <c r="X29" s="32"/>
      <c r="Y29" s="32"/>
      <c r="Z29" s="32"/>
      <c r="AA29" s="32"/>
      <c r="AB29" s="32"/>
      <c r="AC29" s="33"/>
      <c r="AD29" s="33"/>
      <c r="AE29" s="32"/>
    </row>
    <row r="30" spans="1:53">
      <c r="X30" s="32"/>
      <c r="Y30" s="32"/>
      <c r="Z30" s="32"/>
      <c r="AA30" s="32"/>
      <c r="AB30" s="32"/>
      <c r="AC30" s="32"/>
      <c r="AD30" s="32"/>
      <c r="AE30" s="32"/>
    </row>
    <row r="31" spans="1:53" ht="15.75">
      <c r="A31" s="10" t="s">
        <v>60</v>
      </c>
      <c r="C31" s="10"/>
      <c r="X31" s="34"/>
      <c r="Y31" s="35"/>
      <c r="Z31" s="35"/>
      <c r="AA31" s="34"/>
      <c r="AB31" s="32"/>
      <c r="AC31" s="32"/>
      <c r="AD31" s="32"/>
      <c r="AE31" s="32"/>
    </row>
    <row r="32" spans="1:53" ht="15.75">
      <c r="A32" s="10" t="s">
        <v>61</v>
      </c>
      <c r="C32" s="10"/>
      <c r="X32" s="2"/>
      <c r="Y32" s="36" t="s">
        <v>62</v>
      </c>
      <c r="Z32" s="35"/>
      <c r="AA32" s="34"/>
      <c r="AB32" s="32"/>
      <c r="AC32" s="32"/>
      <c r="AD32" s="36" t="s">
        <v>63</v>
      </c>
      <c r="AE32" s="32"/>
    </row>
    <row r="33" spans="1:40" s="14" customFormat="1" ht="18.75" customHeight="1" outlineLevel="1">
      <c r="A33" s="117" t="s">
        <v>22</v>
      </c>
      <c r="B33" s="117"/>
      <c r="C33" s="117"/>
      <c r="D33" s="37" t="s">
        <v>64</v>
      </c>
      <c r="E33" s="117" t="s">
        <v>65</v>
      </c>
      <c r="F33" s="117"/>
      <c r="G33" s="117"/>
      <c r="H33" s="117"/>
      <c r="I33" s="117" t="s">
        <v>154</v>
      </c>
      <c r="J33" s="117"/>
      <c r="K33" s="117"/>
      <c r="L33" s="117" t="s">
        <v>155</v>
      </c>
      <c r="M33" s="117"/>
      <c r="N33" s="117"/>
      <c r="O33" s="117"/>
      <c r="P33" s="117"/>
      <c r="Q33" s="117"/>
      <c r="R33" s="117" t="s">
        <v>37</v>
      </c>
      <c r="S33" s="117"/>
      <c r="T33" s="117"/>
      <c r="U33" s="13" t="s">
        <v>34</v>
      </c>
      <c r="V33" s="13" t="s">
        <v>35</v>
      </c>
      <c r="W33" s="13" t="s">
        <v>36</v>
      </c>
      <c r="X33" s="38"/>
      <c r="Y33" s="39" t="s">
        <v>22</v>
      </c>
      <c r="Z33" s="39" t="s">
        <v>65</v>
      </c>
      <c r="AA33" s="39" t="s">
        <v>66</v>
      </c>
      <c r="AB33" s="39" t="s">
        <v>33</v>
      </c>
      <c r="AC33" s="38"/>
      <c r="AD33" s="121" t="s">
        <v>29</v>
      </c>
      <c r="AE33" s="121"/>
      <c r="AF33" s="120" t="s">
        <v>65</v>
      </c>
      <c r="AG33" s="121"/>
      <c r="AH33" s="121" t="s">
        <v>67</v>
      </c>
      <c r="AI33" s="121"/>
      <c r="AJ33" s="121"/>
      <c r="AK33" s="121" t="s">
        <v>33</v>
      </c>
      <c r="AL33" s="121"/>
      <c r="AM33" s="117" t="s">
        <v>37</v>
      </c>
      <c r="AN33" s="117"/>
    </row>
    <row r="34" spans="1:40" ht="14.25" customHeight="1" outlineLevel="1">
      <c r="A34" s="146" t="s">
        <v>68</v>
      </c>
      <c r="B34" s="146"/>
      <c r="C34" s="146"/>
      <c r="D34" s="117">
        <v>3</v>
      </c>
      <c r="E34" s="117" t="s">
        <v>69</v>
      </c>
      <c r="F34" s="117"/>
      <c r="G34" s="117"/>
      <c r="H34" s="148"/>
      <c r="I34" s="117" t="s">
        <v>70</v>
      </c>
      <c r="J34" s="117"/>
      <c r="K34" s="148"/>
      <c r="L34" s="117">
        <v>0.5</v>
      </c>
      <c r="M34" s="117"/>
      <c r="N34" s="117"/>
      <c r="O34" s="117"/>
      <c r="P34" s="117"/>
      <c r="Q34" s="117"/>
      <c r="R34" s="117"/>
      <c r="S34" s="117"/>
      <c r="T34" s="117"/>
      <c r="U34" s="23"/>
      <c r="V34" s="23"/>
      <c r="W34" s="23"/>
      <c r="X34" s="32"/>
      <c r="Y34" s="32"/>
      <c r="Z34" s="32"/>
      <c r="AA34" s="32"/>
      <c r="AB34" s="32"/>
      <c r="AC34" s="33"/>
      <c r="AD34" s="33"/>
      <c r="AE34" s="32"/>
    </row>
    <row r="35" spans="1:40" ht="14.25" customHeight="1" outlineLevel="1">
      <c r="A35" s="146"/>
      <c r="B35" s="146"/>
      <c r="C35" s="146"/>
      <c r="D35" s="117"/>
      <c r="E35" s="149"/>
      <c r="F35" s="117"/>
      <c r="G35" s="117"/>
      <c r="H35" s="150"/>
      <c r="I35" s="149"/>
      <c r="J35" s="117"/>
      <c r="K35" s="150"/>
      <c r="L35" s="117"/>
      <c r="M35" s="117"/>
      <c r="N35" s="117"/>
      <c r="O35" s="117"/>
      <c r="P35" s="117"/>
      <c r="Q35" s="117"/>
      <c r="R35" s="117"/>
      <c r="S35" s="117"/>
      <c r="T35" s="117"/>
      <c r="U35" s="23"/>
      <c r="V35" s="23"/>
      <c r="W35" s="23"/>
      <c r="X35" s="32"/>
      <c r="Y35" s="32"/>
      <c r="Z35" s="32"/>
      <c r="AA35" s="32"/>
      <c r="AB35" s="32"/>
      <c r="AC35" s="32"/>
      <c r="AD35" s="32"/>
      <c r="AE35" s="32"/>
    </row>
    <row r="36" spans="1:40" ht="15.75" outlineLevel="1">
      <c r="A36" s="146"/>
      <c r="B36" s="146"/>
      <c r="C36" s="146"/>
      <c r="D36" s="117"/>
      <c r="E36" s="128" t="s">
        <v>71</v>
      </c>
      <c r="F36" s="117"/>
      <c r="G36" s="117"/>
      <c r="H36" s="129"/>
      <c r="I36" s="117" t="s">
        <v>72</v>
      </c>
      <c r="J36" s="117"/>
      <c r="K36" s="117"/>
      <c r="L36" s="151">
        <v>26.9</v>
      </c>
      <c r="M36" s="152"/>
      <c r="N36" s="152"/>
      <c r="O36" s="152"/>
      <c r="P36" s="152"/>
      <c r="Q36" s="153"/>
      <c r="R36" s="117"/>
      <c r="S36" s="117"/>
      <c r="T36" s="117"/>
      <c r="U36" s="23"/>
      <c r="V36" s="23"/>
      <c r="W36" s="23"/>
      <c r="X36" s="34"/>
      <c r="Y36" s="35"/>
      <c r="Z36" s="35"/>
      <c r="AA36" s="34"/>
      <c r="AB36" s="32"/>
      <c r="AC36" s="32"/>
      <c r="AD36" s="32"/>
      <c r="AE36" s="32"/>
    </row>
    <row r="37" spans="1:40" ht="15" outlineLevel="1">
      <c r="A37" s="146"/>
      <c r="B37" s="146"/>
      <c r="C37" s="146"/>
      <c r="D37" s="117"/>
      <c r="E37" s="128" t="s">
        <v>73</v>
      </c>
      <c r="F37" s="117"/>
      <c r="G37" s="117"/>
      <c r="H37" s="129"/>
      <c r="I37" s="117" t="s">
        <v>74</v>
      </c>
      <c r="J37" s="117"/>
      <c r="K37" s="117"/>
      <c r="L37" s="151">
        <v>0.9</v>
      </c>
      <c r="M37" s="152"/>
      <c r="N37" s="152"/>
      <c r="O37" s="152"/>
      <c r="P37" s="152"/>
      <c r="Q37" s="153"/>
      <c r="R37" s="117"/>
      <c r="S37" s="117"/>
      <c r="T37" s="117"/>
      <c r="U37" s="23"/>
      <c r="V37" s="23"/>
      <c r="W37" s="23"/>
      <c r="X37" s="117"/>
      <c r="Y37" s="117"/>
      <c r="Z37" s="117"/>
      <c r="AA37" s="117"/>
      <c r="AB37" s="117"/>
      <c r="AC37" s="117"/>
      <c r="AD37" s="117"/>
      <c r="AE37" s="117"/>
    </row>
    <row r="38" spans="1:40" ht="15" outlineLevel="1">
      <c r="A38" s="146"/>
      <c r="B38" s="146"/>
      <c r="C38" s="146"/>
      <c r="D38" s="117"/>
      <c r="E38" s="128" t="s">
        <v>75</v>
      </c>
      <c r="F38" s="117"/>
      <c r="G38" s="117"/>
      <c r="H38" s="129"/>
      <c r="I38" s="117" t="s">
        <v>76</v>
      </c>
      <c r="J38" s="117"/>
      <c r="K38" s="117"/>
      <c r="L38" s="151">
        <v>44.9</v>
      </c>
      <c r="M38" s="152"/>
      <c r="N38" s="152"/>
      <c r="O38" s="152"/>
      <c r="P38" s="152"/>
      <c r="Q38" s="153"/>
      <c r="R38" s="117"/>
      <c r="S38" s="117"/>
      <c r="T38" s="117"/>
      <c r="U38" s="23"/>
      <c r="V38" s="23"/>
      <c r="W38" s="23"/>
      <c r="X38" s="32"/>
      <c r="Y38" s="32"/>
      <c r="Z38" s="32"/>
      <c r="AA38" s="32"/>
      <c r="AB38" s="32"/>
      <c r="AC38" s="33"/>
      <c r="AD38" s="33"/>
      <c r="AE38" s="32"/>
    </row>
    <row r="39" spans="1:40" ht="15" outlineLevel="1">
      <c r="A39" s="146"/>
      <c r="B39" s="146"/>
      <c r="C39" s="146"/>
      <c r="D39" s="117"/>
      <c r="E39" s="128" t="s">
        <v>77</v>
      </c>
      <c r="F39" s="117"/>
      <c r="G39" s="117"/>
      <c r="H39" s="129"/>
      <c r="I39" s="117" t="s">
        <v>78</v>
      </c>
      <c r="J39" s="117"/>
      <c r="K39" s="117"/>
      <c r="L39" s="151">
        <v>0.1</v>
      </c>
      <c r="M39" s="152"/>
      <c r="N39" s="152"/>
      <c r="O39" s="152"/>
      <c r="P39" s="152"/>
      <c r="Q39" s="153"/>
      <c r="R39" s="117"/>
      <c r="S39" s="117"/>
      <c r="T39" s="117"/>
      <c r="U39" s="23"/>
      <c r="V39" s="23"/>
      <c r="W39" s="23"/>
      <c r="X39" s="32"/>
      <c r="Y39" s="32"/>
      <c r="Z39" s="32"/>
      <c r="AA39" s="32"/>
      <c r="AB39" s="32"/>
      <c r="AC39" s="32"/>
      <c r="AD39" s="32"/>
      <c r="AE39" s="32"/>
    </row>
    <row r="40" spans="1:40" ht="15.75" outlineLevel="1">
      <c r="A40" s="146"/>
      <c r="B40" s="146"/>
      <c r="C40" s="146"/>
      <c r="D40" s="117"/>
      <c r="E40" s="128" t="s">
        <v>79</v>
      </c>
      <c r="F40" s="117"/>
      <c r="G40" s="117"/>
      <c r="H40" s="129"/>
      <c r="I40" s="117" t="s">
        <v>80</v>
      </c>
      <c r="J40" s="117"/>
      <c r="K40" s="117"/>
      <c r="L40" s="151">
        <v>62.9</v>
      </c>
      <c r="M40" s="152"/>
      <c r="N40" s="152"/>
      <c r="O40" s="152"/>
      <c r="P40" s="152"/>
      <c r="Q40" s="153"/>
      <c r="R40" s="117"/>
      <c r="S40" s="117"/>
      <c r="T40" s="117"/>
      <c r="U40" s="23"/>
      <c r="V40" s="23"/>
      <c r="W40" s="23"/>
      <c r="X40" s="34"/>
      <c r="Y40" s="35"/>
      <c r="Z40" s="35"/>
      <c r="AA40" s="34"/>
      <c r="AB40" s="32"/>
      <c r="AC40" s="32"/>
      <c r="AD40" s="32"/>
      <c r="AE40" s="32"/>
    </row>
    <row r="41" spans="1:40" ht="15" outlineLevel="1">
      <c r="A41" s="146"/>
      <c r="B41" s="146"/>
      <c r="C41" s="146"/>
      <c r="D41" s="117"/>
      <c r="E41" s="128" t="s">
        <v>81</v>
      </c>
      <c r="F41" s="117"/>
      <c r="G41" s="117"/>
      <c r="H41" s="129"/>
      <c r="I41" s="117" t="s">
        <v>82</v>
      </c>
      <c r="J41" s="117"/>
      <c r="K41" s="117"/>
      <c r="L41" s="151">
        <v>1.2</v>
      </c>
      <c r="M41" s="152"/>
      <c r="N41" s="152"/>
      <c r="O41" s="152"/>
      <c r="P41" s="152"/>
      <c r="Q41" s="153"/>
      <c r="R41" s="117"/>
      <c r="S41" s="117"/>
      <c r="T41" s="117"/>
      <c r="U41" s="23"/>
      <c r="V41" s="23"/>
      <c r="W41" s="23"/>
      <c r="X41" s="40"/>
      <c r="Y41" s="40"/>
      <c r="Z41" s="40"/>
      <c r="AA41" s="40"/>
      <c r="AB41" s="40"/>
      <c r="AC41" s="40"/>
      <c r="AD41" s="40"/>
      <c r="AE41" s="40"/>
    </row>
    <row r="42" spans="1:40" ht="15" outlineLevel="1">
      <c r="A42" s="146"/>
      <c r="B42" s="146"/>
      <c r="C42" s="146"/>
      <c r="D42" s="117"/>
      <c r="E42" s="128" t="s">
        <v>83</v>
      </c>
      <c r="F42" s="117"/>
      <c r="G42" s="117"/>
      <c r="H42" s="129"/>
      <c r="I42" s="117" t="s">
        <v>84</v>
      </c>
      <c r="J42" s="117"/>
      <c r="K42" s="117"/>
      <c r="L42" s="151">
        <v>80.8</v>
      </c>
      <c r="M42" s="152"/>
      <c r="N42" s="152"/>
      <c r="O42" s="152"/>
      <c r="P42" s="152"/>
      <c r="Q42" s="153"/>
      <c r="R42" s="117"/>
      <c r="S42" s="117"/>
      <c r="T42" s="117"/>
      <c r="U42" s="23"/>
      <c r="V42" s="23"/>
      <c r="W42" s="23"/>
      <c r="X42" s="2"/>
      <c r="Y42" s="2"/>
      <c r="Z42" s="2"/>
      <c r="AA42" s="2"/>
      <c r="AB42" s="2"/>
      <c r="AC42" s="2"/>
      <c r="AD42" s="2"/>
      <c r="AE42" s="2"/>
    </row>
    <row r="43" spans="1:40" ht="15" outlineLevel="1">
      <c r="A43" s="146"/>
      <c r="B43" s="146"/>
      <c r="C43" s="146"/>
      <c r="D43" s="117"/>
      <c r="E43" s="128" t="s">
        <v>85</v>
      </c>
      <c r="F43" s="117"/>
      <c r="G43" s="117"/>
      <c r="H43" s="129"/>
      <c r="I43" s="117" t="s">
        <v>86</v>
      </c>
      <c r="J43" s="117"/>
      <c r="K43" s="117"/>
      <c r="L43" s="151">
        <v>1.4</v>
      </c>
      <c r="M43" s="152"/>
      <c r="N43" s="152"/>
      <c r="O43" s="152"/>
      <c r="P43" s="152"/>
      <c r="Q43" s="153"/>
      <c r="R43" s="117"/>
      <c r="S43" s="117"/>
      <c r="T43" s="117"/>
      <c r="U43" s="23"/>
      <c r="V43" s="23"/>
      <c r="W43" s="23"/>
      <c r="X43" s="2"/>
      <c r="Y43" s="2"/>
      <c r="Z43" s="2"/>
      <c r="AA43" s="2"/>
      <c r="AB43" s="2"/>
      <c r="AC43" s="2"/>
      <c r="AD43" s="2"/>
      <c r="AE43" s="2"/>
    </row>
    <row r="44" spans="1:40" ht="15" outlineLevel="1">
      <c r="A44" s="146" t="s">
        <v>87</v>
      </c>
      <c r="B44" s="146"/>
      <c r="C44" s="146"/>
      <c r="D44" s="117">
        <v>3</v>
      </c>
      <c r="E44" s="128" t="s">
        <v>85</v>
      </c>
      <c r="F44" s="117"/>
      <c r="G44" s="117"/>
      <c r="H44" s="129"/>
      <c r="I44" s="117" t="s">
        <v>88</v>
      </c>
      <c r="J44" s="117"/>
      <c r="K44" s="117"/>
      <c r="L44" s="151">
        <v>-0.4</v>
      </c>
      <c r="M44" s="152"/>
      <c r="N44" s="152"/>
      <c r="O44" s="152"/>
      <c r="P44" s="152"/>
      <c r="Q44" s="153"/>
      <c r="R44" s="117"/>
      <c r="S44" s="117"/>
      <c r="T44" s="117"/>
      <c r="U44" s="23"/>
      <c r="V44" s="23"/>
      <c r="W44" s="23"/>
      <c r="X44" s="2"/>
      <c r="Y44" s="2"/>
      <c r="Z44" s="2"/>
      <c r="AA44" s="2"/>
      <c r="AB44" s="2"/>
      <c r="AC44" s="2"/>
      <c r="AD44" s="2"/>
      <c r="AE44" s="2"/>
    </row>
    <row r="45" spans="1:40" ht="15" outlineLevel="1">
      <c r="A45" s="146"/>
      <c r="B45" s="146"/>
      <c r="C45" s="146"/>
      <c r="D45" s="117"/>
      <c r="E45" s="128" t="s">
        <v>81</v>
      </c>
      <c r="F45" s="117"/>
      <c r="G45" s="117"/>
      <c r="H45" s="129"/>
      <c r="I45" s="117" t="s">
        <v>89</v>
      </c>
      <c r="J45" s="117"/>
      <c r="K45" s="117"/>
      <c r="L45" s="151">
        <v>0.1</v>
      </c>
      <c r="M45" s="152"/>
      <c r="N45" s="152"/>
      <c r="O45" s="152"/>
      <c r="P45" s="152"/>
      <c r="Q45" s="153"/>
      <c r="R45" s="117"/>
      <c r="S45" s="117"/>
      <c r="T45" s="117"/>
      <c r="U45" s="23"/>
      <c r="V45" s="23"/>
      <c r="W45" s="23"/>
      <c r="X45" s="2"/>
      <c r="Y45" s="2"/>
      <c r="Z45" s="2"/>
      <c r="AA45" s="2"/>
      <c r="AB45" s="2"/>
      <c r="AC45" s="2"/>
      <c r="AD45" s="2"/>
      <c r="AE45" s="2"/>
    </row>
    <row r="46" spans="1:40" ht="15" outlineLevel="1">
      <c r="A46" s="146"/>
      <c r="B46" s="146"/>
      <c r="C46" s="146"/>
      <c r="D46" s="117"/>
      <c r="E46" s="128" t="s">
        <v>73</v>
      </c>
      <c r="F46" s="117"/>
      <c r="G46" s="117"/>
      <c r="H46" s="129"/>
      <c r="I46" s="117" t="s">
        <v>90</v>
      </c>
      <c r="J46" s="117"/>
      <c r="K46" s="117"/>
      <c r="L46" s="151">
        <v>-1.6</v>
      </c>
      <c r="M46" s="152"/>
      <c r="N46" s="152"/>
      <c r="O46" s="152"/>
      <c r="P46" s="152"/>
      <c r="Q46" s="153"/>
      <c r="R46" s="117"/>
      <c r="S46" s="117"/>
      <c r="T46" s="117"/>
      <c r="U46" s="23"/>
      <c r="V46" s="23"/>
      <c r="W46" s="23"/>
      <c r="X46" s="2"/>
      <c r="Y46" s="2"/>
      <c r="Z46" s="2"/>
      <c r="AA46" s="2"/>
      <c r="AB46" s="2"/>
      <c r="AC46" s="2"/>
      <c r="AD46" s="2"/>
      <c r="AE46" s="2"/>
    </row>
    <row r="47" spans="1:40" ht="15" outlineLevel="1">
      <c r="A47" s="146" t="s">
        <v>91</v>
      </c>
      <c r="B47" s="146"/>
      <c r="C47" s="146"/>
      <c r="D47" s="117">
        <v>3</v>
      </c>
      <c r="E47" s="128" t="s">
        <v>85</v>
      </c>
      <c r="F47" s="117"/>
      <c r="G47" s="117"/>
      <c r="H47" s="129"/>
      <c r="I47" s="117" t="s">
        <v>92</v>
      </c>
      <c r="J47" s="117"/>
      <c r="K47" s="117"/>
      <c r="L47" s="151">
        <v>1.8</v>
      </c>
      <c r="M47" s="152"/>
      <c r="N47" s="152"/>
      <c r="O47" s="152"/>
      <c r="P47" s="152"/>
      <c r="Q47" s="153"/>
      <c r="R47" s="117"/>
      <c r="S47" s="117"/>
      <c r="T47" s="117"/>
      <c r="U47" s="23"/>
      <c r="V47" s="23"/>
      <c r="W47" s="23"/>
      <c r="X47" s="2"/>
      <c r="Y47" s="2"/>
      <c r="Z47" s="2"/>
      <c r="AA47" s="2"/>
      <c r="AB47" s="2"/>
      <c r="AC47" s="2"/>
      <c r="AD47" s="2"/>
      <c r="AE47" s="2"/>
    </row>
    <row r="48" spans="1:40" ht="15" outlineLevel="1">
      <c r="A48" s="146"/>
      <c r="B48" s="146"/>
      <c r="C48" s="146"/>
      <c r="D48" s="117"/>
      <c r="E48" s="128" t="s">
        <v>81</v>
      </c>
      <c r="F48" s="117"/>
      <c r="G48" s="117"/>
      <c r="H48" s="129"/>
      <c r="I48" s="117" t="s">
        <v>93</v>
      </c>
      <c r="J48" s="117"/>
      <c r="K48" s="117"/>
      <c r="L48" s="151">
        <v>1.6</v>
      </c>
      <c r="M48" s="152"/>
      <c r="N48" s="152"/>
      <c r="O48" s="152"/>
      <c r="P48" s="152"/>
      <c r="Q48" s="153"/>
      <c r="R48" s="117"/>
      <c r="S48" s="117"/>
      <c r="T48" s="117"/>
      <c r="U48" s="23"/>
      <c r="V48" s="23"/>
      <c r="W48" s="23"/>
      <c r="X48" s="2"/>
      <c r="Y48" s="2"/>
      <c r="Z48" s="2"/>
      <c r="AA48" s="2"/>
      <c r="AB48" s="2"/>
      <c r="AC48" s="2"/>
      <c r="AD48" s="2"/>
      <c r="AE48" s="2"/>
    </row>
    <row r="49" spans="1:41" ht="15" outlineLevel="1">
      <c r="A49" s="146"/>
      <c r="B49" s="146"/>
      <c r="C49" s="146"/>
      <c r="D49" s="117"/>
      <c r="E49" s="128" t="s">
        <v>73</v>
      </c>
      <c r="F49" s="117"/>
      <c r="G49" s="117"/>
      <c r="H49" s="129"/>
      <c r="I49" s="117" t="s">
        <v>94</v>
      </c>
      <c r="J49" s="117"/>
      <c r="K49" s="117"/>
      <c r="L49" s="151">
        <v>0.9</v>
      </c>
      <c r="M49" s="152"/>
      <c r="N49" s="152"/>
      <c r="O49" s="152"/>
      <c r="P49" s="152"/>
      <c r="Q49" s="153"/>
      <c r="R49" s="117"/>
      <c r="S49" s="117"/>
      <c r="T49" s="117"/>
      <c r="U49" s="23"/>
      <c r="V49" s="23"/>
      <c r="W49" s="23"/>
      <c r="X49" s="2"/>
      <c r="Y49" s="2"/>
      <c r="Z49" s="2"/>
      <c r="AA49" s="2"/>
      <c r="AB49" s="2"/>
      <c r="AC49" s="2"/>
      <c r="AD49" s="2"/>
      <c r="AE49" s="2"/>
    </row>
    <row r="50" spans="1:41" outlineLevel="1">
      <c r="X50" s="2"/>
      <c r="Y50" s="2"/>
      <c r="Z50" s="2"/>
      <c r="AA50" s="2"/>
      <c r="AB50" s="2"/>
      <c r="AC50" s="2"/>
      <c r="AD50" s="2"/>
      <c r="AE50" s="2"/>
    </row>
    <row r="51" spans="1:41" outlineLevel="1">
      <c r="A51" s="10"/>
      <c r="B51" s="10"/>
      <c r="X51" s="2"/>
      <c r="Y51" s="2"/>
      <c r="Z51" s="2"/>
      <c r="AA51" s="2"/>
      <c r="AB51" s="2"/>
      <c r="AC51" s="2"/>
      <c r="AD51" s="2"/>
      <c r="AE51" s="2"/>
    </row>
    <row r="53" spans="1:41">
      <c r="A53" s="10" t="s">
        <v>95</v>
      </c>
      <c r="C53" s="10" t="s">
        <v>96</v>
      </c>
      <c r="X53" s="2"/>
      <c r="Y53" s="2"/>
      <c r="Z53" s="2"/>
      <c r="AA53" s="2"/>
      <c r="AB53" s="2"/>
      <c r="AC53" s="2"/>
      <c r="AD53" s="2"/>
      <c r="AE53" s="2"/>
    </row>
    <row r="54" spans="1:41">
      <c r="A54" s="10" t="s">
        <v>188</v>
      </c>
      <c r="C54" s="10"/>
      <c r="V54" s="10" t="s">
        <v>97</v>
      </c>
      <c r="X54" s="2"/>
      <c r="Y54" s="2"/>
      <c r="Z54" s="2"/>
      <c r="AA54" s="2"/>
      <c r="AB54" s="2"/>
      <c r="AC54" s="2"/>
      <c r="AD54" s="2"/>
      <c r="AE54" s="2"/>
    </row>
    <row r="55" spans="1:41" outlineLevel="1">
      <c r="A55" s="117" t="s">
        <v>22</v>
      </c>
      <c r="B55" s="117"/>
      <c r="C55" s="117"/>
      <c r="D55" s="117" t="s">
        <v>98</v>
      </c>
      <c r="E55" s="117" t="s">
        <v>99</v>
      </c>
      <c r="F55" s="148"/>
      <c r="G55" s="117" t="s">
        <v>100</v>
      </c>
      <c r="H55" s="148"/>
      <c r="I55" s="117" t="s">
        <v>101</v>
      </c>
      <c r="J55" s="156" t="s">
        <v>102</v>
      </c>
      <c r="K55" s="156" t="s">
        <v>103</v>
      </c>
      <c r="L55" s="117" t="s">
        <v>104</v>
      </c>
      <c r="M55" s="156" t="s">
        <v>105</v>
      </c>
      <c r="N55" s="156" t="s">
        <v>106</v>
      </c>
      <c r="O55" s="158" t="s">
        <v>107</v>
      </c>
      <c r="P55" s="148"/>
      <c r="Q55" s="158" t="s">
        <v>108</v>
      </c>
      <c r="R55" s="148"/>
      <c r="S55" s="158" t="s">
        <v>109</v>
      </c>
      <c r="T55" s="148"/>
      <c r="V55" s="117" t="s">
        <v>22</v>
      </c>
      <c r="W55" s="117"/>
      <c r="X55" s="117"/>
      <c r="Y55" s="117" t="s">
        <v>98</v>
      </c>
      <c r="Z55" s="117" t="s">
        <v>99</v>
      </c>
      <c r="AA55" s="117"/>
      <c r="AB55" s="117" t="s">
        <v>100</v>
      </c>
      <c r="AC55" s="117"/>
      <c r="AD55" s="117" t="s">
        <v>101</v>
      </c>
      <c r="AE55" s="156" t="s">
        <v>102</v>
      </c>
      <c r="AF55" s="156" t="s">
        <v>103</v>
      </c>
      <c r="AG55" s="117" t="s">
        <v>104</v>
      </c>
      <c r="AH55" s="156" t="s">
        <v>105</v>
      </c>
      <c r="AI55" s="156" t="s">
        <v>106</v>
      </c>
      <c r="AJ55" s="158" t="s">
        <v>107</v>
      </c>
      <c r="AK55" s="148"/>
      <c r="AL55" s="158" t="s">
        <v>108</v>
      </c>
      <c r="AM55" s="148"/>
      <c r="AN55" s="158" t="s">
        <v>109</v>
      </c>
      <c r="AO55" s="148"/>
    </row>
    <row r="56" spans="1:41" outlineLevel="1">
      <c r="A56" s="117"/>
      <c r="B56" s="117"/>
      <c r="C56" s="117"/>
      <c r="D56" s="117"/>
      <c r="E56" s="154"/>
      <c r="F56" s="155"/>
      <c r="G56" s="154"/>
      <c r="H56" s="155"/>
      <c r="I56" s="117"/>
      <c r="J56" s="157"/>
      <c r="K56" s="157"/>
      <c r="L56" s="117"/>
      <c r="M56" s="157"/>
      <c r="N56" s="157"/>
      <c r="O56" s="154"/>
      <c r="P56" s="155"/>
      <c r="Q56" s="154"/>
      <c r="R56" s="155"/>
      <c r="S56" s="154"/>
      <c r="T56" s="155"/>
      <c r="V56" s="117"/>
      <c r="W56" s="117"/>
      <c r="X56" s="117"/>
      <c r="Y56" s="117"/>
      <c r="Z56" s="117"/>
      <c r="AA56" s="117"/>
      <c r="AB56" s="117"/>
      <c r="AC56" s="117"/>
      <c r="AD56" s="117"/>
      <c r="AE56" s="157"/>
      <c r="AF56" s="157"/>
      <c r="AG56" s="117"/>
      <c r="AH56" s="157"/>
      <c r="AI56" s="157"/>
      <c r="AJ56" s="154"/>
      <c r="AK56" s="155"/>
      <c r="AL56" s="154"/>
      <c r="AM56" s="155"/>
      <c r="AN56" s="154"/>
      <c r="AO56" s="155"/>
    </row>
    <row r="57" spans="1:41" outlineLevel="1">
      <c r="A57" s="117"/>
      <c r="B57" s="117"/>
      <c r="C57" s="117"/>
      <c r="D57" s="117"/>
      <c r="E57" s="149"/>
      <c r="F57" s="150"/>
      <c r="G57" s="149"/>
      <c r="H57" s="150"/>
      <c r="I57" s="117"/>
      <c r="J57" s="117"/>
      <c r="K57" s="117"/>
      <c r="L57" s="117"/>
      <c r="M57" s="117"/>
      <c r="N57" s="117"/>
      <c r="O57" s="149"/>
      <c r="P57" s="150"/>
      <c r="Q57" s="149"/>
      <c r="R57" s="150"/>
      <c r="S57" s="149"/>
      <c r="T57" s="150"/>
      <c r="V57" s="117"/>
      <c r="W57" s="117"/>
      <c r="X57" s="117"/>
      <c r="Y57" s="117"/>
      <c r="Z57" s="143"/>
      <c r="AA57" s="144"/>
      <c r="AB57" s="143"/>
      <c r="AC57" s="144"/>
      <c r="AD57" s="117"/>
      <c r="AE57" s="117"/>
      <c r="AF57" s="117"/>
      <c r="AG57" s="117"/>
      <c r="AH57" s="117"/>
      <c r="AI57" s="117"/>
      <c r="AJ57" s="149"/>
      <c r="AK57" s="150"/>
      <c r="AL57" s="149"/>
      <c r="AM57" s="150"/>
      <c r="AN57" s="149"/>
      <c r="AO57" s="150"/>
    </row>
    <row r="58" spans="1:41" ht="15" outlineLevel="1">
      <c r="A58" s="117" t="s">
        <v>87</v>
      </c>
      <c r="B58" s="117"/>
      <c r="C58" s="117"/>
      <c r="D58" s="41">
        <v>10</v>
      </c>
      <c r="E58" s="117" t="s">
        <v>110</v>
      </c>
      <c r="F58" s="117"/>
      <c r="G58" s="117">
        <v>9.9999999999997882E-2</v>
      </c>
      <c r="H58" s="117"/>
      <c r="I58" s="41">
        <v>10</v>
      </c>
      <c r="J58" s="42">
        <v>9.98</v>
      </c>
      <c r="K58" s="43">
        <v>0.19999999999999576</v>
      </c>
      <c r="L58" s="44">
        <v>10</v>
      </c>
      <c r="M58" s="42">
        <v>9.98</v>
      </c>
      <c r="N58" s="44">
        <v>0.19999999999999576</v>
      </c>
      <c r="O58" s="159">
        <v>10</v>
      </c>
      <c r="P58" s="159"/>
      <c r="Q58" s="163">
        <v>9.99</v>
      </c>
      <c r="R58" s="164"/>
      <c r="S58" s="159">
        <v>9.9999999999997882E-2</v>
      </c>
      <c r="T58" s="159"/>
      <c r="V58" s="165" t="s">
        <v>87</v>
      </c>
      <c r="W58" s="165"/>
      <c r="X58" s="165"/>
      <c r="Y58" s="46">
        <v>10</v>
      </c>
      <c r="Z58" s="166" t="s">
        <v>110</v>
      </c>
      <c r="AA58" s="167"/>
      <c r="AB58" s="168">
        <v>9.9999999999997882E-2</v>
      </c>
      <c r="AC58" s="169"/>
      <c r="AD58" s="46">
        <v>10</v>
      </c>
      <c r="AE58" s="42">
        <v>9.98</v>
      </c>
      <c r="AF58" s="43">
        <v>0.19999999999999576</v>
      </c>
      <c r="AG58" s="44">
        <v>10</v>
      </c>
      <c r="AH58" s="42">
        <v>9.98</v>
      </c>
      <c r="AI58" s="44">
        <v>0.19999999999999576</v>
      </c>
      <c r="AJ58" s="159">
        <v>10</v>
      </c>
      <c r="AK58" s="159"/>
      <c r="AL58" s="163">
        <v>9.99</v>
      </c>
      <c r="AM58" s="164"/>
      <c r="AN58" s="159">
        <v>9.9999999999997882E-2</v>
      </c>
      <c r="AO58" s="159"/>
    </row>
    <row r="59" spans="1:41" ht="15" outlineLevel="1">
      <c r="A59" s="117" t="s">
        <v>68</v>
      </c>
      <c r="B59" s="117"/>
      <c r="C59" s="117"/>
      <c r="D59" s="41">
        <v>10</v>
      </c>
      <c r="E59" s="117" t="s">
        <v>86</v>
      </c>
      <c r="F59" s="117"/>
      <c r="G59" s="117">
        <v>1.4000000000000057</v>
      </c>
      <c r="H59" s="117"/>
      <c r="I59" s="41">
        <v>10</v>
      </c>
      <c r="J59" s="47">
        <v>98.5</v>
      </c>
      <c r="K59" s="43">
        <v>1.5000000000000036</v>
      </c>
      <c r="L59" s="44">
        <v>10</v>
      </c>
      <c r="M59" s="47">
        <v>98.6</v>
      </c>
      <c r="N59" s="43">
        <v>1.4000000000000057</v>
      </c>
      <c r="O59" s="159">
        <v>10</v>
      </c>
      <c r="P59" s="159"/>
      <c r="Q59" s="160" t="s">
        <v>111</v>
      </c>
      <c r="R59" s="161"/>
      <c r="S59" s="162">
        <v>1.5000000000000036</v>
      </c>
      <c r="T59" s="162"/>
      <c r="V59" s="165" t="s">
        <v>68</v>
      </c>
      <c r="W59" s="165"/>
      <c r="X59" s="165"/>
      <c r="Y59" s="46">
        <v>10</v>
      </c>
      <c r="Z59" s="166" t="s">
        <v>86</v>
      </c>
      <c r="AA59" s="167"/>
      <c r="AB59" s="168">
        <v>1.4000000000000057</v>
      </c>
      <c r="AC59" s="169"/>
      <c r="AD59" s="46">
        <v>10</v>
      </c>
      <c r="AE59" s="47">
        <v>98.5</v>
      </c>
      <c r="AF59" s="43">
        <v>1.5000000000000036</v>
      </c>
      <c r="AG59" s="44">
        <v>10</v>
      </c>
      <c r="AH59" s="47">
        <v>98.6</v>
      </c>
      <c r="AI59" s="43">
        <v>1.4000000000000057</v>
      </c>
      <c r="AJ59" s="159">
        <v>10</v>
      </c>
      <c r="AK59" s="159"/>
      <c r="AL59" s="160" t="s">
        <v>111</v>
      </c>
      <c r="AM59" s="161"/>
      <c r="AN59" s="162">
        <v>1.5000000000000036</v>
      </c>
      <c r="AO59" s="162"/>
    </row>
    <row r="60" spans="1:41" ht="15" outlineLevel="1">
      <c r="A60" s="117" t="s">
        <v>112</v>
      </c>
      <c r="B60" s="117"/>
      <c r="C60" s="117"/>
      <c r="D60" s="41">
        <v>10</v>
      </c>
      <c r="E60" s="117" t="s">
        <v>92</v>
      </c>
      <c r="F60" s="117"/>
      <c r="G60" s="117">
        <v>1.7999999999999972</v>
      </c>
      <c r="H60" s="117"/>
      <c r="I60" s="41">
        <v>10</v>
      </c>
      <c r="J60" s="43">
        <v>981</v>
      </c>
      <c r="K60" s="43">
        <v>1.899999999999995</v>
      </c>
      <c r="L60" s="44">
        <v>10</v>
      </c>
      <c r="M60" s="43">
        <v>982</v>
      </c>
      <c r="N60" s="43">
        <v>1.7999999999999972</v>
      </c>
      <c r="O60" s="159">
        <v>10</v>
      </c>
      <c r="P60" s="159"/>
      <c r="Q60" s="160" t="s">
        <v>113</v>
      </c>
      <c r="R60" s="161"/>
      <c r="S60" s="162">
        <v>1.899999999999995</v>
      </c>
      <c r="T60" s="162"/>
      <c r="V60" s="165" t="s">
        <v>112</v>
      </c>
      <c r="W60" s="165"/>
      <c r="X60" s="165"/>
      <c r="Y60" s="46">
        <v>10</v>
      </c>
      <c r="Z60" s="166" t="s">
        <v>92</v>
      </c>
      <c r="AA60" s="167"/>
      <c r="AB60" s="168">
        <v>1.7999999999999972</v>
      </c>
      <c r="AC60" s="169"/>
      <c r="AD60" s="46">
        <v>10</v>
      </c>
      <c r="AE60" s="43">
        <v>981</v>
      </c>
      <c r="AF60" s="43">
        <v>1.899999999999995</v>
      </c>
      <c r="AG60" s="44">
        <v>10</v>
      </c>
      <c r="AH60" s="43">
        <v>982</v>
      </c>
      <c r="AI60" s="43">
        <v>1.7999999999999972</v>
      </c>
      <c r="AJ60" s="159">
        <v>10</v>
      </c>
      <c r="AK60" s="159"/>
      <c r="AL60" s="160" t="s">
        <v>113</v>
      </c>
      <c r="AM60" s="161"/>
      <c r="AN60" s="162">
        <v>1.899999999999995</v>
      </c>
      <c r="AO60" s="162"/>
    </row>
    <row r="62" spans="1:41">
      <c r="A62" s="10" t="s">
        <v>114</v>
      </c>
      <c r="C62" s="10" t="s">
        <v>115</v>
      </c>
      <c r="X62" s="2"/>
      <c r="Y62" s="2"/>
      <c r="Z62" s="2"/>
      <c r="AA62" s="2"/>
      <c r="AB62" s="2"/>
      <c r="AC62" s="2"/>
      <c r="AD62" s="2"/>
      <c r="AE62" s="2"/>
    </row>
    <row r="63" spans="1:41">
      <c r="A63" s="10" t="s">
        <v>116</v>
      </c>
      <c r="T63" s="10" t="s">
        <v>117</v>
      </c>
      <c r="X63" s="2"/>
      <c r="Y63" s="2"/>
      <c r="Z63" s="2"/>
      <c r="AA63" s="2"/>
      <c r="AB63" s="2"/>
      <c r="AC63" s="2"/>
      <c r="AD63" s="2"/>
      <c r="AE63" s="2"/>
    </row>
    <row r="64" spans="1:41" s="14" customFormat="1" outlineLevel="1">
      <c r="A64" s="117" t="s">
        <v>29</v>
      </c>
      <c r="B64" s="117"/>
      <c r="C64" s="117" t="s">
        <v>118</v>
      </c>
      <c r="D64" s="117"/>
      <c r="E64" s="117" t="s">
        <v>31</v>
      </c>
      <c r="F64" s="117"/>
      <c r="G64" s="117"/>
      <c r="H64" s="117"/>
      <c r="I64" s="117" t="s">
        <v>67</v>
      </c>
      <c r="J64" s="117"/>
      <c r="K64" s="49" t="s">
        <v>119</v>
      </c>
      <c r="L64" s="117" t="s">
        <v>120</v>
      </c>
      <c r="M64" s="117"/>
      <c r="N64" s="117"/>
      <c r="O64" s="117"/>
      <c r="P64" s="117" t="s">
        <v>121</v>
      </c>
      <c r="Q64" s="117"/>
      <c r="R64" s="117"/>
      <c r="T64" s="117" t="s">
        <v>29</v>
      </c>
      <c r="U64" s="117"/>
      <c r="V64" s="117" t="s">
        <v>118</v>
      </c>
      <c r="W64" s="117"/>
      <c r="X64" s="117" t="s">
        <v>31</v>
      </c>
      <c r="Y64" s="117"/>
      <c r="Z64" s="117"/>
      <c r="AA64" s="117"/>
      <c r="AB64" s="117" t="s">
        <v>67</v>
      </c>
      <c r="AC64" s="117"/>
      <c r="AD64" s="49" t="s">
        <v>119</v>
      </c>
      <c r="AE64" s="117" t="s">
        <v>120</v>
      </c>
      <c r="AF64" s="117"/>
      <c r="AG64" s="117"/>
      <c r="AH64" s="117"/>
      <c r="AI64" s="117" t="s">
        <v>121</v>
      </c>
      <c r="AJ64" s="117"/>
      <c r="AK64" s="117"/>
    </row>
    <row r="65" spans="1:42" ht="15" outlineLevel="1">
      <c r="A65" s="117">
        <v>20</v>
      </c>
      <c r="B65" s="117">
        <v>20</v>
      </c>
      <c r="C65" s="117">
        <v>0</v>
      </c>
      <c r="D65" s="117"/>
      <c r="E65" s="117">
        <v>20</v>
      </c>
      <c r="F65" s="117"/>
      <c r="G65" s="117"/>
      <c r="H65" s="117"/>
      <c r="I65" s="117" t="s">
        <v>122</v>
      </c>
      <c r="J65" s="117"/>
      <c r="K65" s="50">
        <v>-5.0000000000007818E-4</v>
      </c>
      <c r="L65" s="117">
        <v>20.100000000000001</v>
      </c>
      <c r="M65" s="117"/>
      <c r="N65" s="117"/>
      <c r="O65" s="117"/>
      <c r="P65" s="117">
        <v>-5.5000000000001489E-3</v>
      </c>
      <c r="Q65" s="117"/>
      <c r="R65" s="117"/>
      <c r="T65" s="117">
        <v>20</v>
      </c>
      <c r="U65" s="117">
        <v>20</v>
      </c>
      <c r="V65" s="165">
        <v>0</v>
      </c>
      <c r="W65" s="165"/>
      <c r="X65" s="117">
        <v>20</v>
      </c>
      <c r="Y65" s="117"/>
      <c r="Z65" s="117"/>
      <c r="AA65" s="117"/>
      <c r="AB65" s="117" t="s">
        <v>122</v>
      </c>
      <c r="AC65" s="117"/>
      <c r="AD65" s="51">
        <v>-5.0000000000007818E-4</v>
      </c>
      <c r="AE65" s="168">
        <v>20.100000000000001</v>
      </c>
      <c r="AF65" s="117"/>
      <c r="AG65" s="117"/>
      <c r="AH65" s="169"/>
      <c r="AI65" s="117">
        <v>-5.5000000000001489E-3</v>
      </c>
      <c r="AJ65" s="117"/>
      <c r="AK65" s="117"/>
    </row>
    <row r="66" spans="1:42" ht="15" outlineLevel="1">
      <c r="A66" s="117">
        <v>20</v>
      </c>
      <c r="B66" s="117">
        <v>20</v>
      </c>
      <c r="C66" s="117">
        <v>1000</v>
      </c>
      <c r="D66" s="117"/>
      <c r="E66" s="117">
        <v>20</v>
      </c>
      <c r="F66" s="117"/>
      <c r="G66" s="117"/>
      <c r="H66" s="117"/>
      <c r="I66" s="117" t="s">
        <v>53</v>
      </c>
      <c r="J66" s="117"/>
      <c r="K66" s="50">
        <v>0</v>
      </c>
      <c r="L66" s="117">
        <v>20.100000000000001</v>
      </c>
      <c r="M66" s="117"/>
      <c r="N66" s="117"/>
      <c r="O66" s="117"/>
      <c r="P66" s="117">
        <v>-5.0000000000000712E-3</v>
      </c>
      <c r="Q66" s="117"/>
      <c r="R66" s="117"/>
      <c r="T66" s="117">
        <v>20</v>
      </c>
      <c r="U66" s="117">
        <v>20</v>
      </c>
      <c r="V66" s="165">
        <v>1000</v>
      </c>
      <c r="W66" s="165"/>
      <c r="X66" s="117">
        <v>20</v>
      </c>
      <c r="Y66" s="117"/>
      <c r="Z66" s="117"/>
      <c r="AA66" s="117"/>
      <c r="AB66" s="117" t="s">
        <v>53</v>
      </c>
      <c r="AC66" s="117"/>
      <c r="AD66" s="51">
        <v>0</v>
      </c>
      <c r="AE66" s="168">
        <v>20.100000000000001</v>
      </c>
      <c r="AF66" s="117"/>
      <c r="AG66" s="117"/>
      <c r="AH66" s="169"/>
      <c r="AI66" s="117">
        <v>-5.0000000000000712E-3</v>
      </c>
      <c r="AJ66" s="117"/>
      <c r="AK66" s="117"/>
    </row>
    <row r="67" spans="1:42" ht="15" outlineLevel="1">
      <c r="A67" s="117">
        <v>20</v>
      </c>
      <c r="B67" s="117">
        <v>20</v>
      </c>
      <c r="C67" s="117">
        <v>2000</v>
      </c>
      <c r="D67" s="117"/>
      <c r="E67" s="117">
        <v>20</v>
      </c>
      <c r="F67" s="117"/>
      <c r="G67" s="117"/>
      <c r="H67" s="117"/>
      <c r="I67" s="117" t="s">
        <v>53</v>
      </c>
      <c r="J67" s="117"/>
      <c r="K67" s="50">
        <v>0</v>
      </c>
      <c r="L67" s="117">
        <v>20.100000000000001</v>
      </c>
      <c r="M67" s="117"/>
      <c r="N67" s="117"/>
      <c r="O67" s="117"/>
      <c r="P67" s="117">
        <v>-5.0000000000000712E-3</v>
      </c>
      <c r="Q67" s="117"/>
      <c r="R67" s="117"/>
      <c r="T67" s="117">
        <v>20</v>
      </c>
      <c r="U67" s="117">
        <v>20</v>
      </c>
      <c r="V67" s="165">
        <v>2000</v>
      </c>
      <c r="W67" s="165"/>
      <c r="X67" s="117">
        <v>20</v>
      </c>
      <c r="Y67" s="117"/>
      <c r="Z67" s="117"/>
      <c r="AA67" s="117"/>
      <c r="AB67" s="117" t="s">
        <v>53</v>
      </c>
      <c r="AC67" s="117"/>
      <c r="AD67" s="51">
        <v>0</v>
      </c>
      <c r="AE67" s="168">
        <v>20.100000000000001</v>
      </c>
      <c r="AF67" s="117"/>
      <c r="AG67" s="117"/>
      <c r="AH67" s="169"/>
      <c r="AI67" s="117">
        <v>-5.0000000000000712E-3</v>
      </c>
      <c r="AJ67" s="117"/>
      <c r="AK67" s="117"/>
    </row>
    <row r="68" spans="1:42" ht="15" outlineLevel="1">
      <c r="A68" s="117">
        <v>20</v>
      </c>
      <c r="B68" s="117">
        <v>20</v>
      </c>
      <c r="C68" s="117">
        <v>5000</v>
      </c>
      <c r="D68" s="117"/>
      <c r="E68" s="117">
        <v>20</v>
      </c>
      <c r="F68" s="117"/>
      <c r="G68" s="117"/>
      <c r="H68" s="117"/>
      <c r="I68" s="117" t="s">
        <v>53</v>
      </c>
      <c r="J68" s="117"/>
      <c r="K68" s="50">
        <v>0</v>
      </c>
      <c r="L68" s="117">
        <v>20.100000000000001</v>
      </c>
      <c r="M68" s="117"/>
      <c r="N68" s="117"/>
      <c r="O68" s="117"/>
      <c r="P68" s="117">
        <v>-5.0000000000000712E-3</v>
      </c>
      <c r="Q68" s="117"/>
      <c r="R68" s="117"/>
      <c r="T68" s="143">
        <v>20</v>
      </c>
      <c r="U68" s="144">
        <v>20</v>
      </c>
      <c r="V68" s="165">
        <v>5000</v>
      </c>
      <c r="W68" s="165"/>
      <c r="X68" s="117">
        <v>20</v>
      </c>
      <c r="Y68" s="117"/>
      <c r="Z68" s="117"/>
      <c r="AA68" s="117"/>
      <c r="AB68" s="117" t="s">
        <v>53</v>
      </c>
      <c r="AC68" s="117"/>
      <c r="AD68" s="51">
        <v>0</v>
      </c>
      <c r="AE68" s="168">
        <v>20.100000000000001</v>
      </c>
      <c r="AF68" s="117"/>
      <c r="AG68" s="117"/>
      <c r="AH68" s="169"/>
      <c r="AI68" s="117">
        <v>-5.0000000000000712E-3</v>
      </c>
      <c r="AJ68" s="117"/>
      <c r="AK68" s="117"/>
    </row>
    <row r="69" spans="1:42">
      <c r="A69" s="10" t="s">
        <v>123</v>
      </c>
      <c r="C69" s="10" t="s">
        <v>124</v>
      </c>
      <c r="X69" s="2"/>
      <c r="Y69" s="2"/>
      <c r="Z69" s="2"/>
      <c r="AA69" s="2"/>
      <c r="AB69" s="2"/>
      <c r="AC69" s="2"/>
      <c r="AD69" s="2"/>
      <c r="AE69" s="2"/>
    </row>
    <row r="70" spans="1:42">
      <c r="A70" s="10" t="s">
        <v>61</v>
      </c>
      <c r="C70" s="10"/>
      <c r="W70" s="10" t="s">
        <v>117</v>
      </c>
      <c r="X70" s="2"/>
      <c r="Y70" s="2"/>
      <c r="Z70" s="2"/>
      <c r="AA70" s="2"/>
      <c r="AB70" s="2"/>
      <c r="AC70" s="2"/>
      <c r="AD70" s="2"/>
      <c r="AE70" s="2"/>
    </row>
    <row r="71" spans="1:42" s="14" customFormat="1" outlineLevel="1">
      <c r="A71" s="170" t="s">
        <v>22</v>
      </c>
      <c r="B71" s="171"/>
      <c r="C71" s="172"/>
      <c r="D71" s="176" t="s">
        <v>192</v>
      </c>
      <c r="E71" s="177"/>
      <c r="F71" s="178"/>
      <c r="G71" s="179" t="s">
        <v>151</v>
      </c>
      <c r="H71" s="180"/>
      <c r="I71" s="181"/>
      <c r="J71" s="176" t="s">
        <v>152</v>
      </c>
      <c r="K71" s="178"/>
      <c r="L71" s="176" t="s">
        <v>153</v>
      </c>
      <c r="M71" s="178"/>
      <c r="N71" s="183" t="s">
        <v>198</v>
      </c>
      <c r="O71" s="184"/>
      <c r="P71" s="184"/>
      <c r="Q71" s="185"/>
      <c r="R71" s="176" t="s">
        <v>200</v>
      </c>
      <c r="S71" s="177"/>
      <c r="T71" s="178"/>
      <c r="W71" s="170" t="s">
        <v>22</v>
      </c>
      <c r="X71" s="171"/>
      <c r="Y71" s="172"/>
      <c r="Z71" s="176" t="s">
        <v>125</v>
      </c>
      <c r="AA71" s="177"/>
      <c r="AB71" s="178"/>
      <c r="AC71" s="179" t="s">
        <v>65</v>
      </c>
      <c r="AD71" s="180"/>
      <c r="AE71" s="181"/>
      <c r="AF71" s="176" t="s">
        <v>126</v>
      </c>
      <c r="AG71" s="178"/>
      <c r="AH71" s="176" t="s">
        <v>119</v>
      </c>
      <c r="AI71" s="178"/>
      <c r="AJ71" s="183" t="s">
        <v>127</v>
      </c>
      <c r="AK71" s="184"/>
      <c r="AL71" s="184"/>
      <c r="AM71" s="185"/>
      <c r="AN71" s="176" t="s">
        <v>121</v>
      </c>
      <c r="AO71" s="177"/>
      <c r="AP71" s="178"/>
    </row>
    <row r="72" spans="1:42" s="14" customFormat="1" outlineLevel="1">
      <c r="A72" s="173"/>
      <c r="B72" s="174"/>
      <c r="C72" s="175"/>
      <c r="D72" s="186" t="s">
        <v>193</v>
      </c>
      <c r="E72" s="187"/>
      <c r="F72" s="188"/>
      <c r="G72" s="143"/>
      <c r="H72" s="182"/>
      <c r="I72" s="144"/>
      <c r="J72" s="186" t="s">
        <v>193</v>
      </c>
      <c r="K72" s="188"/>
      <c r="L72" s="186" t="s">
        <v>196</v>
      </c>
      <c r="M72" s="188"/>
      <c r="N72" s="186" t="s">
        <v>193</v>
      </c>
      <c r="O72" s="187"/>
      <c r="P72" s="187"/>
      <c r="Q72" s="188"/>
      <c r="R72" s="186" t="s">
        <v>196</v>
      </c>
      <c r="S72" s="187"/>
      <c r="T72" s="188"/>
      <c r="W72" s="173"/>
      <c r="X72" s="174"/>
      <c r="Y72" s="175"/>
      <c r="Z72" s="186" t="s">
        <v>128</v>
      </c>
      <c r="AA72" s="187"/>
      <c r="AB72" s="188"/>
      <c r="AC72" s="143"/>
      <c r="AD72" s="182"/>
      <c r="AE72" s="144"/>
      <c r="AF72" s="186" t="s">
        <v>128</v>
      </c>
      <c r="AG72" s="188"/>
      <c r="AH72" s="186" t="s">
        <v>129</v>
      </c>
      <c r="AI72" s="188"/>
      <c r="AJ72" s="186" t="s">
        <v>128</v>
      </c>
      <c r="AK72" s="187"/>
      <c r="AL72" s="187"/>
      <c r="AM72" s="188"/>
      <c r="AN72" s="186" t="s">
        <v>129</v>
      </c>
      <c r="AO72" s="187"/>
      <c r="AP72" s="188"/>
    </row>
    <row r="73" spans="1:42" ht="15" customHeight="1" outlineLevel="1">
      <c r="A73" s="117" t="s">
        <v>130</v>
      </c>
      <c r="B73" s="117"/>
      <c r="C73" s="117"/>
      <c r="D73" s="117">
        <v>0</v>
      </c>
      <c r="E73" s="117"/>
      <c r="F73" s="117"/>
      <c r="G73" s="117">
        <v>10</v>
      </c>
      <c r="H73" s="117"/>
      <c r="I73" s="117"/>
      <c r="J73" s="117">
        <v>9.98</v>
      </c>
      <c r="K73" s="117"/>
      <c r="L73" s="117">
        <v>0.19999999999999576</v>
      </c>
      <c r="M73" s="117"/>
      <c r="N73" s="117">
        <v>9.99</v>
      </c>
      <c r="O73" s="117"/>
      <c r="P73" s="117"/>
      <c r="Q73" s="117"/>
      <c r="R73" s="151">
        <v>-9.8000000000000043</v>
      </c>
      <c r="S73" s="152"/>
      <c r="T73" s="153"/>
      <c r="W73" s="198" t="s">
        <v>130</v>
      </c>
      <c r="X73" s="199"/>
      <c r="Y73" s="200"/>
      <c r="Z73" s="189">
        <v>0</v>
      </c>
      <c r="AA73" s="190"/>
      <c r="AB73" s="191"/>
      <c r="AC73" s="189">
        <v>10</v>
      </c>
      <c r="AD73" s="190"/>
      <c r="AE73" s="191"/>
      <c r="AF73" s="192">
        <v>9.98</v>
      </c>
      <c r="AG73" s="193"/>
      <c r="AH73" s="189">
        <v>0.19999999999999576</v>
      </c>
      <c r="AI73" s="191"/>
      <c r="AJ73" s="192">
        <v>9.99</v>
      </c>
      <c r="AK73" s="194"/>
      <c r="AL73" s="194"/>
      <c r="AM73" s="193"/>
      <c r="AN73" s="195">
        <v>-981.8</v>
      </c>
      <c r="AO73" s="196"/>
      <c r="AP73" s="197"/>
    </row>
    <row r="74" spans="1:42" ht="15" customHeight="1" outlineLevel="1">
      <c r="A74" s="117"/>
      <c r="B74" s="117"/>
      <c r="C74" s="117"/>
      <c r="D74" s="117">
        <v>1000</v>
      </c>
      <c r="E74" s="117"/>
      <c r="F74" s="117"/>
      <c r="G74" s="117">
        <v>10</v>
      </c>
      <c r="H74" s="117"/>
      <c r="I74" s="117"/>
      <c r="J74" s="117">
        <v>9.99</v>
      </c>
      <c r="K74" s="117"/>
      <c r="L74" s="151">
        <v>9.9999999999997882E-2</v>
      </c>
      <c r="M74" s="153"/>
      <c r="N74" s="117">
        <v>9.99</v>
      </c>
      <c r="O74" s="117"/>
      <c r="P74" s="117"/>
      <c r="Q74" s="117"/>
      <c r="R74" s="151">
        <v>-9.9000000000000021</v>
      </c>
      <c r="S74" s="152"/>
      <c r="T74" s="153"/>
      <c r="W74" s="201"/>
      <c r="X74" s="202"/>
      <c r="Y74" s="203"/>
      <c r="Z74" s="189">
        <v>1000</v>
      </c>
      <c r="AA74" s="190"/>
      <c r="AB74" s="191"/>
      <c r="AC74" s="189">
        <v>10</v>
      </c>
      <c r="AD74" s="190"/>
      <c r="AE74" s="191"/>
      <c r="AF74" s="192">
        <v>9.99</v>
      </c>
      <c r="AG74" s="193"/>
      <c r="AH74" s="195">
        <v>9.9999999999997882E-2</v>
      </c>
      <c r="AI74" s="197"/>
      <c r="AJ74" s="192">
        <v>9.99</v>
      </c>
      <c r="AK74" s="194"/>
      <c r="AL74" s="194"/>
      <c r="AM74" s="193"/>
      <c r="AN74" s="195">
        <v>-981.9</v>
      </c>
      <c r="AO74" s="196"/>
      <c r="AP74" s="197"/>
    </row>
    <row r="75" spans="1:42" ht="15" customHeight="1" outlineLevel="1">
      <c r="A75" s="117"/>
      <c r="B75" s="117"/>
      <c r="C75" s="117"/>
      <c r="D75" s="117">
        <v>2000</v>
      </c>
      <c r="E75" s="117"/>
      <c r="F75" s="117"/>
      <c r="G75" s="117">
        <v>10</v>
      </c>
      <c r="H75" s="117"/>
      <c r="I75" s="117"/>
      <c r="J75" s="117">
        <v>9.99</v>
      </c>
      <c r="K75" s="117"/>
      <c r="L75" s="151">
        <v>9.9999999999997882E-2</v>
      </c>
      <c r="M75" s="153"/>
      <c r="N75" s="117">
        <v>9.99</v>
      </c>
      <c r="O75" s="117"/>
      <c r="P75" s="117"/>
      <c r="Q75" s="117"/>
      <c r="R75" s="151">
        <v>-9.9000000000000021</v>
      </c>
      <c r="S75" s="152"/>
      <c r="T75" s="153"/>
      <c r="W75" s="201"/>
      <c r="X75" s="202"/>
      <c r="Y75" s="203"/>
      <c r="Z75" s="189">
        <v>2000</v>
      </c>
      <c r="AA75" s="190"/>
      <c r="AB75" s="191"/>
      <c r="AC75" s="189">
        <v>10</v>
      </c>
      <c r="AD75" s="190"/>
      <c r="AE75" s="191"/>
      <c r="AF75" s="192">
        <v>9.99</v>
      </c>
      <c r="AG75" s="193"/>
      <c r="AH75" s="195">
        <v>9.9999999999997882E-2</v>
      </c>
      <c r="AI75" s="197"/>
      <c r="AJ75" s="192">
        <v>9.99</v>
      </c>
      <c r="AK75" s="194"/>
      <c r="AL75" s="194"/>
      <c r="AM75" s="193"/>
      <c r="AN75" s="195">
        <v>-981.9</v>
      </c>
      <c r="AO75" s="196"/>
      <c r="AP75" s="197"/>
    </row>
    <row r="76" spans="1:42" ht="15" customHeight="1" outlineLevel="1">
      <c r="A76" s="117"/>
      <c r="B76" s="117"/>
      <c r="C76" s="117"/>
      <c r="D76" s="117">
        <v>5000</v>
      </c>
      <c r="E76" s="117"/>
      <c r="F76" s="117"/>
      <c r="G76" s="117">
        <v>10</v>
      </c>
      <c r="H76" s="117"/>
      <c r="I76" s="117"/>
      <c r="J76" s="117">
        <v>10.02</v>
      </c>
      <c r="K76" s="117"/>
      <c r="L76" s="151">
        <v>-0.19999999999999576</v>
      </c>
      <c r="M76" s="153"/>
      <c r="N76" s="117">
        <v>9.99</v>
      </c>
      <c r="O76" s="117"/>
      <c r="P76" s="117"/>
      <c r="Q76" s="117"/>
      <c r="R76" s="151">
        <v>-10.199999999999996</v>
      </c>
      <c r="S76" s="152"/>
      <c r="T76" s="153"/>
      <c r="W76" s="204"/>
      <c r="X76" s="205"/>
      <c r="Y76" s="206"/>
      <c r="Z76" s="189">
        <v>5000</v>
      </c>
      <c r="AA76" s="190"/>
      <c r="AB76" s="191"/>
      <c r="AC76" s="189">
        <v>10</v>
      </c>
      <c r="AD76" s="190"/>
      <c r="AE76" s="191"/>
      <c r="AF76" s="192">
        <v>10.02</v>
      </c>
      <c r="AG76" s="193"/>
      <c r="AH76" s="195">
        <v>-0.19999999999999576</v>
      </c>
      <c r="AI76" s="197"/>
      <c r="AJ76" s="192">
        <v>9.99</v>
      </c>
      <c r="AK76" s="194"/>
      <c r="AL76" s="194"/>
      <c r="AM76" s="193"/>
      <c r="AN76" s="195">
        <v>-982.2</v>
      </c>
      <c r="AO76" s="196"/>
      <c r="AP76" s="197"/>
    </row>
    <row r="77" spans="1:42" outlineLevel="1">
      <c r="A77" s="10"/>
      <c r="B77" s="10"/>
      <c r="X77" s="2"/>
      <c r="Y77" s="2"/>
      <c r="Z77" s="2"/>
      <c r="AA77" s="2"/>
      <c r="AB77" s="2"/>
      <c r="AC77" s="2"/>
      <c r="AD77" s="2"/>
      <c r="AE77" s="2"/>
    </row>
  </sheetData>
  <protectedRanges>
    <protectedRange sqref="B34 A34:A49 B35:C49 E34 D34:D49 I34 E36:E49 F34:H49 J34:J49 I36:I49" name="区域4"/>
    <protectedRange sqref="K34:K49" name="区域4_1"/>
  </protectedRanges>
  <mergeCells count="398">
    <mergeCell ref="AN75:AP75"/>
    <mergeCell ref="D75:F75"/>
    <mergeCell ref="G75:I75"/>
    <mergeCell ref="J75:K75"/>
    <mergeCell ref="L75:M75"/>
    <mergeCell ref="N75:Q75"/>
    <mergeCell ref="R75:T75"/>
    <mergeCell ref="Z76:AB76"/>
    <mergeCell ref="AC76:AE76"/>
    <mergeCell ref="AF76:AG76"/>
    <mergeCell ref="AH76:AI76"/>
    <mergeCell ref="AJ76:AM76"/>
    <mergeCell ref="AN76:AP76"/>
    <mergeCell ref="D76:F76"/>
    <mergeCell ref="G76:I76"/>
    <mergeCell ref="J76:K76"/>
    <mergeCell ref="L76:M76"/>
    <mergeCell ref="N76:Q76"/>
    <mergeCell ref="R76:T76"/>
    <mergeCell ref="J74:K74"/>
    <mergeCell ref="L74:M74"/>
    <mergeCell ref="N74:Q74"/>
    <mergeCell ref="R74:T74"/>
    <mergeCell ref="Z75:AB75"/>
    <mergeCell ref="AC75:AE75"/>
    <mergeCell ref="AF75:AG75"/>
    <mergeCell ref="AH75:AI75"/>
    <mergeCell ref="AJ75:AM75"/>
    <mergeCell ref="Z73:AB73"/>
    <mergeCell ref="AC73:AE73"/>
    <mergeCell ref="AF73:AG73"/>
    <mergeCell ref="AH73:AI73"/>
    <mergeCell ref="AJ73:AM73"/>
    <mergeCell ref="AN73:AP73"/>
    <mergeCell ref="AJ72:AM72"/>
    <mergeCell ref="AN72:AP72"/>
    <mergeCell ref="A73:C76"/>
    <mergeCell ref="D73:F73"/>
    <mergeCell ref="G73:I73"/>
    <mergeCell ref="J73:K73"/>
    <mergeCell ref="L73:M73"/>
    <mergeCell ref="N73:Q73"/>
    <mergeCell ref="R73:T73"/>
    <mergeCell ref="W73:Y76"/>
    <mergeCell ref="Z74:AB74"/>
    <mergeCell ref="AC74:AE74"/>
    <mergeCell ref="AF74:AG74"/>
    <mergeCell ref="AH74:AI74"/>
    <mergeCell ref="AJ74:AM74"/>
    <mergeCell ref="AN74:AP74"/>
    <mergeCell ref="D74:F74"/>
    <mergeCell ref="G74:I74"/>
    <mergeCell ref="AJ71:AM71"/>
    <mergeCell ref="AN71:AP71"/>
    <mergeCell ref="D72:F72"/>
    <mergeCell ref="J72:K72"/>
    <mergeCell ref="L72:M72"/>
    <mergeCell ref="N72:Q72"/>
    <mergeCell ref="R72:T72"/>
    <mergeCell ref="Z72:AB72"/>
    <mergeCell ref="AF72:AG72"/>
    <mergeCell ref="AH72:AI72"/>
    <mergeCell ref="R71:T71"/>
    <mergeCell ref="W71:Y72"/>
    <mergeCell ref="Z71:AB71"/>
    <mergeCell ref="AC71:AE72"/>
    <mergeCell ref="AF71:AG71"/>
    <mergeCell ref="AH71:AI71"/>
    <mergeCell ref="A71:C72"/>
    <mergeCell ref="D71:F71"/>
    <mergeCell ref="G71:I72"/>
    <mergeCell ref="J71:K71"/>
    <mergeCell ref="L71:M71"/>
    <mergeCell ref="N71:Q71"/>
    <mergeCell ref="C68:D68"/>
    <mergeCell ref="E68:H68"/>
    <mergeCell ref="I68:J68"/>
    <mergeCell ref="L68:O68"/>
    <mergeCell ref="P68:R68"/>
    <mergeCell ref="A65:B68"/>
    <mergeCell ref="C65:D65"/>
    <mergeCell ref="E65:H65"/>
    <mergeCell ref="I65:J65"/>
    <mergeCell ref="L65:O65"/>
    <mergeCell ref="P65:R65"/>
    <mergeCell ref="C67:D67"/>
    <mergeCell ref="E67:H67"/>
    <mergeCell ref="I67:J67"/>
    <mergeCell ref="L67:O67"/>
    <mergeCell ref="P67:R67"/>
    <mergeCell ref="V67:W67"/>
    <mergeCell ref="P66:R66"/>
    <mergeCell ref="V66:W66"/>
    <mergeCell ref="X66:AA66"/>
    <mergeCell ref="C66:D66"/>
    <mergeCell ref="E66:H66"/>
    <mergeCell ref="I66:J66"/>
    <mergeCell ref="L66:O66"/>
    <mergeCell ref="AB66:AC66"/>
    <mergeCell ref="AE66:AH66"/>
    <mergeCell ref="AI66:AK66"/>
    <mergeCell ref="T65:U68"/>
    <mergeCell ref="V65:W65"/>
    <mergeCell ref="X65:AA65"/>
    <mergeCell ref="AB65:AC65"/>
    <mergeCell ref="AE65:AH65"/>
    <mergeCell ref="AI65:AK65"/>
    <mergeCell ref="X67:AA67"/>
    <mergeCell ref="AB67:AC67"/>
    <mergeCell ref="AE67:AH67"/>
    <mergeCell ref="AI67:AK67"/>
    <mergeCell ref="X68:AA68"/>
    <mergeCell ref="AB68:AC68"/>
    <mergeCell ref="AE68:AH68"/>
    <mergeCell ref="AI68:AK68"/>
    <mergeCell ref="V68:W68"/>
    <mergeCell ref="T64:U64"/>
    <mergeCell ref="V64:W64"/>
    <mergeCell ref="X64:AA64"/>
    <mergeCell ref="AB64:AC64"/>
    <mergeCell ref="AE64:AH64"/>
    <mergeCell ref="AI64:AK64"/>
    <mergeCell ref="A64:B64"/>
    <mergeCell ref="C64:D64"/>
    <mergeCell ref="E64:H64"/>
    <mergeCell ref="I64:J64"/>
    <mergeCell ref="L64:O64"/>
    <mergeCell ref="P64:R64"/>
    <mergeCell ref="V60:X60"/>
    <mergeCell ref="Z60:AA60"/>
    <mergeCell ref="AB60:AC60"/>
    <mergeCell ref="AJ60:AK60"/>
    <mergeCell ref="AL60:AM60"/>
    <mergeCell ref="AN60:AO60"/>
    <mergeCell ref="A60:C60"/>
    <mergeCell ref="E60:F60"/>
    <mergeCell ref="G60:H60"/>
    <mergeCell ref="O60:P60"/>
    <mergeCell ref="Q60:R60"/>
    <mergeCell ref="S60:T60"/>
    <mergeCell ref="V59:X59"/>
    <mergeCell ref="Z59:AA59"/>
    <mergeCell ref="AB59:AC59"/>
    <mergeCell ref="AJ59:AK59"/>
    <mergeCell ref="AL59:AM59"/>
    <mergeCell ref="AN59:AO59"/>
    <mergeCell ref="AB58:AC58"/>
    <mergeCell ref="AJ58:AK58"/>
    <mergeCell ref="AL58:AM58"/>
    <mergeCell ref="AN58:AO58"/>
    <mergeCell ref="A59:C59"/>
    <mergeCell ref="E59:F59"/>
    <mergeCell ref="G59:H59"/>
    <mergeCell ref="O59:P59"/>
    <mergeCell ref="Q59:R59"/>
    <mergeCell ref="S59:T59"/>
    <mergeCell ref="AL55:AM57"/>
    <mergeCell ref="AN55:AO57"/>
    <mergeCell ref="A58:C58"/>
    <mergeCell ref="E58:F58"/>
    <mergeCell ref="G58:H58"/>
    <mergeCell ref="O58:P58"/>
    <mergeCell ref="Q58:R58"/>
    <mergeCell ref="S58:T58"/>
    <mergeCell ref="V58:X58"/>
    <mergeCell ref="Z58:AA58"/>
    <mergeCell ref="AE55:AE57"/>
    <mergeCell ref="AF55:AF57"/>
    <mergeCell ref="AG55:AG57"/>
    <mergeCell ref="AH55:AH57"/>
    <mergeCell ref="AI55:AI57"/>
    <mergeCell ref="AJ55:AK57"/>
    <mergeCell ref="S55:T57"/>
    <mergeCell ref="V55:X57"/>
    <mergeCell ref="Y55:Y57"/>
    <mergeCell ref="Z55:AA57"/>
    <mergeCell ref="AB55:AC57"/>
    <mergeCell ref="AD55:AD57"/>
    <mergeCell ref="K55:K57"/>
    <mergeCell ref="L55:L57"/>
    <mergeCell ref="M55:M57"/>
    <mergeCell ref="N55:N57"/>
    <mergeCell ref="O55:P57"/>
    <mergeCell ref="Q55:R57"/>
    <mergeCell ref="A55:C57"/>
    <mergeCell ref="D55:D57"/>
    <mergeCell ref="E55:F57"/>
    <mergeCell ref="G55:H57"/>
    <mergeCell ref="I55:I57"/>
    <mergeCell ref="J55:J57"/>
    <mergeCell ref="E48:H48"/>
    <mergeCell ref="I48:K48"/>
    <mergeCell ref="L48:Q48"/>
    <mergeCell ref="A47:C49"/>
    <mergeCell ref="D47:D49"/>
    <mergeCell ref="R48:T48"/>
    <mergeCell ref="E49:H49"/>
    <mergeCell ref="I49:K49"/>
    <mergeCell ref="L49:Q49"/>
    <mergeCell ref="R49:T49"/>
    <mergeCell ref="E46:H46"/>
    <mergeCell ref="I46:K46"/>
    <mergeCell ref="L46:Q46"/>
    <mergeCell ref="R46:T46"/>
    <mergeCell ref="E47:H47"/>
    <mergeCell ref="I47:K47"/>
    <mergeCell ref="L47:Q47"/>
    <mergeCell ref="R47:T47"/>
    <mergeCell ref="A44:C46"/>
    <mergeCell ref="D44:D46"/>
    <mergeCell ref="E44:H44"/>
    <mergeCell ref="I44:K44"/>
    <mergeCell ref="L44:Q44"/>
    <mergeCell ref="R44:T44"/>
    <mergeCell ref="E45:H45"/>
    <mergeCell ref="I45:K45"/>
    <mergeCell ref="L45:Q45"/>
    <mergeCell ref="R45:T45"/>
    <mergeCell ref="E42:H42"/>
    <mergeCell ref="I42:K42"/>
    <mergeCell ref="L42:Q42"/>
    <mergeCell ref="R42:T42"/>
    <mergeCell ref="E43:H43"/>
    <mergeCell ref="I43:K43"/>
    <mergeCell ref="L43:Q43"/>
    <mergeCell ref="R43:T43"/>
    <mergeCell ref="E40:H40"/>
    <mergeCell ref="I40:K40"/>
    <mergeCell ref="L40:Q40"/>
    <mergeCell ref="R40:T40"/>
    <mergeCell ref="E41:H41"/>
    <mergeCell ref="I41:K41"/>
    <mergeCell ref="L41:Q41"/>
    <mergeCell ref="R41:T41"/>
    <mergeCell ref="X37:AE37"/>
    <mergeCell ref="AM33:AN33"/>
    <mergeCell ref="A34:C43"/>
    <mergeCell ref="D34:D43"/>
    <mergeCell ref="E34:H35"/>
    <mergeCell ref="I34:K35"/>
    <mergeCell ref="L34:Q35"/>
    <mergeCell ref="R34:T35"/>
    <mergeCell ref="E36:H36"/>
    <mergeCell ref="I36:K36"/>
    <mergeCell ref="L36:Q36"/>
    <mergeCell ref="E38:H38"/>
    <mergeCell ref="I38:K38"/>
    <mergeCell ref="L38:Q38"/>
    <mergeCell ref="R38:T38"/>
    <mergeCell ref="E39:H39"/>
    <mergeCell ref="I39:K39"/>
    <mergeCell ref="L39:Q39"/>
    <mergeCell ref="R39:T39"/>
    <mergeCell ref="R36:T36"/>
    <mergeCell ref="E37:H37"/>
    <mergeCell ref="I37:K37"/>
    <mergeCell ref="L37:Q37"/>
    <mergeCell ref="R37:T37"/>
    <mergeCell ref="A33:C33"/>
    <mergeCell ref="E33:H33"/>
    <mergeCell ref="I33:K33"/>
    <mergeCell ref="L33:Q33"/>
    <mergeCell ref="R33:T33"/>
    <mergeCell ref="AD33:AE33"/>
    <mergeCell ref="AF33:AG33"/>
    <mergeCell ref="AH33:AJ33"/>
    <mergeCell ref="AK33:AL33"/>
    <mergeCell ref="D28:G28"/>
    <mergeCell ref="H28:I28"/>
    <mergeCell ref="K28:N28"/>
    <mergeCell ref="AA28:AD28"/>
    <mergeCell ref="AE28:AF28"/>
    <mergeCell ref="AH28:AK28"/>
    <mergeCell ref="AP28:AS28"/>
    <mergeCell ref="AT28:AU28"/>
    <mergeCell ref="AW28:AZ28"/>
    <mergeCell ref="AW26:AZ26"/>
    <mergeCell ref="D27:G27"/>
    <mergeCell ref="H27:I27"/>
    <mergeCell ref="K27:N27"/>
    <mergeCell ref="AA27:AD27"/>
    <mergeCell ref="AE27:AF27"/>
    <mergeCell ref="AH27:AK27"/>
    <mergeCell ref="AP27:AS27"/>
    <mergeCell ref="D26:G26"/>
    <mergeCell ref="H26:I26"/>
    <mergeCell ref="K26:N26"/>
    <mergeCell ref="AA26:AD26"/>
    <mergeCell ref="AE26:AF26"/>
    <mergeCell ref="AH26:AK26"/>
    <mergeCell ref="AT27:AU27"/>
    <mergeCell ref="AW27:AZ27"/>
    <mergeCell ref="D25:G25"/>
    <mergeCell ref="H25:I25"/>
    <mergeCell ref="K25:N25"/>
    <mergeCell ref="AA25:AD25"/>
    <mergeCell ref="AE25:AF25"/>
    <mergeCell ref="AH25:AK25"/>
    <mergeCell ref="AP25:AS25"/>
    <mergeCell ref="AT25:AU25"/>
    <mergeCell ref="AW25:AZ25"/>
    <mergeCell ref="D24:G24"/>
    <mergeCell ref="H24:I24"/>
    <mergeCell ref="K24:N24"/>
    <mergeCell ref="AA24:AD24"/>
    <mergeCell ref="AE24:AF24"/>
    <mergeCell ref="AH24:AK24"/>
    <mergeCell ref="AP24:AS24"/>
    <mergeCell ref="AT24:AU24"/>
    <mergeCell ref="AW24:AZ24"/>
    <mergeCell ref="AW22:AZ22"/>
    <mergeCell ref="D23:G23"/>
    <mergeCell ref="H23:I23"/>
    <mergeCell ref="K23:N23"/>
    <mergeCell ref="AA23:AD23"/>
    <mergeCell ref="AE23:AF23"/>
    <mergeCell ref="AH23:AK23"/>
    <mergeCell ref="AP23:AS23"/>
    <mergeCell ref="D22:G22"/>
    <mergeCell ref="H22:I22"/>
    <mergeCell ref="K22:N22"/>
    <mergeCell ref="AA22:AD22"/>
    <mergeCell ref="AE22:AF22"/>
    <mergeCell ref="AH22:AK22"/>
    <mergeCell ref="AT23:AU23"/>
    <mergeCell ref="AW23:AZ23"/>
    <mergeCell ref="D21:G21"/>
    <mergeCell ref="H21:I21"/>
    <mergeCell ref="K21:N21"/>
    <mergeCell ref="AA21:AD21"/>
    <mergeCell ref="AE21:AF21"/>
    <mergeCell ref="AH21:AK21"/>
    <mergeCell ref="AP21:AS21"/>
    <mergeCell ref="AT21:AU21"/>
    <mergeCell ref="AW21:AZ21"/>
    <mergeCell ref="AW19:AZ19"/>
    <mergeCell ref="D20:G20"/>
    <mergeCell ref="H20:I20"/>
    <mergeCell ref="K20:N20"/>
    <mergeCell ref="AA20:AD20"/>
    <mergeCell ref="AE20:AF20"/>
    <mergeCell ref="AH20:AK20"/>
    <mergeCell ref="AP20:AS20"/>
    <mergeCell ref="AT20:AU20"/>
    <mergeCell ref="AW20:AZ20"/>
    <mergeCell ref="AH19:AK19"/>
    <mergeCell ref="AP19:AS19"/>
    <mergeCell ref="U18:U28"/>
    <mergeCell ref="X18:Y28"/>
    <mergeCell ref="AA18:AD18"/>
    <mergeCell ref="AE18:AF18"/>
    <mergeCell ref="AH18:AK18"/>
    <mergeCell ref="AM18:AN28"/>
    <mergeCell ref="AT19:AU19"/>
    <mergeCell ref="AP22:AS22"/>
    <mergeCell ref="AT22:AU22"/>
    <mergeCell ref="AP26:AS26"/>
    <mergeCell ref="AT26:AU26"/>
    <mergeCell ref="AP17:AS17"/>
    <mergeCell ref="AT17:AV17"/>
    <mergeCell ref="AW17:AZ17"/>
    <mergeCell ref="A18:B28"/>
    <mergeCell ref="C18:C28"/>
    <mergeCell ref="D18:G18"/>
    <mergeCell ref="H18:I18"/>
    <mergeCell ref="K18:N18"/>
    <mergeCell ref="S18:S28"/>
    <mergeCell ref="T18:T28"/>
    <mergeCell ref="O17:R17"/>
    <mergeCell ref="X17:Y17"/>
    <mergeCell ref="AA17:AD17"/>
    <mergeCell ref="AE17:AG17"/>
    <mergeCell ref="AH17:AK17"/>
    <mergeCell ref="AM17:AN17"/>
    <mergeCell ref="AP18:AS18"/>
    <mergeCell ref="AT18:AU18"/>
    <mergeCell ref="AW18:AZ18"/>
    <mergeCell ref="D19:G19"/>
    <mergeCell ref="H19:I19"/>
    <mergeCell ref="K19:N19"/>
    <mergeCell ref="AA19:AD19"/>
    <mergeCell ref="AE19:AF19"/>
    <mergeCell ref="B11:D11"/>
    <mergeCell ref="B12:D12"/>
    <mergeCell ref="A17:B17"/>
    <mergeCell ref="D17:G17"/>
    <mergeCell ref="H17:J17"/>
    <mergeCell ref="K17:N17"/>
    <mergeCell ref="A3:D3"/>
    <mergeCell ref="B4:D4"/>
    <mergeCell ref="F4:F12"/>
    <mergeCell ref="G4:G12"/>
    <mergeCell ref="B5:D5"/>
    <mergeCell ref="B6:D6"/>
    <mergeCell ref="B7:D7"/>
    <mergeCell ref="B8:D8"/>
    <mergeCell ref="B9:D9"/>
    <mergeCell ref="B10:D10"/>
  </mergeCells>
  <phoneticPr fontId="3" type="noConversion"/>
  <conditionalFormatting sqref="K18:N28">
    <cfRule type="cellIs" dxfId="14" priority="9" stopIfTrue="1" operator="lessThan">
      <formula>-$C$18</formula>
    </cfRule>
    <cfRule type="cellIs" dxfId="13" priority="10" stopIfTrue="1" operator="greaterThan">
      <formula>$C$18</formula>
    </cfRule>
  </conditionalFormatting>
  <conditionalFormatting sqref="L36:Q49 L34">
    <cfRule type="cellIs" dxfId="12" priority="7" stopIfTrue="1" operator="lessThan">
      <formula>-$D$22</formula>
    </cfRule>
    <cfRule type="cellIs" dxfId="11" priority="8" stopIfTrue="1" operator="greaterThan">
      <formula>$D$22</formula>
    </cfRule>
  </conditionalFormatting>
  <conditionalFormatting sqref="A73 A71 D71:D76">
    <cfRule type="expression" dxfId="10" priority="6" stopIfTrue="1">
      <formula>$A$1="接地电阻表校准原始记录"</formula>
    </cfRule>
  </conditionalFormatting>
  <conditionalFormatting sqref="AG18:AJ28">
    <cfRule type="cellIs" dxfId="9" priority="4" stopIfTrue="1" operator="lessThan">
      <formula>-$C$18</formula>
    </cfRule>
    <cfRule type="cellIs" dxfId="8" priority="5" stopIfTrue="1" operator="greaterThan">
      <formula>$C$18</formula>
    </cfRule>
  </conditionalFormatting>
  <conditionalFormatting sqref="AU18:AX28">
    <cfRule type="cellIs" dxfId="7" priority="2" stopIfTrue="1" operator="lessThan">
      <formula>-$C$18</formula>
    </cfRule>
    <cfRule type="cellIs" dxfId="6" priority="3" stopIfTrue="1" operator="greaterThan">
      <formula>$C$18</formula>
    </cfRule>
  </conditionalFormatting>
  <conditionalFormatting sqref="W73 W71 Z71:Z76">
    <cfRule type="expression" dxfId="5" priority="1" stopIfTrue="1">
      <formula>$A$1="接地电阻表校准原始记录"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73"/>
  <sheetViews>
    <sheetView topLeftCell="R22" workbookViewId="0">
      <selection activeCell="X24" sqref="X24:AG38"/>
    </sheetView>
  </sheetViews>
  <sheetFormatPr defaultRowHeight="14.25" outlineLevelRow="1"/>
  <cols>
    <col min="1" max="1" width="25" style="5" customWidth="1"/>
    <col min="2" max="3" width="9" style="5"/>
    <col min="4" max="4" width="39.5" style="5" customWidth="1"/>
    <col min="5" max="5" width="9" style="5" hidden="1" customWidth="1"/>
    <col min="6" max="6" width="18.75" style="5" customWidth="1"/>
    <col min="7" max="7" width="12.875" style="5" customWidth="1"/>
    <col min="8" max="8" width="6.5" style="5" customWidth="1"/>
    <col min="9" max="9" width="14.875" style="5" customWidth="1"/>
    <col min="10" max="10" width="16.5" style="5" customWidth="1"/>
    <col min="11" max="11" width="16.75" style="5" customWidth="1"/>
    <col min="12" max="12" width="11" style="5" customWidth="1"/>
    <col min="13" max="13" width="18.375" style="5" customWidth="1"/>
    <col min="14" max="14" width="12.125" style="5" customWidth="1"/>
    <col min="15" max="15" width="10" style="5" customWidth="1"/>
    <col min="16" max="16" width="2.875" style="5" customWidth="1"/>
    <col min="17" max="17" width="9" style="5"/>
    <col min="18" max="18" width="6.25" style="5" customWidth="1"/>
    <col min="19" max="23" width="9" style="5"/>
    <col min="24" max="24" width="22" style="5" customWidth="1"/>
    <col min="25" max="256" width="9" style="5"/>
    <col min="257" max="257" width="25" style="5" customWidth="1"/>
    <col min="258" max="259" width="9" style="5"/>
    <col min="260" max="260" width="39.5" style="5" customWidth="1"/>
    <col min="261" max="261" width="0" style="5" hidden="1" customWidth="1"/>
    <col min="262" max="262" width="18.75" style="5" customWidth="1"/>
    <col min="263" max="263" width="12.875" style="5" customWidth="1"/>
    <col min="264" max="264" width="6.5" style="5" customWidth="1"/>
    <col min="265" max="265" width="14.875" style="5" customWidth="1"/>
    <col min="266" max="266" width="16.5" style="5" customWidth="1"/>
    <col min="267" max="267" width="16.75" style="5" customWidth="1"/>
    <col min="268" max="268" width="11" style="5" customWidth="1"/>
    <col min="269" max="269" width="18.375" style="5" customWidth="1"/>
    <col min="270" max="270" width="12.125" style="5" customWidth="1"/>
    <col min="271" max="271" width="10" style="5" customWidth="1"/>
    <col min="272" max="272" width="2.875" style="5" customWidth="1"/>
    <col min="273" max="273" width="9" style="5"/>
    <col min="274" max="274" width="6.25" style="5" customWidth="1"/>
    <col min="275" max="279" width="9" style="5"/>
    <col min="280" max="280" width="22" style="5" customWidth="1"/>
    <col min="281" max="512" width="9" style="5"/>
    <col min="513" max="513" width="25" style="5" customWidth="1"/>
    <col min="514" max="515" width="9" style="5"/>
    <col min="516" max="516" width="39.5" style="5" customWidth="1"/>
    <col min="517" max="517" width="0" style="5" hidden="1" customWidth="1"/>
    <col min="518" max="518" width="18.75" style="5" customWidth="1"/>
    <col min="519" max="519" width="12.875" style="5" customWidth="1"/>
    <col min="520" max="520" width="6.5" style="5" customWidth="1"/>
    <col min="521" max="521" width="14.875" style="5" customWidth="1"/>
    <col min="522" max="522" width="16.5" style="5" customWidth="1"/>
    <col min="523" max="523" width="16.75" style="5" customWidth="1"/>
    <col min="524" max="524" width="11" style="5" customWidth="1"/>
    <col min="525" max="525" width="18.375" style="5" customWidth="1"/>
    <col min="526" max="526" width="12.125" style="5" customWidth="1"/>
    <col min="527" max="527" width="10" style="5" customWidth="1"/>
    <col min="528" max="528" width="2.875" style="5" customWidth="1"/>
    <col min="529" max="529" width="9" style="5"/>
    <col min="530" max="530" width="6.25" style="5" customWidth="1"/>
    <col min="531" max="535" width="9" style="5"/>
    <col min="536" max="536" width="22" style="5" customWidth="1"/>
    <col min="537" max="768" width="9" style="5"/>
    <col min="769" max="769" width="25" style="5" customWidth="1"/>
    <col min="770" max="771" width="9" style="5"/>
    <col min="772" max="772" width="39.5" style="5" customWidth="1"/>
    <col min="773" max="773" width="0" style="5" hidden="1" customWidth="1"/>
    <col min="774" max="774" width="18.75" style="5" customWidth="1"/>
    <col min="775" max="775" width="12.875" style="5" customWidth="1"/>
    <col min="776" max="776" width="6.5" style="5" customWidth="1"/>
    <col min="777" max="777" width="14.875" style="5" customWidth="1"/>
    <col min="778" max="778" width="16.5" style="5" customWidth="1"/>
    <col min="779" max="779" width="16.75" style="5" customWidth="1"/>
    <col min="780" max="780" width="11" style="5" customWidth="1"/>
    <col min="781" max="781" width="18.375" style="5" customWidth="1"/>
    <col min="782" max="782" width="12.125" style="5" customWidth="1"/>
    <col min="783" max="783" width="10" style="5" customWidth="1"/>
    <col min="784" max="784" width="2.875" style="5" customWidth="1"/>
    <col min="785" max="785" width="9" style="5"/>
    <col min="786" max="786" width="6.25" style="5" customWidth="1"/>
    <col min="787" max="791" width="9" style="5"/>
    <col min="792" max="792" width="22" style="5" customWidth="1"/>
    <col min="793" max="1024" width="9" style="5"/>
    <col min="1025" max="1025" width="25" style="5" customWidth="1"/>
    <col min="1026" max="1027" width="9" style="5"/>
    <col min="1028" max="1028" width="39.5" style="5" customWidth="1"/>
    <col min="1029" max="1029" width="0" style="5" hidden="1" customWidth="1"/>
    <col min="1030" max="1030" width="18.75" style="5" customWidth="1"/>
    <col min="1031" max="1031" width="12.875" style="5" customWidth="1"/>
    <col min="1032" max="1032" width="6.5" style="5" customWidth="1"/>
    <col min="1033" max="1033" width="14.875" style="5" customWidth="1"/>
    <col min="1034" max="1034" width="16.5" style="5" customWidth="1"/>
    <col min="1035" max="1035" width="16.75" style="5" customWidth="1"/>
    <col min="1036" max="1036" width="11" style="5" customWidth="1"/>
    <col min="1037" max="1037" width="18.375" style="5" customWidth="1"/>
    <col min="1038" max="1038" width="12.125" style="5" customWidth="1"/>
    <col min="1039" max="1039" width="10" style="5" customWidth="1"/>
    <col min="1040" max="1040" width="2.875" style="5" customWidth="1"/>
    <col min="1041" max="1041" width="9" style="5"/>
    <col min="1042" max="1042" width="6.25" style="5" customWidth="1"/>
    <col min="1043" max="1047" width="9" style="5"/>
    <col min="1048" max="1048" width="22" style="5" customWidth="1"/>
    <col min="1049" max="1280" width="9" style="5"/>
    <col min="1281" max="1281" width="25" style="5" customWidth="1"/>
    <col min="1282" max="1283" width="9" style="5"/>
    <col min="1284" max="1284" width="39.5" style="5" customWidth="1"/>
    <col min="1285" max="1285" width="0" style="5" hidden="1" customWidth="1"/>
    <col min="1286" max="1286" width="18.75" style="5" customWidth="1"/>
    <col min="1287" max="1287" width="12.875" style="5" customWidth="1"/>
    <col min="1288" max="1288" width="6.5" style="5" customWidth="1"/>
    <col min="1289" max="1289" width="14.875" style="5" customWidth="1"/>
    <col min="1290" max="1290" width="16.5" style="5" customWidth="1"/>
    <col min="1291" max="1291" width="16.75" style="5" customWidth="1"/>
    <col min="1292" max="1292" width="11" style="5" customWidth="1"/>
    <col min="1293" max="1293" width="18.375" style="5" customWidth="1"/>
    <col min="1294" max="1294" width="12.125" style="5" customWidth="1"/>
    <col min="1295" max="1295" width="10" style="5" customWidth="1"/>
    <col min="1296" max="1296" width="2.875" style="5" customWidth="1"/>
    <col min="1297" max="1297" width="9" style="5"/>
    <col min="1298" max="1298" width="6.25" style="5" customWidth="1"/>
    <col min="1299" max="1303" width="9" style="5"/>
    <col min="1304" max="1304" width="22" style="5" customWidth="1"/>
    <col min="1305" max="1536" width="9" style="5"/>
    <col min="1537" max="1537" width="25" style="5" customWidth="1"/>
    <col min="1538" max="1539" width="9" style="5"/>
    <col min="1540" max="1540" width="39.5" style="5" customWidth="1"/>
    <col min="1541" max="1541" width="0" style="5" hidden="1" customWidth="1"/>
    <col min="1542" max="1542" width="18.75" style="5" customWidth="1"/>
    <col min="1543" max="1543" width="12.875" style="5" customWidth="1"/>
    <col min="1544" max="1544" width="6.5" style="5" customWidth="1"/>
    <col min="1545" max="1545" width="14.875" style="5" customWidth="1"/>
    <col min="1546" max="1546" width="16.5" style="5" customWidth="1"/>
    <col min="1547" max="1547" width="16.75" style="5" customWidth="1"/>
    <col min="1548" max="1548" width="11" style="5" customWidth="1"/>
    <col min="1549" max="1549" width="18.375" style="5" customWidth="1"/>
    <col min="1550" max="1550" width="12.125" style="5" customWidth="1"/>
    <col min="1551" max="1551" width="10" style="5" customWidth="1"/>
    <col min="1552" max="1552" width="2.875" style="5" customWidth="1"/>
    <col min="1553" max="1553" width="9" style="5"/>
    <col min="1554" max="1554" width="6.25" style="5" customWidth="1"/>
    <col min="1555" max="1559" width="9" style="5"/>
    <col min="1560" max="1560" width="22" style="5" customWidth="1"/>
    <col min="1561" max="1792" width="9" style="5"/>
    <col min="1793" max="1793" width="25" style="5" customWidth="1"/>
    <col min="1794" max="1795" width="9" style="5"/>
    <col min="1796" max="1796" width="39.5" style="5" customWidth="1"/>
    <col min="1797" max="1797" width="0" style="5" hidden="1" customWidth="1"/>
    <col min="1798" max="1798" width="18.75" style="5" customWidth="1"/>
    <col min="1799" max="1799" width="12.875" style="5" customWidth="1"/>
    <col min="1800" max="1800" width="6.5" style="5" customWidth="1"/>
    <col min="1801" max="1801" width="14.875" style="5" customWidth="1"/>
    <col min="1802" max="1802" width="16.5" style="5" customWidth="1"/>
    <col min="1803" max="1803" width="16.75" style="5" customWidth="1"/>
    <col min="1804" max="1804" width="11" style="5" customWidth="1"/>
    <col min="1805" max="1805" width="18.375" style="5" customWidth="1"/>
    <col min="1806" max="1806" width="12.125" style="5" customWidth="1"/>
    <col min="1807" max="1807" width="10" style="5" customWidth="1"/>
    <col min="1808" max="1808" width="2.875" style="5" customWidth="1"/>
    <col min="1809" max="1809" width="9" style="5"/>
    <col min="1810" max="1810" width="6.25" style="5" customWidth="1"/>
    <col min="1811" max="1815" width="9" style="5"/>
    <col min="1816" max="1816" width="22" style="5" customWidth="1"/>
    <col min="1817" max="2048" width="9" style="5"/>
    <col min="2049" max="2049" width="25" style="5" customWidth="1"/>
    <col min="2050" max="2051" width="9" style="5"/>
    <col min="2052" max="2052" width="39.5" style="5" customWidth="1"/>
    <col min="2053" max="2053" width="0" style="5" hidden="1" customWidth="1"/>
    <col min="2054" max="2054" width="18.75" style="5" customWidth="1"/>
    <col min="2055" max="2055" width="12.875" style="5" customWidth="1"/>
    <col min="2056" max="2056" width="6.5" style="5" customWidth="1"/>
    <col min="2057" max="2057" width="14.875" style="5" customWidth="1"/>
    <col min="2058" max="2058" width="16.5" style="5" customWidth="1"/>
    <col min="2059" max="2059" width="16.75" style="5" customWidth="1"/>
    <col min="2060" max="2060" width="11" style="5" customWidth="1"/>
    <col min="2061" max="2061" width="18.375" style="5" customWidth="1"/>
    <col min="2062" max="2062" width="12.125" style="5" customWidth="1"/>
    <col min="2063" max="2063" width="10" style="5" customWidth="1"/>
    <col min="2064" max="2064" width="2.875" style="5" customWidth="1"/>
    <col min="2065" max="2065" width="9" style="5"/>
    <col min="2066" max="2066" width="6.25" style="5" customWidth="1"/>
    <col min="2067" max="2071" width="9" style="5"/>
    <col min="2072" max="2072" width="22" style="5" customWidth="1"/>
    <col min="2073" max="2304" width="9" style="5"/>
    <col min="2305" max="2305" width="25" style="5" customWidth="1"/>
    <col min="2306" max="2307" width="9" style="5"/>
    <col min="2308" max="2308" width="39.5" style="5" customWidth="1"/>
    <col min="2309" max="2309" width="0" style="5" hidden="1" customWidth="1"/>
    <col min="2310" max="2310" width="18.75" style="5" customWidth="1"/>
    <col min="2311" max="2311" width="12.875" style="5" customWidth="1"/>
    <col min="2312" max="2312" width="6.5" style="5" customWidth="1"/>
    <col min="2313" max="2313" width="14.875" style="5" customWidth="1"/>
    <col min="2314" max="2314" width="16.5" style="5" customWidth="1"/>
    <col min="2315" max="2315" width="16.75" style="5" customWidth="1"/>
    <col min="2316" max="2316" width="11" style="5" customWidth="1"/>
    <col min="2317" max="2317" width="18.375" style="5" customWidth="1"/>
    <col min="2318" max="2318" width="12.125" style="5" customWidth="1"/>
    <col min="2319" max="2319" width="10" style="5" customWidth="1"/>
    <col min="2320" max="2320" width="2.875" style="5" customWidth="1"/>
    <col min="2321" max="2321" width="9" style="5"/>
    <col min="2322" max="2322" width="6.25" style="5" customWidth="1"/>
    <col min="2323" max="2327" width="9" style="5"/>
    <col min="2328" max="2328" width="22" style="5" customWidth="1"/>
    <col min="2329" max="2560" width="9" style="5"/>
    <col min="2561" max="2561" width="25" style="5" customWidth="1"/>
    <col min="2562" max="2563" width="9" style="5"/>
    <col min="2564" max="2564" width="39.5" style="5" customWidth="1"/>
    <col min="2565" max="2565" width="0" style="5" hidden="1" customWidth="1"/>
    <col min="2566" max="2566" width="18.75" style="5" customWidth="1"/>
    <col min="2567" max="2567" width="12.875" style="5" customWidth="1"/>
    <col min="2568" max="2568" width="6.5" style="5" customWidth="1"/>
    <col min="2569" max="2569" width="14.875" style="5" customWidth="1"/>
    <col min="2570" max="2570" width="16.5" style="5" customWidth="1"/>
    <col min="2571" max="2571" width="16.75" style="5" customWidth="1"/>
    <col min="2572" max="2572" width="11" style="5" customWidth="1"/>
    <col min="2573" max="2573" width="18.375" style="5" customWidth="1"/>
    <col min="2574" max="2574" width="12.125" style="5" customWidth="1"/>
    <col min="2575" max="2575" width="10" style="5" customWidth="1"/>
    <col min="2576" max="2576" width="2.875" style="5" customWidth="1"/>
    <col min="2577" max="2577" width="9" style="5"/>
    <col min="2578" max="2578" width="6.25" style="5" customWidth="1"/>
    <col min="2579" max="2583" width="9" style="5"/>
    <col min="2584" max="2584" width="22" style="5" customWidth="1"/>
    <col min="2585" max="2816" width="9" style="5"/>
    <col min="2817" max="2817" width="25" style="5" customWidth="1"/>
    <col min="2818" max="2819" width="9" style="5"/>
    <col min="2820" max="2820" width="39.5" style="5" customWidth="1"/>
    <col min="2821" max="2821" width="0" style="5" hidden="1" customWidth="1"/>
    <col min="2822" max="2822" width="18.75" style="5" customWidth="1"/>
    <col min="2823" max="2823" width="12.875" style="5" customWidth="1"/>
    <col min="2824" max="2824" width="6.5" style="5" customWidth="1"/>
    <col min="2825" max="2825" width="14.875" style="5" customWidth="1"/>
    <col min="2826" max="2826" width="16.5" style="5" customWidth="1"/>
    <col min="2827" max="2827" width="16.75" style="5" customWidth="1"/>
    <col min="2828" max="2828" width="11" style="5" customWidth="1"/>
    <col min="2829" max="2829" width="18.375" style="5" customWidth="1"/>
    <col min="2830" max="2830" width="12.125" style="5" customWidth="1"/>
    <col min="2831" max="2831" width="10" style="5" customWidth="1"/>
    <col min="2832" max="2832" width="2.875" style="5" customWidth="1"/>
    <col min="2833" max="2833" width="9" style="5"/>
    <col min="2834" max="2834" width="6.25" style="5" customWidth="1"/>
    <col min="2835" max="2839" width="9" style="5"/>
    <col min="2840" max="2840" width="22" style="5" customWidth="1"/>
    <col min="2841" max="3072" width="9" style="5"/>
    <col min="3073" max="3073" width="25" style="5" customWidth="1"/>
    <col min="3074" max="3075" width="9" style="5"/>
    <col min="3076" max="3076" width="39.5" style="5" customWidth="1"/>
    <col min="3077" max="3077" width="0" style="5" hidden="1" customWidth="1"/>
    <col min="3078" max="3078" width="18.75" style="5" customWidth="1"/>
    <col min="3079" max="3079" width="12.875" style="5" customWidth="1"/>
    <col min="3080" max="3080" width="6.5" style="5" customWidth="1"/>
    <col min="3081" max="3081" width="14.875" style="5" customWidth="1"/>
    <col min="3082" max="3082" width="16.5" style="5" customWidth="1"/>
    <col min="3083" max="3083" width="16.75" style="5" customWidth="1"/>
    <col min="3084" max="3084" width="11" style="5" customWidth="1"/>
    <col min="3085" max="3085" width="18.375" style="5" customWidth="1"/>
    <col min="3086" max="3086" width="12.125" style="5" customWidth="1"/>
    <col min="3087" max="3087" width="10" style="5" customWidth="1"/>
    <col min="3088" max="3088" width="2.875" style="5" customWidth="1"/>
    <col min="3089" max="3089" width="9" style="5"/>
    <col min="3090" max="3090" width="6.25" style="5" customWidth="1"/>
    <col min="3091" max="3095" width="9" style="5"/>
    <col min="3096" max="3096" width="22" style="5" customWidth="1"/>
    <col min="3097" max="3328" width="9" style="5"/>
    <col min="3329" max="3329" width="25" style="5" customWidth="1"/>
    <col min="3330" max="3331" width="9" style="5"/>
    <col min="3332" max="3332" width="39.5" style="5" customWidth="1"/>
    <col min="3333" max="3333" width="0" style="5" hidden="1" customWidth="1"/>
    <col min="3334" max="3334" width="18.75" style="5" customWidth="1"/>
    <col min="3335" max="3335" width="12.875" style="5" customWidth="1"/>
    <col min="3336" max="3336" width="6.5" style="5" customWidth="1"/>
    <col min="3337" max="3337" width="14.875" style="5" customWidth="1"/>
    <col min="3338" max="3338" width="16.5" style="5" customWidth="1"/>
    <col min="3339" max="3339" width="16.75" style="5" customWidth="1"/>
    <col min="3340" max="3340" width="11" style="5" customWidth="1"/>
    <col min="3341" max="3341" width="18.375" style="5" customWidth="1"/>
    <col min="3342" max="3342" width="12.125" style="5" customWidth="1"/>
    <col min="3343" max="3343" width="10" style="5" customWidth="1"/>
    <col min="3344" max="3344" width="2.875" style="5" customWidth="1"/>
    <col min="3345" max="3345" width="9" style="5"/>
    <col min="3346" max="3346" width="6.25" style="5" customWidth="1"/>
    <col min="3347" max="3351" width="9" style="5"/>
    <col min="3352" max="3352" width="22" style="5" customWidth="1"/>
    <col min="3353" max="3584" width="9" style="5"/>
    <col min="3585" max="3585" width="25" style="5" customWidth="1"/>
    <col min="3586" max="3587" width="9" style="5"/>
    <col min="3588" max="3588" width="39.5" style="5" customWidth="1"/>
    <col min="3589" max="3589" width="0" style="5" hidden="1" customWidth="1"/>
    <col min="3590" max="3590" width="18.75" style="5" customWidth="1"/>
    <col min="3591" max="3591" width="12.875" style="5" customWidth="1"/>
    <col min="3592" max="3592" width="6.5" style="5" customWidth="1"/>
    <col min="3593" max="3593" width="14.875" style="5" customWidth="1"/>
    <col min="3594" max="3594" width="16.5" style="5" customWidth="1"/>
    <col min="3595" max="3595" width="16.75" style="5" customWidth="1"/>
    <col min="3596" max="3596" width="11" style="5" customWidth="1"/>
    <col min="3597" max="3597" width="18.375" style="5" customWidth="1"/>
    <col min="3598" max="3598" width="12.125" style="5" customWidth="1"/>
    <col min="3599" max="3599" width="10" style="5" customWidth="1"/>
    <col min="3600" max="3600" width="2.875" style="5" customWidth="1"/>
    <col min="3601" max="3601" width="9" style="5"/>
    <col min="3602" max="3602" width="6.25" style="5" customWidth="1"/>
    <col min="3603" max="3607" width="9" style="5"/>
    <col min="3608" max="3608" width="22" style="5" customWidth="1"/>
    <col min="3609" max="3840" width="9" style="5"/>
    <col min="3841" max="3841" width="25" style="5" customWidth="1"/>
    <col min="3842" max="3843" width="9" style="5"/>
    <col min="3844" max="3844" width="39.5" style="5" customWidth="1"/>
    <col min="3845" max="3845" width="0" style="5" hidden="1" customWidth="1"/>
    <col min="3846" max="3846" width="18.75" style="5" customWidth="1"/>
    <col min="3847" max="3847" width="12.875" style="5" customWidth="1"/>
    <col min="3848" max="3848" width="6.5" style="5" customWidth="1"/>
    <col min="3849" max="3849" width="14.875" style="5" customWidth="1"/>
    <col min="3850" max="3850" width="16.5" style="5" customWidth="1"/>
    <col min="3851" max="3851" width="16.75" style="5" customWidth="1"/>
    <col min="3852" max="3852" width="11" style="5" customWidth="1"/>
    <col min="3853" max="3853" width="18.375" style="5" customWidth="1"/>
    <col min="3854" max="3854" width="12.125" style="5" customWidth="1"/>
    <col min="3855" max="3855" width="10" style="5" customWidth="1"/>
    <col min="3856" max="3856" width="2.875" style="5" customWidth="1"/>
    <col min="3857" max="3857" width="9" style="5"/>
    <col min="3858" max="3858" width="6.25" style="5" customWidth="1"/>
    <col min="3859" max="3863" width="9" style="5"/>
    <col min="3864" max="3864" width="22" style="5" customWidth="1"/>
    <col min="3865" max="4096" width="9" style="5"/>
    <col min="4097" max="4097" width="25" style="5" customWidth="1"/>
    <col min="4098" max="4099" width="9" style="5"/>
    <col min="4100" max="4100" width="39.5" style="5" customWidth="1"/>
    <col min="4101" max="4101" width="0" style="5" hidden="1" customWidth="1"/>
    <col min="4102" max="4102" width="18.75" style="5" customWidth="1"/>
    <col min="4103" max="4103" width="12.875" style="5" customWidth="1"/>
    <col min="4104" max="4104" width="6.5" style="5" customWidth="1"/>
    <col min="4105" max="4105" width="14.875" style="5" customWidth="1"/>
    <col min="4106" max="4106" width="16.5" style="5" customWidth="1"/>
    <col min="4107" max="4107" width="16.75" style="5" customWidth="1"/>
    <col min="4108" max="4108" width="11" style="5" customWidth="1"/>
    <col min="4109" max="4109" width="18.375" style="5" customWidth="1"/>
    <col min="4110" max="4110" width="12.125" style="5" customWidth="1"/>
    <col min="4111" max="4111" width="10" style="5" customWidth="1"/>
    <col min="4112" max="4112" width="2.875" style="5" customWidth="1"/>
    <col min="4113" max="4113" width="9" style="5"/>
    <col min="4114" max="4114" width="6.25" style="5" customWidth="1"/>
    <col min="4115" max="4119" width="9" style="5"/>
    <col min="4120" max="4120" width="22" style="5" customWidth="1"/>
    <col min="4121" max="4352" width="9" style="5"/>
    <col min="4353" max="4353" width="25" style="5" customWidth="1"/>
    <col min="4354" max="4355" width="9" style="5"/>
    <col min="4356" max="4356" width="39.5" style="5" customWidth="1"/>
    <col min="4357" max="4357" width="0" style="5" hidden="1" customWidth="1"/>
    <col min="4358" max="4358" width="18.75" style="5" customWidth="1"/>
    <col min="4359" max="4359" width="12.875" style="5" customWidth="1"/>
    <col min="4360" max="4360" width="6.5" style="5" customWidth="1"/>
    <col min="4361" max="4361" width="14.875" style="5" customWidth="1"/>
    <col min="4362" max="4362" width="16.5" style="5" customWidth="1"/>
    <col min="4363" max="4363" width="16.75" style="5" customWidth="1"/>
    <col min="4364" max="4364" width="11" style="5" customWidth="1"/>
    <col min="4365" max="4365" width="18.375" style="5" customWidth="1"/>
    <col min="4366" max="4366" width="12.125" style="5" customWidth="1"/>
    <col min="4367" max="4367" width="10" style="5" customWidth="1"/>
    <col min="4368" max="4368" width="2.875" style="5" customWidth="1"/>
    <col min="4369" max="4369" width="9" style="5"/>
    <col min="4370" max="4370" width="6.25" style="5" customWidth="1"/>
    <col min="4371" max="4375" width="9" style="5"/>
    <col min="4376" max="4376" width="22" style="5" customWidth="1"/>
    <col min="4377" max="4608" width="9" style="5"/>
    <col min="4609" max="4609" width="25" style="5" customWidth="1"/>
    <col min="4610" max="4611" width="9" style="5"/>
    <col min="4612" max="4612" width="39.5" style="5" customWidth="1"/>
    <col min="4613" max="4613" width="0" style="5" hidden="1" customWidth="1"/>
    <col min="4614" max="4614" width="18.75" style="5" customWidth="1"/>
    <col min="4615" max="4615" width="12.875" style="5" customWidth="1"/>
    <col min="4616" max="4616" width="6.5" style="5" customWidth="1"/>
    <col min="4617" max="4617" width="14.875" style="5" customWidth="1"/>
    <col min="4618" max="4618" width="16.5" style="5" customWidth="1"/>
    <col min="4619" max="4619" width="16.75" style="5" customWidth="1"/>
    <col min="4620" max="4620" width="11" style="5" customWidth="1"/>
    <col min="4621" max="4621" width="18.375" style="5" customWidth="1"/>
    <col min="4622" max="4622" width="12.125" style="5" customWidth="1"/>
    <col min="4623" max="4623" width="10" style="5" customWidth="1"/>
    <col min="4624" max="4624" width="2.875" style="5" customWidth="1"/>
    <col min="4625" max="4625" width="9" style="5"/>
    <col min="4626" max="4626" width="6.25" style="5" customWidth="1"/>
    <col min="4627" max="4631" width="9" style="5"/>
    <col min="4632" max="4632" width="22" style="5" customWidth="1"/>
    <col min="4633" max="4864" width="9" style="5"/>
    <col min="4865" max="4865" width="25" style="5" customWidth="1"/>
    <col min="4866" max="4867" width="9" style="5"/>
    <col min="4868" max="4868" width="39.5" style="5" customWidth="1"/>
    <col min="4869" max="4869" width="0" style="5" hidden="1" customWidth="1"/>
    <col min="4870" max="4870" width="18.75" style="5" customWidth="1"/>
    <col min="4871" max="4871" width="12.875" style="5" customWidth="1"/>
    <col min="4872" max="4872" width="6.5" style="5" customWidth="1"/>
    <col min="4873" max="4873" width="14.875" style="5" customWidth="1"/>
    <col min="4874" max="4874" width="16.5" style="5" customWidth="1"/>
    <col min="4875" max="4875" width="16.75" style="5" customWidth="1"/>
    <col min="4876" max="4876" width="11" style="5" customWidth="1"/>
    <col min="4877" max="4877" width="18.375" style="5" customWidth="1"/>
    <col min="4878" max="4878" width="12.125" style="5" customWidth="1"/>
    <col min="4879" max="4879" width="10" style="5" customWidth="1"/>
    <col min="4880" max="4880" width="2.875" style="5" customWidth="1"/>
    <col min="4881" max="4881" width="9" style="5"/>
    <col min="4882" max="4882" width="6.25" style="5" customWidth="1"/>
    <col min="4883" max="4887" width="9" style="5"/>
    <col min="4888" max="4888" width="22" style="5" customWidth="1"/>
    <col min="4889" max="5120" width="9" style="5"/>
    <col min="5121" max="5121" width="25" style="5" customWidth="1"/>
    <col min="5122" max="5123" width="9" style="5"/>
    <col min="5124" max="5124" width="39.5" style="5" customWidth="1"/>
    <col min="5125" max="5125" width="0" style="5" hidden="1" customWidth="1"/>
    <col min="5126" max="5126" width="18.75" style="5" customWidth="1"/>
    <col min="5127" max="5127" width="12.875" style="5" customWidth="1"/>
    <col min="5128" max="5128" width="6.5" style="5" customWidth="1"/>
    <col min="5129" max="5129" width="14.875" style="5" customWidth="1"/>
    <col min="5130" max="5130" width="16.5" style="5" customWidth="1"/>
    <col min="5131" max="5131" width="16.75" style="5" customWidth="1"/>
    <col min="5132" max="5132" width="11" style="5" customWidth="1"/>
    <col min="5133" max="5133" width="18.375" style="5" customWidth="1"/>
    <col min="5134" max="5134" width="12.125" style="5" customWidth="1"/>
    <col min="5135" max="5135" width="10" style="5" customWidth="1"/>
    <col min="5136" max="5136" width="2.875" style="5" customWidth="1"/>
    <col min="5137" max="5137" width="9" style="5"/>
    <col min="5138" max="5138" width="6.25" style="5" customWidth="1"/>
    <col min="5139" max="5143" width="9" style="5"/>
    <col min="5144" max="5144" width="22" style="5" customWidth="1"/>
    <col min="5145" max="5376" width="9" style="5"/>
    <col min="5377" max="5377" width="25" style="5" customWidth="1"/>
    <col min="5378" max="5379" width="9" style="5"/>
    <col min="5380" max="5380" width="39.5" style="5" customWidth="1"/>
    <col min="5381" max="5381" width="0" style="5" hidden="1" customWidth="1"/>
    <col min="5382" max="5382" width="18.75" style="5" customWidth="1"/>
    <col min="5383" max="5383" width="12.875" style="5" customWidth="1"/>
    <col min="5384" max="5384" width="6.5" style="5" customWidth="1"/>
    <col min="5385" max="5385" width="14.875" style="5" customWidth="1"/>
    <col min="5386" max="5386" width="16.5" style="5" customWidth="1"/>
    <col min="5387" max="5387" width="16.75" style="5" customWidth="1"/>
    <col min="5388" max="5388" width="11" style="5" customWidth="1"/>
    <col min="5389" max="5389" width="18.375" style="5" customWidth="1"/>
    <col min="5390" max="5390" width="12.125" style="5" customWidth="1"/>
    <col min="5391" max="5391" width="10" style="5" customWidth="1"/>
    <col min="5392" max="5392" width="2.875" style="5" customWidth="1"/>
    <col min="5393" max="5393" width="9" style="5"/>
    <col min="5394" max="5394" width="6.25" style="5" customWidth="1"/>
    <col min="5395" max="5399" width="9" style="5"/>
    <col min="5400" max="5400" width="22" style="5" customWidth="1"/>
    <col min="5401" max="5632" width="9" style="5"/>
    <col min="5633" max="5633" width="25" style="5" customWidth="1"/>
    <col min="5634" max="5635" width="9" style="5"/>
    <col min="5636" max="5636" width="39.5" style="5" customWidth="1"/>
    <col min="5637" max="5637" width="0" style="5" hidden="1" customWidth="1"/>
    <col min="5638" max="5638" width="18.75" style="5" customWidth="1"/>
    <col min="5639" max="5639" width="12.875" style="5" customWidth="1"/>
    <col min="5640" max="5640" width="6.5" style="5" customWidth="1"/>
    <col min="5641" max="5641" width="14.875" style="5" customWidth="1"/>
    <col min="5642" max="5642" width="16.5" style="5" customWidth="1"/>
    <col min="5643" max="5643" width="16.75" style="5" customWidth="1"/>
    <col min="5644" max="5644" width="11" style="5" customWidth="1"/>
    <col min="5645" max="5645" width="18.375" style="5" customWidth="1"/>
    <col min="5646" max="5646" width="12.125" style="5" customWidth="1"/>
    <col min="5647" max="5647" width="10" style="5" customWidth="1"/>
    <col min="5648" max="5648" width="2.875" style="5" customWidth="1"/>
    <col min="5649" max="5649" width="9" style="5"/>
    <col min="5650" max="5650" width="6.25" style="5" customWidth="1"/>
    <col min="5651" max="5655" width="9" style="5"/>
    <col min="5656" max="5656" width="22" style="5" customWidth="1"/>
    <col min="5657" max="5888" width="9" style="5"/>
    <col min="5889" max="5889" width="25" style="5" customWidth="1"/>
    <col min="5890" max="5891" width="9" style="5"/>
    <col min="5892" max="5892" width="39.5" style="5" customWidth="1"/>
    <col min="5893" max="5893" width="0" style="5" hidden="1" customWidth="1"/>
    <col min="5894" max="5894" width="18.75" style="5" customWidth="1"/>
    <col min="5895" max="5895" width="12.875" style="5" customWidth="1"/>
    <col min="5896" max="5896" width="6.5" style="5" customWidth="1"/>
    <col min="5897" max="5897" width="14.875" style="5" customWidth="1"/>
    <col min="5898" max="5898" width="16.5" style="5" customWidth="1"/>
    <col min="5899" max="5899" width="16.75" style="5" customWidth="1"/>
    <col min="5900" max="5900" width="11" style="5" customWidth="1"/>
    <col min="5901" max="5901" width="18.375" style="5" customWidth="1"/>
    <col min="5902" max="5902" width="12.125" style="5" customWidth="1"/>
    <col min="5903" max="5903" width="10" style="5" customWidth="1"/>
    <col min="5904" max="5904" width="2.875" style="5" customWidth="1"/>
    <col min="5905" max="5905" width="9" style="5"/>
    <col min="5906" max="5906" width="6.25" style="5" customWidth="1"/>
    <col min="5907" max="5911" width="9" style="5"/>
    <col min="5912" max="5912" width="22" style="5" customWidth="1"/>
    <col min="5913" max="6144" width="9" style="5"/>
    <col min="6145" max="6145" width="25" style="5" customWidth="1"/>
    <col min="6146" max="6147" width="9" style="5"/>
    <col min="6148" max="6148" width="39.5" style="5" customWidth="1"/>
    <col min="6149" max="6149" width="0" style="5" hidden="1" customWidth="1"/>
    <col min="6150" max="6150" width="18.75" style="5" customWidth="1"/>
    <col min="6151" max="6151" width="12.875" style="5" customWidth="1"/>
    <col min="6152" max="6152" width="6.5" style="5" customWidth="1"/>
    <col min="6153" max="6153" width="14.875" style="5" customWidth="1"/>
    <col min="6154" max="6154" width="16.5" style="5" customWidth="1"/>
    <col min="6155" max="6155" width="16.75" style="5" customWidth="1"/>
    <col min="6156" max="6156" width="11" style="5" customWidth="1"/>
    <col min="6157" max="6157" width="18.375" style="5" customWidth="1"/>
    <col min="6158" max="6158" width="12.125" style="5" customWidth="1"/>
    <col min="6159" max="6159" width="10" style="5" customWidth="1"/>
    <col min="6160" max="6160" width="2.875" style="5" customWidth="1"/>
    <col min="6161" max="6161" width="9" style="5"/>
    <col min="6162" max="6162" width="6.25" style="5" customWidth="1"/>
    <col min="6163" max="6167" width="9" style="5"/>
    <col min="6168" max="6168" width="22" style="5" customWidth="1"/>
    <col min="6169" max="6400" width="9" style="5"/>
    <col min="6401" max="6401" width="25" style="5" customWidth="1"/>
    <col min="6402" max="6403" width="9" style="5"/>
    <col min="6404" max="6404" width="39.5" style="5" customWidth="1"/>
    <col min="6405" max="6405" width="0" style="5" hidden="1" customWidth="1"/>
    <col min="6406" max="6406" width="18.75" style="5" customWidth="1"/>
    <col min="6407" max="6407" width="12.875" style="5" customWidth="1"/>
    <col min="6408" max="6408" width="6.5" style="5" customWidth="1"/>
    <col min="6409" max="6409" width="14.875" style="5" customWidth="1"/>
    <col min="6410" max="6410" width="16.5" style="5" customWidth="1"/>
    <col min="6411" max="6411" width="16.75" style="5" customWidth="1"/>
    <col min="6412" max="6412" width="11" style="5" customWidth="1"/>
    <col min="6413" max="6413" width="18.375" style="5" customWidth="1"/>
    <col min="6414" max="6414" width="12.125" style="5" customWidth="1"/>
    <col min="6415" max="6415" width="10" style="5" customWidth="1"/>
    <col min="6416" max="6416" width="2.875" style="5" customWidth="1"/>
    <col min="6417" max="6417" width="9" style="5"/>
    <col min="6418" max="6418" width="6.25" style="5" customWidth="1"/>
    <col min="6419" max="6423" width="9" style="5"/>
    <col min="6424" max="6424" width="22" style="5" customWidth="1"/>
    <col min="6425" max="6656" width="9" style="5"/>
    <col min="6657" max="6657" width="25" style="5" customWidth="1"/>
    <col min="6658" max="6659" width="9" style="5"/>
    <col min="6660" max="6660" width="39.5" style="5" customWidth="1"/>
    <col min="6661" max="6661" width="0" style="5" hidden="1" customWidth="1"/>
    <col min="6662" max="6662" width="18.75" style="5" customWidth="1"/>
    <col min="6663" max="6663" width="12.875" style="5" customWidth="1"/>
    <col min="6664" max="6664" width="6.5" style="5" customWidth="1"/>
    <col min="6665" max="6665" width="14.875" style="5" customWidth="1"/>
    <col min="6666" max="6666" width="16.5" style="5" customWidth="1"/>
    <col min="6667" max="6667" width="16.75" style="5" customWidth="1"/>
    <col min="6668" max="6668" width="11" style="5" customWidth="1"/>
    <col min="6669" max="6669" width="18.375" style="5" customWidth="1"/>
    <col min="6670" max="6670" width="12.125" style="5" customWidth="1"/>
    <col min="6671" max="6671" width="10" style="5" customWidth="1"/>
    <col min="6672" max="6672" width="2.875" style="5" customWidth="1"/>
    <col min="6673" max="6673" width="9" style="5"/>
    <col min="6674" max="6674" width="6.25" style="5" customWidth="1"/>
    <col min="6675" max="6679" width="9" style="5"/>
    <col min="6680" max="6680" width="22" style="5" customWidth="1"/>
    <col min="6681" max="6912" width="9" style="5"/>
    <col min="6913" max="6913" width="25" style="5" customWidth="1"/>
    <col min="6914" max="6915" width="9" style="5"/>
    <col min="6916" max="6916" width="39.5" style="5" customWidth="1"/>
    <col min="6917" max="6917" width="0" style="5" hidden="1" customWidth="1"/>
    <col min="6918" max="6918" width="18.75" style="5" customWidth="1"/>
    <col min="6919" max="6919" width="12.875" style="5" customWidth="1"/>
    <col min="6920" max="6920" width="6.5" style="5" customWidth="1"/>
    <col min="6921" max="6921" width="14.875" style="5" customWidth="1"/>
    <col min="6922" max="6922" width="16.5" style="5" customWidth="1"/>
    <col min="6923" max="6923" width="16.75" style="5" customWidth="1"/>
    <col min="6924" max="6924" width="11" style="5" customWidth="1"/>
    <col min="6925" max="6925" width="18.375" style="5" customWidth="1"/>
    <col min="6926" max="6926" width="12.125" style="5" customWidth="1"/>
    <col min="6927" max="6927" width="10" style="5" customWidth="1"/>
    <col min="6928" max="6928" width="2.875" style="5" customWidth="1"/>
    <col min="6929" max="6929" width="9" style="5"/>
    <col min="6930" max="6930" width="6.25" style="5" customWidth="1"/>
    <col min="6931" max="6935" width="9" style="5"/>
    <col min="6936" max="6936" width="22" style="5" customWidth="1"/>
    <col min="6937" max="7168" width="9" style="5"/>
    <col min="7169" max="7169" width="25" style="5" customWidth="1"/>
    <col min="7170" max="7171" width="9" style="5"/>
    <col min="7172" max="7172" width="39.5" style="5" customWidth="1"/>
    <col min="7173" max="7173" width="0" style="5" hidden="1" customWidth="1"/>
    <col min="7174" max="7174" width="18.75" style="5" customWidth="1"/>
    <col min="7175" max="7175" width="12.875" style="5" customWidth="1"/>
    <col min="7176" max="7176" width="6.5" style="5" customWidth="1"/>
    <col min="7177" max="7177" width="14.875" style="5" customWidth="1"/>
    <col min="7178" max="7178" width="16.5" style="5" customWidth="1"/>
    <col min="7179" max="7179" width="16.75" style="5" customWidth="1"/>
    <col min="7180" max="7180" width="11" style="5" customWidth="1"/>
    <col min="7181" max="7181" width="18.375" style="5" customWidth="1"/>
    <col min="7182" max="7182" width="12.125" style="5" customWidth="1"/>
    <col min="7183" max="7183" width="10" style="5" customWidth="1"/>
    <col min="7184" max="7184" width="2.875" style="5" customWidth="1"/>
    <col min="7185" max="7185" width="9" style="5"/>
    <col min="7186" max="7186" width="6.25" style="5" customWidth="1"/>
    <col min="7187" max="7191" width="9" style="5"/>
    <col min="7192" max="7192" width="22" style="5" customWidth="1"/>
    <col min="7193" max="7424" width="9" style="5"/>
    <col min="7425" max="7425" width="25" style="5" customWidth="1"/>
    <col min="7426" max="7427" width="9" style="5"/>
    <col min="7428" max="7428" width="39.5" style="5" customWidth="1"/>
    <col min="7429" max="7429" width="0" style="5" hidden="1" customWidth="1"/>
    <col min="7430" max="7430" width="18.75" style="5" customWidth="1"/>
    <col min="7431" max="7431" width="12.875" style="5" customWidth="1"/>
    <col min="7432" max="7432" width="6.5" style="5" customWidth="1"/>
    <col min="7433" max="7433" width="14.875" style="5" customWidth="1"/>
    <col min="7434" max="7434" width="16.5" style="5" customWidth="1"/>
    <col min="7435" max="7435" width="16.75" style="5" customWidth="1"/>
    <col min="7436" max="7436" width="11" style="5" customWidth="1"/>
    <col min="7437" max="7437" width="18.375" style="5" customWidth="1"/>
    <col min="7438" max="7438" width="12.125" style="5" customWidth="1"/>
    <col min="7439" max="7439" width="10" style="5" customWidth="1"/>
    <col min="7440" max="7440" width="2.875" style="5" customWidth="1"/>
    <col min="7441" max="7441" width="9" style="5"/>
    <col min="7442" max="7442" width="6.25" style="5" customWidth="1"/>
    <col min="7443" max="7447" width="9" style="5"/>
    <col min="7448" max="7448" width="22" style="5" customWidth="1"/>
    <col min="7449" max="7680" width="9" style="5"/>
    <col min="7681" max="7681" width="25" style="5" customWidth="1"/>
    <col min="7682" max="7683" width="9" style="5"/>
    <col min="7684" max="7684" width="39.5" style="5" customWidth="1"/>
    <col min="7685" max="7685" width="0" style="5" hidden="1" customWidth="1"/>
    <col min="7686" max="7686" width="18.75" style="5" customWidth="1"/>
    <col min="7687" max="7687" width="12.875" style="5" customWidth="1"/>
    <col min="7688" max="7688" width="6.5" style="5" customWidth="1"/>
    <col min="7689" max="7689" width="14.875" style="5" customWidth="1"/>
    <col min="7690" max="7690" width="16.5" style="5" customWidth="1"/>
    <col min="7691" max="7691" width="16.75" style="5" customWidth="1"/>
    <col min="7692" max="7692" width="11" style="5" customWidth="1"/>
    <col min="7693" max="7693" width="18.375" style="5" customWidth="1"/>
    <col min="7694" max="7694" width="12.125" style="5" customWidth="1"/>
    <col min="7695" max="7695" width="10" style="5" customWidth="1"/>
    <col min="7696" max="7696" width="2.875" style="5" customWidth="1"/>
    <col min="7697" max="7697" width="9" style="5"/>
    <col min="7698" max="7698" width="6.25" style="5" customWidth="1"/>
    <col min="7699" max="7703" width="9" style="5"/>
    <col min="7704" max="7704" width="22" style="5" customWidth="1"/>
    <col min="7705" max="7936" width="9" style="5"/>
    <col min="7937" max="7937" width="25" style="5" customWidth="1"/>
    <col min="7938" max="7939" width="9" style="5"/>
    <col min="7940" max="7940" width="39.5" style="5" customWidth="1"/>
    <col min="7941" max="7941" width="0" style="5" hidden="1" customWidth="1"/>
    <col min="7942" max="7942" width="18.75" style="5" customWidth="1"/>
    <col min="7943" max="7943" width="12.875" style="5" customWidth="1"/>
    <col min="7944" max="7944" width="6.5" style="5" customWidth="1"/>
    <col min="7945" max="7945" width="14.875" style="5" customWidth="1"/>
    <col min="7946" max="7946" width="16.5" style="5" customWidth="1"/>
    <col min="7947" max="7947" width="16.75" style="5" customWidth="1"/>
    <col min="7948" max="7948" width="11" style="5" customWidth="1"/>
    <col min="7949" max="7949" width="18.375" style="5" customWidth="1"/>
    <col min="7950" max="7950" width="12.125" style="5" customWidth="1"/>
    <col min="7951" max="7951" width="10" style="5" customWidth="1"/>
    <col min="7952" max="7952" width="2.875" style="5" customWidth="1"/>
    <col min="7953" max="7953" width="9" style="5"/>
    <col min="7954" max="7954" width="6.25" style="5" customWidth="1"/>
    <col min="7955" max="7959" width="9" style="5"/>
    <col min="7960" max="7960" width="22" style="5" customWidth="1"/>
    <col min="7961" max="8192" width="9" style="5"/>
    <col min="8193" max="8193" width="25" style="5" customWidth="1"/>
    <col min="8194" max="8195" width="9" style="5"/>
    <col min="8196" max="8196" width="39.5" style="5" customWidth="1"/>
    <col min="8197" max="8197" width="0" style="5" hidden="1" customWidth="1"/>
    <col min="8198" max="8198" width="18.75" style="5" customWidth="1"/>
    <col min="8199" max="8199" width="12.875" style="5" customWidth="1"/>
    <col min="8200" max="8200" width="6.5" style="5" customWidth="1"/>
    <col min="8201" max="8201" width="14.875" style="5" customWidth="1"/>
    <col min="8202" max="8202" width="16.5" style="5" customWidth="1"/>
    <col min="8203" max="8203" width="16.75" style="5" customWidth="1"/>
    <col min="8204" max="8204" width="11" style="5" customWidth="1"/>
    <col min="8205" max="8205" width="18.375" style="5" customWidth="1"/>
    <col min="8206" max="8206" width="12.125" style="5" customWidth="1"/>
    <col min="8207" max="8207" width="10" style="5" customWidth="1"/>
    <col min="8208" max="8208" width="2.875" style="5" customWidth="1"/>
    <col min="8209" max="8209" width="9" style="5"/>
    <col min="8210" max="8210" width="6.25" style="5" customWidth="1"/>
    <col min="8211" max="8215" width="9" style="5"/>
    <col min="8216" max="8216" width="22" style="5" customWidth="1"/>
    <col min="8217" max="8448" width="9" style="5"/>
    <col min="8449" max="8449" width="25" style="5" customWidth="1"/>
    <col min="8450" max="8451" width="9" style="5"/>
    <col min="8452" max="8452" width="39.5" style="5" customWidth="1"/>
    <col min="8453" max="8453" width="0" style="5" hidden="1" customWidth="1"/>
    <col min="8454" max="8454" width="18.75" style="5" customWidth="1"/>
    <col min="8455" max="8455" width="12.875" style="5" customWidth="1"/>
    <col min="8456" max="8456" width="6.5" style="5" customWidth="1"/>
    <col min="8457" max="8457" width="14.875" style="5" customWidth="1"/>
    <col min="8458" max="8458" width="16.5" style="5" customWidth="1"/>
    <col min="8459" max="8459" width="16.75" style="5" customWidth="1"/>
    <col min="8460" max="8460" width="11" style="5" customWidth="1"/>
    <col min="8461" max="8461" width="18.375" style="5" customWidth="1"/>
    <col min="8462" max="8462" width="12.125" style="5" customWidth="1"/>
    <col min="8463" max="8463" width="10" style="5" customWidth="1"/>
    <col min="8464" max="8464" width="2.875" style="5" customWidth="1"/>
    <col min="8465" max="8465" width="9" style="5"/>
    <col min="8466" max="8466" width="6.25" style="5" customWidth="1"/>
    <col min="8467" max="8471" width="9" style="5"/>
    <col min="8472" max="8472" width="22" style="5" customWidth="1"/>
    <col min="8473" max="8704" width="9" style="5"/>
    <col min="8705" max="8705" width="25" style="5" customWidth="1"/>
    <col min="8706" max="8707" width="9" style="5"/>
    <col min="8708" max="8708" width="39.5" style="5" customWidth="1"/>
    <col min="8709" max="8709" width="0" style="5" hidden="1" customWidth="1"/>
    <col min="8710" max="8710" width="18.75" style="5" customWidth="1"/>
    <col min="8711" max="8711" width="12.875" style="5" customWidth="1"/>
    <col min="8712" max="8712" width="6.5" style="5" customWidth="1"/>
    <col min="8713" max="8713" width="14.875" style="5" customWidth="1"/>
    <col min="8714" max="8714" width="16.5" style="5" customWidth="1"/>
    <col min="8715" max="8715" width="16.75" style="5" customWidth="1"/>
    <col min="8716" max="8716" width="11" style="5" customWidth="1"/>
    <col min="8717" max="8717" width="18.375" style="5" customWidth="1"/>
    <col min="8718" max="8718" width="12.125" style="5" customWidth="1"/>
    <col min="8719" max="8719" width="10" style="5" customWidth="1"/>
    <col min="8720" max="8720" width="2.875" style="5" customWidth="1"/>
    <col min="8721" max="8721" width="9" style="5"/>
    <col min="8722" max="8722" width="6.25" style="5" customWidth="1"/>
    <col min="8723" max="8727" width="9" style="5"/>
    <col min="8728" max="8728" width="22" style="5" customWidth="1"/>
    <col min="8729" max="8960" width="9" style="5"/>
    <col min="8961" max="8961" width="25" style="5" customWidth="1"/>
    <col min="8962" max="8963" width="9" style="5"/>
    <col min="8964" max="8964" width="39.5" style="5" customWidth="1"/>
    <col min="8965" max="8965" width="0" style="5" hidden="1" customWidth="1"/>
    <col min="8966" max="8966" width="18.75" style="5" customWidth="1"/>
    <col min="8967" max="8967" width="12.875" style="5" customWidth="1"/>
    <col min="8968" max="8968" width="6.5" style="5" customWidth="1"/>
    <col min="8969" max="8969" width="14.875" style="5" customWidth="1"/>
    <col min="8970" max="8970" width="16.5" style="5" customWidth="1"/>
    <col min="8971" max="8971" width="16.75" style="5" customWidth="1"/>
    <col min="8972" max="8972" width="11" style="5" customWidth="1"/>
    <col min="8973" max="8973" width="18.375" style="5" customWidth="1"/>
    <col min="8974" max="8974" width="12.125" style="5" customWidth="1"/>
    <col min="8975" max="8975" width="10" style="5" customWidth="1"/>
    <col min="8976" max="8976" width="2.875" style="5" customWidth="1"/>
    <col min="8977" max="8977" width="9" style="5"/>
    <col min="8978" max="8978" width="6.25" style="5" customWidth="1"/>
    <col min="8979" max="8983" width="9" style="5"/>
    <col min="8984" max="8984" width="22" style="5" customWidth="1"/>
    <col min="8985" max="9216" width="9" style="5"/>
    <col min="9217" max="9217" width="25" style="5" customWidth="1"/>
    <col min="9218" max="9219" width="9" style="5"/>
    <col min="9220" max="9220" width="39.5" style="5" customWidth="1"/>
    <col min="9221" max="9221" width="0" style="5" hidden="1" customWidth="1"/>
    <col min="9222" max="9222" width="18.75" style="5" customWidth="1"/>
    <col min="9223" max="9223" width="12.875" style="5" customWidth="1"/>
    <col min="9224" max="9224" width="6.5" style="5" customWidth="1"/>
    <col min="9225" max="9225" width="14.875" style="5" customWidth="1"/>
    <col min="9226" max="9226" width="16.5" style="5" customWidth="1"/>
    <col min="9227" max="9227" width="16.75" style="5" customWidth="1"/>
    <col min="9228" max="9228" width="11" style="5" customWidth="1"/>
    <col min="9229" max="9229" width="18.375" style="5" customWidth="1"/>
    <col min="9230" max="9230" width="12.125" style="5" customWidth="1"/>
    <col min="9231" max="9231" width="10" style="5" customWidth="1"/>
    <col min="9232" max="9232" width="2.875" style="5" customWidth="1"/>
    <col min="9233" max="9233" width="9" style="5"/>
    <col min="9234" max="9234" width="6.25" style="5" customWidth="1"/>
    <col min="9235" max="9239" width="9" style="5"/>
    <col min="9240" max="9240" width="22" style="5" customWidth="1"/>
    <col min="9241" max="9472" width="9" style="5"/>
    <col min="9473" max="9473" width="25" style="5" customWidth="1"/>
    <col min="9474" max="9475" width="9" style="5"/>
    <col min="9476" max="9476" width="39.5" style="5" customWidth="1"/>
    <col min="9477" max="9477" width="0" style="5" hidden="1" customWidth="1"/>
    <col min="9478" max="9478" width="18.75" style="5" customWidth="1"/>
    <col min="9479" max="9479" width="12.875" style="5" customWidth="1"/>
    <col min="9480" max="9480" width="6.5" style="5" customWidth="1"/>
    <col min="9481" max="9481" width="14.875" style="5" customWidth="1"/>
    <col min="9482" max="9482" width="16.5" style="5" customWidth="1"/>
    <col min="9483" max="9483" width="16.75" style="5" customWidth="1"/>
    <col min="9484" max="9484" width="11" style="5" customWidth="1"/>
    <col min="9485" max="9485" width="18.375" style="5" customWidth="1"/>
    <col min="9486" max="9486" width="12.125" style="5" customWidth="1"/>
    <col min="9487" max="9487" width="10" style="5" customWidth="1"/>
    <col min="9488" max="9488" width="2.875" style="5" customWidth="1"/>
    <col min="9489" max="9489" width="9" style="5"/>
    <col min="9490" max="9490" width="6.25" style="5" customWidth="1"/>
    <col min="9491" max="9495" width="9" style="5"/>
    <col min="9496" max="9496" width="22" style="5" customWidth="1"/>
    <col min="9497" max="9728" width="9" style="5"/>
    <col min="9729" max="9729" width="25" style="5" customWidth="1"/>
    <col min="9730" max="9731" width="9" style="5"/>
    <col min="9732" max="9732" width="39.5" style="5" customWidth="1"/>
    <col min="9733" max="9733" width="0" style="5" hidden="1" customWidth="1"/>
    <col min="9734" max="9734" width="18.75" style="5" customWidth="1"/>
    <col min="9735" max="9735" width="12.875" style="5" customWidth="1"/>
    <col min="9736" max="9736" width="6.5" style="5" customWidth="1"/>
    <col min="9737" max="9737" width="14.875" style="5" customWidth="1"/>
    <col min="9738" max="9738" width="16.5" style="5" customWidth="1"/>
    <col min="9739" max="9739" width="16.75" style="5" customWidth="1"/>
    <col min="9740" max="9740" width="11" style="5" customWidth="1"/>
    <col min="9741" max="9741" width="18.375" style="5" customWidth="1"/>
    <col min="9742" max="9742" width="12.125" style="5" customWidth="1"/>
    <col min="9743" max="9743" width="10" style="5" customWidth="1"/>
    <col min="9744" max="9744" width="2.875" style="5" customWidth="1"/>
    <col min="9745" max="9745" width="9" style="5"/>
    <col min="9746" max="9746" width="6.25" style="5" customWidth="1"/>
    <col min="9747" max="9751" width="9" style="5"/>
    <col min="9752" max="9752" width="22" style="5" customWidth="1"/>
    <col min="9753" max="9984" width="9" style="5"/>
    <col min="9985" max="9985" width="25" style="5" customWidth="1"/>
    <col min="9986" max="9987" width="9" style="5"/>
    <col min="9988" max="9988" width="39.5" style="5" customWidth="1"/>
    <col min="9989" max="9989" width="0" style="5" hidden="1" customWidth="1"/>
    <col min="9990" max="9990" width="18.75" style="5" customWidth="1"/>
    <col min="9991" max="9991" width="12.875" style="5" customWidth="1"/>
    <col min="9992" max="9992" width="6.5" style="5" customWidth="1"/>
    <col min="9993" max="9993" width="14.875" style="5" customWidth="1"/>
    <col min="9994" max="9994" width="16.5" style="5" customWidth="1"/>
    <col min="9995" max="9995" width="16.75" style="5" customWidth="1"/>
    <col min="9996" max="9996" width="11" style="5" customWidth="1"/>
    <col min="9997" max="9997" width="18.375" style="5" customWidth="1"/>
    <col min="9998" max="9998" width="12.125" style="5" customWidth="1"/>
    <col min="9999" max="9999" width="10" style="5" customWidth="1"/>
    <col min="10000" max="10000" width="2.875" style="5" customWidth="1"/>
    <col min="10001" max="10001" width="9" style="5"/>
    <col min="10002" max="10002" width="6.25" style="5" customWidth="1"/>
    <col min="10003" max="10007" width="9" style="5"/>
    <col min="10008" max="10008" width="22" style="5" customWidth="1"/>
    <col min="10009" max="10240" width="9" style="5"/>
    <col min="10241" max="10241" width="25" style="5" customWidth="1"/>
    <col min="10242" max="10243" width="9" style="5"/>
    <col min="10244" max="10244" width="39.5" style="5" customWidth="1"/>
    <col min="10245" max="10245" width="0" style="5" hidden="1" customWidth="1"/>
    <col min="10246" max="10246" width="18.75" style="5" customWidth="1"/>
    <col min="10247" max="10247" width="12.875" style="5" customWidth="1"/>
    <col min="10248" max="10248" width="6.5" style="5" customWidth="1"/>
    <col min="10249" max="10249" width="14.875" style="5" customWidth="1"/>
    <col min="10250" max="10250" width="16.5" style="5" customWidth="1"/>
    <col min="10251" max="10251" width="16.75" style="5" customWidth="1"/>
    <col min="10252" max="10252" width="11" style="5" customWidth="1"/>
    <col min="10253" max="10253" width="18.375" style="5" customWidth="1"/>
    <col min="10254" max="10254" width="12.125" style="5" customWidth="1"/>
    <col min="10255" max="10255" width="10" style="5" customWidth="1"/>
    <col min="10256" max="10256" width="2.875" style="5" customWidth="1"/>
    <col min="10257" max="10257" width="9" style="5"/>
    <col min="10258" max="10258" width="6.25" style="5" customWidth="1"/>
    <col min="10259" max="10263" width="9" style="5"/>
    <col min="10264" max="10264" width="22" style="5" customWidth="1"/>
    <col min="10265" max="10496" width="9" style="5"/>
    <col min="10497" max="10497" width="25" style="5" customWidth="1"/>
    <col min="10498" max="10499" width="9" style="5"/>
    <col min="10500" max="10500" width="39.5" style="5" customWidth="1"/>
    <col min="10501" max="10501" width="0" style="5" hidden="1" customWidth="1"/>
    <col min="10502" max="10502" width="18.75" style="5" customWidth="1"/>
    <col min="10503" max="10503" width="12.875" style="5" customWidth="1"/>
    <col min="10504" max="10504" width="6.5" style="5" customWidth="1"/>
    <col min="10505" max="10505" width="14.875" style="5" customWidth="1"/>
    <col min="10506" max="10506" width="16.5" style="5" customWidth="1"/>
    <col min="10507" max="10507" width="16.75" style="5" customWidth="1"/>
    <col min="10508" max="10508" width="11" style="5" customWidth="1"/>
    <col min="10509" max="10509" width="18.375" style="5" customWidth="1"/>
    <col min="10510" max="10510" width="12.125" style="5" customWidth="1"/>
    <col min="10511" max="10511" width="10" style="5" customWidth="1"/>
    <col min="10512" max="10512" width="2.875" style="5" customWidth="1"/>
    <col min="10513" max="10513" width="9" style="5"/>
    <col min="10514" max="10514" width="6.25" style="5" customWidth="1"/>
    <col min="10515" max="10519" width="9" style="5"/>
    <col min="10520" max="10520" width="22" style="5" customWidth="1"/>
    <col min="10521" max="10752" width="9" style="5"/>
    <col min="10753" max="10753" width="25" style="5" customWidth="1"/>
    <col min="10754" max="10755" width="9" style="5"/>
    <col min="10756" max="10756" width="39.5" style="5" customWidth="1"/>
    <col min="10757" max="10757" width="0" style="5" hidden="1" customWidth="1"/>
    <col min="10758" max="10758" width="18.75" style="5" customWidth="1"/>
    <col min="10759" max="10759" width="12.875" style="5" customWidth="1"/>
    <col min="10760" max="10760" width="6.5" style="5" customWidth="1"/>
    <col min="10761" max="10761" width="14.875" style="5" customWidth="1"/>
    <col min="10762" max="10762" width="16.5" style="5" customWidth="1"/>
    <col min="10763" max="10763" width="16.75" style="5" customWidth="1"/>
    <col min="10764" max="10764" width="11" style="5" customWidth="1"/>
    <col min="10765" max="10765" width="18.375" style="5" customWidth="1"/>
    <col min="10766" max="10766" width="12.125" style="5" customWidth="1"/>
    <col min="10767" max="10767" width="10" style="5" customWidth="1"/>
    <col min="10768" max="10768" width="2.875" style="5" customWidth="1"/>
    <col min="10769" max="10769" width="9" style="5"/>
    <col min="10770" max="10770" width="6.25" style="5" customWidth="1"/>
    <col min="10771" max="10775" width="9" style="5"/>
    <col min="10776" max="10776" width="22" style="5" customWidth="1"/>
    <col min="10777" max="11008" width="9" style="5"/>
    <col min="11009" max="11009" width="25" style="5" customWidth="1"/>
    <col min="11010" max="11011" width="9" style="5"/>
    <col min="11012" max="11012" width="39.5" style="5" customWidth="1"/>
    <col min="11013" max="11013" width="0" style="5" hidden="1" customWidth="1"/>
    <col min="11014" max="11014" width="18.75" style="5" customWidth="1"/>
    <col min="11015" max="11015" width="12.875" style="5" customWidth="1"/>
    <col min="11016" max="11016" width="6.5" style="5" customWidth="1"/>
    <col min="11017" max="11017" width="14.875" style="5" customWidth="1"/>
    <col min="11018" max="11018" width="16.5" style="5" customWidth="1"/>
    <col min="11019" max="11019" width="16.75" style="5" customWidth="1"/>
    <col min="11020" max="11020" width="11" style="5" customWidth="1"/>
    <col min="11021" max="11021" width="18.375" style="5" customWidth="1"/>
    <col min="11022" max="11022" width="12.125" style="5" customWidth="1"/>
    <col min="11023" max="11023" width="10" style="5" customWidth="1"/>
    <col min="11024" max="11024" width="2.875" style="5" customWidth="1"/>
    <col min="11025" max="11025" width="9" style="5"/>
    <col min="11026" max="11026" width="6.25" style="5" customWidth="1"/>
    <col min="11027" max="11031" width="9" style="5"/>
    <col min="11032" max="11032" width="22" style="5" customWidth="1"/>
    <col min="11033" max="11264" width="9" style="5"/>
    <col min="11265" max="11265" width="25" style="5" customWidth="1"/>
    <col min="11266" max="11267" width="9" style="5"/>
    <col min="11268" max="11268" width="39.5" style="5" customWidth="1"/>
    <col min="11269" max="11269" width="0" style="5" hidden="1" customWidth="1"/>
    <col min="11270" max="11270" width="18.75" style="5" customWidth="1"/>
    <col min="11271" max="11271" width="12.875" style="5" customWidth="1"/>
    <col min="11272" max="11272" width="6.5" style="5" customWidth="1"/>
    <col min="11273" max="11273" width="14.875" style="5" customWidth="1"/>
    <col min="11274" max="11274" width="16.5" style="5" customWidth="1"/>
    <col min="11275" max="11275" width="16.75" style="5" customWidth="1"/>
    <col min="11276" max="11276" width="11" style="5" customWidth="1"/>
    <col min="11277" max="11277" width="18.375" style="5" customWidth="1"/>
    <col min="11278" max="11278" width="12.125" style="5" customWidth="1"/>
    <col min="11279" max="11279" width="10" style="5" customWidth="1"/>
    <col min="11280" max="11280" width="2.875" style="5" customWidth="1"/>
    <col min="11281" max="11281" width="9" style="5"/>
    <col min="11282" max="11282" width="6.25" style="5" customWidth="1"/>
    <col min="11283" max="11287" width="9" style="5"/>
    <col min="11288" max="11288" width="22" style="5" customWidth="1"/>
    <col min="11289" max="11520" width="9" style="5"/>
    <col min="11521" max="11521" width="25" style="5" customWidth="1"/>
    <col min="11522" max="11523" width="9" style="5"/>
    <col min="11524" max="11524" width="39.5" style="5" customWidth="1"/>
    <col min="11525" max="11525" width="0" style="5" hidden="1" customWidth="1"/>
    <col min="11526" max="11526" width="18.75" style="5" customWidth="1"/>
    <col min="11527" max="11527" width="12.875" style="5" customWidth="1"/>
    <col min="11528" max="11528" width="6.5" style="5" customWidth="1"/>
    <col min="11529" max="11529" width="14.875" style="5" customWidth="1"/>
    <col min="11530" max="11530" width="16.5" style="5" customWidth="1"/>
    <col min="11531" max="11531" width="16.75" style="5" customWidth="1"/>
    <col min="11532" max="11532" width="11" style="5" customWidth="1"/>
    <col min="11533" max="11533" width="18.375" style="5" customWidth="1"/>
    <col min="11534" max="11534" width="12.125" style="5" customWidth="1"/>
    <col min="11535" max="11535" width="10" style="5" customWidth="1"/>
    <col min="11536" max="11536" width="2.875" style="5" customWidth="1"/>
    <col min="11537" max="11537" width="9" style="5"/>
    <col min="11538" max="11538" width="6.25" style="5" customWidth="1"/>
    <col min="11539" max="11543" width="9" style="5"/>
    <col min="11544" max="11544" width="22" style="5" customWidth="1"/>
    <col min="11545" max="11776" width="9" style="5"/>
    <col min="11777" max="11777" width="25" style="5" customWidth="1"/>
    <col min="11778" max="11779" width="9" style="5"/>
    <col min="11780" max="11780" width="39.5" style="5" customWidth="1"/>
    <col min="11781" max="11781" width="0" style="5" hidden="1" customWidth="1"/>
    <col min="11782" max="11782" width="18.75" style="5" customWidth="1"/>
    <col min="11783" max="11783" width="12.875" style="5" customWidth="1"/>
    <col min="11784" max="11784" width="6.5" style="5" customWidth="1"/>
    <col min="11785" max="11785" width="14.875" style="5" customWidth="1"/>
    <col min="11786" max="11786" width="16.5" style="5" customWidth="1"/>
    <col min="11787" max="11787" width="16.75" style="5" customWidth="1"/>
    <col min="11788" max="11788" width="11" style="5" customWidth="1"/>
    <col min="11789" max="11789" width="18.375" style="5" customWidth="1"/>
    <col min="11790" max="11790" width="12.125" style="5" customWidth="1"/>
    <col min="11791" max="11791" width="10" style="5" customWidth="1"/>
    <col min="11792" max="11792" width="2.875" style="5" customWidth="1"/>
    <col min="11793" max="11793" width="9" style="5"/>
    <col min="11794" max="11794" width="6.25" style="5" customWidth="1"/>
    <col min="11795" max="11799" width="9" style="5"/>
    <col min="11800" max="11800" width="22" style="5" customWidth="1"/>
    <col min="11801" max="12032" width="9" style="5"/>
    <col min="12033" max="12033" width="25" style="5" customWidth="1"/>
    <col min="12034" max="12035" width="9" style="5"/>
    <col min="12036" max="12036" width="39.5" style="5" customWidth="1"/>
    <col min="12037" max="12037" width="0" style="5" hidden="1" customWidth="1"/>
    <col min="12038" max="12038" width="18.75" style="5" customWidth="1"/>
    <col min="12039" max="12039" width="12.875" style="5" customWidth="1"/>
    <col min="12040" max="12040" width="6.5" style="5" customWidth="1"/>
    <col min="12041" max="12041" width="14.875" style="5" customWidth="1"/>
    <col min="12042" max="12042" width="16.5" style="5" customWidth="1"/>
    <col min="12043" max="12043" width="16.75" style="5" customWidth="1"/>
    <col min="12044" max="12044" width="11" style="5" customWidth="1"/>
    <col min="12045" max="12045" width="18.375" style="5" customWidth="1"/>
    <col min="12046" max="12046" width="12.125" style="5" customWidth="1"/>
    <col min="12047" max="12047" width="10" style="5" customWidth="1"/>
    <col min="12048" max="12048" width="2.875" style="5" customWidth="1"/>
    <col min="12049" max="12049" width="9" style="5"/>
    <col min="12050" max="12050" width="6.25" style="5" customWidth="1"/>
    <col min="12051" max="12055" width="9" style="5"/>
    <col min="12056" max="12056" width="22" style="5" customWidth="1"/>
    <col min="12057" max="12288" width="9" style="5"/>
    <col min="12289" max="12289" width="25" style="5" customWidth="1"/>
    <col min="12290" max="12291" width="9" style="5"/>
    <col min="12292" max="12292" width="39.5" style="5" customWidth="1"/>
    <col min="12293" max="12293" width="0" style="5" hidden="1" customWidth="1"/>
    <col min="12294" max="12294" width="18.75" style="5" customWidth="1"/>
    <col min="12295" max="12295" width="12.875" style="5" customWidth="1"/>
    <col min="12296" max="12296" width="6.5" style="5" customWidth="1"/>
    <col min="12297" max="12297" width="14.875" style="5" customWidth="1"/>
    <col min="12298" max="12298" width="16.5" style="5" customWidth="1"/>
    <col min="12299" max="12299" width="16.75" style="5" customWidth="1"/>
    <col min="12300" max="12300" width="11" style="5" customWidth="1"/>
    <col min="12301" max="12301" width="18.375" style="5" customWidth="1"/>
    <col min="12302" max="12302" width="12.125" style="5" customWidth="1"/>
    <col min="12303" max="12303" width="10" style="5" customWidth="1"/>
    <col min="12304" max="12304" width="2.875" style="5" customWidth="1"/>
    <col min="12305" max="12305" width="9" style="5"/>
    <col min="12306" max="12306" width="6.25" style="5" customWidth="1"/>
    <col min="12307" max="12311" width="9" style="5"/>
    <col min="12312" max="12312" width="22" style="5" customWidth="1"/>
    <col min="12313" max="12544" width="9" style="5"/>
    <col min="12545" max="12545" width="25" style="5" customWidth="1"/>
    <col min="12546" max="12547" width="9" style="5"/>
    <col min="12548" max="12548" width="39.5" style="5" customWidth="1"/>
    <col min="12549" max="12549" width="0" style="5" hidden="1" customWidth="1"/>
    <col min="12550" max="12550" width="18.75" style="5" customWidth="1"/>
    <col min="12551" max="12551" width="12.875" style="5" customWidth="1"/>
    <col min="12552" max="12552" width="6.5" style="5" customWidth="1"/>
    <col min="12553" max="12553" width="14.875" style="5" customWidth="1"/>
    <col min="12554" max="12554" width="16.5" style="5" customWidth="1"/>
    <col min="12555" max="12555" width="16.75" style="5" customWidth="1"/>
    <col min="12556" max="12556" width="11" style="5" customWidth="1"/>
    <col min="12557" max="12557" width="18.375" style="5" customWidth="1"/>
    <col min="12558" max="12558" width="12.125" style="5" customWidth="1"/>
    <col min="12559" max="12559" width="10" style="5" customWidth="1"/>
    <col min="12560" max="12560" width="2.875" style="5" customWidth="1"/>
    <col min="12561" max="12561" width="9" style="5"/>
    <col min="12562" max="12562" width="6.25" style="5" customWidth="1"/>
    <col min="12563" max="12567" width="9" style="5"/>
    <col min="12568" max="12568" width="22" style="5" customWidth="1"/>
    <col min="12569" max="12800" width="9" style="5"/>
    <col min="12801" max="12801" width="25" style="5" customWidth="1"/>
    <col min="12802" max="12803" width="9" style="5"/>
    <col min="12804" max="12804" width="39.5" style="5" customWidth="1"/>
    <col min="12805" max="12805" width="0" style="5" hidden="1" customWidth="1"/>
    <col min="12806" max="12806" width="18.75" style="5" customWidth="1"/>
    <col min="12807" max="12807" width="12.875" style="5" customWidth="1"/>
    <col min="12808" max="12808" width="6.5" style="5" customWidth="1"/>
    <col min="12809" max="12809" width="14.875" style="5" customWidth="1"/>
    <col min="12810" max="12810" width="16.5" style="5" customWidth="1"/>
    <col min="12811" max="12811" width="16.75" style="5" customWidth="1"/>
    <col min="12812" max="12812" width="11" style="5" customWidth="1"/>
    <col min="12813" max="12813" width="18.375" style="5" customWidth="1"/>
    <col min="12814" max="12814" width="12.125" style="5" customWidth="1"/>
    <col min="12815" max="12815" width="10" style="5" customWidth="1"/>
    <col min="12816" max="12816" width="2.875" style="5" customWidth="1"/>
    <col min="12817" max="12817" width="9" style="5"/>
    <col min="12818" max="12818" width="6.25" style="5" customWidth="1"/>
    <col min="12819" max="12823" width="9" style="5"/>
    <col min="12824" max="12824" width="22" style="5" customWidth="1"/>
    <col min="12825" max="13056" width="9" style="5"/>
    <col min="13057" max="13057" width="25" style="5" customWidth="1"/>
    <col min="13058" max="13059" width="9" style="5"/>
    <col min="13060" max="13060" width="39.5" style="5" customWidth="1"/>
    <col min="13061" max="13061" width="0" style="5" hidden="1" customWidth="1"/>
    <col min="13062" max="13062" width="18.75" style="5" customWidth="1"/>
    <col min="13063" max="13063" width="12.875" style="5" customWidth="1"/>
    <col min="13064" max="13064" width="6.5" style="5" customWidth="1"/>
    <col min="13065" max="13065" width="14.875" style="5" customWidth="1"/>
    <col min="13066" max="13066" width="16.5" style="5" customWidth="1"/>
    <col min="13067" max="13067" width="16.75" style="5" customWidth="1"/>
    <col min="13068" max="13068" width="11" style="5" customWidth="1"/>
    <col min="13069" max="13069" width="18.375" style="5" customWidth="1"/>
    <col min="13070" max="13070" width="12.125" style="5" customWidth="1"/>
    <col min="13071" max="13071" width="10" style="5" customWidth="1"/>
    <col min="13072" max="13072" width="2.875" style="5" customWidth="1"/>
    <col min="13073" max="13073" width="9" style="5"/>
    <col min="13074" max="13074" width="6.25" style="5" customWidth="1"/>
    <col min="13075" max="13079" width="9" style="5"/>
    <col min="13080" max="13080" width="22" style="5" customWidth="1"/>
    <col min="13081" max="13312" width="9" style="5"/>
    <col min="13313" max="13313" width="25" style="5" customWidth="1"/>
    <col min="13314" max="13315" width="9" style="5"/>
    <col min="13316" max="13316" width="39.5" style="5" customWidth="1"/>
    <col min="13317" max="13317" width="0" style="5" hidden="1" customWidth="1"/>
    <col min="13318" max="13318" width="18.75" style="5" customWidth="1"/>
    <col min="13319" max="13319" width="12.875" style="5" customWidth="1"/>
    <col min="13320" max="13320" width="6.5" style="5" customWidth="1"/>
    <col min="13321" max="13321" width="14.875" style="5" customWidth="1"/>
    <col min="13322" max="13322" width="16.5" style="5" customWidth="1"/>
    <col min="13323" max="13323" width="16.75" style="5" customWidth="1"/>
    <col min="13324" max="13324" width="11" style="5" customWidth="1"/>
    <col min="13325" max="13325" width="18.375" style="5" customWidth="1"/>
    <col min="13326" max="13326" width="12.125" style="5" customWidth="1"/>
    <col min="13327" max="13327" width="10" style="5" customWidth="1"/>
    <col min="13328" max="13328" width="2.875" style="5" customWidth="1"/>
    <col min="13329" max="13329" width="9" style="5"/>
    <col min="13330" max="13330" width="6.25" style="5" customWidth="1"/>
    <col min="13331" max="13335" width="9" style="5"/>
    <col min="13336" max="13336" width="22" style="5" customWidth="1"/>
    <col min="13337" max="13568" width="9" style="5"/>
    <col min="13569" max="13569" width="25" style="5" customWidth="1"/>
    <col min="13570" max="13571" width="9" style="5"/>
    <col min="13572" max="13572" width="39.5" style="5" customWidth="1"/>
    <col min="13573" max="13573" width="0" style="5" hidden="1" customWidth="1"/>
    <col min="13574" max="13574" width="18.75" style="5" customWidth="1"/>
    <col min="13575" max="13575" width="12.875" style="5" customWidth="1"/>
    <col min="13576" max="13576" width="6.5" style="5" customWidth="1"/>
    <col min="13577" max="13577" width="14.875" style="5" customWidth="1"/>
    <col min="13578" max="13578" width="16.5" style="5" customWidth="1"/>
    <col min="13579" max="13579" width="16.75" style="5" customWidth="1"/>
    <col min="13580" max="13580" width="11" style="5" customWidth="1"/>
    <col min="13581" max="13581" width="18.375" style="5" customWidth="1"/>
    <col min="13582" max="13582" width="12.125" style="5" customWidth="1"/>
    <col min="13583" max="13583" width="10" style="5" customWidth="1"/>
    <col min="13584" max="13584" width="2.875" style="5" customWidth="1"/>
    <col min="13585" max="13585" width="9" style="5"/>
    <col min="13586" max="13586" width="6.25" style="5" customWidth="1"/>
    <col min="13587" max="13591" width="9" style="5"/>
    <col min="13592" max="13592" width="22" style="5" customWidth="1"/>
    <col min="13593" max="13824" width="9" style="5"/>
    <col min="13825" max="13825" width="25" style="5" customWidth="1"/>
    <col min="13826" max="13827" width="9" style="5"/>
    <col min="13828" max="13828" width="39.5" style="5" customWidth="1"/>
    <col min="13829" max="13829" width="0" style="5" hidden="1" customWidth="1"/>
    <col min="13830" max="13830" width="18.75" style="5" customWidth="1"/>
    <col min="13831" max="13831" width="12.875" style="5" customWidth="1"/>
    <col min="13832" max="13832" width="6.5" style="5" customWidth="1"/>
    <col min="13833" max="13833" width="14.875" style="5" customWidth="1"/>
    <col min="13834" max="13834" width="16.5" style="5" customWidth="1"/>
    <col min="13835" max="13835" width="16.75" style="5" customWidth="1"/>
    <col min="13836" max="13836" width="11" style="5" customWidth="1"/>
    <col min="13837" max="13837" width="18.375" style="5" customWidth="1"/>
    <col min="13838" max="13838" width="12.125" style="5" customWidth="1"/>
    <col min="13839" max="13839" width="10" style="5" customWidth="1"/>
    <col min="13840" max="13840" width="2.875" style="5" customWidth="1"/>
    <col min="13841" max="13841" width="9" style="5"/>
    <col min="13842" max="13842" width="6.25" style="5" customWidth="1"/>
    <col min="13843" max="13847" width="9" style="5"/>
    <col min="13848" max="13848" width="22" style="5" customWidth="1"/>
    <col min="13849" max="14080" width="9" style="5"/>
    <col min="14081" max="14081" width="25" style="5" customWidth="1"/>
    <col min="14082" max="14083" width="9" style="5"/>
    <col min="14084" max="14084" width="39.5" style="5" customWidth="1"/>
    <col min="14085" max="14085" width="0" style="5" hidden="1" customWidth="1"/>
    <col min="14086" max="14086" width="18.75" style="5" customWidth="1"/>
    <col min="14087" max="14087" width="12.875" style="5" customWidth="1"/>
    <col min="14088" max="14088" width="6.5" style="5" customWidth="1"/>
    <col min="14089" max="14089" width="14.875" style="5" customWidth="1"/>
    <col min="14090" max="14090" width="16.5" style="5" customWidth="1"/>
    <col min="14091" max="14091" width="16.75" style="5" customWidth="1"/>
    <col min="14092" max="14092" width="11" style="5" customWidth="1"/>
    <col min="14093" max="14093" width="18.375" style="5" customWidth="1"/>
    <col min="14094" max="14094" width="12.125" style="5" customWidth="1"/>
    <col min="14095" max="14095" width="10" style="5" customWidth="1"/>
    <col min="14096" max="14096" width="2.875" style="5" customWidth="1"/>
    <col min="14097" max="14097" width="9" style="5"/>
    <col min="14098" max="14098" width="6.25" style="5" customWidth="1"/>
    <col min="14099" max="14103" width="9" style="5"/>
    <col min="14104" max="14104" width="22" style="5" customWidth="1"/>
    <col min="14105" max="14336" width="9" style="5"/>
    <col min="14337" max="14337" width="25" style="5" customWidth="1"/>
    <col min="14338" max="14339" width="9" style="5"/>
    <col min="14340" max="14340" width="39.5" style="5" customWidth="1"/>
    <col min="14341" max="14341" width="0" style="5" hidden="1" customWidth="1"/>
    <col min="14342" max="14342" width="18.75" style="5" customWidth="1"/>
    <col min="14343" max="14343" width="12.875" style="5" customWidth="1"/>
    <col min="14344" max="14344" width="6.5" style="5" customWidth="1"/>
    <col min="14345" max="14345" width="14.875" style="5" customWidth="1"/>
    <col min="14346" max="14346" width="16.5" style="5" customWidth="1"/>
    <col min="14347" max="14347" width="16.75" style="5" customWidth="1"/>
    <col min="14348" max="14348" width="11" style="5" customWidth="1"/>
    <col min="14349" max="14349" width="18.375" style="5" customWidth="1"/>
    <col min="14350" max="14350" width="12.125" style="5" customWidth="1"/>
    <col min="14351" max="14351" width="10" style="5" customWidth="1"/>
    <col min="14352" max="14352" width="2.875" style="5" customWidth="1"/>
    <col min="14353" max="14353" width="9" style="5"/>
    <col min="14354" max="14354" width="6.25" style="5" customWidth="1"/>
    <col min="14355" max="14359" width="9" style="5"/>
    <col min="14360" max="14360" width="22" style="5" customWidth="1"/>
    <col min="14361" max="14592" width="9" style="5"/>
    <col min="14593" max="14593" width="25" style="5" customWidth="1"/>
    <col min="14594" max="14595" width="9" style="5"/>
    <col min="14596" max="14596" width="39.5" style="5" customWidth="1"/>
    <col min="14597" max="14597" width="0" style="5" hidden="1" customWidth="1"/>
    <col min="14598" max="14598" width="18.75" style="5" customWidth="1"/>
    <col min="14599" max="14599" width="12.875" style="5" customWidth="1"/>
    <col min="14600" max="14600" width="6.5" style="5" customWidth="1"/>
    <col min="14601" max="14601" width="14.875" style="5" customWidth="1"/>
    <col min="14602" max="14602" width="16.5" style="5" customWidth="1"/>
    <col min="14603" max="14603" width="16.75" style="5" customWidth="1"/>
    <col min="14604" max="14604" width="11" style="5" customWidth="1"/>
    <col min="14605" max="14605" width="18.375" style="5" customWidth="1"/>
    <col min="14606" max="14606" width="12.125" style="5" customWidth="1"/>
    <col min="14607" max="14607" width="10" style="5" customWidth="1"/>
    <col min="14608" max="14608" width="2.875" style="5" customWidth="1"/>
    <col min="14609" max="14609" width="9" style="5"/>
    <col min="14610" max="14610" width="6.25" style="5" customWidth="1"/>
    <col min="14611" max="14615" width="9" style="5"/>
    <col min="14616" max="14616" width="22" style="5" customWidth="1"/>
    <col min="14617" max="14848" width="9" style="5"/>
    <col min="14849" max="14849" width="25" style="5" customWidth="1"/>
    <col min="14850" max="14851" width="9" style="5"/>
    <col min="14852" max="14852" width="39.5" style="5" customWidth="1"/>
    <col min="14853" max="14853" width="0" style="5" hidden="1" customWidth="1"/>
    <col min="14854" max="14854" width="18.75" style="5" customWidth="1"/>
    <col min="14855" max="14855" width="12.875" style="5" customWidth="1"/>
    <col min="14856" max="14856" width="6.5" style="5" customWidth="1"/>
    <col min="14857" max="14857" width="14.875" style="5" customWidth="1"/>
    <col min="14858" max="14858" width="16.5" style="5" customWidth="1"/>
    <col min="14859" max="14859" width="16.75" style="5" customWidth="1"/>
    <col min="14860" max="14860" width="11" style="5" customWidth="1"/>
    <col min="14861" max="14861" width="18.375" style="5" customWidth="1"/>
    <col min="14862" max="14862" width="12.125" style="5" customWidth="1"/>
    <col min="14863" max="14863" width="10" style="5" customWidth="1"/>
    <col min="14864" max="14864" width="2.875" style="5" customWidth="1"/>
    <col min="14865" max="14865" width="9" style="5"/>
    <col min="14866" max="14866" width="6.25" style="5" customWidth="1"/>
    <col min="14867" max="14871" width="9" style="5"/>
    <col min="14872" max="14872" width="22" style="5" customWidth="1"/>
    <col min="14873" max="15104" width="9" style="5"/>
    <col min="15105" max="15105" width="25" style="5" customWidth="1"/>
    <col min="15106" max="15107" width="9" style="5"/>
    <col min="15108" max="15108" width="39.5" style="5" customWidth="1"/>
    <col min="15109" max="15109" width="0" style="5" hidden="1" customWidth="1"/>
    <col min="15110" max="15110" width="18.75" style="5" customWidth="1"/>
    <col min="15111" max="15111" width="12.875" style="5" customWidth="1"/>
    <col min="15112" max="15112" width="6.5" style="5" customWidth="1"/>
    <col min="15113" max="15113" width="14.875" style="5" customWidth="1"/>
    <col min="15114" max="15114" width="16.5" style="5" customWidth="1"/>
    <col min="15115" max="15115" width="16.75" style="5" customWidth="1"/>
    <col min="15116" max="15116" width="11" style="5" customWidth="1"/>
    <col min="15117" max="15117" width="18.375" style="5" customWidth="1"/>
    <col min="15118" max="15118" width="12.125" style="5" customWidth="1"/>
    <col min="15119" max="15119" width="10" style="5" customWidth="1"/>
    <col min="15120" max="15120" width="2.875" style="5" customWidth="1"/>
    <col min="15121" max="15121" width="9" style="5"/>
    <col min="15122" max="15122" width="6.25" style="5" customWidth="1"/>
    <col min="15123" max="15127" width="9" style="5"/>
    <col min="15128" max="15128" width="22" style="5" customWidth="1"/>
    <col min="15129" max="15360" width="9" style="5"/>
    <col min="15361" max="15361" width="25" style="5" customWidth="1"/>
    <col min="15362" max="15363" width="9" style="5"/>
    <col min="15364" max="15364" width="39.5" style="5" customWidth="1"/>
    <col min="15365" max="15365" width="0" style="5" hidden="1" customWidth="1"/>
    <col min="15366" max="15366" width="18.75" style="5" customWidth="1"/>
    <col min="15367" max="15367" width="12.875" style="5" customWidth="1"/>
    <col min="15368" max="15368" width="6.5" style="5" customWidth="1"/>
    <col min="15369" max="15369" width="14.875" style="5" customWidth="1"/>
    <col min="15370" max="15370" width="16.5" style="5" customWidth="1"/>
    <col min="15371" max="15371" width="16.75" style="5" customWidth="1"/>
    <col min="15372" max="15372" width="11" style="5" customWidth="1"/>
    <col min="15373" max="15373" width="18.375" style="5" customWidth="1"/>
    <col min="15374" max="15374" width="12.125" style="5" customWidth="1"/>
    <col min="15375" max="15375" width="10" style="5" customWidth="1"/>
    <col min="15376" max="15376" width="2.875" style="5" customWidth="1"/>
    <col min="15377" max="15377" width="9" style="5"/>
    <col min="15378" max="15378" width="6.25" style="5" customWidth="1"/>
    <col min="15379" max="15383" width="9" style="5"/>
    <col min="15384" max="15384" width="22" style="5" customWidth="1"/>
    <col min="15385" max="15616" width="9" style="5"/>
    <col min="15617" max="15617" width="25" style="5" customWidth="1"/>
    <col min="15618" max="15619" width="9" style="5"/>
    <col min="15620" max="15620" width="39.5" style="5" customWidth="1"/>
    <col min="15621" max="15621" width="0" style="5" hidden="1" customWidth="1"/>
    <col min="15622" max="15622" width="18.75" style="5" customWidth="1"/>
    <col min="15623" max="15623" width="12.875" style="5" customWidth="1"/>
    <col min="15624" max="15624" width="6.5" style="5" customWidth="1"/>
    <col min="15625" max="15625" width="14.875" style="5" customWidth="1"/>
    <col min="15626" max="15626" width="16.5" style="5" customWidth="1"/>
    <col min="15627" max="15627" width="16.75" style="5" customWidth="1"/>
    <col min="15628" max="15628" width="11" style="5" customWidth="1"/>
    <col min="15629" max="15629" width="18.375" style="5" customWidth="1"/>
    <col min="15630" max="15630" width="12.125" style="5" customWidth="1"/>
    <col min="15631" max="15631" width="10" style="5" customWidth="1"/>
    <col min="15632" max="15632" width="2.875" style="5" customWidth="1"/>
    <col min="15633" max="15633" width="9" style="5"/>
    <col min="15634" max="15634" width="6.25" style="5" customWidth="1"/>
    <col min="15635" max="15639" width="9" style="5"/>
    <col min="15640" max="15640" width="22" style="5" customWidth="1"/>
    <col min="15641" max="15872" width="9" style="5"/>
    <col min="15873" max="15873" width="25" style="5" customWidth="1"/>
    <col min="15874" max="15875" width="9" style="5"/>
    <col min="15876" max="15876" width="39.5" style="5" customWidth="1"/>
    <col min="15877" max="15877" width="0" style="5" hidden="1" customWidth="1"/>
    <col min="15878" max="15878" width="18.75" style="5" customWidth="1"/>
    <col min="15879" max="15879" width="12.875" style="5" customWidth="1"/>
    <col min="15880" max="15880" width="6.5" style="5" customWidth="1"/>
    <col min="15881" max="15881" width="14.875" style="5" customWidth="1"/>
    <col min="15882" max="15882" width="16.5" style="5" customWidth="1"/>
    <col min="15883" max="15883" width="16.75" style="5" customWidth="1"/>
    <col min="15884" max="15884" width="11" style="5" customWidth="1"/>
    <col min="15885" max="15885" width="18.375" style="5" customWidth="1"/>
    <col min="15886" max="15886" width="12.125" style="5" customWidth="1"/>
    <col min="15887" max="15887" width="10" style="5" customWidth="1"/>
    <col min="15888" max="15888" width="2.875" style="5" customWidth="1"/>
    <col min="15889" max="15889" width="9" style="5"/>
    <col min="15890" max="15890" width="6.25" style="5" customWidth="1"/>
    <col min="15891" max="15895" width="9" style="5"/>
    <col min="15896" max="15896" width="22" style="5" customWidth="1"/>
    <col min="15897" max="16128" width="9" style="5"/>
    <col min="16129" max="16129" width="25" style="5" customWidth="1"/>
    <col min="16130" max="16131" width="9" style="5"/>
    <col min="16132" max="16132" width="39.5" style="5" customWidth="1"/>
    <col min="16133" max="16133" width="0" style="5" hidden="1" customWidth="1"/>
    <col min="16134" max="16134" width="18.75" style="5" customWidth="1"/>
    <col min="16135" max="16135" width="12.875" style="5" customWidth="1"/>
    <col min="16136" max="16136" width="6.5" style="5" customWidth="1"/>
    <col min="16137" max="16137" width="14.875" style="5" customWidth="1"/>
    <col min="16138" max="16138" width="16.5" style="5" customWidth="1"/>
    <col min="16139" max="16139" width="16.75" style="5" customWidth="1"/>
    <col min="16140" max="16140" width="11" style="5" customWidth="1"/>
    <col min="16141" max="16141" width="18.375" style="5" customWidth="1"/>
    <col min="16142" max="16142" width="12.125" style="5" customWidth="1"/>
    <col min="16143" max="16143" width="10" style="5" customWidth="1"/>
    <col min="16144" max="16144" width="2.875" style="5" customWidth="1"/>
    <col min="16145" max="16145" width="9" style="5"/>
    <col min="16146" max="16146" width="6.25" style="5" customWidth="1"/>
    <col min="16147" max="16151" width="9" style="5"/>
    <col min="16152" max="16152" width="22" style="5" customWidth="1"/>
    <col min="16153" max="16384" width="9" style="5"/>
  </cols>
  <sheetData>
    <row r="1" spans="1:32">
      <c r="A1" s="1" t="s">
        <v>0</v>
      </c>
      <c r="B1" s="1" t="s">
        <v>1</v>
      </c>
      <c r="C1" s="1"/>
    </row>
    <row r="3" spans="1:32" outlineLevel="1">
      <c r="A3" s="125" t="s">
        <v>2</v>
      </c>
      <c r="B3" s="126"/>
      <c r="C3" s="126"/>
      <c r="D3" s="127"/>
    </row>
    <row r="4" spans="1:32" ht="18.75" outlineLevel="1">
      <c r="A4" s="4" t="s">
        <v>211</v>
      </c>
      <c r="B4" s="347" t="s">
        <v>212</v>
      </c>
      <c r="C4" s="348"/>
      <c r="D4" s="348"/>
    </row>
    <row r="5" spans="1:32" outlineLevel="1">
      <c r="A5" s="3" t="s">
        <v>9</v>
      </c>
      <c r="B5" s="348" t="s">
        <v>213</v>
      </c>
      <c r="C5" s="348"/>
      <c r="D5" s="348"/>
    </row>
    <row r="6" spans="1:32" ht="16.5" outlineLevel="1">
      <c r="A6" s="3" t="s">
        <v>11</v>
      </c>
      <c r="B6" s="348" t="s">
        <v>213</v>
      </c>
      <c r="C6" s="348"/>
      <c r="D6" s="348"/>
    </row>
    <row r="7" spans="1:32" outlineLevel="1">
      <c r="A7" s="3" t="s">
        <v>12</v>
      </c>
      <c r="B7" s="348" t="s">
        <v>213</v>
      </c>
      <c r="C7" s="348"/>
      <c r="D7" s="348"/>
    </row>
    <row r="8" spans="1:32" outlineLevel="1">
      <c r="A8" s="6" t="s">
        <v>13</v>
      </c>
      <c r="B8" s="350" t="s">
        <v>214</v>
      </c>
      <c r="C8" s="350"/>
      <c r="D8" s="350"/>
    </row>
    <row r="9" spans="1:32" outlineLevel="1">
      <c r="A9" s="3" t="s">
        <v>15</v>
      </c>
      <c r="B9" s="347" t="s">
        <v>215</v>
      </c>
      <c r="C9" s="348"/>
      <c r="D9" s="348"/>
    </row>
    <row r="10" spans="1:32" outlineLevel="1">
      <c r="A10" s="3" t="s">
        <v>17</v>
      </c>
      <c r="B10" s="347" t="s">
        <v>216</v>
      </c>
      <c r="C10" s="348"/>
      <c r="D10" s="348"/>
    </row>
    <row r="11" spans="1:32" ht="16.5" outlineLevel="1">
      <c r="A11" s="3" t="s">
        <v>19</v>
      </c>
      <c r="B11" s="347" t="s">
        <v>217</v>
      </c>
      <c r="C11" s="348"/>
      <c r="D11" s="348"/>
    </row>
    <row r="12" spans="1:32" ht="16.5" outlineLevel="1">
      <c r="A12" s="6" t="s">
        <v>21</v>
      </c>
      <c r="B12" s="349" t="s">
        <v>214</v>
      </c>
      <c r="C12" s="350"/>
      <c r="D12" s="350"/>
    </row>
    <row r="13" spans="1:32">
      <c r="A13" s="7"/>
      <c r="B13" s="8"/>
    </row>
    <row r="14" spans="1:32">
      <c r="A14" s="7"/>
      <c r="B14" s="8"/>
    </row>
    <row r="15" spans="1:32">
      <c r="A15" s="9" t="s">
        <v>218</v>
      </c>
      <c r="B15" s="8"/>
      <c r="C15" s="10" t="s">
        <v>219</v>
      </c>
      <c r="O15" s="10" t="s">
        <v>220</v>
      </c>
      <c r="X15" s="10" t="s">
        <v>221</v>
      </c>
    </row>
    <row r="16" spans="1:32" ht="25.5" outlineLevel="1">
      <c r="A16" s="351" t="s">
        <v>222</v>
      </c>
      <c r="B16" s="352"/>
      <c r="C16" s="87" t="s">
        <v>223</v>
      </c>
      <c r="D16" s="353" t="s">
        <v>224</v>
      </c>
      <c r="E16" s="354"/>
      <c r="F16" s="354"/>
      <c r="G16" s="354"/>
      <c r="H16" s="335" t="s">
        <v>225</v>
      </c>
      <c r="I16" s="336"/>
      <c r="J16" s="337"/>
      <c r="K16" s="338" t="s">
        <v>226</v>
      </c>
      <c r="L16" s="339"/>
      <c r="M16" s="339"/>
      <c r="N16" s="340"/>
      <c r="O16" s="341" t="s">
        <v>227</v>
      </c>
      <c r="P16" s="342"/>
      <c r="Q16" s="342"/>
      <c r="R16" s="343"/>
      <c r="S16" s="88" t="s">
        <v>228</v>
      </c>
      <c r="T16" s="88" t="s">
        <v>229</v>
      </c>
      <c r="U16" s="88" t="s">
        <v>230</v>
      </c>
      <c r="X16" s="89" t="s">
        <v>231</v>
      </c>
      <c r="Y16" s="90" t="s">
        <v>232</v>
      </c>
      <c r="Z16" s="90" t="s">
        <v>233</v>
      </c>
      <c r="AA16" s="90" t="s">
        <v>234</v>
      </c>
      <c r="AB16" s="89" t="s">
        <v>235</v>
      </c>
      <c r="AC16" s="91"/>
      <c r="AD16" s="91"/>
      <c r="AE16" s="91"/>
      <c r="AF16" s="91"/>
    </row>
    <row r="17" spans="1:32" ht="15" outlineLevel="1">
      <c r="A17" s="344">
        <v>200</v>
      </c>
      <c r="B17" s="345"/>
      <c r="C17" s="346">
        <v>3</v>
      </c>
      <c r="D17" s="128" t="s">
        <v>236</v>
      </c>
      <c r="E17" s="284"/>
      <c r="F17" s="284"/>
      <c r="G17" s="129"/>
      <c r="H17" s="130" t="s">
        <v>237</v>
      </c>
      <c r="I17" s="131"/>
      <c r="J17" s="17" t="s">
        <v>238</v>
      </c>
      <c r="K17" s="132">
        <f t="shared" ref="K17:K27" si="0">ROUND((H17-D17)/D17*100,1)</f>
        <v>2</v>
      </c>
      <c r="L17" s="133"/>
      <c r="M17" s="133"/>
      <c r="N17" s="134"/>
      <c r="O17" s="92" t="e">
        <f>2*U17</f>
        <v>#REF!</v>
      </c>
      <c r="P17" s="93"/>
      <c r="Q17" s="93"/>
      <c r="R17" s="94"/>
      <c r="S17" s="332" t="e">
        <f>[1]不确定度评定附表!$B8</f>
        <v>#REF!</v>
      </c>
      <c r="T17" s="332" t="e">
        <f>[1]不确定度评定附表!$D8</f>
        <v>#REF!</v>
      </c>
      <c r="U17" s="332" t="e">
        <f>[1]不确定度评定附表!$F8</f>
        <v>#REF!</v>
      </c>
      <c r="X17" s="95" t="s">
        <v>239</v>
      </c>
      <c r="Y17" s="90">
        <v>3.3000000000000002E-2</v>
      </c>
      <c r="Z17" s="90">
        <v>1.2500000000000001E-2</v>
      </c>
      <c r="AA17" s="90">
        <v>2.9000000000000001E-2</v>
      </c>
      <c r="AB17" s="89">
        <f>SQRT(Y17*Y17+Z17*Z17+AA17*AA17)</f>
        <v>4.5675485766437124E-2</v>
      </c>
      <c r="AC17" s="91"/>
      <c r="AD17" s="91"/>
      <c r="AE17" s="91"/>
      <c r="AF17" s="91"/>
    </row>
    <row r="18" spans="1:32" ht="15" outlineLevel="1">
      <c r="A18" s="344"/>
      <c r="B18" s="345"/>
      <c r="C18" s="346"/>
      <c r="D18" s="128" t="s">
        <v>240</v>
      </c>
      <c r="E18" s="284"/>
      <c r="F18" s="284"/>
      <c r="G18" s="129"/>
      <c r="H18" s="130" t="s">
        <v>241</v>
      </c>
      <c r="I18" s="131"/>
      <c r="J18" s="17" t="s">
        <v>242</v>
      </c>
      <c r="K18" s="132">
        <f t="shared" si="0"/>
        <v>1</v>
      </c>
      <c r="L18" s="133"/>
      <c r="M18" s="133"/>
      <c r="N18" s="134"/>
      <c r="O18" s="96"/>
      <c r="P18" s="97"/>
      <c r="Q18" s="97"/>
      <c r="R18" s="98"/>
      <c r="S18" s="333"/>
      <c r="T18" s="333"/>
      <c r="U18" s="333"/>
      <c r="X18" s="95" t="s">
        <v>243</v>
      </c>
      <c r="Y18" s="90">
        <v>0.16700000000000001</v>
      </c>
      <c r="Z18" s="90">
        <v>0.06</v>
      </c>
      <c r="AA18" s="90">
        <v>2.9000000000000001E-2</v>
      </c>
      <c r="AB18" s="89">
        <f>SQRT(Y18*Y18+Z18*Z18+AA18*AA18)</f>
        <v>0.1798054504179448</v>
      </c>
      <c r="AC18" s="91"/>
      <c r="AD18" s="91"/>
      <c r="AE18" s="91"/>
      <c r="AF18" s="91"/>
    </row>
    <row r="19" spans="1:32" ht="15" outlineLevel="1">
      <c r="A19" s="344"/>
      <c r="B19" s="345"/>
      <c r="C19" s="346"/>
      <c r="D19" s="128" t="s">
        <v>244</v>
      </c>
      <c r="E19" s="284"/>
      <c r="F19" s="284"/>
      <c r="G19" s="129"/>
      <c r="H19" s="130" t="s">
        <v>245</v>
      </c>
      <c r="I19" s="131"/>
      <c r="J19" s="17" t="s">
        <v>242</v>
      </c>
      <c r="K19" s="132">
        <f t="shared" si="0"/>
        <v>0.4</v>
      </c>
      <c r="L19" s="133"/>
      <c r="M19" s="133"/>
      <c r="N19" s="134"/>
      <c r="O19" s="96"/>
      <c r="P19" s="97"/>
      <c r="Q19" s="97"/>
      <c r="R19" s="98"/>
      <c r="S19" s="333"/>
      <c r="T19" s="333"/>
      <c r="U19" s="333"/>
      <c r="X19" s="95" t="s">
        <v>246</v>
      </c>
      <c r="Y19" s="90">
        <v>0.66700000000000004</v>
      </c>
      <c r="Z19" s="90">
        <v>0.25</v>
      </c>
      <c r="AA19" s="90">
        <v>2.9000000000000001E-2</v>
      </c>
      <c r="AB19" s="89">
        <f>SQRT(Y19*Y19+Z19*Z19+AA19*AA19)</f>
        <v>0.71290251788024994</v>
      </c>
      <c r="AC19" s="91"/>
      <c r="AD19" s="91"/>
      <c r="AE19" s="91"/>
      <c r="AF19" s="91"/>
    </row>
    <row r="20" spans="1:32" ht="15" outlineLevel="1">
      <c r="A20" s="344"/>
      <c r="B20" s="345"/>
      <c r="C20" s="346"/>
      <c r="D20" s="128" t="s">
        <v>247</v>
      </c>
      <c r="E20" s="284"/>
      <c r="F20" s="284"/>
      <c r="G20" s="129"/>
      <c r="H20" s="130" t="s">
        <v>248</v>
      </c>
      <c r="I20" s="131"/>
      <c r="J20" s="17" t="s">
        <v>242</v>
      </c>
      <c r="K20" s="132">
        <f t="shared" si="0"/>
        <v>0.2</v>
      </c>
      <c r="L20" s="133"/>
      <c r="M20" s="133"/>
      <c r="N20" s="134"/>
      <c r="O20" s="96"/>
      <c r="P20" s="97"/>
      <c r="Q20" s="97"/>
      <c r="R20" s="98"/>
      <c r="S20" s="333"/>
      <c r="T20" s="333"/>
      <c r="U20" s="333"/>
      <c r="X20" s="95" t="s">
        <v>249</v>
      </c>
      <c r="Y20" s="90">
        <v>3.3330000000000002</v>
      </c>
      <c r="Z20" s="90">
        <v>1.25</v>
      </c>
      <c r="AA20" s="90">
        <v>2.9000000000000001E-2</v>
      </c>
      <c r="AB20" s="89">
        <f>SQRT(Y20*Y20+Z20*Z20+AA20*AA20)</f>
        <v>3.5598075790694081</v>
      </c>
      <c r="AC20" s="91"/>
      <c r="AD20" s="91"/>
      <c r="AE20" s="91"/>
      <c r="AF20" s="91"/>
    </row>
    <row r="21" spans="1:32" ht="15" outlineLevel="1">
      <c r="A21" s="344"/>
      <c r="B21" s="345"/>
      <c r="C21" s="346"/>
      <c r="D21" s="128" t="s">
        <v>250</v>
      </c>
      <c r="E21" s="284"/>
      <c r="F21" s="284"/>
      <c r="G21" s="129"/>
      <c r="H21" s="130" t="s">
        <v>251</v>
      </c>
      <c r="I21" s="131"/>
      <c r="J21" s="17" t="s">
        <v>242</v>
      </c>
      <c r="K21" s="132">
        <f t="shared" si="0"/>
        <v>1</v>
      </c>
      <c r="L21" s="133"/>
      <c r="M21" s="133"/>
      <c r="N21" s="134"/>
      <c r="O21" s="96"/>
      <c r="P21" s="97"/>
      <c r="Q21" s="97"/>
      <c r="R21" s="98"/>
      <c r="S21" s="333"/>
      <c r="T21" s="333"/>
      <c r="U21" s="333"/>
      <c r="X21" s="99"/>
      <c r="Y21" s="99"/>
      <c r="Z21" s="99"/>
      <c r="AA21" s="99"/>
      <c r="AB21" s="99"/>
      <c r="AC21" s="99"/>
      <c r="AD21" s="99"/>
      <c r="AE21" s="99"/>
      <c r="AF21" s="99"/>
    </row>
    <row r="22" spans="1:32" ht="15" outlineLevel="1">
      <c r="A22" s="344"/>
      <c r="B22" s="345"/>
      <c r="C22" s="346"/>
      <c r="D22" s="128" t="s">
        <v>252</v>
      </c>
      <c r="E22" s="284"/>
      <c r="F22" s="284"/>
      <c r="G22" s="129"/>
      <c r="H22" s="130" t="s">
        <v>253</v>
      </c>
      <c r="I22" s="131"/>
      <c r="J22" s="17" t="s">
        <v>242</v>
      </c>
      <c r="K22" s="132">
        <f t="shared" si="0"/>
        <v>1.6</v>
      </c>
      <c r="L22" s="133"/>
      <c r="M22" s="133"/>
      <c r="N22" s="134"/>
      <c r="O22" s="96"/>
      <c r="P22" s="97"/>
      <c r="Q22" s="97"/>
      <c r="R22" s="98"/>
      <c r="S22" s="333"/>
      <c r="T22" s="333"/>
      <c r="U22" s="333"/>
      <c r="X22" s="99"/>
      <c r="Y22" s="99"/>
      <c r="Z22" s="99"/>
      <c r="AA22" s="99"/>
      <c r="AB22" s="99"/>
      <c r="AC22" s="99"/>
      <c r="AD22" s="99"/>
      <c r="AE22" s="99"/>
      <c r="AF22" s="99"/>
    </row>
    <row r="23" spans="1:32" ht="15" outlineLevel="1">
      <c r="A23" s="344"/>
      <c r="B23" s="345"/>
      <c r="C23" s="346"/>
      <c r="D23" s="128" t="s">
        <v>254</v>
      </c>
      <c r="E23" s="284"/>
      <c r="F23" s="284"/>
      <c r="G23" s="129"/>
      <c r="H23" s="130" t="s">
        <v>255</v>
      </c>
      <c r="I23" s="131"/>
      <c r="J23" s="17" t="s">
        <v>242</v>
      </c>
      <c r="K23" s="132">
        <f t="shared" si="0"/>
        <v>0.9</v>
      </c>
      <c r="L23" s="133"/>
      <c r="M23" s="133"/>
      <c r="N23" s="134"/>
      <c r="O23" s="96"/>
      <c r="P23" s="97"/>
      <c r="Q23" s="97"/>
      <c r="R23" s="98"/>
      <c r="S23" s="333"/>
      <c r="T23" s="333"/>
      <c r="U23" s="333"/>
      <c r="X23" s="320" t="s">
        <v>256</v>
      </c>
      <c r="Y23" s="305"/>
      <c r="Z23" s="305"/>
      <c r="AA23" s="305"/>
      <c r="AB23" s="305"/>
      <c r="AC23" s="305"/>
      <c r="AD23" s="305"/>
      <c r="AE23" s="305"/>
      <c r="AF23" s="306"/>
    </row>
    <row r="24" spans="1:32" ht="15" outlineLevel="1">
      <c r="A24" s="344"/>
      <c r="B24" s="345"/>
      <c r="C24" s="346"/>
      <c r="D24" s="128" t="s">
        <v>257</v>
      </c>
      <c r="E24" s="284"/>
      <c r="F24" s="284"/>
      <c r="G24" s="129"/>
      <c r="H24" s="130" t="s">
        <v>258</v>
      </c>
      <c r="I24" s="131"/>
      <c r="J24" s="17" t="s">
        <v>242</v>
      </c>
      <c r="K24" s="132">
        <f t="shared" si="0"/>
        <v>0.5</v>
      </c>
      <c r="L24" s="133"/>
      <c r="M24" s="133"/>
      <c r="N24" s="134"/>
      <c r="O24" s="96"/>
      <c r="P24" s="97"/>
      <c r="Q24" s="97"/>
      <c r="R24" s="98"/>
      <c r="S24" s="333"/>
      <c r="T24" s="333"/>
      <c r="U24" s="333"/>
      <c r="X24" s="100" t="s">
        <v>259</v>
      </c>
      <c r="Y24" s="100" t="s">
        <v>260</v>
      </c>
      <c r="Z24" s="100" t="s">
        <v>261</v>
      </c>
      <c r="AA24" s="100" t="s">
        <v>262</v>
      </c>
      <c r="AB24" s="100" t="s">
        <v>263</v>
      </c>
      <c r="AC24" s="100" t="s">
        <v>264</v>
      </c>
      <c r="AD24" s="101" t="s">
        <v>265</v>
      </c>
      <c r="AE24" s="101" t="s">
        <v>266</v>
      </c>
      <c r="AF24" s="100" t="s">
        <v>267</v>
      </c>
    </row>
    <row r="25" spans="1:32" ht="15" outlineLevel="1">
      <c r="A25" s="266"/>
      <c r="B25" s="267"/>
      <c r="C25" s="346"/>
      <c r="D25" s="331">
        <v>50</v>
      </c>
      <c r="E25" s="331"/>
      <c r="F25" s="331"/>
      <c r="G25" s="331"/>
      <c r="H25" s="130" t="s">
        <v>268</v>
      </c>
      <c r="I25" s="131"/>
      <c r="J25" s="17" t="s">
        <v>242</v>
      </c>
      <c r="K25" s="132">
        <f t="shared" si="0"/>
        <v>0.2</v>
      </c>
      <c r="L25" s="133"/>
      <c r="M25" s="133"/>
      <c r="N25" s="134"/>
      <c r="O25" s="96"/>
      <c r="P25" s="97"/>
      <c r="Q25" s="97"/>
      <c r="R25" s="98"/>
      <c r="S25" s="333"/>
      <c r="T25" s="333"/>
      <c r="U25" s="333"/>
      <c r="X25" s="100">
        <v>1.008</v>
      </c>
      <c r="Y25" s="100">
        <v>1.008</v>
      </c>
      <c r="Z25" s="100">
        <v>1.008</v>
      </c>
      <c r="AA25" s="100">
        <v>1.008</v>
      </c>
      <c r="AB25" s="100">
        <v>1.008</v>
      </c>
      <c r="AC25" s="100">
        <v>1.008</v>
      </c>
      <c r="AD25" s="100">
        <v>1.008</v>
      </c>
      <c r="AE25" s="100">
        <v>1.008</v>
      </c>
      <c r="AF25" s="100">
        <v>1.008</v>
      </c>
    </row>
    <row r="26" spans="1:32" ht="18.75" outlineLevel="1">
      <c r="A26" s="266"/>
      <c r="B26" s="267"/>
      <c r="C26" s="346"/>
      <c r="D26" s="146">
        <v>100</v>
      </c>
      <c r="E26" s="146"/>
      <c r="F26" s="146"/>
      <c r="G26" s="146"/>
      <c r="H26" s="130" t="s">
        <v>269</v>
      </c>
      <c r="I26" s="131"/>
      <c r="J26" s="17" t="s">
        <v>242</v>
      </c>
      <c r="K26" s="132">
        <f t="shared" si="0"/>
        <v>0.1</v>
      </c>
      <c r="L26" s="133"/>
      <c r="M26" s="133"/>
      <c r="N26" s="134"/>
      <c r="O26" s="96"/>
      <c r="P26" s="97"/>
      <c r="Q26" s="97"/>
      <c r="R26" s="98"/>
      <c r="S26" s="333"/>
      <c r="T26" s="333"/>
      <c r="U26" s="333"/>
      <c r="X26" s="102" t="s">
        <v>270</v>
      </c>
      <c r="Y26" s="103">
        <f>STDEV(Y25:AF25)</f>
        <v>0</v>
      </c>
      <c r="Z26" s="102" t="s">
        <v>271</v>
      </c>
      <c r="AA26" s="103">
        <f>AB17</f>
        <v>4.5675485766437124E-2</v>
      </c>
      <c r="AB26" s="102" t="s">
        <v>272</v>
      </c>
      <c r="AC26" s="104">
        <f>SQRT(Y26*Y26+AA26*AA26)</f>
        <v>4.5675485766437124E-2</v>
      </c>
      <c r="AD26" s="105"/>
      <c r="AE26" s="105"/>
      <c r="AF26" s="104"/>
    </row>
    <row r="27" spans="1:32" ht="15" outlineLevel="1">
      <c r="A27" s="259"/>
      <c r="B27" s="261"/>
      <c r="C27" s="346"/>
      <c r="D27" s="146">
        <v>200</v>
      </c>
      <c r="E27" s="146"/>
      <c r="F27" s="146"/>
      <c r="G27" s="146"/>
      <c r="H27" s="130" t="s">
        <v>273</v>
      </c>
      <c r="I27" s="131"/>
      <c r="J27" s="17" t="s">
        <v>242</v>
      </c>
      <c r="K27" s="132">
        <f t="shared" si="0"/>
        <v>0.1</v>
      </c>
      <c r="L27" s="133"/>
      <c r="M27" s="133"/>
      <c r="N27" s="134"/>
      <c r="O27" s="106"/>
      <c r="P27" s="107"/>
      <c r="Q27" s="107"/>
      <c r="R27" s="108"/>
      <c r="S27" s="334"/>
      <c r="T27" s="334"/>
      <c r="U27" s="334"/>
      <c r="X27" s="320" t="s">
        <v>274</v>
      </c>
      <c r="Y27" s="305"/>
      <c r="Z27" s="305"/>
      <c r="AA27" s="305"/>
      <c r="AB27" s="305"/>
      <c r="AC27" s="305"/>
      <c r="AD27" s="305"/>
      <c r="AE27" s="305"/>
      <c r="AF27" s="306"/>
    </row>
    <row r="28" spans="1:32" outlineLevel="1">
      <c r="A28" s="10" t="s">
        <v>275</v>
      </c>
      <c r="B28" s="10" t="s">
        <v>276</v>
      </c>
      <c r="X28" s="100" t="s">
        <v>259</v>
      </c>
      <c r="Y28" s="100" t="s">
        <v>277</v>
      </c>
      <c r="Z28" s="100" t="s">
        <v>261</v>
      </c>
      <c r="AA28" s="100" t="s">
        <v>262</v>
      </c>
      <c r="AB28" s="100" t="s">
        <v>263</v>
      </c>
      <c r="AC28" s="100" t="s">
        <v>264</v>
      </c>
      <c r="AD28" s="101" t="s">
        <v>265</v>
      </c>
      <c r="AE28" s="101" t="s">
        <v>266</v>
      </c>
      <c r="AF28" s="100" t="s">
        <v>267</v>
      </c>
    </row>
    <row r="29" spans="1:32">
      <c r="X29" s="100">
        <v>0.1</v>
      </c>
      <c r="Y29" s="100">
        <v>0.1</v>
      </c>
      <c r="Z29" s="100">
        <v>0.1</v>
      </c>
      <c r="AA29" s="100">
        <v>0.1</v>
      </c>
      <c r="AB29" s="100">
        <v>0.1</v>
      </c>
      <c r="AC29" s="100">
        <v>0.1</v>
      </c>
      <c r="AD29" s="100">
        <v>0.1</v>
      </c>
      <c r="AE29" s="100">
        <v>0.1</v>
      </c>
      <c r="AF29" s="100">
        <v>0.1</v>
      </c>
    </row>
    <row r="30" spans="1:32" ht="18.75">
      <c r="A30" s="10" t="s">
        <v>278</v>
      </c>
      <c r="C30" s="10" t="s">
        <v>279</v>
      </c>
      <c r="X30" s="102" t="s">
        <v>270</v>
      </c>
      <c r="Y30" s="103">
        <f>STDEV(Y29:AF29)</f>
        <v>1.4835979218054374E-17</v>
      </c>
      <c r="Z30" s="102" t="s">
        <v>271</v>
      </c>
      <c r="AA30" s="103">
        <f>AB18</f>
        <v>0.1798054504179448</v>
      </c>
      <c r="AB30" s="102" t="s">
        <v>280</v>
      </c>
      <c r="AC30" s="105">
        <f>SQRT(Y30*Y30+AA30*AA30)</f>
        <v>0.1798054504179448</v>
      </c>
      <c r="AD30" s="105"/>
      <c r="AE30" s="105"/>
      <c r="AF30" s="104"/>
    </row>
    <row r="31" spans="1:32" ht="18.75" outlineLevel="1">
      <c r="A31" s="321" t="s">
        <v>281</v>
      </c>
      <c r="B31" s="322"/>
      <c r="C31" s="323"/>
      <c r="D31" s="109" t="s">
        <v>282</v>
      </c>
      <c r="E31" s="324" t="s">
        <v>283</v>
      </c>
      <c r="F31" s="324"/>
      <c r="G31" s="324"/>
      <c r="H31" s="324"/>
      <c r="I31" s="325" t="s">
        <v>284</v>
      </c>
      <c r="J31" s="326"/>
      <c r="K31" s="327"/>
      <c r="L31" s="328" t="s">
        <v>285</v>
      </c>
      <c r="M31" s="329"/>
      <c r="N31" s="329"/>
      <c r="O31" s="329"/>
      <c r="P31" s="329"/>
      <c r="Q31" s="330"/>
      <c r="R31" s="324" t="s">
        <v>286</v>
      </c>
      <c r="S31" s="324"/>
      <c r="T31" s="324"/>
      <c r="U31" s="88" t="s">
        <v>287</v>
      </c>
      <c r="V31" s="88" t="s">
        <v>288</v>
      </c>
      <c r="W31" s="88" t="s">
        <v>289</v>
      </c>
      <c r="X31" s="305" t="s">
        <v>290</v>
      </c>
      <c r="Y31" s="305"/>
      <c r="Z31" s="305"/>
      <c r="AA31" s="305"/>
      <c r="AB31" s="305"/>
      <c r="AC31" s="305"/>
      <c r="AD31" s="305"/>
      <c r="AE31" s="305"/>
      <c r="AF31" s="306"/>
    </row>
    <row r="32" spans="1:32" ht="14.25" customHeight="1" outlineLevel="1">
      <c r="A32" s="146" t="s">
        <v>291</v>
      </c>
      <c r="B32" s="146"/>
      <c r="C32" s="146"/>
      <c r="D32" s="307">
        <v>3</v>
      </c>
      <c r="E32" s="310" t="s">
        <v>292</v>
      </c>
      <c r="F32" s="311"/>
      <c r="G32" s="311"/>
      <c r="H32" s="148"/>
      <c r="I32" s="313" t="s">
        <v>293</v>
      </c>
      <c r="J32" s="311"/>
      <c r="K32" s="148"/>
      <c r="L32" s="314">
        <f>IF(OR(E32="/",I32="/"),"/",ROUND((E32-I32/MID(A32,2,LEN(A32)-2))/10*100,1))</f>
        <v>0.5</v>
      </c>
      <c r="M32" s="315"/>
      <c r="N32" s="315"/>
      <c r="O32" s="315"/>
      <c r="P32" s="315"/>
      <c r="Q32" s="316"/>
      <c r="R32" s="288"/>
      <c r="S32" s="288"/>
      <c r="T32" s="288"/>
      <c r="U32" s="23"/>
      <c r="V32" s="23"/>
      <c r="W32" s="23"/>
      <c r="X32" s="104" t="s">
        <v>259</v>
      </c>
      <c r="Y32" s="100" t="s">
        <v>277</v>
      </c>
      <c r="Z32" s="100" t="s">
        <v>261</v>
      </c>
      <c r="AA32" s="100" t="s">
        <v>262</v>
      </c>
      <c r="AB32" s="100" t="s">
        <v>263</v>
      </c>
      <c r="AC32" s="100" t="s">
        <v>264</v>
      </c>
      <c r="AD32" s="101" t="s">
        <v>265</v>
      </c>
      <c r="AE32" s="101" t="s">
        <v>266</v>
      </c>
      <c r="AF32" s="100" t="s">
        <v>267</v>
      </c>
    </row>
    <row r="33" spans="1:32" outlineLevel="1">
      <c r="A33" s="146"/>
      <c r="B33" s="146"/>
      <c r="C33" s="146"/>
      <c r="D33" s="308"/>
      <c r="E33" s="149"/>
      <c r="F33" s="312"/>
      <c r="G33" s="312"/>
      <c r="H33" s="150"/>
      <c r="I33" s="149"/>
      <c r="J33" s="312"/>
      <c r="K33" s="150"/>
      <c r="L33" s="317"/>
      <c r="M33" s="318"/>
      <c r="N33" s="318"/>
      <c r="O33" s="318"/>
      <c r="P33" s="318"/>
      <c r="Q33" s="319"/>
      <c r="R33" s="288"/>
      <c r="S33" s="288"/>
      <c r="T33" s="288"/>
      <c r="U33" s="23"/>
      <c r="V33" s="23"/>
      <c r="W33" s="23"/>
      <c r="X33" s="104">
        <v>0.02</v>
      </c>
      <c r="Y33" s="100">
        <v>0.02</v>
      </c>
      <c r="Z33" s="100">
        <v>0.02</v>
      </c>
      <c r="AA33" s="100">
        <v>0.02</v>
      </c>
      <c r="AB33" s="100">
        <v>0.02</v>
      </c>
      <c r="AC33" s="100">
        <v>0.02</v>
      </c>
      <c r="AD33" s="100">
        <v>0.02</v>
      </c>
      <c r="AE33" s="100">
        <v>0.02</v>
      </c>
      <c r="AF33" s="100">
        <v>0.02</v>
      </c>
    </row>
    <row r="34" spans="1:32" ht="18.75" outlineLevel="1">
      <c r="A34" s="146"/>
      <c r="B34" s="146"/>
      <c r="C34" s="146"/>
      <c r="D34" s="308"/>
      <c r="E34" s="128" t="s">
        <v>294</v>
      </c>
      <c r="F34" s="284"/>
      <c r="G34" s="284"/>
      <c r="H34" s="129"/>
      <c r="I34" s="285" t="s">
        <v>295</v>
      </c>
      <c r="J34" s="286"/>
      <c r="K34" s="287"/>
      <c r="L34" s="151">
        <f>IF(OR(E34="/",I34="/"),"/",ROUND((E34-I34/MID(A32,2,LEN(A32)-2))/10*100,1))</f>
        <v>26.9</v>
      </c>
      <c r="M34" s="152"/>
      <c r="N34" s="152"/>
      <c r="O34" s="152"/>
      <c r="P34" s="152"/>
      <c r="Q34" s="153"/>
      <c r="R34" s="288"/>
      <c r="S34" s="288"/>
      <c r="T34" s="288"/>
      <c r="U34" s="23"/>
      <c r="V34" s="23"/>
      <c r="W34" s="23"/>
      <c r="X34" s="110" t="s">
        <v>270</v>
      </c>
      <c r="Y34" s="103">
        <f>STDEV(Y33:AF33)</f>
        <v>0</v>
      </c>
      <c r="Z34" s="102" t="s">
        <v>271</v>
      </c>
      <c r="AA34" s="103">
        <f>AB19</f>
        <v>0.71290251788024994</v>
      </c>
      <c r="AB34" s="102" t="s">
        <v>280</v>
      </c>
      <c r="AC34" s="104">
        <f>SQRT(Y34*Y34+AA34*AA34)</f>
        <v>0.71290251788024994</v>
      </c>
      <c r="AD34" s="105"/>
      <c r="AE34" s="105"/>
      <c r="AF34" s="104"/>
    </row>
    <row r="35" spans="1:32" ht="15" outlineLevel="1">
      <c r="A35" s="146"/>
      <c r="B35" s="146"/>
      <c r="C35" s="146"/>
      <c r="D35" s="308"/>
      <c r="E35" s="128" t="s">
        <v>296</v>
      </c>
      <c r="F35" s="284"/>
      <c r="G35" s="284"/>
      <c r="H35" s="129"/>
      <c r="I35" s="285" t="s">
        <v>297</v>
      </c>
      <c r="J35" s="286"/>
      <c r="K35" s="287"/>
      <c r="L35" s="151">
        <f>IF(OR(E35="/",I35="/"),"/",ROUND((E35-I35/MID(A32,2,LEN(A32)-2))/10*100,1))</f>
        <v>0.9</v>
      </c>
      <c r="M35" s="152"/>
      <c r="N35" s="152"/>
      <c r="O35" s="152"/>
      <c r="P35" s="152"/>
      <c r="Q35" s="153"/>
      <c r="R35" s="288"/>
      <c r="S35" s="288"/>
      <c r="T35" s="288"/>
      <c r="U35" s="23"/>
      <c r="V35" s="23"/>
      <c r="W35" s="23"/>
      <c r="X35" s="305" t="s">
        <v>298</v>
      </c>
      <c r="Y35" s="305"/>
      <c r="Z35" s="305"/>
      <c r="AA35" s="305"/>
      <c r="AB35" s="305"/>
      <c r="AC35" s="305"/>
      <c r="AD35" s="305"/>
      <c r="AE35" s="305"/>
      <c r="AF35" s="306"/>
    </row>
    <row r="36" spans="1:32" ht="15" outlineLevel="1">
      <c r="A36" s="146"/>
      <c r="B36" s="146"/>
      <c r="C36" s="146"/>
      <c r="D36" s="308"/>
      <c r="E36" s="128" t="s">
        <v>299</v>
      </c>
      <c r="F36" s="284"/>
      <c r="G36" s="284"/>
      <c r="H36" s="129"/>
      <c r="I36" s="285" t="s">
        <v>300</v>
      </c>
      <c r="J36" s="286"/>
      <c r="K36" s="287"/>
      <c r="L36" s="151">
        <f>IF(OR(E36="/",I36="/"),"/",ROUND((E36-I36/MID(A32,2,LEN(A32)-2))/10*100,1))</f>
        <v>44.9</v>
      </c>
      <c r="M36" s="152"/>
      <c r="N36" s="152"/>
      <c r="O36" s="152"/>
      <c r="P36" s="152"/>
      <c r="Q36" s="153"/>
      <c r="R36" s="288"/>
      <c r="S36" s="288"/>
      <c r="T36" s="288"/>
      <c r="U36" s="23"/>
      <c r="V36" s="23"/>
      <c r="W36" s="23"/>
      <c r="X36" s="104" t="s">
        <v>301</v>
      </c>
      <c r="Y36" s="100" t="s">
        <v>302</v>
      </c>
      <c r="Z36" s="100" t="s">
        <v>303</v>
      </c>
      <c r="AA36" s="100" t="s">
        <v>304</v>
      </c>
      <c r="AB36" s="100" t="s">
        <v>305</v>
      </c>
      <c r="AC36" s="100" t="s">
        <v>306</v>
      </c>
      <c r="AD36" s="101" t="s">
        <v>307</v>
      </c>
      <c r="AE36" s="101" t="s">
        <v>308</v>
      </c>
      <c r="AF36" s="100" t="s">
        <v>309</v>
      </c>
    </row>
    <row r="37" spans="1:32" ht="15" outlineLevel="1">
      <c r="A37" s="146"/>
      <c r="B37" s="146"/>
      <c r="C37" s="146"/>
      <c r="D37" s="308"/>
      <c r="E37" s="128" t="s">
        <v>310</v>
      </c>
      <c r="F37" s="284"/>
      <c r="G37" s="284"/>
      <c r="H37" s="129"/>
      <c r="I37" s="285" t="s">
        <v>311</v>
      </c>
      <c r="J37" s="286"/>
      <c r="K37" s="287"/>
      <c r="L37" s="151">
        <f>IF(OR(E37="/",I37="/"),"/",ROUND((E37-I37/MID(A32,2,LEN(A32)-2))/10*100,1))</f>
        <v>0.1</v>
      </c>
      <c r="M37" s="152"/>
      <c r="N37" s="152"/>
      <c r="O37" s="152"/>
      <c r="P37" s="152"/>
      <c r="Q37" s="153"/>
      <c r="R37" s="288"/>
      <c r="S37" s="288"/>
      <c r="T37" s="288"/>
      <c r="U37" s="23"/>
      <c r="V37" s="23"/>
      <c r="W37" s="23"/>
      <c r="X37" s="104">
        <v>2E-3</v>
      </c>
      <c r="Y37" s="100">
        <v>2E-3</v>
      </c>
      <c r="Z37" s="100">
        <v>2E-3</v>
      </c>
      <c r="AA37" s="100">
        <v>2E-3</v>
      </c>
      <c r="AB37" s="100">
        <v>2E-3</v>
      </c>
      <c r="AC37" s="100">
        <v>2E-3</v>
      </c>
      <c r="AD37" s="100">
        <v>2E-3</v>
      </c>
      <c r="AE37" s="100">
        <v>2E-3</v>
      </c>
      <c r="AF37" s="100">
        <v>2E-3</v>
      </c>
    </row>
    <row r="38" spans="1:32" ht="18.75" outlineLevel="1">
      <c r="A38" s="146"/>
      <c r="B38" s="146"/>
      <c r="C38" s="146"/>
      <c r="D38" s="308"/>
      <c r="E38" s="128" t="s">
        <v>312</v>
      </c>
      <c r="F38" s="284"/>
      <c r="G38" s="284"/>
      <c r="H38" s="129"/>
      <c r="I38" s="285" t="s">
        <v>313</v>
      </c>
      <c r="J38" s="286"/>
      <c r="K38" s="287"/>
      <c r="L38" s="151">
        <f>IF(OR(E38="/",I38="/"),"/",ROUND((E38-I38/MID(A32,2,LEN(A32)-2))/10*100,1))</f>
        <v>62.9</v>
      </c>
      <c r="M38" s="152"/>
      <c r="N38" s="152"/>
      <c r="O38" s="152"/>
      <c r="P38" s="152"/>
      <c r="Q38" s="153"/>
      <c r="R38" s="288"/>
      <c r="S38" s="288"/>
      <c r="T38" s="288"/>
      <c r="U38" s="23"/>
      <c r="V38" s="23"/>
      <c r="W38" s="23"/>
      <c r="X38" s="110" t="s">
        <v>314</v>
      </c>
      <c r="Y38" s="103">
        <f>STDEV(Y37:AF37)</f>
        <v>0</v>
      </c>
      <c r="Z38" s="102" t="s">
        <v>315</v>
      </c>
      <c r="AA38" s="103">
        <f>AB20</f>
        <v>3.5598075790694081</v>
      </c>
      <c r="AB38" s="102" t="s">
        <v>316</v>
      </c>
      <c r="AC38" s="104">
        <f>SQRT(Y38*Y38+AA38*AA38)</f>
        <v>3.5598075790694081</v>
      </c>
      <c r="AD38" s="105"/>
      <c r="AE38" s="105"/>
      <c r="AF38" s="104"/>
    </row>
    <row r="39" spans="1:32" ht="15" outlineLevel="1">
      <c r="A39" s="146"/>
      <c r="B39" s="146"/>
      <c r="C39" s="146"/>
      <c r="D39" s="308"/>
      <c r="E39" s="128" t="s">
        <v>317</v>
      </c>
      <c r="F39" s="284"/>
      <c r="G39" s="284"/>
      <c r="H39" s="129"/>
      <c r="I39" s="285" t="s">
        <v>318</v>
      </c>
      <c r="J39" s="286"/>
      <c r="K39" s="287"/>
      <c r="L39" s="151">
        <f>IF(OR(E39="/",I39="/"),"/",ROUND((E39-I39/MID(A32,2,LEN(A32)-2))/10*100,1))</f>
        <v>1.2</v>
      </c>
      <c r="M39" s="152"/>
      <c r="N39" s="152"/>
      <c r="O39" s="152"/>
      <c r="P39" s="152"/>
      <c r="Q39" s="153"/>
      <c r="R39" s="288"/>
      <c r="S39" s="288"/>
      <c r="T39" s="288"/>
      <c r="U39" s="23"/>
      <c r="V39" s="23"/>
      <c r="W39" s="23"/>
      <c r="X39" s="99"/>
      <c r="Y39" s="99"/>
      <c r="Z39" s="99"/>
      <c r="AA39" s="99"/>
      <c r="AB39" s="99"/>
      <c r="AC39" s="99"/>
      <c r="AD39" s="99"/>
      <c r="AE39" s="99"/>
      <c r="AF39" s="99"/>
    </row>
    <row r="40" spans="1:32" ht="15" outlineLevel="1">
      <c r="A40" s="146"/>
      <c r="B40" s="146"/>
      <c r="C40" s="146"/>
      <c r="D40" s="308"/>
      <c r="E40" s="128" t="s">
        <v>319</v>
      </c>
      <c r="F40" s="284"/>
      <c r="G40" s="284"/>
      <c r="H40" s="129"/>
      <c r="I40" s="285" t="s">
        <v>320</v>
      </c>
      <c r="J40" s="286"/>
      <c r="K40" s="287"/>
      <c r="L40" s="151">
        <f>IF(OR(E40="/",I40="/"),"/",ROUND((E40-I40/MID(A32,2,LEN(A32)-2))/10*100,1))</f>
        <v>80.8</v>
      </c>
      <c r="M40" s="152"/>
      <c r="N40" s="152"/>
      <c r="O40" s="152"/>
      <c r="P40" s="152"/>
      <c r="Q40" s="153"/>
      <c r="R40" s="288"/>
      <c r="S40" s="288"/>
      <c r="T40" s="288"/>
      <c r="U40" s="23"/>
      <c r="V40" s="23"/>
      <c r="W40" s="23"/>
    </row>
    <row r="41" spans="1:32" ht="15" outlineLevel="1">
      <c r="A41" s="146"/>
      <c r="B41" s="146"/>
      <c r="C41" s="146"/>
      <c r="D41" s="309"/>
      <c r="E41" s="128" t="s">
        <v>321</v>
      </c>
      <c r="F41" s="284"/>
      <c r="G41" s="284"/>
      <c r="H41" s="129"/>
      <c r="I41" s="285" t="s">
        <v>322</v>
      </c>
      <c r="J41" s="286"/>
      <c r="K41" s="287"/>
      <c r="L41" s="151">
        <f>IF(OR(E41="/",I41="/"),"/",ROUND((E41-I41/MID(A32,2,LEN(A32)-2))/10*100,1))</f>
        <v>1.4</v>
      </c>
      <c r="M41" s="152"/>
      <c r="N41" s="152"/>
      <c r="O41" s="152"/>
      <c r="P41" s="152"/>
      <c r="Q41" s="153"/>
      <c r="R41" s="288"/>
      <c r="S41" s="288"/>
      <c r="T41" s="288"/>
      <c r="U41" s="23"/>
      <c r="V41" s="23"/>
      <c r="W41" s="23"/>
    </row>
    <row r="42" spans="1:32" ht="15" outlineLevel="1">
      <c r="A42" s="146" t="s">
        <v>323</v>
      </c>
      <c r="B42" s="146"/>
      <c r="C42" s="146"/>
      <c r="D42" s="302">
        <v>3</v>
      </c>
      <c r="E42" s="128" t="s">
        <v>321</v>
      </c>
      <c r="F42" s="284"/>
      <c r="G42" s="284"/>
      <c r="H42" s="129"/>
      <c r="I42" s="285" t="s">
        <v>324</v>
      </c>
      <c r="J42" s="286"/>
      <c r="K42" s="287"/>
      <c r="L42" s="151">
        <f>IF(OR(E42="/",I42="/"),"/",ROUND((E42-I42/MID(A42,2,LEN(A42)-2))/10*100,1))</f>
        <v>-0.4</v>
      </c>
      <c r="M42" s="152"/>
      <c r="N42" s="152"/>
      <c r="O42" s="152"/>
      <c r="P42" s="152"/>
      <c r="Q42" s="153"/>
      <c r="R42" s="288"/>
      <c r="S42" s="288"/>
      <c r="T42" s="288"/>
      <c r="U42" s="23"/>
      <c r="V42" s="23"/>
      <c r="W42" s="23"/>
    </row>
    <row r="43" spans="1:32" ht="15" outlineLevel="1">
      <c r="A43" s="146"/>
      <c r="B43" s="146"/>
      <c r="C43" s="146"/>
      <c r="D43" s="303"/>
      <c r="E43" s="128" t="s">
        <v>325</v>
      </c>
      <c r="F43" s="284"/>
      <c r="G43" s="284"/>
      <c r="H43" s="129"/>
      <c r="I43" s="285" t="s">
        <v>326</v>
      </c>
      <c r="J43" s="286"/>
      <c r="K43" s="287"/>
      <c r="L43" s="151">
        <f>IF(OR(E43="/",I43="/"),"/",ROUND((E43-I43/MID(A42,2,LEN(A42)-2))/10*100,1))</f>
        <v>0.1</v>
      </c>
      <c r="M43" s="152"/>
      <c r="N43" s="152"/>
      <c r="O43" s="152"/>
      <c r="P43" s="152"/>
      <c r="Q43" s="153"/>
      <c r="R43" s="288"/>
      <c r="S43" s="288"/>
      <c r="T43" s="288"/>
      <c r="U43" s="23"/>
      <c r="V43" s="23"/>
      <c r="W43" s="23"/>
    </row>
    <row r="44" spans="1:32" ht="15" outlineLevel="1">
      <c r="A44" s="146"/>
      <c r="B44" s="146"/>
      <c r="C44" s="146"/>
      <c r="D44" s="304"/>
      <c r="E44" s="128" t="s">
        <v>327</v>
      </c>
      <c r="F44" s="284"/>
      <c r="G44" s="284"/>
      <c r="H44" s="129"/>
      <c r="I44" s="285" t="s">
        <v>328</v>
      </c>
      <c r="J44" s="286"/>
      <c r="K44" s="287"/>
      <c r="L44" s="151">
        <f>IF(OR(E44="/",I44="/"),"/",ROUND((E44-I44/MID(A42,2,LEN(A42)-2))/10*100,1))</f>
        <v>-1.6</v>
      </c>
      <c r="M44" s="152"/>
      <c r="N44" s="152"/>
      <c r="O44" s="152"/>
      <c r="P44" s="152"/>
      <c r="Q44" s="153"/>
      <c r="R44" s="288"/>
      <c r="S44" s="288"/>
      <c r="T44" s="288"/>
      <c r="U44" s="23"/>
      <c r="V44" s="23"/>
      <c r="W44" s="23"/>
    </row>
    <row r="45" spans="1:32" ht="15" outlineLevel="1">
      <c r="A45" s="146" t="s">
        <v>329</v>
      </c>
      <c r="B45" s="146"/>
      <c r="C45" s="146"/>
      <c r="D45" s="302">
        <v>3</v>
      </c>
      <c r="E45" s="128" t="s">
        <v>321</v>
      </c>
      <c r="F45" s="284"/>
      <c r="G45" s="284"/>
      <c r="H45" s="129"/>
      <c r="I45" s="285" t="s">
        <v>330</v>
      </c>
      <c r="J45" s="286"/>
      <c r="K45" s="287"/>
      <c r="L45" s="151">
        <f>IF(OR(E45="/",I45="/"),"/",ROUND((E45-I45/MID(A45,2,LEN(A45)-2))/10*100,1))</f>
        <v>1.8</v>
      </c>
      <c r="M45" s="152"/>
      <c r="N45" s="152"/>
      <c r="O45" s="152"/>
      <c r="P45" s="152"/>
      <c r="Q45" s="153"/>
      <c r="R45" s="288"/>
      <c r="S45" s="288"/>
      <c r="T45" s="288"/>
      <c r="U45" s="23"/>
      <c r="V45" s="23"/>
      <c r="W45" s="23"/>
    </row>
    <row r="46" spans="1:32" ht="15" outlineLevel="1">
      <c r="A46" s="146"/>
      <c r="B46" s="146"/>
      <c r="C46" s="146"/>
      <c r="D46" s="303"/>
      <c r="E46" s="128" t="s">
        <v>325</v>
      </c>
      <c r="F46" s="284"/>
      <c r="G46" s="284"/>
      <c r="H46" s="129"/>
      <c r="I46" s="285" t="s">
        <v>331</v>
      </c>
      <c r="J46" s="286"/>
      <c r="K46" s="287"/>
      <c r="L46" s="151">
        <f>IF(OR(E46="/",I46="/"),"/",ROUND((E46-I46/MID(A45,2,LEN(A45)-2))/10*100,1))</f>
        <v>1.6</v>
      </c>
      <c r="M46" s="152"/>
      <c r="N46" s="152"/>
      <c r="O46" s="152"/>
      <c r="P46" s="152"/>
      <c r="Q46" s="153"/>
      <c r="R46" s="288"/>
      <c r="S46" s="288"/>
      <c r="T46" s="288"/>
      <c r="U46" s="23"/>
      <c r="V46" s="23"/>
      <c r="W46" s="23"/>
    </row>
    <row r="47" spans="1:32" ht="15" outlineLevel="1">
      <c r="A47" s="146"/>
      <c r="B47" s="146"/>
      <c r="C47" s="146"/>
      <c r="D47" s="304"/>
      <c r="E47" s="128" t="s">
        <v>327</v>
      </c>
      <c r="F47" s="284"/>
      <c r="G47" s="284"/>
      <c r="H47" s="129"/>
      <c r="I47" s="285" t="s">
        <v>332</v>
      </c>
      <c r="J47" s="286"/>
      <c r="K47" s="287"/>
      <c r="L47" s="151">
        <f>IF(OR(E47="/",I47="/"),"/",ROUND((E47-I47/MID(A45,2,LEN(A45)-2))/10*100,1))</f>
        <v>0.9</v>
      </c>
      <c r="M47" s="152"/>
      <c r="N47" s="152"/>
      <c r="O47" s="152"/>
      <c r="P47" s="152"/>
      <c r="Q47" s="153"/>
      <c r="R47" s="288"/>
      <c r="S47" s="288"/>
      <c r="T47" s="288"/>
      <c r="U47" s="23"/>
      <c r="V47" s="23"/>
      <c r="W47" s="23"/>
    </row>
    <row r="48" spans="1:32" outlineLevel="1"/>
    <row r="49" spans="1:20" outlineLevel="1">
      <c r="A49" s="10" t="s">
        <v>333</v>
      </c>
      <c r="B49" s="10" t="s">
        <v>334</v>
      </c>
    </row>
    <row r="51" spans="1:20">
      <c r="A51" s="10" t="s">
        <v>335</v>
      </c>
      <c r="C51" s="10" t="s">
        <v>336</v>
      </c>
    </row>
    <row r="52" spans="1:20" outlineLevel="1">
      <c r="A52" s="289" t="s">
        <v>337</v>
      </c>
      <c r="B52" s="290"/>
      <c r="C52" s="291"/>
      <c r="D52" s="298" t="s">
        <v>338</v>
      </c>
      <c r="E52" s="299" t="s">
        <v>339</v>
      </c>
      <c r="F52" s="300"/>
      <c r="G52" s="301" t="s">
        <v>340</v>
      </c>
      <c r="H52" s="300"/>
      <c r="I52" s="298" t="s">
        <v>341</v>
      </c>
      <c r="J52" s="156" t="s">
        <v>342</v>
      </c>
      <c r="K52" s="156" t="s">
        <v>343</v>
      </c>
      <c r="L52" s="281" t="s">
        <v>344</v>
      </c>
      <c r="M52" s="156" t="s">
        <v>345</v>
      </c>
      <c r="N52" s="156" t="s">
        <v>346</v>
      </c>
      <c r="O52" s="158" t="s">
        <v>347</v>
      </c>
      <c r="P52" s="148"/>
      <c r="Q52" s="158" t="s">
        <v>348</v>
      </c>
      <c r="R52" s="148"/>
      <c r="S52" s="158" t="s">
        <v>349</v>
      </c>
      <c r="T52" s="148"/>
    </row>
    <row r="53" spans="1:20" outlineLevel="1">
      <c r="A53" s="292"/>
      <c r="B53" s="293"/>
      <c r="C53" s="294"/>
      <c r="D53" s="282"/>
      <c r="E53" s="282"/>
      <c r="F53" s="282"/>
      <c r="G53" s="282"/>
      <c r="H53" s="282"/>
      <c r="I53" s="282"/>
      <c r="J53" s="157"/>
      <c r="K53" s="157"/>
      <c r="L53" s="282"/>
      <c r="M53" s="157"/>
      <c r="N53" s="157"/>
      <c r="O53" s="154"/>
      <c r="P53" s="155"/>
      <c r="Q53" s="154"/>
      <c r="R53" s="155"/>
      <c r="S53" s="154"/>
      <c r="T53" s="155"/>
    </row>
    <row r="54" spans="1:20" outlineLevel="1">
      <c r="A54" s="295"/>
      <c r="B54" s="296"/>
      <c r="C54" s="297"/>
      <c r="D54" s="283"/>
      <c r="E54" s="283"/>
      <c r="F54" s="283"/>
      <c r="G54" s="283"/>
      <c r="H54" s="283"/>
      <c r="I54" s="283"/>
      <c r="J54" s="280"/>
      <c r="K54" s="280"/>
      <c r="L54" s="283"/>
      <c r="M54" s="280"/>
      <c r="N54" s="280"/>
      <c r="O54" s="149"/>
      <c r="P54" s="150"/>
      <c r="Q54" s="149"/>
      <c r="R54" s="150"/>
      <c r="S54" s="149"/>
      <c r="T54" s="150"/>
    </row>
    <row r="55" spans="1:20" ht="15" outlineLevel="1">
      <c r="A55" s="240" t="s">
        <v>323</v>
      </c>
      <c r="B55" s="240"/>
      <c r="C55" s="240"/>
      <c r="D55" s="41">
        <v>10</v>
      </c>
      <c r="E55" s="276" t="s">
        <v>350</v>
      </c>
      <c r="F55" s="277"/>
      <c r="G55" s="278">
        <f>(D55-E55/MID(A55,2,LEN(A55)-2))/D55*100</f>
        <v>9.9999999999997882E-2</v>
      </c>
      <c r="H55" s="279"/>
      <c r="I55" s="41">
        <v>10</v>
      </c>
      <c r="J55" s="42">
        <v>9.98</v>
      </c>
      <c r="K55" s="48">
        <f>(I55-J55/MID(A55,2,LEN(A55)-2))/D55*100</f>
        <v>0.19999999999999576</v>
      </c>
      <c r="L55" s="45">
        <v>10</v>
      </c>
      <c r="M55" s="42">
        <v>9.98</v>
      </c>
      <c r="N55" s="45">
        <f>(L55-M55/MID(A55,2,LEN(A55)-2))/D55*100</f>
        <v>0.19999999999999576</v>
      </c>
      <c r="O55" s="159">
        <v>10</v>
      </c>
      <c r="P55" s="159"/>
      <c r="Q55" s="163">
        <v>9.99</v>
      </c>
      <c r="R55" s="164"/>
      <c r="S55" s="159">
        <f>(O55-Q55/MID(A55,2,LEN(A55)-2))/D55*100</f>
        <v>9.9999999999997882E-2</v>
      </c>
      <c r="T55" s="159"/>
    </row>
    <row r="56" spans="1:20" ht="15" outlineLevel="1">
      <c r="A56" s="240" t="s">
        <v>351</v>
      </c>
      <c r="B56" s="240"/>
      <c r="C56" s="240"/>
      <c r="D56" s="41">
        <v>10</v>
      </c>
      <c r="E56" s="276" t="s">
        <v>322</v>
      </c>
      <c r="F56" s="277"/>
      <c r="G56" s="278">
        <f>(D56-E56/MID(A56,2,LEN(A56)-2))/D56*100</f>
        <v>1.4000000000000057</v>
      </c>
      <c r="H56" s="279"/>
      <c r="I56" s="41">
        <v>10</v>
      </c>
      <c r="J56" s="47">
        <v>98.5</v>
      </c>
      <c r="K56" s="48">
        <f>(I56-J56/MID(A56,2,LEN(A56)-2))/D56*100</f>
        <v>1.5000000000000036</v>
      </c>
      <c r="L56" s="45">
        <v>10</v>
      </c>
      <c r="M56" s="47">
        <v>98.6</v>
      </c>
      <c r="N56" s="48">
        <f>(L56-M56/MID(A56,2,LEN(A56)-2))/D56*100</f>
        <v>1.4000000000000057</v>
      </c>
      <c r="O56" s="159">
        <v>10</v>
      </c>
      <c r="P56" s="159"/>
      <c r="Q56" s="160" t="s">
        <v>352</v>
      </c>
      <c r="R56" s="161"/>
      <c r="S56" s="162">
        <f>(O56-Q56/MID(A56,2,LEN(A56)-2))/D56*100</f>
        <v>1.5000000000000036</v>
      </c>
      <c r="T56" s="162"/>
    </row>
    <row r="57" spans="1:20" ht="15" outlineLevel="1">
      <c r="A57" s="240" t="s">
        <v>353</v>
      </c>
      <c r="B57" s="240"/>
      <c r="C57" s="240"/>
      <c r="D57" s="41">
        <v>10</v>
      </c>
      <c r="E57" s="276" t="s">
        <v>330</v>
      </c>
      <c r="F57" s="277"/>
      <c r="G57" s="278">
        <f>(D57-E57/MID(A57,2,LEN(A57)-2))/D57*100</f>
        <v>1.7999999999999972</v>
      </c>
      <c r="H57" s="279"/>
      <c r="I57" s="41">
        <v>10</v>
      </c>
      <c r="J57" s="48">
        <v>981</v>
      </c>
      <c r="K57" s="48">
        <f>(I57-J57/MID(A57,2,LEN(A57)-2))/D57*100</f>
        <v>1.899999999999995</v>
      </c>
      <c r="L57" s="45">
        <v>10</v>
      </c>
      <c r="M57" s="48">
        <v>982</v>
      </c>
      <c r="N57" s="48">
        <f>(L57-M57/MID(A57,2,LEN(A57)-2))/D57*100</f>
        <v>1.7999999999999972</v>
      </c>
      <c r="O57" s="159">
        <v>10</v>
      </c>
      <c r="P57" s="159"/>
      <c r="Q57" s="160" t="s">
        <v>354</v>
      </c>
      <c r="R57" s="161"/>
      <c r="S57" s="162">
        <f>(O57-Q57/MID(A57,2,LEN(A57)-2))/D57*100</f>
        <v>1.899999999999995</v>
      </c>
      <c r="T57" s="162"/>
    </row>
    <row r="59" spans="1:20">
      <c r="A59" s="10" t="s">
        <v>355</v>
      </c>
      <c r="C59" s="10" t="s">
        <v>219</v>
      </c>
    </row>
    <row r="61" spans="1:20" outlineLevel="1">
      <c r="A61" s="268" t="s">
        <v>222</v>
      </c>
      <c r="B61" s="268"/>
      <c r="C61" s="268" t="s">
        <v>356</v>
      </c>
      <c r="D61" s="268"/>
      <c r="E61" s="268" t="s">
        <v>357</v>
      </c>
      <c r="F61" s="269"/>
      <c r="G61" s="269"/>
      <c r="H61" s="269"/>
      <c r="I61" s="270" t="s">
        <v>358</v>
      </c>
      <c r="J61" s="271"/>
      <c r="K61" s="111" t="s">
        <v>359</v>
      </c>
      <c r="L61" s="272" t="s">
        <v>360</v>
      </c>
      <c r="M61" s="273"/>
      <c r="N61" s="273"/>
      <c r="O61" s="274"/>
      <c r="P61" s="275" t="s">
        <v>361</v>
      </c>
      <c r="Q61" s="275"/>
      <c r="R61" s="275"/>
    </row>
    <row r="62" spans="1:20" ht="15" outlineLevel="1">
      <c r="A62" s="264">
        <v>20</v>
      </c>
      <c r="B62" s="265">
        <v>20</v>
      </c>
      <c r="C62" s="240">
        <v>0</v>
      </c>
      <c r="D62" s="240"/>
      <c r="E62" s="241">
        <v>20</v>
      </c>
      <c r="F62" s="241"/>
      <c r="G62" s="241"/>
      <c r="H62" s="241"/>
      <c r="I62" s="242" t="s">
        <v>362</v>
      </c>
      <c r="J62" s="242"/>
      <c r="K62" s="50">
        <f>(I62-E62)/E62</f>
        <v>-5.0000000000007818E-4</v>
      </c>
      <c r="L62" s="243">
        <v>20.100000000000001</v>
      </c>
      <c r="M62" s="244"/>
      <c r="N62" s="244"/>
      <c r="O62" s="245"/>
      <c r="P62" s="246">
        <f>(I62-L62)/A62</f>
        <v>-5.5000000000001489E-3</v>
      </c>
      <c r="Q62" s="246"/>
      <c r="R62" s="246"/>
    </row>
    <row r="63" spans="1:20" ht="15" outlineLevel="1">
      <c r="A63" s="266">
        <v>20</v>
      </c>
      <c r="B63" s="267">
        <v>20</v>
      </c>
      <c r="C63" s="240">
        <v>1000</v>
      </c>
      <c r="D63" s="240"/>
      <c r="E63" s="241">
        <v>20</v>
      </c>
      <c r="F63" s="241"/>
      <c r="G63" s="241"/>
      <c r="H63" s="241"/>
      <c r="I63" s="242" t="s">
        <v>363</v>
      </c>
      <c r="J63" s="242"/>
      <c r="K63" s="50">
        <f>(I63-E63)/E63</f>
        <v>0</v>
      </c>
      <c r="L63" s="243">
        <v>20.100000000000001</v>
      </c>
      <c r="M63" s="244"/>
      <c r="N63" s="244"/>
      <c r="O63" s="245"/>
      <c r="P63" s="246">
        <f>(I63-L63)/A63</f>
        <v>-5.0000000000000712E-3</v>
      </c>
      <c r="Q63" s="246"/>
      <c r="R63" s="246"/>
    </row>
    <row r="64" spans="1:20" ht="15" outlineLevel="1">
      <c r="A64" s="266">
        <v>20</v>
      </c>
      <c r="B64" s="267">
        <v>20</v>
      </c>
      <c r="C64" s="240">
        <v>2000</v>
      </c>
      <c r="D64" s="240"/>
      <c r="E64" s="241">
        <v>20</v>
      </c>
      <c r="F64" s="241"/>
      <c r="G64" s="241"/>
      <c r="H64" s="241"/>
      <c r="I64" s="242" t="s">
        <v>363</v>
      </c>
      <c r="J64" s="242"/>
      <c r="K64" s="50">
        <f>(I64-E64)/E64</f>
        <v>0</v>
      </c>
      <c r="L64" s="243">
        <v>20.100000000000001</v>
      </c>
      <c r="M64" s="244"/>
      <c r="N64" s="244"/>
      <c r="O64" s="245"/>
      <c r="P64" s="246">
        <f>(I64-L64)/A64</f>
        <v>-5.0000000000000712E-3</v>
      </c>
      <c r="Q64" s="246"/>
      <c r="R64" s="246"/>
    </row>
    <row r="65" spans="1:20" ht="15" outlineLevel="1">
      <c r="A65" s="259">
        <v>20</v>
      </c>
      <c r="B65" s="261">
        <v>20</v>
      </c>
      <c r="C65" s="240">
        <v>5000</v>
      </c>
      <c r="D65" s="240"/>
      <c r="E65" s="241">
        <v>20</v>
      </c>
      <c r="F65" s="241"/>
      <c r="G65" s="241"/>
      <c r="H65" s="241"/>
      <c r="I65" s="242" t="s">
        <v>363</v>
      </c>
      <c r="J65" s="242"/>
      <c r="K65" s="50">
        <f>(I65-E65)/E65</f>
        <v>0</v>
      </c>
      <c r="L65" s="243">
        <v>20.100000000000001</v>
      </c>
      <c r="M65" s="244"/>
      <c r="N65" s="244"/>
      <c r="O65" s="245"/>
      <c r="P65" s="246">
        <f>(I65-L65)/A65</f>
        <v>-5.0000000000000712E-3</v>
      </c>
      <c r="Q65" s="246"/>
      <c r="R65" s="246"/>
    </row>
    <row r="66" spans="1:20">
      <c r="A66" s="10" t="s">
        <v>364</v>
      </c>
      <c r="C66" s="10" t="s">
        <v>365</v>
      </c>
    </row>
    <row r="67" spans="1:20" outlineLevel="1">
      <c r="A67" s="247" t="s">
        <v>337</v>
      </c>
      <c r="B67" s="248"/>
      <c r="C67" s="249"/>
      <c r="D67" s="253" t="s">
        <v>366</v>
      </c>
      <c r="E67" s="254"/>
      <c r="F67" s="255"/>
      <c r="G67" s="256" t="s">
        <v>367</v>
      </c>
      <c r="H67" s="257"/>
      <c r="I67" s="258"/>
      <c r="J67" s="262" t="s">
        <v>368</v>
      </c>
      <c r="K67" s="263"/>
      <c r="L67" s="229" t="s">
        <v>359</v>
      </c>
      <c r="M67" s="231"/>
      <c r="N67" s="226" t="s">
        <v>369</v>
      </c>
      <c r="O67" s="227"/>
      <c r="P67" s="227"/>
      <c r="Q67" s="228"/>
      <c r="R67" s="229" t="s">
        <v>361</v>
      </c>
      <c r="S67" s="230"/>
      <c r="T67" s="231"/>
    </row>
    <row r="68" spans="1:20" outlineLevel="1">
      <c r="A68" s="250"/>
      <c r="B68" s="251"/>
      <c r="C68" s="252"/>
      <c r="D68" s="232" t="s">
        <v>370</v>
      </c>
      <c r="E68" s="233"/>
      <c r="F68" s="234"/>
      <c r="G68" s="259"/>
      <c r="H68" s="260"/>
      <c r="I68" s="261"/>
      <c r="J68" s="235" t="s">
        <v>370</v>
      </c>
      <c r="K68" s="236"/>
      <c r="L68" s="237" t="s">
        <v>371</v>
      </c>
      <c r="M68" s="238"/>
      <c r="N68" s="237" t="s">
        <v>370</v>
      </c>
      <c r="O68" s="239"/>
      <c r="P68" s="239"/>
      <c r="Q68" s="238"/>
      <c r="R68" s="237" t="s">
        <v>371</v>
      </c>
      <c r="S68" s="239"/>
      <c r="T68" s="238"/>
    </row>
    <row r="69" spans="1:20" ht="15" outlineLevel="1">
      <c r="A69" s="215" t="s">
        <v>372</v>
      </c>
      <c r="B69" s="216"/>
      <c r="C69" s="217"/>
      <c r="D69" s="210">
        <v>0</v>
      </c>
      <c r="E69" s="211"/>
      <c r="F69" s="212"/>
      <c r="G69" s="210">
        <v>10</v>
      </c>
      <c r="H69" s="211"/>
      <c r="I69" s="212"/>
      <c r="J69" s="213">
        <v>9.98</v>
      </c>
      <c r="K69" s="214"/>
      <c r="L69" s="224">
        <f>(G69-J69/MID(A69,2,LEN(A69)-2))/G69*100</f>
        <v>0.19999999999999576</v>
      </c>
      <c r="M69" s="225"/>
      <c r="N69" s="207">
        <v>9.99</v>
      </c>
      <c r="O69" s="208"/>
      <c r="P69" s="208"/>
      <c r="Q69" s="209"/>
      <c r="R69" s="151">
        <f>L69-L57</f>
        <v>-9.8000000000000043</v>
      </c>
      <c r="S69" s="152"/>
      <c r="T69" s="153"/>
    </row>
    <row r="70" spans="1:20" ht="15" outlineLevel="1">
      <c r="A70" s="218"/>
      <c r="B70" s="219"/>
      <c r="C70" s="220"/>
      <c r="D70" s="210">
        <v>1000</v>
      </c>
      <c r="E70" s="211"/>
      <c r="F70" s="212"/>
      <c r="G70" s="210">
        <v>10</v>
      </c>
      <c r="H70" s="211"/>
      <c r="I70" s="212"/>
      <c r="J70" s="213">
        <v>9.99</v>
      </c>
      <c r="K70" s="214"/>
      <c r="L70" s="151">
        <f>(G70-J70/MID(A69,2,LEN(A69)-2))/G70*100</f>
        <v>9.9999999999997882E-2</v>
      </c>
      <c r="M70" s="153"/>
      <c r="N70" s="207">
        <v>9.99</v>
      </c>
      <c r="O70" s="208"/>
      <c r="P70" s="208"/>
      <c r="Q70" s="209"/>
      <c r="R70" s="151">
        <f>L70-L57</f>
        <v>-9.9000000000000021</v>
      </c>
      <c r="S70" s="152"/>
      <c r="T70" s="153"/>
    </row>
    <row r="71" spans="1:20" ht="15" outlineLevel="1">
      <c r="A71" s="218"/>
      <c r="B71" s="219"/>
      <c r="C71" s="220"/>
      <c r="D71" s="210">
        <v>2000</v>
      </c>
      <c r="E71" s="211"/>
      <c r="F71" s="212"/>
      <c r="G71" s="210">
        <v>10</v>
      </c>
      <c r="H71" s="211"/>
      <c r="I71" s="212"/>
      <c r="J71" s="213">
        <v>9.99</v>
      </c>
      <c r="K71" s="214"/>
      <c r="L71" s="151">
        <f>(G71-J71/MID(A69,2,LEN(A69)-2))/G71*100</f>
        <v>9.9999999999997882E-2</v>
      </c>
      <c r="M71" s="153"/>
      <c r="N71" s="207">
        <v>9.99</v>
      </c>
      <c r="O71" s="208"/>
      <c r="P71" s="208"/>
      <c r="Q71" s="209"/>
      <c r="R71" s="151">
        <f>L71-L57</f>
        <v>-9.9000000000000021</v>
      </c>
      <c r="S71" s="152"/>
      <c r="T71" s="153"/>
    </row>
    <row r="72" spans="1:20" ht="15" outlineLevel="1">
      <c r="A72" s="221"/>
      <c r="B72" s="222"/>
      <c r="C72" s="223"/>
      <c r="D72" s="210">
        <v>5000</v>
      </c>
      <c r="E72" s="211"/>
      <c r="F72" s="212"/>
      <c r="G72" s="210">
        <v>10</v>
      </c>
      <c r="H72" s="211"/>
      <c r="I72" s="212"/>
      <c r="J72" s="213">
        <v>10.02</v>
      </c>
      <c r="K72" s="214"/>
      <c r="L72" s="151">
        <f>(G72-J72/MID(A69,2,LEN(A69)-2))/G72*100</f>
        <v>-0.19999999999999576</v>
      </c>
      <c r="M72" s="153"/>
      <c r="N72" s="207">
        <v>9.99</v>
      </c>
      <c r="O72" s="208"/>
      <c r="P72" s="208"/>
      <c r="Q72" s="209"/>
      <c r="R72" s="151">
        <f>L72-L57</f>
        <v>-10.199999999999996</v>
      </c>
      <c r="S72" s="152"/>
      <c r="T72" s="153"/>
    </row>
    <row r="73" spans="1:20" outlineLevel="1">
      <c r="A73" s="10" t="s">
        <v>333</v>
      </c>
      <c r="B73" s="10" t="s">
        <v>373</v>
      </c>
    </row>
  </sheetData>
  <protectedRanges>
    <protectedRange sqref="B32 A32:A47 B33:C47 E32 D32:D47 I32 E34:E47 F32:H47 J32:J47 I34:I47" name="区域4"/>
    <protectedRange sqref="K32:K47" name="区域4_1"/>
  </protectedRanges>
  <mergeCells count="223">
    <mergeCell ref="B9:D9"/>
    <mergeCell ref="B10:D10"/>
    <mergeCell ref="B11:D11"/>
    <mergeCell ref="B12:D12"/>
    <mergeCell ref="A16:B16"/>
    <mergeCell ref="D16:G16"/>
    <mergeCell ref="A3:D3"/>
    <mergeCell ref="B4:D4"/>
    <mergeCell ref="B5:D5"/>
    <mergeCell ref="B6:D6"/>
    <mergeCell ref="B7:D7"/>
    <mergeCell ref="B8:D8"/>
    <mergeCell ref="H16:J16"/>
    <mergeCell ref="K16:N16"/>
    <mergeCell ref="O16:R16"/>
    <mergeCell ref="A17:B27"/>
    <mergeCell ref="C17:C27"/>
    <mergeCell ref="D17:G17"/>
    <mergeCell ref="H17:I17"/>
    <mergeCell ref="K17:N17"/>
    <mergeCell ref="H20:I20"/>
    <mergeCell ref="K20:N20"/>
    <mergeCell ref="X23:AF23"/>
    <mergeCell ref="D24:G24"/>
    <mergeCell ref="H24:I24"/>
    <mergeCell ref="K24:N24"/>
    <mergeCell ref="D21:G21"/>
    <mergeCell ref="H21:I21"/>
    <mergeCell ref="K21:N21"/>
    <mergeCell ref="D22:G22"/>
    <mergeCell ref="H22:I22"/>
    <mergeCell ref="K22:N22"/>
    <mergeCell ref="S17:S27"/>
    <mergeCell ref="T17:T27"/>
    <mergeCell ref="U17:U27"/>
    <mergeCell ref="D18:G18"/>
    <mergeCell ref="H18:I18"/>
    <mergeCell ref="K18:N18"/>
    <mergeCell ref="D19:G19"/>
    <mergeCell ref="H19:I19"/>
    <mergeCell ref="K19:N19"/>
    <mergeCell ref="D20:G20"/>
    <mergeCell ref="D25:G25"/>
    <mergeCell ref="H25:I25"/>
    <mergeCell ref="K25:N25"/>
    <mergeCell ref="D26:G26"/>
    <mergeCell ref="H26:I26"/>
    <mergeCell ref="K26:N26"/>
    <mergeCell ref="D23:G23"/>
    <mergeCell ref="H23:I23"/>
    <mergeCell ref="K23:N23"/>
    <mergeCell ref="D27:G27"/>
    <mergeCell ref="H27:I27"/>
    <mergeCell ref="K27:N27"/>
    <mergeCell ref="X27:AF27"/>
    <mergeCell ref="A31:C31"/>
    <mergeCell ref="E31:H31"/>
    <mergeCell ref="I31:K31"/>
    <mergeCell ref="L31:Q31"/>
    <mergeCell ref="R31:T31"/>
    <mergeCell ref="X31:AF31"/>
    <mergeCell ref="X35:AF35"/>
    <mergeCell ref="E36:H36"/>
    <mergeCell ref="I36:K36"/>
    <mergeCell ref="L36:Q36"/>
    <mergeCell ref="R36:T36"/>
    <mergeCell ref="A32:C41"/>
    <mergeCell ref="D32:D41"/>
    <mergeCell ref="E32:H33"/>
    <mergeCell ref="I32:K33"/>
    <mergeCell ref="L32:Q33"/>
    <mergeCell ref="R32:T33"/>
    <mergeCell ref="E34:H34"/>
    <mergeCell ref="I34:K34"/>
    <mergeCell ref="L34:Q34"/>
    <mergeCell ref="R34:T34"/>
    <mergeCell ref="E37:H37"/>
    <mergeCell ref="I37:K37"/>
    <mergeCell ref="L37:Q37"/>
    <mergeCell ref="R37:T37"/>
    <mergeCell ref="E38:H38"/>
    <mergeCell ref="I38:K38"/>
    <mergeCell ref="L38:Q38"/>
    <mergeCell ref="R38:T38"/>
    <mergeCell ref="E35:H35"/>
    <mergeCell ref="I35:K35"/>
    <mergeCell ref="L35:Q35"/>
    <mergeCell ref="R35:T35"/>
    <mergeCell ref="A42:C44"/>
    <mergeCell ref="D42:D44"/>
    <mergeCell ref="E42:H42"/>
    <mergeCell ref="I42:K42"/>
    <mergeCell ref="L42:Q42"/>
    <mergeCell ref="R42:T42"/>
    <mergeCell ref="E39:H39"/>
    <mergeCell ref="I39:K39"/>
    <mergeCell ref="L39:Q39"/>
    <mergeCell ref="R39:T39"/>
    <mergeCell ref="E40:H40"/>
    <mergeCell ref="I40:K40"/>
    <mergeCell ref="L40:Q40"/>
    <mergeCell ref="R40:T40"/>
    <mergeCell ref="E43:H43"/>
    <mergeCell ref="I43:K43"/>
    <mergeCell ref="L43:Q43"/>
    <mergeCell ref="R43:T43"/>
    <mergeCell ref="E44:H44"/>
    <mergeCell ref="I44:K44"/>
    <mergeCell ref="L44:Q44"/>
    <mergeCell ref="R44:T44"/>
    <mergeCell ref="E41:H41"/>
    <mergeCell ref="I41:K41"/>
    <mergeCell ref="L41:Q41"/>
    <mergeCell ref="R41:T41"/>
    <mergeCell ref="E47:H47"/>
    <mergeCell ref="I47:K47"/>
    <mergeCell ref="L47:Q47"/>
    <mergeCell ref="R47:T47"/>
    <mergeCell ref="A52:C54"/>
    <mergeCell ref="D52:D54"/>
    <mergeCell ref="E52:F54"/>
    <mergeCell ref="G52:H54"/>
    <mergeCell ref="I52:I54"/>
    <mergeCell ref="J52:J54"/>
    <mergeCell ref="A45:C47"/>
    <mergeCell ref="D45:D47"/>
    <mergeCell ref="E45:H45"/>
    <mergeCell ref="I45:K45"/>
    <mergeCell ref="L45:Q45"/>
    <mergeCell ref="R45:T45"/>
    <mergeCell ref="E46:H46"/>
    <mergeCell ref="I46:K46"/>
    <mergeCell ref="L46:Q46"/>
    <mergeCell ref="R46:T46"/>
    <mergeCell ref="S57:T57"/>
    <mergeCell ref="A56:C56"/>
    <mergeCell ref="E56:F56"/>
    <mergeCell ref="G56:H56"/>
    <mergeCell ref="O56:P56"/>
    <mergeCell ref="Q56:R56"/>
    <mergeCell ref="S56:T56"/>
    <mergeCell ref="S52:T54"/>
    <mergeCell ref="A55:C55"/>
    <mergeCell ref="E55:F55"/>
    <mergeCell ref="G55:H55"/>
    <mergeCell ref="O55:P55"/>
    <mergeCell ref="Q55:R55"/>
    <mergeCell ref="S55:T55"/>
    <mergeCell ref="K52:K54"/>
    <mergeCell ref="L52:L54"/>
    <mergeCell ref="M52:M54"/>
    <mergeCell ref="N52:N54"/>
    <mergeCell ref="O52:P54"/>
    <mergeCell ref="Q52:R54"/>
    <mergeCell ref="A61:B61"/>
    <mergeCell ref="C61:D61"/>
    <mergeCell ref="E61:H61"/>
    <mergeCell ref="I61:J61"/>
    <mergeCell ref="L61:O61"/>
    <mergeCell ref="P61:R61"/>
    <mergeCell ref="A57:C57"/>
    <mergeCell ref="E57:F57"/>
    <mergeCell ref="G57:H57"/>
    <mergeCell ref="O57:P57"/>
    <mergeCell ref="Q57:R57"/>
    <mergeCell ref="P63:R63"/>
    <mergeCell ref="C64:D64"/>
    <mergeCell ref="E64:H64"/>
    <mergeCell ref="I64:J64"/>
    <mergeCell ref="L64:O64"/>
    <mergeCell ref="P64:R64"/>
    <mergeCell ref="A62:B65"/>
    <mergeCell ref="C62:D62"/>
    <mergeCell ref="E62:H62"/>
    <mergeCell ref="I62:J62"/>
    <mergeCell ref="L62:O62"/>
    <mergeCell ref="P62:R62"/>
    <mergeCell ref="C63:D63"/>
    <mergeCell ref="E63:H63"/>
    <mergeCell ref="I63:J63"/>
    <mergeCell ref="L63:O63"/>
    <mergeCell ref="N67:Q67"/>
    <mergeCell ref="R67:T67"/>
    <mergeCell ref="D68:F68"/>
    <mergeCell ref="J68:K68"/>
    <mergeCell ref="L68:M68"/>
    <mergeCell ref="N68:Q68"/>
    <mergeCell ref="R68:T68"/>
    <mergeCell ref="C65:D65"/>
    <mergeCell ref="E65:H65"/>
    <mergeCell ref="I65:J65"/>
    <mergeCell ref="L65:O65"/>
    <mergeCell ref="P65:R65"/>
    <mergeCell ref="A67:C68"/>
    <mergeCell ref="D67:F67"/>
    <mergeCell ref="G67:I68"/>
    <mergeCell ref="J67:K67"/>
    <mergeCell ref="L67:M67"/>
    <mergeCell ref="A69:C72"/>
    <mergeCell ref="D69:F69"/>
    <mergeCell ref="G69:I69"/>
    <mergeCell ref="J69:K69"/>
    <mergeCell ref="L69:M69"/>
    <mergeCell ref="N69:Q69"/>
    <mergeCell ref="D71:F71"/>
    <mergeCell ref="G71:I71"/>
    <mergeCell ref="J71:K71"/>
    <mergeCell ref="L71:M71"/>
    <mergeCell ref="N71:Q71"/>
    <mergeCell ref="R71:T71"/>
    <mergeCell ref="D72:F72"/>
    <mergeCell ref="G72:I72"/>
    <mergeCell ref="J72:K72"/>
    <mergeCell ref="L72:M72"/>
    <mergeCell ref="N72:Q72"/>
    <mergeCell ref="R72:T72"/>
    <mergeCell ref="R69:T69"/>
    <mergeCell ref="D70:F70"/>
    <mergeCell ref="G70:I70"/>
    <mergeCell ref="J70:K70"/>
    <mergeCell ref="L70:M70"/>
    <mergeCell ref="N70:Q70"/>
    <mergeCell ref="R70:T70"/>
  </mergeCells>
  <phoneticPr fontId="3" type="noConversion"/>
  <conditionalFormatting sqref="K17:N27">
    <cfRule type="cellIs" dxfId="4" priority="4" stopIfTrue="1" operator="lessThan">
      <formula>-$C$17</formula>
    </cfRule>
    <cfRule type="cellIs" dxfId="3" priority="5" stopIfTrue="1" operator="greaterThan">
      <formula>$C$17</formula>
    </cfRule>
  </conditionalFormatting>
  <conditionalFormatting sqref="L34:Q47 L32">
    <cfRule type="cellIs" dxfId="2" priority="2" stopIfTrue="1" operator="lessThan">
      <formula>-$D$21</formula>
    </cfRule>
    <cfRule type="cellIs" dxfId="1" priority="3" stopIfTrue="1" operator="greaterThan">
      <formula>$D$21</formula>
    </cfRule>
  </conditionalFormatting>
  <conditionalFormatting sqref="A69 A67 D67:D72">
    <cfRule type="expression" dxfId="0" priority="1" stopIfTrue="1">
      <formula>$A$1="接地电阻表校准原始记录"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6"/>
  <sheetViews>
    <sheetView workbookViewId="0">
      <selection activeCell="B4" sqref="B4:F7"/>
    </sheetView>
  </sheetViews>
  <sheetFormatPr defaultColWidth="9" defaultRowHeight="14.25"/>
  <cols>
    <col min="1" max="2" width="9" style="86"/>
    <col min="3" max="3" width="14.5" style="86" customWidth="1"/>
    <col min="4" max="4" width="11.625" style="86" bestFit="1" customWidth="1"/>
    <col min="5" max="5" width="13.875" style="86" customWidth="1"/>
    <col min="6" max="6" width="9" style="86"/>
    <col min="7" max="7" width="11.625" style="86" bestFit="1" customWidth="1"/>
    <col min="8" max="10" width="9" style="86"/>
    <col min="11" max="11" width="11.625" style="86" bestFit="1" customWidth="1"/>
    <col min="12" max="258" width="9" style="86"/>
    <col min="259" max="259" width="14.5" style="86" customWidth="1"/>
    <col min="260" max="260" width="11.625" style="86" bestFit="1" customWidth="1"/>
    <col min="261" max="261" width="13.875" style="86" customWidth="1"/>
    <col min="262" max="262" width="9" style="86"/>
    <col min="263" max="263" width="11.625" style="86" bestFit="1" customWidth="1"/>
    <col min="264" max="266" width="9" style="86"/>
    <col min="267" max="267" width="11.625" style="86" bestFit="1" customWidth="1"/>
    <col min="268" max="514" width="9" style="86"/>
    <col min="515" max="515" width="14.5" style="86" customWidth="1"/>
    <col min="516" max="516" width="11.625" style="86" bestFit="1" customWidth="1"/>
    <col min="517" max="517" width="13.875" style="86" customWidth="1"/>
    <col min="518" max="518" width="9" style="86"/>
    <col min="519" max="519" width="11.625" style="86" bestFit="1" customWidth="1"/>
    <col min="520" max="522" width="9" style="86"/>
    <col min="523" max="523" width="11.625" style="86" bestFit="1" customWidth="1"/>
    <col min="524" max="770" width="9" style="86"/>
    <col min="771" max="771" width="14.5" style="86" customWidth="1"/>
    <col min="772" max="772" width="11.625" style="86" bestFit="1" customWidth="1"/>
    <col min="773" max="773" width="13.875" style="86" customWidth="1"/>
    <col min="774" max="774" width="9" style="86"/>
    <col min="775" max="775" width="11.625" style="86" bestFit="1" customWidth="1"/>
    <col min="776" max="778" width="9" style="86"/>
    <col min="779" max="779" width="11.625" style="86" bestFit="1" customWidth="1"/>
    <col min="780" max="1026" width="9" style="86"/>
    <col min="1027" max="1027" width="14.5" style="86" customWidth="1"/>
    <col min="1028" max="1028" width="11.625" style="86" bestFit="1" customWidth="1"/>
    <col min="1029" max="1029" width="13.875" style="86" customWidth="1"/>
    <col min="1030" max="1030" width="9" style="86"/>
    <col min="1031" max="1031" width="11.625" style="86" bestFit="1" customWidth="1"/>
    <col min="1032" max="1034" width="9" style="86"/>
    <col min="1035" max="1035" width="11.625" style="86" bestFit="1" customWidth="1"/>
    <col min="1036" max="1282" width="9" style="86"/>
    <col min="1283" max="1283" width="14.5" style="86" customWidth="1"/>
    <col min="1284" max="1284" width="11.625" style="86" bestFit="1" customWidth="1"/>
    <col min="1285" max="1285" width="13.875" style="86" customWidth="1"/>
    <col min="1286" max="1286" width="9" style="86"/>
    <col min="1287" max="1287" width="11.625" style="86" bestFit="1" customWidth="1"/>
    <col min="1288" max="1290" width="9" style="86"/>
    <col min="1291" max="1291" width="11.625" style="86" bestFit="1" customWidth="1"/>
    <col min="1292" max="1538" width="9" style="86"/>
    <col min="1539" max="1539" width="14.5" style="86" customWidth="1"/>
    <col min="1540" max="1540" width="11.625" style="86" bestFit="1" customWidth="1"/>
    <col min="1541" max="1541" width="13.875" style="86" customWidth="1"/>
    <col min="1542" max="1542" width="9" style="86"/>
    <col min="1543" max="1543" width="11.625" style="86" bestFit="1" customWidth="1"/>
    <col min="1544" max="1546" width="9" style="86"/>
    <col min="1547" max="1547" width="11.625" style="86" bestFit="1" customWidth="1"/>
    <col min="1548" max="1794" width="9" style="86"/>
    <col min="1795" max="1795" width="14.5" style="86" customWidth="1"/>
    <col min="1796" max="1796" width="11.625" style="86" bestFit="1" customWidth="1"/>
    <col min="1797" max="1797" width="13.875" style="86" customWidth="1"/>
    <col min="1798" max="1798" width="9" style="86"/>
    <col min="1799" max="1799" width="11.625" style="86" bestFit="1" customWidth="1"/>
    <col min="1800" max="1802" width="9" style="86"/>
    <col min="1803" max="1803" width="11.625" style="86" bestFit="1" customWidth="1"/>
    <col min="1804" max="2050" width="9" style="86"/>
    <col min="2051" max="2051" width="14.5" style="86" customWidth="1"/>
    <col min="2052" max="2052" width="11.625" style="86" bestFit="1" customWidth="1"/>
    <col min="2053" max="2053" width="13.875" style="86" customWidth="1"/>
    <col min="2054" max="2054" width="9" style="86"/>
    <col min="2055" max="2055" width="11.625" style="86" bestFit="1" customWidth="1"/>
    <col min="2056" max="2058" width="9" style="86"/>
    <col min="2059" max="2059" width="11.625" style="86" bestFit="1" customWidth="1"/>
    <col min="2060" max="2306" width="9" style="86"/>
    <col min="2307" max="2307" width="14.5" style="86" customWidth="1"/>
    <col min="2308" max="2308" width="11.625" style="86" bestFit="1" customWidth="1"/>
    <col min="2309" max="2309" width="13.875" style="86" customWidth="1"/>
    <col min="2310" max="2310" width="9" style="86"/>
    <col min="2311" max="2311" width="11.625" style="86" bestFit="1" customWidth="1"/>
    <col min="2312" max="2314" width="9" style="86"/>
    <col min="2315" max="2315" width="11.625" style="86" bestFit="1" customWidth="1"/>
    <col min="2316" max="2562" width="9" style="86"/>
    <col min="2563" max="2563" width="14.5" style="86" customWidth="1"/>
    <col min="2564" max="2564" width="11.625" style="86" bestFit="1" customWidth="1"/>
    <col min="2565" max="2565" width="13.875" style="86" customWidth="1"/>
    <col min="2566" max="2566" width="9" style="86"/>
    <col min="2567" max="2567" width="11.625" style="86" bestFit="1" customWidth="1"/>
    <col min="2568" max="2570" width="9" style="86"/>
    <col min="2571" max="2571" width="11.625" style="86" bestFit="1" customWidth="1"/>
    <col min="2572" max="2818" width="9" style="86"/>
    <col min="2819" max="2819" width="14.5" style="86" customWidth="1"/>
    <col min="2820" max="2820" width="11.625" style="86" bestFit="1" customWidth="1"/>
    <col min="2821" max="2821" width="13.875" style="86" customWidth="1"/>
    <col min="2822" max="2822" width="9" style="86"/>
    <col min="2823" max="2823" width="11.625" style="86" bestFit="1" customWidth="1"/>
    <col min="2824" max="2826" width="9" style="86"/>
    <col min="2827" max="2827" width="11.625" style="86" bestFit="1" customWidth="1"/>
    <col min="2828" max="3074" width="9" style="86"/>
    <col min="3075" max="3075" width="14.5" style="86" customWidth="1"/>
    <col min="3076" max="3076" width="11.625" style="86" bestFit="1" customWidth="1"/>
    <col min="3077" max="3077" width="13.875" style="86" customWidth="1"/>
    <col min="3078" max="3078" width="9" style="86"/>
    <col min="3079" max="3079" width="11.625" style="86" bestFit="1" customWidth="1"/>
    <col min="3080" max="3082" width="9" style="86"/>
    <col min="3083" max="3083" width="11.625" style="86" bestFit="1" customWidth="1"/>
    <col min="3084" max="3330" width="9" style="86"/>
    <col min="3331" max="3331" width="14.5" style="86" customWidth="1"/>
    <col min="3332" max="3332" width="11.625" style="86" bestFit="1" customWidth="1"/>
    <col min="3333" max="3333" width="13.875" style="86" customWidth="1"/>
    <col min="3334" max="3334" width="9" style="86"/>
    <col min="3335" max="3335" width="11.625" style="86" bestFit="1" customWidth="1"/>
    <col min="3336" max="3338" width="9" style="86"/>
    <col min="3339" max="3339" width="11.625" style="86" bestFit="1" customWidth="1"/>
    <col min="3340" max="3586" width="9" style="86"/>
    <col min="3587" max="3587" width="14.5" style="86" customWidth="1"/>
    <col min="3588" max="3588" width="11.625" style="86" bestFit="1" customWidth="1"/>
    <col min="3589" max="3589" width="13.875" style="86" customWidth="1"/>
    <col min="3590" max="3590" width="9" style="86"/>
    <col min="3591" max="3591" width="11.625" style="86" bestFit="1" customWidth="1"/>
    <col min="3592" max="3594" width="9" style="86"/>
    <col min="3595" max="3595" width="11.625" style="86" bestFit="1" customWidth="1"/>
    <col min="3596" max="3842" width="9" style="86"/>
    <col min="3843" max="3843" width="14.5" style="86" customWidth="1"/>
    <col min="3844" max="3844" width="11.625" style="86" bestFit="1" customWidth="1"/>
    <col min="3845" max="3845" width="13.875" style="86" customWidth="1"/>
    <col min="3846" max="3846" width="9" style="86"/>
    <col min="3847" max="3847" width="11.625" style="86" bestFit="1" customWidth="1"/>
    <col min="3848" max="3850" width="9" style="86"/>
    <col min="3851" max="3851" width="11.625" style="86" bestFit="1" customWidth="1"/>
    <col min="3852" max="4098" width="9" style="86"/>
    <col min="4099" max="4099" width="14.5" style="86" customWidth="1"/>
    <col min="4100" max="4100" width="11.625" style="86" bestFit="1" customWidth="1"/>
    <col min="4101" max="4101" width="13.875" style="86" customWidth="1"/>
    <col min="4102" max="4102" width="9" style="86"/>
    <col min="4103" max="4103" width="11.625" style="86" bestFit="1" customWidth="1"/>
    <col min="4104" max="4106" width="9" style="86"/>
    <col min="4107" max="4107" width="11.625" style="86" bestFit="1" customWidth="1"/>
    <col min="4108" max="4354" width="9" style="86"/>
    <col min="4355" max="4355" width="14.5" style="86" customWidth="1"/>
    <col min="4356" max="4356" width="11.625" style="86" bestFit="1" customWidth="1"/>
    <col min="4357" max="4357" width="13.875" style="86" customWidth="1"/>
    <col min="4358" max="4358" width="9" style="86"/>
    <col min="4359" max="4359" width="11.625" style="86" bestFit="1" customWidth="1"/>
    <col min="4360" max="4362" width="9" style="86"/>
    <col min="4363" max="4363" width="11.625" style="86" bestFit="1" customWidth="1"/>
    <col min="4364" max="4610" width="9" style="86"/>
    <col min="4611" max="4611" width="14.5" style="86" customWidth="1"/>
    <col min="4612" max="4612" width="11.625" style="86" bestFit="1" customWidth="1"/>
    <col min="4613" max="4613" width="13.875" style="86" customWidth="1"/>
    <col min="4614" max="4614" width="9" style="86"/>
    <col min="4615" max="4615" width="11.625" style="86" bestFit="1" customWidth="1"/>
    <col min="4616" max="4618" width="9" style="86"/>
    <col min="4619" max="4619" width="11.625" style="86" bestFit="1" customWidth="1"/>
    <col min="4620" max="4866" width="9" style="86"/>
    <col min="4867" max="4867" width="14.5" style="86" customWidth="1"/>
    <col min="4868" max="4868" width="11.625" style="86" bestFit="1" customWidth="1"/>
    <col min="4869" max="4869" width="13.875" style="86" customWidth="1"/>
    <col min="4870" max="4870" width="9" style="86"/>
    <col min="4871" max="4871" width="11.625" style="86" bestFit="1" customWidth="1"/>
    <col min="4872" max="4874" width="9" style="86"/>
    <col min="4875" max="4875" width="11.625" style="86" bestFit="1" customWidth="1"/>
    <col min="4876" max="5122" width="9" style="86"/>
    <col min="5123" max="5123" width="14.5" style="86" customWidth="1"/>
    <col min="5124" max="5124" width="11.625" style="86" bestFit="1" customWidth="1"/>
    <col min="5125" max="5125" width="13.875" style="86" customWidth="1"/>
    <col min="5126" max="5126" width="9" style="86"/>
    <col min="5127" max="5127" width="11.625" style="86" bestFit="1" customWidth="1"/>
    <col min="5128" max="5130" width="9" style="86"/>
    <col min="5131" max="5131" width="11.625" style="86" bestFit="1" customWidth="1"/>
    <col min="5132" max="5378" width="9" style="86"/>
    <col min="5379" max="5379" width="14.5" style="86" customWidth="1"/>
    <col min="5380" max="5380" width="11.625" style="86" bestFit="1" customWidth="1"/>
    <col min="5381" max="5381" width="13.875" style="86" customWidth="1"/>
    <col min="5382" max="5382" width="9" style="86"/>
    <col min="5383" max="5383" width="11.625" style="86" bestFit="1" customWidth="1"/>
    <col min="5384" max="5386" width="9" style="86"/>
    <col min="5387" max="5387" width="11.625" style="86" bestFit="1" customWidth="1"/>
    <col min="5388" max="5634" width="9" style="86"/>
    <col min="5635" max="5635" width="14.5" style="86" customWidth="1"/>
    <col min="5636" max="5636" width="11.625" style="86" bestFit="1" customWidth="1"/>
    <col min="5637" max="5637" width="13.875" style="86" customWidth="1"/>
    <col min="5638" max="5638" width="9" style="86"/>
    <col min="5639" max="5639" width="11.625" style="86" bestFit="1" customWidth="1"/>
    <col min="5640" max="5642" width="9" style="86"/>
    <col min="5643" max="5643" width="11.625" style="86" bestFit="1" customWidth="1"/>
    <col min="5644" max="5890" width="9" style="86"/>
    <col min="5891" max="5891" width="14.5" style="86" customWidth="1"/>
    <col min="5892" max="5892" width="11.625" style="86" bestFit="1" customWidth="1"/>
    <col min="5893" max="5893" width="13.875" style="86" customWidth="1"/>
    <col min="5894" max="5894" width="9" style="86"/>
    <col min="5895" max="5895" width="11.625" style="86" bestFit="1" customWidth="1"/>
    <col min="5896" max="5898" width="9" style="86"/>
    <col min="5899" max="5899" width="11.625" style="86" bestFit="1" customWidth="1"/>
    <col min="5900" max="6146" width="9" style="86"/>
    <col min="6147" max="6147" width="14.5" style="86" customWidth="1"/>
    <col min="6148" max="6148" width="11.625" style="86" bestFit="1" customWidth="1"/>
    <col min="6149" max="6149" width="13.875" style="86" customWidth="1"/>
    <col min="6150" max="6150" width="9" style="86"/>
    <col min="6151" max="6151" width="11.625" style="86" bestFit="1" customWidth="1"/>
    <col min="6152" max="6154" width="9" style="86"/>
    <col min="6155" max="6155" width="11.625" style="86" bestFit="1" customWidth="1"/>
    <col min="6156" max="6402" width="9" style="86"/>
    <col min="6403" max="6403" width="14.5" style="86" customWidth="1"/>
    <col min="6404" max="6404" width="11.625" style="86" bestFit="1" customWidth="1"/>
    <col min="6405" max="6405" width="13.875" style="86" customWidth="1"/>
    <col min="6406" max="6406" width="9" style="86"/>
    <col min="6407" max="6407" width="11.625" style="86" bestFit="1" customWidth="1"/>
    <col min="6408" max="6410" width="9" style="86"/>
    <col min="6411" max="6411" width="11.625" style="86" bestFit="1" customWidth="1"/>
    <col min="6412" max="6658" width="9" style="86"/>
    <col min="6659" max="6659" width="14.5" style="86" customWidth="1"/>
    <col min="6660" max="6660" width="11.625" style="86" bestFit="1" customWidth="1"/>
    <col min="6661" max="6661" width="13.875" style="86" customWidth="1"/>
    <col min="6662" max="6662" width="9" style="86"/>
    <col min="6663" max="6663" width="11.625" style="86" bestFit="1" customWidth="1"/>
    <col min="6664" max="6666" width="9" style="86"/>
    <col min="6667" max="6667" width="11.625" style="86" bestFit="1" customWidth="1"/>
    <col min="6668" max="6914" width="9" style="86"/>
    <col min="6915" max="6915" width="14.5" style="86" customWidth="1"/>
    <col min="6916" max="6916" width="11.625" style="86" bestFit="1" customWidth="1"/>
    <col min="6917" max="6917" width="13.875" style="86" customWidth="1"/>
    <col min="6918" max="6918" width="9" style="86"/>
    <col min="6919" max="6919" width="11.625" style="86" bestFit="1" customWidth="1"/>
    <col min="6920" max="6922" width="9" style="86"/>
    <col min="6923" max="6923" width="11.625" style="86" bestFit="1" customWidth="1"/>
    <col min="6924" max="7170" width="9" style="86"/>
    <col min="7171" max="7171" width="14.5" style="86" customWidth="1"/>
    <col min="7172" max="7172" width="11.625" style="86" bestFit="1" customWidth="1"/>
    <col min="7173" max="7173" width="13.875" style="86" customWidth="1"/>
    <col min="7174" max="7174" width="9" style="86"/>
    <col min="7175" max="7175" width="11.625" style="86" bestFit="1" customWidth="1"/>
    <col min="7176" max="7178" width="9" style="86"/>
    <col min="7179" max="7179" width="11.625" style="86" bestFit="1" customWidth="1"/>
    <col min="7180" max="7426" width="9" style="86"/>
    <col min="7427" max="7427" width="14.5" style="86" customWidth="1"/>
    <col min="7428" max="7428" width="11.625" style="86" bestFit="1" customWidth="1"/>
    <col min="7429" max="7429" width="13.875" style="86" customWidth="1"/>
    <col min="7430" max="7430" width="9" style="86"/>
    <col min="7431" max="7431" width="11.625" style="86" bestFit="1" customWidth="1"/>
    <col min="7432" max="7434" width="9" style="86"/>
    <col min="7435" max="7435" width="11.625" style="86" bestFit="1" customWidth="1"/>
    <col min="7436" max="7682" width="9" style="86"/>
    <col min="7683" max="7683" width="14.5" style="86" customWidth="1"/>
    <col min="7684" max="7684" width="11.625" style="86" bestFit="1" customWidth="1"/>
    <col min="7685" max="7685" width="13.875" style="86" customWidth="1"/>
    <col min="7686" max="7686" width="9" style="86"/>
    <col min="7687" max="7687" width="11.625" style="86" bestFit="1" customWidth="1"/>
    <col min="7688" max="7690" width="9" style="86"/>
    <col min="7691" max="7691" width="11.625" style="86" bestFit="1" customWidth="1"/>
    <col min="7692" max="7938" width="9" style="86"/>
    <col min="7939" max="7939" width="14.5" style="86" customWidth="1"/>
    <col min="7940" max="7940" width="11.625" style="86" bestFit="1" customWidth="1"/>
    <col min="7941" max="7941" width="13.875" style="86" customWidth="1"/>
    <col min="7942" max="7942" width="9" style="86"/>
    <col min="7943" max="7943" width="11.625" style="86" bestFit="1" customWidth="1"/>
    <col min="7944" max="7946" width="9" style="86"/>
    <col min="7947" max="7947" width="11.625" style="86" bestFit="1" customWidth="1"/>
    <col min="7948" max="8194" width="9" style="86"/>
    <col min="8195" max="8195" width="14.5" style="86" customWidth="1"/>
    <col min="8196" max="8196" width="11.625" style="86" bestFit="1" customWidth="1"/>
    <col min="8197" max="8197" width="13.875" style="86" customWidth="1"/>
    <col min="8198" max="8198" width="9" style="86"/>
    <col min="8199" max="8199" width="11.625" style="86" bestFit="1" customWidth="1"/>
    <col min="8200" max="8202" width="9" style="86"/>
    <col min="8203" max="8203" width="11.625" style="86" bestFit="1" customWidth="1"/>
    <col min="8204" max="8450" width="9" style="86"/>
    <col min="8451" max="8451" width="14.5" style="86" customWidth="1"/>
    <col min="8452" max="8452" width="11.625" style="86" bestFit="1" customWidth="1"/>
    <col min="8453" max="8453" width="13.875" style="86" customWidth="1"/>
    <col min="8454" max="8454" width="9" style="86"/>
    <col min="8455" max="8455" width="11.625" style="86" bestFit="1" customWidth="1"/>
    <col min="8456" max="8458" width="9" style="86"/>
    <col min="8459" max="8459" width="11.625" style="86" bestFit="1" customWidth="1"/>
    <col min="8460" max="8706" width="9" style="86"/>
    <col min="8707" max="8707" width="14.5" style="86" customWidth="1"/>
    <col min="8708" max="8708" width="11.625" style="86" bestFit="1" customWidth="1"/>
    <col min="8709" max="8709" width="13.875" style="86" customWidth="1"/>
    <col min="8710" max="8710" width="9" style="86"/>
    <col min="8711" max="8711" width="11.625" style="86" bestFit="1" customWidth="1"/>
    <col min="8712" max="8714" width="9" style="86"/>
    <col min="8715" max="8715" width="11.625" style="86" bestFit="1" customWidth="1"/>
    <col min="8716" max="8962" width="9" style="86"/>
    <col min="8963" max="8963" width="14.5" style="86" customWidth="1"/>
    <col min="8964" max="8964" width="11.625" style="86" bestFit="1" customWidth="1"/>
    <col min="8965" max="8965" width="13.875" style="86" customWidth="1"/>
    <col min="8966" max="8966" width="9" style="86"/>
    <col min="8967" max="8967" width="11.625" style="86" bestFit="1" customWidth="1"/>
    <col min="8968" max="8970" width="9" style="86"/>
    <col min="8971" max="8971" width="11.625" style="86" bestFit="1" customWidth="1"/>
    <col min="8972" max="9218" width="9" style="86"/>
    <col min="9219" max="9219" width="14.5" style="86" customWidth="1"/>
    <col min="9220" max="9220" width="11.625" style="86" bestFit="1" customWidth="1"/>
    <col min="9221" max="9221" width="13.875" style="86" customWidth="1"/>
    <col min="9222" max="9222" width="9" style="86"/>
    <col min="9223" max="9223" width="11.625" style="86" bestFit="1" customWidth="1"/>
    <col min="9224" max="9226" width="9" style="86"/>
    <col min="9227" max="9227" width="11.625" style="86" bestFit="1" customWidth="1"/>
    <col min="9228" max="9474" width="9" style="86"/>
    <col min="9475" max="9475" width="14.5" style="86" customWidth="1"/>
    <col min="9476" max="9476" width="11.625" style="86" bestFit="1" customWidth="1"/>
    <col min="9477" max="9477" width="13.875" style="86" customWidth="1"/>
    <col min="9478" max="9478" width="9" style="86"/>
    <col min="9479" max="9479" width="11.625" style="86" bestFit="1" customWidth="1"/>
    <col min="9480" max="9482" width="9" style="86"/>
    <col min="9483" max="9483" width="11.625" style="86" bestFit="1" customWidth="1"/>
    <col min="9484" max="9730" width="9" style="86"/>
    <col min="9731" max="9731" width="14.5" style="86" customWidth="1"/>
    <col min="9732" max="9732" width="11.625" style="86" bestFit="1" customWidth="1"/>
    <col min="9733" max="9733" width="13.875" style="86" customWidth="1"/>
    <col min="9734" max="9734" width="9" style="86"/>
    <col min="9735" max="9735" width="11.625" style="86" bestFit="1" customWidth="1"/>
    <col min="9736" max="9738" width="9" style="86"/>
    <col min="9739" max="9739" width="11.625" style="86" bestFit="1" customWidth="1"/>
    <col min="9740" max="9986" width="9" style="86"/>
    <col min="9987" max="9987" width="14.5" style="86" customWidth="1"/>
    <col min="9988" max="9988" width="11.625" style="86" bestFit="1" customWidth="1"/>
    <col min="9989" max="9989" width="13.875" style="86" customWidth="1"/>
    <col min="9990" max="9990" width="9" style="86"/>
    <col min="9991" max="9991" width="11.625" style="86" bestFit="1" customWidth="1"/>
    <col min="9992" max="9994" width="9" style="86"/>
    <col min="9995" max="9995" width="11.625" style="86" bestFit="1" customWidth="1"/>
    <col min="9996" max="10242" width="9" style="86"/>
    <col min="10243" max="10243" width="14.5" style="86" customWidth="1"/>
    <col min="10244" max="10244" width="11.625" style="86" bestFit="1" customWidth="1"/>
    <col min="10245" max="10245" width="13.875" style="86" customWidth="1"/>
    <col min="10246" max="10246" width="9" style="86"/>
    <col min="10247" max="10247" width="11.625" style="86" bestFit="1" customWidth="1"/>
    <col min="10248" max="10250" width="9" style="86"/>
    <col min="10251" max="10251" width="11.625" style="86" bestFit="1" customWidth="1"/>
    <col min="10252" max="10498" width="9" style="86"/>
    <col min="10499" max="10499" width="14.5" style="86" customWidth="1"/>
    <col min="10500" max="10500" width="11.625" style="86" bestFit="1" customWidth="1"/>
    <col min="10501" max="10501" width="13.875" style="86" customWidth="1"/>
    <col min="10502" max="10502" width="9" style="86"/>
    <col min="10503" max="10503" width="11.625" style="86" bestFit="1" customWidth="1"/>
    <col min="10504" max="10506" width="9" style="86"/>
    <col min="10507" max="10507" width="11.625" style="86" bestFit="1" customWidth="1"/>
    <col min="10508" max="10754" width="9" style="86"/>
    <col min="10755" max="10755" width="14.5" style="86" customWidth="1"/>
    <col min="10756" max="10756" width="11.625" style="86" bestFit="1" customWidth="1"/>
    <col min="10757" max="10757" width="13.875" style="86" customWidth="1"/>
    <col min="10758" max="10758" width="9" style="86"/>
    <col min="10759" max="10759" width="11.625" style="86" bestFit="1" customWidth="1"/>
    <col min="10760" max="10762" width="9" style="86"/>
    <col min="10763" max="10763" width="11.625" style="86" bestFit="1" customWidth="1"/>
    <col min="10764" max="11010" width="9" style="86"/>
    <col min="11011" max="11011" width="14.5" style="86" customWidth="1"/>
    <col min="11012" max="11012" width="11.625" style="86" bestFit="1" customWidth="1"/>
    <col min="11013" max="11013" width="13.875" style="86" customWidth="1"/>
    <col min="11014" max="11014" width="9" style="86"/>
    <col min="11015" max="11015" width="11.625" style="86" bestFit="1" customWidth="1"/>
    <col min="11016" max="11018" width="9" style="86"/>
    <col min="11019" max="11019" width="11.625" style="86" bestFit="1" customWidth="1"/>
    <col min="11020" max="11266" width="9" style="86"/>
    <col min="11267" max="11267" width="14.5" style="86" customWidth="1"/>
    <col min="11268" max="11268" width="11.625" style="86" bestFit="1" customWidth="1"/>
    <col min="11269" max="11269" width="13.875" style="86" customWidth="1"/>
    <col min="11270" max="11270" width="9" style="86"/>
    <col min="11271" max="11271" width="11.625" style="86" bestFit="1" customWidth="1"/>
    <col min="11272" max="11274" width="9" style="86"/>
    <col min="11275" max="11275" width="11.625" style="86" bestFit="1" customWidth="1"/>
    <col min="11276" max="11522" width="9" style="86"/>
    <col min="11523" max="11523" width="14.5" style="86" customWidth="1"/>
    <col min="11524" max="11524" width="11.625" style="86" bestFit="1" customWidth="1"/>
    <col min="11525" max="11525" width="13.875" style="86" customWidth="1"/>
    <col min="11526" max="11526" width="9" style="86"/>
    <col min="11527" max="11527" width="11.625" style="86" bestFit="1" customWidth="1"/>
    <col min="11528" max="11530" width="9" style="86"/>
    <col min="11531" max="11531" width="11.625" style="86" bestFit="1" customWidth="1"/>
    <col min="11532" max="11778" width="9" style="86"/>
    <col min="11779" max="11779" width="14.5" style="86" customWidth="1"/>
    <col min="11780" max="11780" width="11.625" style="86" bestFit="1" customWidth="1"/>
    <col min="11781" max="11781" width="13.875" style="86" customWidth="1"/>
    <col min="11782" max="11782" width="9" style="86"/>
    <col min="11783" max="11783" width="11.625" style="86" bestFit="1" customWidth="1"/>
    <col min="11784" max="11786" width="9" style="86"/>
    <col min="11787" max="11787" width="11.625" style="86" bestFit="1" customWidth="1"/>
    <col min="11788" max="12034" width="9" style="86"/>
    <col min="12035" max="12035" width="14.5" style="86" customWidth="1"/>
    <col min="12036" max="12036" width="11.625" style="86" bestFit="1" customWidth="1"/>
    <col min="12037" max="12037" width="13.875" style="86" customWidth="1"/>
    <col min="12038" max="12038" width="9" style="86"/>
    <col min="12039" max="12039" width="11.625" style="86" bestFit="1" customWidth="1"/>
    <col min="12040" max="12042" width="9" style="86"/>
    <col min="12043" max="12043" width="11.625" style="86" bestFit="1" customWidth="1"/>
    <col min="12044" max="12290" width="9" style="86"/>
    <col min="12291" max="12291" width="14.5" style="86" customWidth="1"/>
    <col min="12292" max="12292" width="11.625" style="86" bestFit="1" customWidth="1"/>
    <col min="12293" max="12293" width="13.875" style="86" customWidth="1"/>
    <col min="12294" max="12294" width="9" style="86"/>
    <col min="12295" max="12295" width="11.625" style="86" bestFit="1" customWidth="1"/>
    <col min="12296" max="12298" width="9" style="86"/>
    <col min="12299" max="12299" width="11.625" style="86" bestFit="1" customWidth="1"/>
    <col min="12300" max="12546" width="9" style="86"/>
    <col min="12547" max="12547" width="14.5" style="86" customWidth="1"/>
    <col min="12548" max="12548" width="11.625" style="86" bestFit="1" customWidth="1"/>
    <col min="12549" max="12549" width="13.875" style="86" customWidth="1"/>
    <col min="12550" max="12550" width="9" style="86"/>
    <col min="12551" max="12551" width="11.625" style="86" bestFit="1" customWidth="1"/>
    <col min="12552" max="12554" width="9" style="86"/>
    <col min="12555" max="12555" width="11.625" style="86" bestFit="1" customWidth="1"/>
    <col min="12556" max="12802" width="9" style="86"/>
    <col min="12803" max="12803" width="14.5" style="86" customWidth="1"/>
    <col min="12804" max="12804" width="11.625" style="86" bestFit="1" customWidth="1"/>
    <col min="12805" max="12805" width="13.875" style="86" customWidth="1"/>
    <col min="12806" max="12806" width="9" style="86"/>
    <col min="12807" max="12807" width="11.625" style="86" bestFit="1" customWidth="1"/>
    <col min="12808" max="12810" width="9" style="86"/>
    <col min="12811" max="12811" width="11.625" style="86" bestFit="1" customWidth="1"/>
    <col min="12812" max="13058" width="9" style="86"/>
    <col min="13059" max="13059" width="14.5" style="86" customWidth="1"/>
    <col min="13060" max="13060" width="11.625" style="86" bestFit="1" customWidth="1"/>
    <col min="13061" max="13061" width="13.875" style="86" customWidth="1"/>
    <col min="13062" max="13062" width="9" style="86"/>
    <col min="13063" max="13063" width="11.625" style="86" bestFit="1" customWidth="1"/>
    <col min="13064" max="13066" width="9" style="86"/>
    <col min="13067" max="13067" width="11.625" style="86" bestFit="1" customWidth="1"/>
    <col min="13068" max="13314" width="9" style="86"/>
    <col min="13315" max="13315" width="14.5" style="86" customWidth="1"/>
    <col min="13316" max="13316" width="11.625" style="86" bestFit="1" customWidth="1"/>
    <col min="13317" max="13317" width="13.875" style="86" customWidth="1"/>
    <col min="13318" max="13318" width="9" style="86"/>
    <col min="13319" max="13319" width="11.625" style="86" bestFit="1" customWidth="1"/>
    <col min="13320" max="13322" width="9" style="86"/>
    <col min="13323" max="13323" width="11.625" style="86" bestFit="1" customWidth="1"/>
    <col min="13324" max="13570" width="9" style="86"/>
    <col min="13571" max="13571" width="14.5" style="86" customWidth="1"/>
    <col min="13572" max="13572" width="11.625" style="86" bestFit="1" customWidth="1"/>
    <col min="13573" max="13573" width="13.875" style="86" customWidth="1"/>
    <col min="13574" max="13574" width="9" style="86"/>
    <col min="13575" max="13575" width="11.625" style="86" bestFit="1" customWidth="1"/>
    <col min="13576" max="13578" width="9" style="86"/>
    <col min="13579" max="13579" width="11.625" style="86" bestFit="1" customWidth="1"/>
    <col min="13580" max="13826" width="9" style="86"/>
    <col min="13827" max="13827" width="14.5" style="86" customWidth="1"/>
    <col min="13828" max="13828" width="11.625" style="86" bestFit="1" customWidth="1"/>
    <col min="13829" max="13829" width="13.875" style="86" customWidth="1"/>
    <col min="13830" max="13830" width="9" style="86"/>
    <col min="13831" max="13831" width="11.625" style="86" bestFit="1" customWidth="1"/>
    <col min="13832" max="13834" width="9" style="86"/>
    <col min="13835" max="13835" width="11.625" style="86" bestFit="1" customWidth="1"/>
    <col min="13836" max="14082" width="9" style="86"/>
    <col min="14083" max="14083" width="14.5" style="86" customWidth="1"/>
    <col min="14084" max="14084" width="11.625" style="86" bestFit="1" customWidth="1"/>
    <col min="14085" max="14085" width="13.875" style="86" customWidth="1"/>
    <col min="14086" max="14086" width="9" style="86"/>
    <col min="14087" max="14087" width="11.625" style="86" bestFit="1" customWidth="1"/>
    <col min="14088" max="14090" width="9" style="86"/>
    <col min="14091" max="14091" width="11.625" style="86" bestFit="1" customWidth="1"/>
    <col min="14092" max="14338" width="9" style="86"/>
    <col min="14339" max="14339" width="14.5" style="86" customWidth="1"/>
    <col min="14340" max="14340" width="11.625" style="86" bestFit="1" customWidth="1"/>
    <col min="14341" max="14341" width="13.875" style="86" customWidth="1"/>
    <col min="14342" max="14342" width="9" style="86"/>
    <col min="14343" max="14343" width="11.625" style="86" bestFit="1" customWidth="1"/>
    <col min="14344" max="14346" width="9" style="86"/>
    <col min="14347" max="14347" width="11.625" style="86" bestFit="1" customWidth="1"/>
    <col min="14348" max="14594" width="9" style="86"/>
    <col min="14595" max="14595" width="14.5" style="86" customWidth="1"/>
    <col min="14596" max="14596" width="11.625" style="86" bestFit="1" customWidth="1"/>
    <col min="14597" max="14597" width="13.875" style="86" customWidth="1"/>
    <col min="14598" max="14598" width="9" style="86"/>
    <col min="14599" max="14599" width="11.625" style="86" bestFit="1" customWidth="1"/>
    <col min="14600" max="14602" width="9" style="86"/>
    <col min="14603" max="14603" width="11.625" style="86" bestFit="1" customWidth="1"/>
    <col min="14604" max="14850" width="9" style="86"/>
    <col min="14851" max="14851" width="14.5" style="86" customWidth="1"/>
    <col min="14852" max="14852" width="11.625" style="86" bestFit="1" customWidth="1"/>
    <col min="14853" max="14853" width="13.875" style="86" customWidth="1"/>
    <col min="14854" max="14854" width="9" style="86"/>
    <col min="14855" max="14855" width="11.625" style="86" bestFit="1" customWidth="1"/>
    <col min="14856" max="14858" width="9" style="86"/>
    <col min="14859" max="14859" width="11.625" style="86" bestFit="1" customWidth="1"/>
    <col min="14860" max="15106" width="9" style="86"/>
    <col min="15107" max="15107" width="14.5" style="86" customWidth="1"/>
    <col min="15108" max="15108" width="11.625" style="86" bestFit="1" customWidth="1"/>
    <col min="15109" max="15109" width="13.875" style="86" customWidth="1"/>
    <col min="15110" max="15110" width="9" style="86"/>
    <col min="15111" max="15111" width="11.625" style="86" bestFit="1" customWidth="1"/>
    <col min="15112" max="15114" width="9" style="86"/>
    <col min="15115" max="15115" width="11.625" style="86" bestFit="1" customWidth="1"/>
    <col min="15116" max="15362" width="9" style="86"/>
    <col min="15363" max="15363" width="14.5" style="86" customWidth="1"/>
    <col min="15364" max="15364" width="11.625" style="86" bestFit="1" customWidth="1"/>
    <col min="15365" max="15365" width="13.875" style="86" customWidth="1"/>
    <col min="15366" max="15366" width="9" style="86"/>
    <col min="15367" max="15367" width="11.625" style="86" bestFit="1" customWidth="1"/>
    <col min="15368" max="15370" width="9" style="86"/>
    <col min="15371" max="15371" width="11.625" style="86" bestFit="1" customWidth="1"/>
    <col min="15372" max="15618" width="9" style="86"/>
    <col min="15619" max="15619" width="14.5" style="86" customWidth="1"/>
    <col min="15620" max="15620" width="11.625" style="86" bestFit="1" customWidth="1"/>
    <col min="15621" max="15621" width="13.875" style="86" customWidth="1"/>
    <col min="15622" max="15622" width="9" style="86"/>
    <col min="15623" max="15623" width="11.625" style="86" bestFit="1" customWidth="1"/>
    <col min="15624" max="15626" width="9" style="86"/>
    <col min="15627" max="15627" width="11.625" style="86" bestFit="1" customWidth="1"/>
    <col min="15628" max="15874" width="9" style="86"/>
    <col min="15875" max="15875" width="14.5" style="86" customWidth="1"/>
    <col min="15876" max="15876" width="11.625" style="86" bestFit="1" customWidth="1"/>
    <col min="15877" max="15877" width="13.875" style="86" customWidth="1"/>
    <col min="15878" max="15878" width="9" style="86"/>
    <col min="15879" max="15879" width="11.625" style="86" bestFit="1" customWidth="1"/>
    <col min="15880" max="15882" width="9" style="86"/>
    <col min="15883" max="15883" width="11.625" style="86" bestFit="1" customWidth="1"/>
    <col min="15884" max="16130" width="9" style="86"/>
    <col min="16131" max="16131" width="14.5" style="86" customWidth="1"/>
    <col min="16132" max="16132" width="11.625" style="86" bestFit="1" customWidth="1"/>
    <col min="16133" max="16133" width="13.875" style="86" customWidth="1"/>
    <col min="16134" max="16134" width="9" style="86"/>
    <col min="16135" max="16135" width="11.625" style="86" bestFit="1" customWidth="1"/>
    <col min="16136" max="16138" width="9" style="86"/>
    <col min="16139" max="16139" width="11.625" style="86" bestFit="1" customWidth="1"/>
    <col min="16140" max="16384" width="9" style="86"/>
  </cols>
  <sheetData>
    <row r="1" spans="1:27" ht="18" customHeight="1">
      <c r="A1" s="355" t="s">
        <v>374</v>
      </c>
      <c r="B1" s="356" t="s">
        <v>375</v>
      </c>
      <c r="C1" s="356" t="s">
        <v>376</v>
      </c>
      <c r="D1" s="357"/>
      <c r="E1" s="358"/>
      <c r="F1" s="358"/>
      <c r="G1" s="358"/>
      <c r="H1" s="358"/>
      <c r="I1" s="91"/>
      <c r="J1" s="91"/>
      <c r="K1" s="91"/>
      <c r="L1" s="359"/>
      <c r="M1" s="359"/>
      <c r="N1" s="359"/>
      <c r="O1" s="359"/>
      <c r="P1" s="359"/>
      <c r="Q1" s="359"/>
      <c r="R1" s="359"/>
      <c r="S1" s="359"/>
      <c r="T1" s="359"/>
      <c r="U1" s="359"/>
      <c r="V1" s="359"/>
      <c r="W1" s="359"/>
      <c r="X1" s="359"/>
      <c r="Y1" s="359"/>
      <c r="Z1" s="359"/>
      <c r="AA1" s="359"/>
    </row>
    <row r="2" spans="1:27">
      <c r="A2" s="360"/>
      <c r="B2" s="361" t="s">
        <v>377</v>
      </c>
      <c r="C2" s="361" t="s">
        <v>239</v>
      </c>
      <c r="D2" s="361"/>
      <c r="E2" s="361"/>
      <c r="F2" s="361"/>
      <c r="G2" s="361"/>
      <c r="H2" s="361"/>
      <c r="I2" s="361"/>
      <c r="J2" s="361"/>
      <c r="K2" s="362"/>
    </row>
    <row r="3" spans="1:27">
      <c r="A3" s="363"/>
      <c r="B3" s="364" t="s">
        <v>378</v>
      </c>
      <c r="C3" s="40"/>
      <c r="D3" s="40" t="s">
        <v>379</v>
      </c>
      <c r="E3" s="40"/>
      <c r="F3" s="40"/>
      <c r="G3" s="40"/>
      <c r="H3" s="40"/>
      <c r="I3" s="40"/>
      <c r="J3" s="40"/>
      <c r="K3" s="365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</row>
    <row r="4" spans="1:27" ht="24">
      <c r="A4" s="363"/>
      <c r="B4" s="100" t="s">
        <v>380</v>
      </c>
      <c r="C4" s="100" t="s">
        <v>381</v>
      </c>
      <c r="D4" s="100" t="s">
        <v>382</v>
      </c>
      <c r="E4" s="100" t="s">
        <v>383</v>
      </c>
      <c r="F4" s="366" t="s">
        <v>384</v>
      </c>
      <c r="G4" s="367" t="s">
        <v>385</v>
      </c>
      <c r="H4" s="32"/>
      <c r="I4" s="33"/>
      <c r="J4" s="33"/>
      <c r="K4" s="32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</row>
    <row r="5" spans="1:27" ht="15">
      <c r="A5" s="363"/>
      <c r="B5" s="368">
        <v>0.99447300000000005</v>
      </c>
      <c r="C5" s="368">
        <v>0.99545300000000003</v>
      </c>
      <c r="D5" s="368">
        <v>0.99447300000000005</v>
      </c>
      <c r="E5" s="368">
        <v>0.99545300000000003</v>
      </c>
      <c r="F5" s="369">
        <v>0.99447300000000005</v>
      </c>
      <c r="G5" s="370"/>
      <c r="H5" s="8"/>
      <c r="I5" s="8"/>
      <c r="J5" s="8"/>
      <c r="K5" s="8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</row>
    <row r="6" spans="1:27" ht="15">
      <c r="A6" s="363"/>
      <c r="B6" s="368">
        <v>0.99545300000000003</v>
      </c>
      <c r="C6" s="368">
        <v>0.99447300000000005</v>
      </c>
      <c r="D6" s="368">
        <v>0.99545300000000003</v>
      </c>
      <c r="E6" s="368">
        <v>0.99447300000000005</v>
      </c>
      <c r="F6" s="369">
        <v>0.99545300000000003</v>
      </c>
      <c r="G6" s="371"/>
      <c r="H6" s="372"/>
      <c r="I6" s="372"/>
      <c r="J6" s="372"/>
      <c r="K6" s="372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</row>
    <row r="7" spans="1:27" ht="18.75">
      <c r="A7" s="363"/>
      <c r="B7" s="373" t="s">
        <v>386</v>
      </c>
      <c r="C7" s="374">
        <f>STDEV(C5:K5)</f>
        <v>5.6580326380582216E-4</v>
      </c>
      <c r="D7" s="375"/>
      <c r="E7" s="375"/>
      <c r="F7" s="375"/>
      <c r="G7" s="376"/>
      <c r="H7" s="377"/>
      <c r="I7" s="377"/>
      <c r="J7" s="377"/>
      <c r="K7" s="377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</row>
    <row r="8" spans="1:27">
      <c r="A8" s="363"/>
      <c r="B8" s="378"/>
      <c r="C8" s="378"/>
      <c r="D8" s="378"/>
      <c r="E8" s="378"/>
      <c r="F8" s="378"/>
      <c r="G8" s="378"/>
      <c r="H8" s="378"/>
      <c r="I8" s="378"/>
      <c r="J8" s="378"/>
      <c r="K8" s="37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</row>
    <row r="9" spans="1:27" ht="15.75" customHeight="1">
      <c r="A9" s="380" t="s">
        <v>387</v>
      </c>
      <c r="B9" s="11" t="s">
        <v>388</v>
      </c>
      <c r="C9" s="8"/>
      <c r="D9" s="8"/>
      <c r="E9" s="8"/>
      <c r="F9" s="8"/>
      <c r="G9" s="8"/>
      <c r="H9" s="8"/>
      <c r="I9" s="8"/>
      <c r="J9" s="8"/>
      <c r="K9" s="381"/>
      <c r="V9" s="99"/>
      <c r="W9" s="99"/>
      <c r="X9" s="99"/>
      <c r="Y9" s="99"/>
      <c r="Z9" s="99"/>
      <c r="AA9" s="99"/>
    </row>
    <row r="10" spans="1:27" ht="15.75" customHeight="1">
      <c r="A10" s="380"/>
      <c r="B10" s="3" t="s">
        <v>389</v>
      </c>
      <c r="C10" s="3" t="s">
        <v>390</v>
      </c>
      <c r="D10" s="3" t="s">
        <v>391</v>
      </c>
      <c r="E10" s="3" t="s">
        <v>392</v>
      </c>
      <c r="F10" s="3" t="s">
        <v>393</v>
      </c>
      <c r="G10" s="3" t="s">
        <v>394</v>
      </c>
      <c r="H10" s="8"/>
      <c r="I10" s="8"/>
      <c r="J10" s="8"/>
      <c r="K10" s="381"/>
      <c r="V10" s="99"/>
      <c r="W10" s="99"/>
      <c r="X10" s="99"/>
      <c r="Y10" s="99"/>
      <c r="Z10" s="99"/>
      <c r="AA10" s="99"/>
    </row>
    <row r="11" spans="1:27" ht="36" customHeight="1">
      <c r="A11" s="380"/>
      <c r="B11" s="3">
        <v>1</v>
      </c>
      <c r="C11" s="382" t="s">
        <v>395</v>
      </c>
      <c r="D11" s="383">
        <v>1E-3</v>
      </c>
      <c r="E11" s="3" t="s">
        <v>396</v>
      </c>
      <c r="F11" s="89">
        <v>3</v>
      </c>
      <c r="G11" s="384">
        <f>D11/F11</f>
        <v>3.3333333333333332E-4</v>
      </c>
      <c r="H11" s="8"/>
      <c r="I11" s="8"/>
      <c r="J11" s="8"/>
      <c r="K11" s="381"/>
      <c r="V11" s="99"/>
      <c r="W11" s="99"/>
      <c r="X11" s="99"/>
      <c r="Y11" s="99"/>
      <c r="Z11" s="99"/>
      <c r="AA11" s="99"/>
    </row>
    <row r="12" spans="1:27" ht="48" customHeight="1">
      <c r="A12" s="380"/>
      <c r="B12" s="3">
        <v>2</v>
      </c>
      <c r="C12" s="382" t="s">
        <v>397</v>
      </c>
      <c r="D12" s="385">
        <v>2.5000000000000001E-4</v>
      </c>
      <c r="E12" s="3" t="s">
        <v>398</v>
      </c>
      <c r="F12" s="89">
        <v>2</v>
      </c>
      <c r="G12" s="384">
        <f>D12/F12</f>
        <v>1.25E-4</v>
      </c>
      <c r="H12" s="8"/>
      <c r="I12" s="8"/>
      <c r="J12" s="8"/>
      <c r="K12" s="381"/>
      <c r="V12" s="99"/>
      <c r="W12" s="99"/>
      <c r="X12" s="99"/>
      <c r="Y12" s="99"/>
      <c r="Z12" s="99"/>
      <c r="AA12" s="99"/>
    </row>
    <row r="13" spans="1:27" ht="33.75" customHeight="1">
      <c r="A13" s="380"/>
      <c r="B13" s="3">
        <v>3</v>
      </c>
      <c r="C13" s="382" t="s">
        <v>399</v>
      </c>
      <c r="D13" s="385">
        <v>5.0000000000000001E-4</v>
      </c>
      <c r="E13" s="3" t="s">
        <v>396</v>
      </c>
      <c r="F13" s="89"/>
      <c r="G13" s="384">
        <f>D13/SQRT(3)</f>
        <v>2.886751345948129E-4</v>
      </c>
      <c r="H13" s="8"/>
      <c r="I13" s="8"/>
      <c r="J13" s="8"/>
      <c r="K13" s="381"/>
      <c r="V13" s="99"/>
      <c r="W13" s="99"/>
      <c r="X13" s="99"/>
      <c r="Y13" s="99"/>
      <c r="Z13" s="99"/>
      <c r="AA13" s="99"/>
    </row>
    <row r="14" spans="1:27" ht="15.75" customHeight="1">
      <c r="A14" s="380"/>
      <c r="B14" s="3" t="s">
        <v>400</v>
      </c>
      <c r="C14" s="386"/>
      <c r="D14" s="387"/>
      <c r="E14" s="387"/>
      <c r="F14" s="387"/>
      <c r="G14" s="127"/>
      <c r="H14" s="8"/>
      <c r="I14" s="8"/>
      <c r="J14" s="8"/>
      <c r="K14" s="381"/>
      <c r="V14" s="99"/>
      <c r="W14" s="99"/>
      <c r="X14" s="99"/>
      <c r="Y14" s="99"/>
      <c r="Z14" s="99"/>
      <c r="AA14" s="99"/>
    </row>
    <row r="15" spans="1:27">
      <c r="A15" s="363"/>
      <c r="B15" s="11" t="s">
        <v>401</v>
      </c>
      <c r="C15" s="8"/>
      <c r="D15" s="8"/>
      <c r="E15" s="8"/>
      <c r="F15" s="8"/>
      <c r="G15" s="8"/>
      <c r="H15" s="8"/>
      <c r="I15" s="8"/>
      <c r="J15" s="8"/>
      <c r="K15" s="381"/>
      <c r="V15" s="99"/>
      <c r="W15" s="99"/>
      <c r="X15" s="99"/>
      <c r="Y15" s="99"/>
      <c r="Z15" s="99"/>
      <c r="AA15" s="99"/>
    </row>
    <row r="16" spans="1:27" ht="18.75" customHeight="1">
      <c r="A16" s="363"/>
      <c r="B16" s="36" t="s">
        <v>402</v>
      </c>
      <c r="C16" s="11"/>
      <c r="D16" s="8"/>
      <c r="E16" s="8"/>
      <c r="F16" s="8"/>
      <c r="G16" s="8"/>
      <c r="H16" s="8"/>
      <c r="I16" s="8"/>
      <c r="J16" s="8"/>
      <c r="K16" s="381"/>
      <c r="V16" s="99"/>
      <c r="W16" s="99"/>
      <c r="X16" s="99"/>
      <c r="Y16" s="99"/>
      <c r="Z16" s="99"/>
      <c r="AA16" s="99"/>
    </row>
    <row r="17" spans="1:27">
      <c r="A17" s="370"/>
      <c r="B17" s="11" t="s">
        <v>403</v>
      </c>
      <c r="C17" s="8"/>
      <c r="D17" s="8"/>
      <c r="E17" s="8"/>
      <c r="F17" s="8"/>
      <c r="G17" s="8"/>
      <c r="H17" s="8"/>
      <c r="I17" s="8"/>
      <c r="J17" s="8"/>
      <c r="K17" s="381"/>
    </row>
    <row r="18" spans="1:27" ht="15.75" customHeight="1">
      <c r="A18" s="370"/>
      <c r="B18" s="388" t="s">
        <v>404</v>
      </c>
      <c r="C18" s="389"/>
      <c r="D18" s="34"/>
      <c r="E18" s="389"/>
      <c r="F18" s="34"/>
      <c r="G18" s="390"/>
      <c r="H18" s="32"/>
      <c r="I18" s="32"/>
      <c r="J18" s="32"/>
      <c r="K18" s="391"/>
    </row>
    <row r="19" spans="1:27" ht="15.75" customHeight="1">
      <c r="A19" s="370"/>
      <c r="B19" s="388"/>
      <c r="C19" s="389"/>
      <c r="D19" s="34"/>
      <c r="E19" s="389"/>
      <c r="F19" s="34"/>
      <c r="G19" s="390"/>
      <c r="H19" s="32"/>
      <c r="I19" s="32"/>
      <c r="J19" s="32"/>
      <c r="K19" s="391"/>
    </row>
    <row r="20" spans="1:27">
      <c r="A20" s="370"/>
      <c r="B20" s="8" t="s">
        <v>405</v>
      </c>
      <c r="C20" s="8" t="s">
        <v>406</v>
      </c>
      <c r="D20" s="8"/>
      <c r="E20" s="8"/>
      <c r="F20" s="8"/>
      <c r="G20" s="8"/>
      <c r="H20" s="8"/>
      <c r="I20" s="8"/>
      <c r="J20" s="8"/>
      <c r="K20" s="381"/>
    </row>
    <row r="21" spans="1:27">
      <c r="A21" s="363"/>
      <c r="B21" s="364" t="s">
        <v>407</v>
      </c>
      <c r="C21" s="40"/>
      <c r="D21" s="40" t="s">
        <v>408</v>
      </c>
      <c r="E21" s="40"/>
      <c r="F21" s="40"/>
      <c r="G21" s="40"/>
      <c r="H21" s="40"/>
      <c r="I21" s="40"/>
      <c r="J21" s="40"/>
      <c r="K21" s="365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</row>
    <row r="22" spans="1:27" ht="15.75">
      <c r="A22" s="363"/>
      <c r="B22" s="100" t="s">
        <v>409</v>
      </c>
      <c r="C22" s="100" t="s">
        <v>410</v>
      </c>
      <c r="D22" s="100" t="s">
        <v>411</v>
      </c>
      <c r="E22" s="100" t="s">
        <v>412</v>
      </c>
      <c r="F22" s="100" t="s">
        <v>413</v>
      </c>
      <c r="G22" s="100" t="s">
        <v>414</v>
      </c>
      <c r="H22" s="100" t="s">
        <v>415</v>
      </c>
      <c r="I22" s="101" t="s">
        <v>416</v>
      </c>
      <c r="J22" s="101" t="s">
        <v>417</v>
      </c>
      <c r="K22" s="100" t="s">
        <v>418</v>
      </c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</row>
    <row r="23" spans="1:27" ht="15">
      <c r="A23" s="363"/>
      <c r="B23" s="368">
        <v>0.99447300000000005</v>
      </c>
      <c r="C23" s="368">
        <v>0.99545300000000003</v>
      </c>
      <c r="D23" s="368">
        <v>0.99447300000000005</v>
      </c>
      <c r="E23" s="368">
        <v>0.99545300000000003</v>
      </c>
      <c r="F23" s="368">
        <v>0.99447300000000005</v>
      </c>
      <c r="G23" s="368">
        <v>0.99545300000000003</v>
      </c>
      <c r="H23" s="368">
        <v>0.99447300000000005</v>
      </c>
      <c r="I23" s="368">
        <v>0.99545300000000003</v>
      </c>
      <c r="J23" s="368">
        <v>0.99447300000000005</v>
      </c>
      <c r="K23" s="368">
        <v>0.99545300000000003</v>
      </c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</row>
    <row r="24" spans="1:27" ht="18.75">
      <c r="A24" s="363"/>
      <c r="B24" s="373" t="s">
        <v>419</v>
      </c>
      <c r="C24" s="392">
        <f>STDEV(C23:K23)</f>
        <v>5.1650535116082525E-4</v>
      </c>
      <c r="D24" s="393"/>
      <c r="E24" s="393"/>
      <c r="F24" s="393"/>
      <c r="G24" s="393"/>
      <c r="H24" s="393"/>
      <c r="I24" s="393"/>
      <c r="J24" s="393"/>
      <c r="K24" s="394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</row>
    <row r="25" spans="1:27">
      <c r="A25" s="363"/>
      <c r="B25" s="378"/>
      <c r="C25" s="378"/>
      <c r="D25" s="378"/>
      <c r="E25" s="378"/>
      <c r="F25" s="378"/>
      <c r="G25" s="378"/>
      <c r="H25" s="378"/>
      <c r="I25" s="378"/>
      <c r="J25" s="378"/>
      <c r="K25" s="37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</row>
    <row r="26" spans="1:27" ht="15.75" customHeight="1">
      <c r="A26" s="380" t="s">
        <v>387</v>
      </c>
      <c r="B26" s="11" t="s">
        <v>388</v>
      </c>
      <c r="C26" s="8"/>
      <c r="D26" s="8"/>
      <c r="E26" s="8"/>
      <c r="F26" s="8"/>
      <c r="G26" s="8"/>
      <c r="H26" s="8"/>
      <c r="I26" s="8"/>
      <c r="J26" s="8"/>
      <c r="K26" s="381"/>
      <c r="V26" s="99"/>
      <c r="W26" s="99"/>
      <c r="X26" s="99"/>
      <c r="Y26" s="99"/>
      <c r="Z26" s="99"/>
      <c r="AA26" s="99"/>
    </row>
    <row r="27" spans="1:27" ht="15.75" customHeight="1">
      <c r="A27" s="380"/>
      <c r="B27" s="3" t="s">
        <v>389</v>
      </c>
      <c r="C27" s="3" t="s">
        <v>390</v>
      </c>
      <c r="D27" s="3" t="s">
        <v>391</v>
      </c>
      <c r="E27" s="3" t="s">
        <v>392</v>
      </c>
      <c r="F27" s="3" t="s">
        <v>393</v>
      </c>
      <c r="G27" s="3" t="s">
        <v>394</v>
      </c>
      <c r="H27" s="8"/>
      <c r="I27" s="8"/>
      <c r="J27" s="8"/>
      <c r="K27" s="381"/>
      <c r="V27" s="99"/>
      <c r="W27" s="99"/>
      <c r="X27" s="99"/>
      <c r="Y27" s="99"/>
      <c r="Z27" s="99"/>
      <c r="AA27" s="99"/>
    </row>
    <row r="28" spans="1:27" ht="36" customHeight="1">
      <c r="A28" s="380"/>
      <c r="B28" s="3">
        <v>1</v>
      </c>
      <c r="C28" s="382" t="s">
        <v>420</v>
      </c>
      <c r="D28" s="383">
        <v>5.0000000000000001E-3</v>
      </c>
      <c r="E28" s="3" t="s">
        <v>421</v>
      </c>
      <c r="F28" s="89">
        <v>3</v>
      </c>
      <c r="G28" s="384">
        <f>D28/F28</f>
        <v>1.6666666666666668E-3</v>
      </c>
      <c r="H28" s="8"/>
      <c r="I28" s="8"/>
      <c r="J28" s="8"/>
      <c r="K28" s="381"/>
      <c r="V28" s="99"/>
      <c r="W28" s="99"/>
      <c r="X28" s="99"/>
      <c r="Y28" s="99"/>
      <c r="Z28" s="99"/>
      <c r="AA28" s="99"/>
    </row>
    <row r="29" spans="1:27" ht="48" customHeight="1">
      <c r="A29" s="380"/>
      <c r="B29" s="3">
        <v>2</v>
      </c>
      <c r="C29" s="382" t="s">
        <v>422</v>
      </c>
      <c r="D29" s="385">
        <v>1.1999999999999999E-3</v>
      </c>
      <c r="E29" s="3" t="s">
        <v>423</v>
      </c>
      <c r="F29" s="89">
        <v>2</v>
      </c>
      <c r="G29" s="384">
        <f>D29/F29</f>
        <v>5.9999999999999995E-4</v>
      </c>
      <c r="H29" s="8"/>
      <c r="I29" s="8"/>
      <c r="J29" s="8"/>
      <c r="K29" s="381"/>
      <c r="V29" s="99"/>
      <c r="W29" s="99"/>
      <c r="X29" s="99"/>
      <c r="Y29" s="99"/>
      <c r="Z29" s="99"/>
      <c r="AA29" s="99"/>
    </row>
    <row r="30" spans="1:27" ht="33.75" customHeight="1">
      <c r="A30" s="380"/>
      <c r="B30" s="3">
        <v>3</v>
      </c>
      <c r="C30" s="382" t="s">
        <v>424</v>
      </c>
      <c r="D30" s="385">
        <v>5.0000000000000001E-4</v>
      </c>
      <c r="E30" s="3" t="s">
        <v>421</v>
      </c>
      <c r="F30" s="89"/>
      <c r="G30" s="384">
        <f>D30/SQRT(3)</f>
        <v>2.886751345948129E-4</v>
      </c>
      <c r="H30" s="8"/>
      <c r="I30" s="8"/>
      <c r="J30" s="8"/>
      <c r="K30" s="381"/>
      <c r="V30" s="99"/>
      <c r="W30" s="99"/>
      <c r="X30" s="99"/>
      <c r="Y30" s="99"/>
      <c r="Z30" s="99"/>
      <c r="AA30" s="99"/>
    </row>
    <row r="31" spans="1:27" ht="15.75" customHeight="1">
      <c r="A31" s="380"/>
      <c r="B31" s="3" t="s">
        <v>425</v>
      </c>
      <c r="C31" s="386"/>
      <c r="D31" s="387"/>
      <c r="E31" s="387"/>
      <c r="F31" s="387"/>
      <c r="G31" s="127"/>
      <c r="H31" s="8"/>
      <c r="I31" s="8"/>
      <c r="J31" s="8"/>
      <c r="K31" s="381"/>
      <c r="V31" s="99"/>
      <c r="W31" s="99"/>
      <c r="X31" s="99"/>
      <c r="Y31" s="99"/>
      <c r="Z31" s="99"/>
      <c r="AA31" s="99"/>
    </row>
    <row r="32" spans="1:27">
      <c r="A32" s="363"/>
      <c r="B32" s="11" t="s">
        <v>426</v>
      </c>
      <c r="C32" s="8"/>
      <c r="D32" s="8"/>
      <c r="E32" s="8"/>
      <c r="F32" s="8"/>
      <c r="G32" s="8"/>
      <c r="H32" s="8"/>
      <c r="I32" s="8"/>
      <c r="J32" s="8"/>
      <c r="K32" s="381"/>
      <c r="V32" s="99"/>
      <c r="W32" s="99"/>
      <c r="X32" s="99"/>
      <c r="Y32" s="99"/>
      <c r="Z32" s="99"/>
      <c r="AA32" s="99"/>
    </row>
    <row r="33" spans="1:27" ht="18.75" customHeight="1">
      <c r="A33" s="363"/>
      <c r="B33" s="36" t="s">
        <v>427</v>
      </c>
      <c r="C33" s="11"/>
      <c r="D33" s="8"/>
      <c r="E33" s="8"/>
      <c r="F33" s="8"/>
      <c r="G33" s="8"/>
      <c r="H33" s="8"/>
      <c r="I33" s="8"/>
      <c r="J33" s="8"/>
      <c r="K33" s="381"/>
      <c r="V33" s="99"/>
      <c r="W33" s="99"/>
      <c r="X33" s="99"/>
      <c r="Y33" s="99"/>
      <c r="Z33" s="99"/>
      <c r="AA33" s="99"/>
    </row>
    <row r="34" spans="1:27">
      <c r="A34" s="370"/>
      <c r="B34" s="11" t="s">
        <v>428</v>
      </c>
      <c r="C34" s="8"/>
      <c r="D34" s="8"/>
      <c r="E34" s="8"/>
      <c r="F34" s="8"/>
      <c r="G34" s="8"/>
      <c r="H34" s="8"/>
      <c r="I34" s="8"/>
      <c r="J34" s="8"/>
      <c r="K34" s="381"/>
    </row>
    <row r="35" spans="1:27" ht="15.75" customHeight="1">
      <c r="A35" s="370"/>
      <c r="B35" s="388" t="s">
        <v>429</v>
      </c>
      <c r="C35" s="389"/>
      <c r="D35" s="34"/>
      <c r="E35" s="389"/>
      <c r="F35" s="34"/>
      <c r="G35" s="390"/>
      <c r="H35" s="32"/>
      <c r="I35" s="32"/>
      <c r="J35" s="32"/>
      <c r="K35" s="391"/>
    </row>
    <row r="36" spans="1:27">
      <c r="A36" s="370"/>
      <c r="B36" s="8"/>
      <c r="C36" s="8"/>
      <c r="D36" s="8"/>
      <c r="E36" s="8"/>
      <c r="F36" s="8"/>
      <c r="G36" s="8"/>
      <c r="H36" s="8"/>
      <c r="I36" s="8"/>
      <c r="J36" s="8"/>
      <c r="K36" s="381"/>
    </row>
    <row r="37" spans="1:27">
      <c r="A37" s="370"/>
      <c r="B37" s="8" t="s">
        <v>377</v>
      </c>
      <c r="C37" s="8" t="s">
        <v>246</v>
      </c>
      <c r="D37" s="8"/>
      <c r="E37" s="8"/>
      <c r="F37" s="8"/>
      <c r="G37" s="8"/>
      <c r="H37" s="8"/>
      <c r="I37" s="8"/>
      <c r="J37" s="8"/>
      <c r="K37" s="381"/>
    </row>
    <row r="38" spans="1:27">
      <c r="A38" s="363"/>
      <c r="B38" s="364" t="s">
        <v>378</v>
      </c>
      <c r="C38" s="40"/>
      <c r="D38" s="40" t="s">
        <v>379</v>
      </c>
      <c r="E38" s="40"/>
      <c r="F38" s="40"/>
      <c r="G38" s="40"/>
      <c r="H38" s="40"/>
      <c r="I38" s="40"/>
      <c r="J38" s="40"/>
      <c r="K38" s="365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</row>
    <row r="39" spans="1:27" ht="15.75">
      <c r="A39" s="363"/>
      <c r="B39" s="100" t="s">
        <v>430</v>
      </c>
      <c r="C39" s="100" t="s">
        <v>431</v>
      </c>
      <c r="D39" s="100" t="s">
        <v>432</v>
      </c>
      <c r="E39" s="100" t="s">
        <v>433</v>
      </c>
      <c r="F39" s="100" t="s">
        <v>434</v>
      </c>
      <c r="G39" s="100" t="s">
        <v>435</v>
      </c>
      <c r="H39" s="100" t="s">
        <v>436</v>
      </c>
      <c r="I39" s="101" t="s">
        <v>437</v>
      </c>
      <c r="J39" s="101" t="s">
        <v>438</v>
      </c>
      <c r="K39" s="100" t="s">
        <v>439</v>
      </c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</row>
    <row r="40" spans="1:27" ht="15">
      <c r="A40" s="363"/>
      <c r="B40" s="368">
        <v>0.99447300000000005</v>
      </c>
      <c r="C40" s="368">
        <v>0.99545300000000003</v>
      </c>
      <c r="D40" s="368">
        <v>0.99447300000000005</v>
      </c>
      <c r="E40" s="368">
        <v>0.99545300000000003</v>
      </c>
      <c r="F40" s="368">
        <v>0.99447300000000005</v>
      </c>
      <c r="G40" s="368">
        <v>0.99545300000000003</v>
      </c>
      <c r="H40" s="368">
        <v>0.99447300000000005</v>
      </c>
      <c r="I40" s="368">
        <v>0.99545300000000003</v>
      </c>
      <c r="J40" s="368">
        <v>0.99447300000000005</v>
      </c>
      <c r="K40" s="368">
        <v>0.99545300000000003</v>
      </c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</row>
    <row r="41" spans="1:27" ht="18.75">
      <c r="A41" s="363"/>
      <c r="B41" s="373" t="s">
        <v>386</v>
      </c>
      <c r="C41" s="392">
        <f>STDEV(C40:K40)</f>
        <v>5.1650535116082525E-4</v>
      </c>
      <c r="D41" s="393"/>
      <c r="E41" s="393"/>
      <c r="F41" s="393"/>
      <c r="G41" s="393"/>
      <c r="H41" s="393"/>
      <c r="I41" s="393"/>
      <c r="J41" s="393"/>
      <c r="K41" s="394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</row>
    <row r="42" spans="1:27">
      <c r="A42" s="363"/>
      <c r="B42" s="378"/>
      <c r="C42" s="378"/>
      <c r="D42" s="378"/>
      <c r="E42" s="378"/>
      <c r="F42" s="378"/>
      <c r="G42" s="378"/>
      <c r="H42" s="378"/>
      <c r="I42" s="378"/>
      <c r="J42" s="378"/>
      <c r="K42" s="37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</row>
    <row r="43" spans="1:27" ht="15.75" customHeight="1">
      <c r="A43" s="380" t="s">
        <v>387</v>
      </c>
      <c r="B43" s="11" t="s">
        <v>388</v>
      </c>
      <c r="C43" s="8"/>
      <c r="D43" s="8"/>
      <c r="E43" s="8"/>
      <c r="F43" s="8"/>
      <c r="G43" s="8"/>
      <c r="H43" s="8"/>
      <c r="I43" s="8"/>
      <c r="J43" s="8"/>
      <c r="K43" s="381"/>
      <c r="V43" s="99"/>
      <c r="W43" s="99"/>
      <c r="X43" s="99"/>
      <c r="Y43" s="99"/>
      <c r="Z43" s="99"/>
      <c r="AA43" s="99"/>
    </row>
    <row r="44" spans="1:27" ht="15.75" customHeight="1">
      <c r="A44" s="380"/>
      <c r="B44" s="3" t="s">
        <v>389</v>
      </c>
      <c r="C44" s="3" t="s">
        <v>390</v>
      </c>
      <c r="D44" s="3" t="s">
        <v>391</v>
      </c>
      <c r="E44" s="3" t="s">
        <v>392</v>
      </c>
      <c r="F44" s="3" t="s">
        <v>393</v>
      </c>
      <c r="G44" s="3" t="s">
        <v>394</v>
      </c>
      <c r="H44" s="8"/>
      <c r="I44" s="8"/>
      <c r="J44" s="8"/>
      <c r="K44" s="381"/>
      <c r="V44" s="99"/>
      <c r="W44" s="99"/>
      <c r="X44" s="99"/>
      <c r="Y44" s="99"/>
      <c r="Z44" s="99"/>
      <c r="AA44" s="99"/>
    </row>
    <row r="45" spans="1:27" ht="36" customHeight="1">
      <c r="A45" s="380"/>
      <c r="B45" s="3">
        <v>1</v>
      </c>
      <c r="C45" s="382" t="s">
        <v>420</v>
      </c>
      <c r="D45" s="383">
        <v>0.02</v>
      </c>
      <c r="E45" s="3" t="s">
        <v>421</v>
      </c>
      <c r="F45" s="89">
        <v>3</v>
      </c>
      <c r="G45" s="384">
        <f>D45/F45</f>
        <v>6.6666666666666671E-3</v>
      </c>
      <c r="H45" s="8"/>
      <c r="I45" s="8"/>
      <c r="J45" s="8"/>
      <c r="K45" s="381"/>
      <c r="V45" s="99"/>
      <c r="W45" s="99"/>
      <c r="X45" s="99"/>
      <c r="Y45" s="99"/>
      <c r="Z45" s="99"/>
      <c r="AA45" s="99"/>
    </row>
    <row r="46" spans="1:27" ht="48" customHeight="1">
      <c r="A46" s="380"/>
      <c r="B46" s="3">
        <v>2</v>
      </c>
      <c r="C46" s="382" t="s">
        <v>422</v>
      </c>
      <c r="D46" s="385">
        <v>5.0000000000000001E-3</v>
      </c>
      <c r="E46" s="3" t="s">
        <v>423</v>
      </c>
      <c r="F46" s="89">
        <v>2</v>
      </c>
      <c r="G46" s="384">
        <f>D46/F46</f>
        <v>2.5000000000000001E-3</v>
      </c>
      <c r="H46" s="8"/>
      <c r="I46" s="8"/>
      <c r="J46" s="8"/>
      <c r="K46" s="381"/>
      <c r="V46" s="99"/>
      <c r="W46" s="99"/>
      <c r="X46" s="99"/>
      <c r="Y46" s="99"/>
      <c r="Z46" s="99"/>
      <c r="AA46" s="99"/>
    </row>
    <row r="47" spans="1:27" ht="33.75" customHeight="1">
      <c r="A47" s="380"/>
      <c r="B47" s="3">
        <v>3</v>
      </c>
      <c r="C47" s="382" t="s">
        <v>424</v>
      </c>
      <c r="D47" s="385">
        <v>5.0000000000000001E-4</v>
      </c>
      <c r="E47" s="3" t="s">
        <v>421</v>
      </c>
      <c r="F47" s="89"/>
      <c r="G47" s="384">
        <f>D47/SQRT(3)</f>
        <v>2.886751345948129E-4</v>
      </c>
      <c r="H47" s="8"/>
      <c r="I47" s="8"/>
      <c r="J47" s="8"/>
      <c r="K47" s="381"/>
      <c r="V47" s="99"/>
      <c r="W47" s="99"/>
      <c r="X47" s="99"/>
      <c r="Y47" s="99"/>
      <c r="Z47" s="99"/>
      <c r="AA47" s="99"/>
    </row>
    <row r="48" spans="1:27" ht="15.75" customHeight="1">
      <c r="A48" s="380"/>
      <c r="B48" s="3" t="s">
        <v>425</v>
      </c>
      <c r="C48" s="386"/>
      <c r="D48" s="387"/>
      <c r="E48" s="387"/>
      <c r="F48" s="387"/>
      <c r="G48" s="127"/>
      <c r="H48" s="8"/>
      <c r="I48" s="8"/>
      <c r="J48" s="8"/>
      <c r="K48" s="381"/>
      <c r="V48" s="99"/>
      <c r="W48" s="99"/>
      <c r="X48" s="99"/>
      <c r="Y48" s="99"/>
      <c r="Z48" s="99"/>
      <c r="AA48" s="99"/>
    </row>
    <row r="49" spans="1:27">
      <c r="A49" s="363"/>
      <c r="B49" s="11" t="s">
        <v>426</v>
      </c>
      <c r="C49" s="8"/>
      <c r="D49" s="8"/>
      <c r="E49" s="8"/>
      <c r="F49" s="8"/>
      <c r="G49" s="8"/>
      <c r="H49" s="8"/>
      <c r="I49" s="8"/>
      <c r="J49" s="8"/>
      <c r="K49" s="381"/>
      <c r="V49" s="99"/>
      <c r="W49" s="99"/>
      <c r="X49" s="99"/>
      <c r="Y49" s="99"/>
      <c r="Z49" s="99"/>
      <c r="AA49" s="99"/>
    </row>
    <row r="50" spans="1:27" ht="18.75" customHeight="1">
      <c r="A50" s="363"/>
      <c r="B50" s="36" t="s">
        <v>427</v>
      </c>
      <c r="C50" s="11"/>
      <c r="D50" s="8"/>
      <c r="E50" s="8"/>
      <c r="F50" s="8"/>
      <c r="G50" s="8"/>
      <c r="H50" s="8"/>
      <c r="I50" s="8"/>
      <c r="J50" s="8"/>
      <c r="K50" s="381"/>
      <c r="V50" s="99"/>
      <c r="W50" s="99"/>
      <c r="X50" s="99"/>
      <c r="Y50" s="99"/>
      <c r="Z50" s="99"/>
      <c r="AA50" s="99"/>
    </row>
    <row r="51" spans="1:27">
      <c r="A51" s="370"/>
      <c r="B51" s="11" t="s">
        <v>428</v>
      </c>
      <c r="C51" s="8"/>
      <c r="D51" s="8"/>
      <c r="E51" s="8"/>
      <c r="F51" s="8"/>
      <c r="G51" s="8"/>
      <c r="H51" s="8"/>
      <c r="I51" s="8"/>
      <c r="J51" s="8"/>
      <c r="K51" s="381"/>
    </row>
    <row r="52" spans="1:27" ht="15.75" customHeight="1">
      <c r="A52" s="370"/>
      <c r="B52" s="388" t="s">
        <v>429</v>
      </c>
      <c r="C52" s="389"/>
      <c r="D52" s="34"/>
      <c r="E52" s="389"/>
      <c r="F52" s="34"/>
      <c r="G52" s="390"/>
      <c r="H52" s="32"/>
      <c r="I52" s="32"/>
      <c r="J52" s="32"/>
      <c r="K52" s="391"/>
    </row>
    <row r="53" spans="1:27" ht="15.75" customHeight="1">
      <c r="A53" s="370"/>
      <c r="B53" s="388"/>
      <c r="C53" s="389"/>
      <c r="D53" s="34"/>
      <c r="E53" s="389"/>
      <c r="F53" s="34"/>
      <c r="G53" s="390"/>
      <c r="H53" s="32"/>
      <c r="I53" s="32"/>
      <c r="J53" s="32"/>
      <c r="K53" s="391"/>
    </row>
    <row r="54" spans="1:27">
      <c r="A54" s="370"/>
      <c r="B54" s="8" t="s">
        <v>377</v>
      </c>
      <c r="C54" s="8" t="s">
        <v>249</v>
      </c>
      <c r="D54" s="8"/>
      <c r="E54" s="8"/>
      <c r="F54" s="8"/>
      <c r="G54" s="8"/>
      <c r="H54" s="8"/>
      <c r="I54" s="8"/>
      <c r="J54" s="8"/>
      <c r="K54" s="381"/>
    </row>
    <row r="55" spans="1:27">
      <c r="A55" s="363"/>
      <c r="B55" s="364" t="s">
        <v>378</v>
      </c>
      <c r="C55" s="40"/>
      <c r="D55" s="40" t="s">
        <v>379</v>
      </c>
      <c r="E55" s="40"/>
      <c r="F55" s="40"/>
      <c r="G55" s="40"/>
      <c r="H55" s="40"/>
      <c r="I55" s="40"/>
      <c r="J55" s="40"/>
      <c r="K55" s="365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</row>
    <row r="56" spans="1:27" ht="15.75">
      <c r="A56" s="363"/>
      <c r="B56" s="100" t="s">
        <v>430</v>
      </c>
      <c r="C56" s="100" t="s">
        <v>431</v>
      </c>
      <c r="D56" s="100" t="s">
        <v>432</v>
      </c>
      <c r="E56" s="100" t="s">
        <v>433</v>
      </c>
      <c r="F56" s="100" t="s">
        <v>434</v>
      </c>
      <c r="G56" s="100" t="s">
        <v>435</v>
      </c>
      <c r="H56" s="100" t="s">
        <v>436</v>
      </c>
      <c r="I56" s="101" t="s">
        <v>437</v>
      </c>
      <c r="J56" s="101" t="s">
        <v>438</v>
      </c>
      <c r="K56" s="100" t="s">
        <v>439</v>
      </c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</row>
    <row r="57" spans="1:27" ht="15">
      <c r="A57" s="363"/>
      <c r="B57" s="368">
        <v>0.99447300000000005</v>
      </c>
      <c r="C57" s="368">
        <v>0.99545300000000003</v>
      </c>
      <c r="D57" s="368">
        <v>0.99447300000000005</v>
      </c>
      <c r="E57" s="368">
        <v>0.99545300000000003</v>
      </c>
      <c r="F57" s="368">
        <v>0.99447300000000005</v>
      </c>
      <c r="G57" s="368">
        <v>0.99545300000000003</v>
      </c>
      <c r="H57" s="368">
        <v>0.99447300000000005</v>
      </c>
      <c r="I57" s="368">
        <v>0.99545300000000003</v>
      </c>
      <c r="J57" s="368">
        <v>0.99447300000000005</v>
      </c>
      <c r="K57" s="368">
        <v>0.99545300000000003</v>
      </c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</row>
    <row r="58" spans="1:27" ht="18.75">
      <c r="A58" s="363"/>
      <c r="B58" s="373" t="s">
        <v>386</v>
      </c>
      <c r="C58" s="392">
        <f>STDEV(C57:K57)</f>
        <v>5.1650535116082525E-4</v>
      </c>
      <c r="D58" s="393"/>
      <c r="E58" s="393"/>
      <c r="F58" s="393"/>
      <c r="G58" s="393"/>
      <c r="H58" s="393"/>
      <c r="I58" s="393"/>
      <c r="J58" s="393"/>
      <c r="K58" s="394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</row>
    <row r="59" spans="1:27">
      <c r="A59" s="363"/>
      <c r="B59" s="378"/>
      <c r="C59" s="378"/>
      <c r="D59" s="378"/>
      <c r="E59" s="378"/>
      <c r="F59" s="378"/>
      <c r="G59" s="378"/>
      <c r="H59" s="378"/>
      <c r="I59" s="378"/>
      <c r="J59" s="378"/>
      <c r="K59" s="37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</row>
    <row r="60" spans="1:27" ht="15.75" customHeight="1">
      <c r="A60" s="380" t="s">
        <v>387</v>
      </c>
      <c r="B60" s="11" t="s">
        <v>388</v>
      </c>
      <c r="C60" s="8"/>
      <c r="D60" s="8"/>
      <c r="E60" s="8"/>
      <c r="F60" s="8"/>
      <c r="G60" s="8"/>
      <c r="H60" s="8"/>
      <c r="I60" s="8"/>
      <c r="J60" s="8"/>
      <c r="K60" s="381"/>
      <c r="V60" s="99"/>
      <c r="W60" s="99"/>
      <c r="X60" s="99"/>
      <c r="Y60" s="99"/>
      <c r="Z60" s="99"/>
      <c r="AA60" s="99"/>
    </row>
    <row r="61" spans="1:27" ht="15.75" customHeight="1">
      <c r="A61" s="380"/>
      <c r="B61" s="3" t="s">
        <v>389</v>
      </c>
      <c r="C61" s="3" t="s">
        <v>390</v>
      </c>
      <c r="D61" s="3" t="s">
        <v>391</v>
      </c>
      <c r="E61" s="3" t="s">
        <v>392</v>
      </c>
      <c r="F61" s="3" t="s">
        <v>393</v>
      </c>
      <c r="G61" s="3" t="s">
        <v>394</v>
      </c>
      <c r="H61" s="8"/>
      <c r="I61" s="8"/>
      <c r="J61" s="8"/>
      <c r="K61" s="381"/>
      <c r="V61" s="99"/>
      <c r="W61" s="99"/>
      <c r="X61" s="99"/>
      <c r="Y61" s="99"/>
      <c r="Z61" s="99"/>
      <c r="AA61" s="99"/>
    </row>
    <row r="62" spans="1:27" ht="36" customHeight="1">
      <c r="A62" s="380"/>
      <c r="B62" s="3">
        <v>1</v>
      </c>
      <c r="C62" s="382" t="s">
        <v>420</v>
      </c>
      <c r="D62" s="383">
        <v>0.1</v>
      </c>
      <c r="E62" s="3" t="s">
        <v>421</v>
      </c>
      <c r="F62" s="89">
        <v>3</v>
      </c>
      <c r="G62" s="384">
        <f>D62/F62</f>
        <v>3.3333333333333333E-2</v>
      </c>
      <c r="H62" s="8"/>
      <c r="I62" s="8"/>
      <c r="J62" s="8"/>
      <c r="K62" s="381"/>
      <c r="V62" s="99"/>
      <c r="W62" s="99"/>
      <c r="X62" s="99"/>
      <c r="Y62" s="99"/>
      <c r="Z62" s="99"/>
      <c r="AA62" s="99"/>
    </row>
    <row r="63" spans="1:27" ht="48" customHeight="1">
      <c r="A63" s="380"/>
      <c r="B63" s="3">
        <v>2</v>
      </c>
      <c r="C63" s="382" t="s">
        <v>422</v>
      </c>
      <c r="D63" s="385">
        <v>2.5000000000000001E-2</v>
      </c>
      <c r="E63" s="3" t="s">
        <v>423</v>
      </c>
      <c r="F63" s="89">
        <v>2</v>
      </c>
      <c r="G63" s="384">
        <f>D63/F63</f>
        <v>1.2500000000000001E-2</v>
      </c>
      <c r="H63" s="8"/>
      <c r="I63" s="8"/>
      <c r="J63" s="8"/>
      <c r="K63" s="381"/>
      <c r="V63" s="99"/>
      <c r="W63" s="99"/>
      <c r="X63" s="99"/>
      <c r="Y63" s="99"/>
      <c r="Z63" s="99"/>
      <c r="AA63" s="99"/>
    </row>
    <row r="64" spans="1:27" ht="33.75" customHeight="1">
      <c r="A64" s="380"/>
      <c r="B64" s="3">
        <v>3</v>
      </c>
      <c r="C64" s="382" t="s">
        <v>424</v>
      </c>
      <c r="D64" s="385">
        <v>5.0000000000000001E-4</v>
      </c>
      <c r="E64" s="3" t="s">
        <v>421</v>
      </c>
      <c r="F64" s="89"/>
      <c r="G64" s="384">
        <f>D64/SQRT(3)</f>
        <v>2.886751345948129E-4</v>
      </c>
      <c r="H64" s="8"/>
      <c r="I64" s="8"/>
      <c r="J64" s="8"/>
      <c r="K64" s="381"/>
      <c r="V64" s="99"/>
      <c r="W64" s="99"/>
      <c r="X64" s="99"/>
      <c r="Y64" s="99"/>
      <c r="Z64" s="99"/>
      <c r="AA64" s="99"/>
    </row>
    <row r="65" spans="1:27" ht="15.75" customHeight="1">
      <c r="A65" s="380"/>
      <c r="B65" s="3" t="s">
        <v>425</v>
      </c>
      <c r="C65" s="386"/>
      <c r="D65" s="387"/>
      <c r="E65" s="387"/>
      <c r="F65" s="387"/>
      <c r="G65" s="127"/>
      <c r="H65" s="8"/>
      <c r="I65" s="8"/>
      <c r="J65" s="8"/>
      <c r="K65" s="381"/>
      <c r="V65" s="99"/>
      <c r="W65" s="99"/>
      <c r="X65" s="99"/>
      <c r="Y65" s="99"/>
      <c r="Z65" s="99"/>
      <c r="AA65" s="99"/>
    </row>
    <row r="66" spans="1:27">
      <c r="A66" s="363"/>
      <c r="B66" s="11" t="s">
        <v>426</v>
      </c>
      <c r="C66" s="8"/>
      <c r="D66" s="8"/>
      <c r="E66" s="8"/>
      <c r="F66" s="8"/>
      <c r="G66" s="8"/>
      <c r="H66" s="8"/>
      <c r="I66" s="8"/>
      <c r="J66" s="8"/>
      <c r="K66" s="381"/>
      <c r="V66" s="99"/>
      <c r="W66" s="99"/>
      <c r="X66" s="99"/>
      <c r="Y66" s="99"/>
      <c r="Z66" s="99"/>
      <c r="AA66" s="99"/>
    </row>
    <row r="67" spans="1:27" ht="18.75" customHeight="1">
      <c r="A67" s="363"/>
      <c r="B67" s="36" t="s">
        <v>427</v>
      </c>
      <c r="C67" s="11"/>
      <c r="D67" s="8"/>
      <c r="E67" s="8"/>
      <c r="F67" s="8"/>
      <c r="G67" s="8"/>
      <c r="H67" s="8"/>
      <c r="I67" s="8"/>
      <c r="J67" s="8"/>
      <c r="K67" s="381"/>
      <c r="V67" s="99"/>
      <c r="W67" s="99"/>
      <c r="X67" s="99"/>
      <c r="Y67" s="99"/>
      <c r="Z67" s="99"/>
      <c r="AA67" s="99"/>
    </row>
    <row r="68" spans="1:27">
      <c r="A68" s="370"/>
      <c r="B68" s="11" t="s">
        <v>428</v>
      </c>
      <c r="C68" s="8"/>
      <c r="D68" s="8"/>
      <c r="E68" s="8"/>
      <c r="F68" s="8"/>
      <c r="G68" s="8"/>
      <c r="H68" s="8"/>
      <c r="I68" s="8"/>
      <c r="J68" s="8"/>
      <c r="K68" s="381"/>
    </row>
    <row r="69" spans="1:27" ht="15.75" customHeight="1">
      <c r="A69" s="370"/>
      <c r="B69" s="388" t="s">
        <v>429</v>
      </c>
      <c r="C69" s="389"/>
      <c r="D69" s="34"/>
      <c r="E69" s="389"/>
      <c r="F69" s="34"/>
      <c r="G69" s="390"/>
      <c r="H69" s="32"/>
      <c r="I69" s="32"/>
      <c r="J69" s="32"/>
      <c r="K69" s="391"/>
    </row>
    <row r="70" spans="1:27">
      <c r="A70" s="395"/>
      <c r="B70" s="396"/>
      <c r="C70" s="396"/>
      <c r="D70" s="396"/>
      <c r="E70" s="396"/>
      <c r="F70" s="396"/>
      <c r="G70" s="396"/>
      <c r="H70" s="396"/>
      <c r="I70" s="396"/>
      <c r="J70" s="396"/>
      <c r="K70" s="397"/>
    </row>
    <row r="71" spans="1:27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1:27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1:27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1:27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27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1:27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</row>
  </sheetData>
  <mergeCells count="8">
    <mergeCell ref="C58:K58"/>
    <mergeCell ref="C65:G65"/>
    <mergeCell ref="E1:H1"/>
    <mergeCell ref="C14:G14"/>
    <mergeCell ref="C24:K24"/>
    <mergeCell ref="C31:G31"/>
    <mergeCell ref="C41:K41"/>
    <mergeCell ref="C48:G48"/>
  </mergeCells>
  <phoneticPr fontId="3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6145" r:id="rId3">
          <objectPr defaultSize="0" autoPict="0" r:id="rId4">
            <anchor moveWithCells="1">
              <from>
                <xdr:col>15</xdr:col>
                <xdr:colOff>428625</xdr:colOff>
                <xdr:row>14</xdr:row>
                <xdr:rowOff>0</xdr:rowOff>
              </from>
              <to>
                <xdr:col>16</xdr:col>
                <xdr:colOff>66675</xdr:colOff>
                <xdr:row>15</xdr:row>
                <xdr:rowOff>0</xdr:rowOff>
              </to>
            </anchor>
          </objectPr>
        </oleObject>
      </mc:Choice>
      <mc:Fallback>
        <oleObject progId="Equation.3" shapeId="6145" r:id="rId3"/>
      </mc:Fallback>
    </mc:AlternateContent>
    <mc:AlternateContent xmlns:mc="http://schemas.openxmlformats.org/markup-compatibility/2006">
      <mc:Choice Requires="x14">
        <oleObject progId="Equation.3" shapeId="6146" r:id="rId5">
          <objectPr defaultSize="0" autoPict="0" r:id="rId4">
            <anchor moveWithCells="1">
              <from>
                <xdr:col>15</xdr:col>
                <xdr:colOff>457200</xdr:colOff>
                <xdr:row>14</xdr:row>
                <xdr:rowOff>0</xdr:rowOff>
              </from>
              <to>
                <xdr:col>16</xdr:col>
                <xdr:colOff>104775</xdr:colOff>
                <xdr:row>15</xdr:row>
                <xdr:rowOff>0</xdr:rowOff>
              </to>
            </anchor>
          </objectPr>
        </oleObject>
      </mc:Choice>
      <mc:Fallback>
        <oleObject progId="Equation.3" shapeId="6146" r:id="rId5"/>
      </mc:Fallback>
    </mc:AlternateContent>
    <mc:AlternateContent xmlns:mc="http://schemas.openxmlformats.org/markup-compatibility/2006">
      <mc:Choice Requires="x14">
        <oleObject progId="Equation.3" shapeId="6147" r:id="rId6">
          <objectPr defaultSize="0" autoPict="0" r:id="rId4">
            <anchor moveWithCells="1">
              <from>
                <xdr:col>15</xdr:col>
                <xdr:colOff>447675</xdr:colOff>
                <xdr:row>14</xdr:row>
                <xdr:rowOff>0</xdr:rowOff>
              </from>
              <to>
                <xdr:col>16</xdr:col>
                <xdr:colOff>95250</xdr:colOff>
                <xdr:row>15</xdr:row>
                <xdr:rowOff>0</xdr:rowOff>
              </to>
            </anchor>
          </objectPr>
        </oleObject>
      </mc:Choice>
      <mc:Fallback>
        <oleObject progId="Equation.3" shapeId="6147" r:id="rId6"/>
      </mc:Fallback>
    </mc:AlternateContent>
    <mc:AlternateContent xmlns:mc="http://schemas.openxmlformats.org/markup-compatibility/2006">
      <mc:Choice Requires="x14">
        <oleObject progId="Equation.3" shapeId="6148" r:id="rId7">
          <objectPr defaultSize="0" autoPict="0" r:id="rId4">
            <anchor moveWithCells="1">
              <from>
                <xdr:col>15</xdr:col>
                <xdr:colOff>428625</xdr:colOff>
                <xdr:row>31</xdr:row>
                <xdr:rowOff>0</xdr:rowOff>
              </from>
              <to>
                <xdr:col>16</xdr:col>
                <xdr:colOff>66675</xdr:colOff>
                <xdr:row>32</xdr:row>
                <xdr:rowOff>0</xdr:rowOff>
              </to>
            </anchor>
          </objectPr>
        </oleObject>
      </mc:Choice>
      <mc:Fallback>
        <oleObject progId="Equation.3" shapeId="6148" r:id="rId7"/>
      </mc:Fallback>
    </mc:AlternateContent>
    <mc:AlternateContent xmlns:mc="http://schemas.openxmlformats.org/markup-compatibility/2006">
      <mc:Choice Requires="x14">
        <oleObject progId="Equation.3" shapeId="6149" r:id="rId8">
          <objectPr defaultSize="0" autoPict="0" r:id="rId4">
            <anchor moveWithCells="1">
              <from>
                <xdr:col>15</xdr:col>
                <xdr:colOff>457200</xdr:colOff>
                <xdr:row>31</xdr:row>
                <xdr:rowOff>0</xdr:rowOff>
              </from>
              <to>
                <xdr:col>16</xdr:col>
                <xdr:colOff>104775</xdr:colOff>
                <xdr:row>32</xdr:row>
                <xdr:rowOff>0</xdr:rowOff>
              </to>
            </anchor>
          </objectPr>
        </oleObject>
      </mc:Choice>
      <mc:Fallback>
        <oleObject progId="Equation.3" shapeId="6149" r:id="rId8"/>
      </mc:Fallback>
    </mc:AlternateContent>
    <mc:AlternateContent xmlns:mc="http://schemas.openxmlformats.org/markup-compatibility/2006">
      <mc:Choice Requires="x14">
        <oleObject progId="Equation.3" shapeId="6150" r:id="rId9">
          <objectPr defaultSize="0" autoPict="0" r:id="rId4">
            <anchor moveWithCells="1">
              <from>
                <xdr:col>15</xdr:col>
                <xdr:colOff>447675</xdr:colOff>
                <xdr:row>31</xdr:row>
                <xdr:rowOff>0</xdr:rowOff>
              </from>
              <to>
                <xdr:col>16</xdr:col>
                <xdr:colOff>95250</xdr:colOff>
                <xdr:row>32</xdr:row>
                <xdr:rowOff>0</xdr:rowOff>
              </to>
            </anchor>
          </objectPr>
        </oleObject>
      </mc:Choice>
      <mc:Fallback>
        <oleObject progId="Equation.3" shapeId="6150" r:id="rId9"/>
      </mc:Fallback>
    </mc:AlternateContent>
    <mc:AlternateContent xmlns:mc="http://schemas.openxmlformats.org/markup-compatibility/2006">
      <mc:Choice Requires="x14">
        <oleObject progId="Equation.3" shapeId="6151" r:id="rId10">
          <objectPr defaultSize="0" autoPict="0" r:id="rId4">
            <anchor moveWithCells="1">
              <from>
                <xdr:col>15</xdr:col>
                <xdr:colOff>428625</xdr:colOff>
                <xdr:row>48</xdr:row>
                <xdr:rowOff>0</xdr:rowOff>
              </from>
              <to>
                <xdr:col>16</xdr:col>
                <xdr:colOff>66675</xdr:colOff>
                <xdr:row>49</xdr:row>
                <xdr:rowOff>0</xdr:rowOff>
              </to>
            </anchor>
          </objectPr>
        </oleObject>
      </mc:Choice>
      <mc:Fallback>
        <oleObject progId="Equation.3" shapeId="6151" r:id="rId10"/>
      </mc:Fallback>
    </mc:AlternateContent>
    <mc:AlternateContent xmlns:mc="http://schemas.openxmlformats.org/markup-compatibility/2006">
      <mc:Choice Requires="x14">
        <oleObject progId="Equation.3" shapeId="6152" r:id="rId11">
          <objectPr defaultSize="0" autoPict="0" r:id="rId4">
            <anchor moveWithCells="1">
              <from>
                <xdr:col>15</xdr:col>
                <xdr:colOff>457200</xdr:colOff>
                <xdr:row>48</xdr:row>
                <xdr:rowOff>0</xdr:rowOff>
              </from>
              <to>
                <xdr:col>16</xdr:col>
                <xdr:colOff>104775</xdr:colOff>
                <xdr:row>49</xdr:row>
                <xdr:rowOff>0</xdr:rowOff>
              </to>
            </anchor>
          </objectPr>
        </oleObject>
      </mc:Choice>
      <mc:Fallback>
        <oleObject progId="Equation.3" shapeId="6152" r:id="rId11"/>
      </mc:Fallback>
    </mc:AlternateContent>
    <mc:AlternateContent xmlns:mc="http://schemas.openxmlformats.org/markup-compatibility/2006">
      <mc:Choice Requires="x14">
        <oleObject progId="Equation.3" shapeId="6153" r:id="rId12">
          <objectPr defaultSize="0" autoPict="0" r:id="rId4">
            <anchor moveWithCells="1">
              <from>
                <xdr:col>15</xdr:col>
                <xdr:colOff>447675</xdr:colOff>
                <xdr:row>48</xdr:row>
                <xdr:rowOff>0</xdr:rowOff>
              </from>
              <to>
                <xdr:col>16</xdr:col>
                <xdr:colOff>95250</xdr:colOff>
                <xdr:row>49</xdr:row>
                <xdr:rowOff>0</xdr:rowOff>
              </to>
            </anchor>
          </objectPr>
        </oleObject>
      </mc:Choice>
      <mc:Fallback>
        <oleObject progId="Equation.3" shapeId="6153" r:id="rId12"/>
      </mc:Fallback>
    </mc:AlternateContent>
    <mc:AlternateContent xmlns:mc="http://schemas.openxmlformats.org/markup-compatibility/2006">
      <mc:Choice Requires="x14">
        <oleObject progId="Equation.3" shapeId="6154" r:id="rId13">
          <objectPr defaultSize="0" autoPict="0" r:id="rId4">
            <anchor moveWithCells="1">
              <from>
                <xdr:col>15</xdr:col>
                <xdr:colOff>428625</xdr:colOff>
                <xdr:row>70</xdr:row>
                <xdr:rowOff>0</xdr:rowOff>
              </from>
              <to>
                <xdr:col>16</xdr:col>
                <xdr:colOff>66675</xdr:colOff>
                <xdr:row>71</xdr:row>
                <xdr:rowOff>0</xdr:rowOff>
              </to>
            </anchor>
          </objectPr>
        </oleObject>
      </mc:Choice>
      <mc:Fallback>
        <oleObject progId="Equation.3" shapeId="6154" r:id="rId13"/>
      </mc:Fallback>
    </mc:AlternateContent>
    <mc:AlternateContent xmlns:mc="http://schemas.openxmlformats.org/markup-compatibility/2006">
      <mc:Choice Requires="x14">
        <oleObject progId="Equation.3" shapeId="6155" r:id="rId14">
          <objectPr defaultSize="0" autoPict="0" r:id="rId4">
            <anchor moveWithCells="1">
              <from>
                <xdr:col>15</xdr:col>
                <xdr:colOff>457200</xdr:colOff>
                <xdr:row>70</xdr:row>
                <xdr:rowOff>0</xdr:rowOff>
              </from>
              <to>
                <xdr:col>16</xdr:col>
                <xdr:colOff>104775</xdr:colOff>
                <xdr:row>71</xdr:row>
                <xdr:rowOff>0</xdr:rowOff>
              </to>
            </anchor>
          </objectPr>
        </oleObject>
      </mc:Choice>
      <mc:Fallback>
        <oleObject progId="Equation.3" shapeId="6155" r:id="rId14"/>
      </mc:Fallback>
    </mc:AlternateContent>
    <mc:AlternateContent xmlns:mc="http://schemas.openxmlformats.org/markup-compatibility/2006">
      <mc:Choice Requires="x14">
        <oleObject progId="Equation.3" shapeId="6156" r:id="rId15">
          <objectPr defaultSize="0" autoPict="0" r:id="rId4">
            <anchor moveWithCells="1">
              <from>
                <xdr:col>15</xdr:col>
                <xdr:colOff>447675</xdr:colOff>
                <xdr:row>70</xdr:row>
                <xdr:rowOff>0</xdr:rowOff>
              </from>
              <to>
                <xdr:col>16</xdr:col>
                <xdr:colOff>95250</xdr:colOff>
                <xdr:row>71</xdr:row>
                <xdr:rowOff>0</xdr:rowOff>
              </to>
            </anchor>
          </objectPr>
        </oleObject>
      </mc:Choice>
      <mc:Fallback>
        <oleObject progId="Equation.3" shapeId="6156" r:id="rId15"/>
      </mc:Fallback>
    </mc:AlternateContent>
    <mc:AlternateContent xmlns:mc="http://schemas.openxmlformats.org/markup-compatibility/2006">
      <mc:Choice Requires="x14">
        <oleObject progId="Equation.3" shapeId="6157" r:id="rId16">
          <objectPr defaultSize="0" autoPict="0" r:id="rId4">
            <anchor moveWithCells="1">
              <from>
                <xdr:col>15</xdr:col>
                <xdr:colOff>428625</xdr:colOff>
                <xdr:row>65</xdr:row>
                <xdr:rowOff>0</xdr:rowOff>
              </from>
              <to>
                <xdr:col>16</xdr:col>
                <xdr:colOff>66675</xdr:colOff>
                <xdr:row>66</xdr:row>
                <xdr:rowOff>0</xdr:rowOff>
              </to>
            </anchor>
          </objectPr>
        </oleObject>
      </mc:Choice>
      <mc:Fallback>
        <oleObject progId="Equation.3" shapeId="6157" r:id="rId16"/>
      </mc:Fallback>
    </mc:AlternateContent>
    <mc:AlternateContent xmlns:mc="http://schemas.openxmlformats.org/markup-compatibility/2006">
      <mc:Choice Requires="x14">
        <oleObject progId="Equation.3" shapeId="6158" r:id="rId17">
          <objectPr defaultSize="0" autoPict="0" r:id="rId4">
            <anchor moveWithCells="1">
              <from>
                <xdr:col>15</xdr:col>
                <xdr:colOff>457200</xdr:colOff>
                <xdr:row>65</xdr:row>
                <xdr:rowOff>0</xdr:rowOff>
              </from>
              <to>
                <xdr:col>16</xdr:col>
                <xdr:colOff>104775</xdr:colOff>
                <xdr:row>66</xdr:row>
                <xdr:rowOff>0</xdr:rowOff>
              </to>
            </anchor>
          </objectPr>
        </oleObject>
      </mc:Choice>
      <mc:Fallback>
        <oleObject progId="Equation.3" shapeId="6158" r:id="rId17"/>
      </mc:Fallback>
    </mc:AlternateContent>
    <mc:AlternateContent xmlns:mc="http://schemas.openxmlformats.org/markup-compatibility/2006">
      <mc:Choice Requires="x14">
        <oleObject progId="Equation.3" shapeId="6159" r:id="rId18">
          <objectPr defaultSize="0" autoPict="0" r:id="rId4">
            <anchor moveWithCells="1">
              <from>
                <xdr:col>15</xdr:col>
                <xdr:colOff>447675</xdr:colOff>
                <xdr:row>65</xdr:row>
                <xdr:rowOff>0</xdr:rowOff>
              </from>
              <to>
                <xdr:col>16</xdr:col>
                <xdr:colOff>95250</xdr:colOff>
                <xdr:row>66</xdr:row>
                <xdr:rowOff>0</xdr:rowOff>
              </to>
            </anchor>
          </objectPr>
        </oleObject>
      </mc:Choice>
      <mc:Fallback>
        <oleObject progId="Equation.3" shapeId="6159" r:id="rId18"/>
      </mc:Fallback>
    </mc:AlternateContent>
    <mc:AlternateContent xmlns:mc="http://schemas.openxmlformats.org/markup-compatibility/2006">
      <mc:Choice Requires="x14">
        <oleObject progId="Equation.3" shapeId="6160" r:id="rId19">
          <objectPr defaultSize="0" autoPict="0" r:id="rId4">
            <anchor moveWithCells="1">
              <from>
                <xdr:col>15</xdr:col>
                <xdr:colOff>428625</xdr:colOff>
                <xdr:row>70</xdr:row>
                <xdr:rowOff>0</xdr:rowOff>
              </from>
              <to>
                <xdr:col>16</xdr:col>
                <xdr:colOff>66675</xdr:colOff>
                <xdr:row>71</xdr:row>
                <xdr:rowOff>0</xdr:rowOff>
              </to>
            </anchor>
          </objectPr>
        </oleObject>
      </mc:Choice>
      <mc:Fallback>
        <oleObject progId="Equation.3" shapeId="6160" r:id="rId19"/>
      </mc:Fallback>
    </mc:AlternateContent>
    <mc:AlternateContent xmlns:mc="http://schemas.openxmlformats.org/markup-compatibility/2006">
      <mc:Choice Requires="x14">
        <oleObject progId="Equation.3" shapeId="6161" r:id="rId20">
          <objectPr defaultSize="0" autoPict="0" r:id="rId4">
            <anchor moveWithCells="1">
              <from>
                <xdr:col>15</xdr:col>
                <xdr:colOff>457200</xdr:colOff>
                <xdr:row>70</xdr:row>
                <xdr:rowOff>0</xdr:rowOff>
              </from>
              <to>
                <xdr:col>16</xdr:col>
                <xdr:colOff>104775</xdr:colOff>
                <xdr:row>71</xdr:row>
                <xdr:rowOff>0</xdr:rowOff>
              </to>
            </anchor>
          </objectPr>
        </oleObject>
      </mc:Choice>
      <mc:Fallback>
        <oleObject progId="Equation.3" shapeId="6161" r:id="rId20"/>
      </mc:Fallback>
    </mc:AlternateContent>
    <mc:AlternateContent xmlns:mc="http://schemas.openxmlformats.org/markup-compatibility/2006">
      <mc:Choice Requires="x14">
        <oleObject progId="Equation.3" shapeId="6162" r:id="rId21">
          <objectPr defaultSize="0" autoPict="0" r:id="rId4">
            <anchor moveWithCells="1">
              <from>
                <xdr:col>15</xdr:col>
                <xdr:colOff>447675</xdr:colOff>
                <xdr:row>70</xdr:row>
                <xdr:rowOff>0</xdr:rowOff>
              </from>
              <to>
                <xdr:col>16</xdr:col>
                <xdr:colOff>95250</xdr:colOff>
                <xdr:row>71</xdr:row>
                <xdr:rowOff>0</xdr:rowOff>
              </to>
            </anchor>
          </objectPr>
        </oleObject>
      </mc:Choice>
      <mc:Fallback>
        <oleObject progId="Equation.3" shapeId="6162" r:id="rId2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模拟式（指针式）-检定项目</vt:lpstr>
      <vt:lpstr>数字式（电子式）-检定项目</vt:lpstr>
      <vt:lpstr>不确定度</vt:lpstr>
      <vt:lpstr>说明样表-JJG 366-2004 接地电阻表</vt:lpstr>
      <vt:lpstr>数据样表JJG 366-2004 接地电阻表</vt:lpstr>
      <vt:lpstr>JJG 366-2004不确定度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2016-04-28T10:06:35Z</dcterms:modified>
</cp:coreProperties>
</file>