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eeb\Desktop\alcoholWeight_calculator\"/>
    </mc:Choice>
  </mc:AlternateContent>
  <xr:revisionPtr revIDLastSave="0" documentId="13_ncr:1_{70A4B2E0-2B82-4B02-99DE-A820DF09C558}" xr6:coauthVersionLast="47" xr6:coauthVersionMax="47" xr10:uidLastSave="{00000000-0000-0000-0000-000000000000}"/>
  <bookViews>
    <workbookView xWindow="-120" yWindow="-120" windowWidth="20640" windowHeight="11160" xr2:uid="{4A077758-4838-409D-93B8-84A61CF1E09D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1" l="1"/>
  <c r="R10" i="1" s="1"/>
  <c r="P10" i="1" s="1"/>
  <c r="D1" i="1"/>
  <c r="E11" i="1" s="1"/>
  <c r="C11" i="1" s="1"/>
  <c r="R9" i="1" l="1"/>
  <c r="P9" i="1" s="1"/>
  <c r="R8" i="1"/>
  <c r="P8" i="1" s="1"/>
  <c r="R7" i="1"/>
  <c r="P7" i="1" s="1"/>
  <c r="R5" i="1"/>
  <c r="P5" i="1" s="1"/>
  <c r="R6" i="1"/>
  <c r="P6" i="1" s="1"/>
  <c r="E9" i="1"/>
  <c r="C9" i="1" s="1"/>
  <c r="E10" i="1"/>
  <c r="C10" i="1" s="1"/>
  <c r="E5" i="1"/>
  <c r="C5" i="1" s="1"/>
  <c r="E7" i="1"/>
  <c r="C7" i="1" s="1"/>
  <c r="E8" i="1"/>
  <c r="C8" i="1" s="1"/>
  <c r="L5" i="1"/>
  <c r="J5" i="1" s="1"/>
  <c r="L6" i="1"/>
  <c r="J6" i="1" s="1"/>
  <c r="L7" i="1"/>
  <c r="J7" i="1" s="1"/>
  <c r="L8" i="1"/>
  <c r="J8" i="1" s="1"/>
  <c r="L9" i="1"/>
  <c r="J9" i="1" s="1"/>
  <c r="L10" i="1"/>
  <c r="J10" i="1" s="1"/>
  <c r="E6" i="1"/>
  <c r="C6" i="1" s="1"/>
</calcChain>
</file>

<file path=xl/sharedStrings.xml><?xml version="1.0" encoding="utf-8"?>
<sst xmlns="http://schemas.openxmlformats.org/spreadsheetml/2006/main" count="34" uniqueCount="24">
  <si>
    <t>percentage</t>
  </si>
  <si>
    <t>hard</t>
  </si>
  <si>
    <t>flavored</t>
  </si>
  <si>
    <t>density</t>
  </si>
  <si>
    <t>jager</t>
  </si>
  <si>
    <t>schnapps</t>
  </si>
  <si>
    <t>bailys</t>
  </si>
  <si>
    <t>amaretto</t>
  </si>
  <si>
    <t>menthe</t>
  </si>
  <si>
    <t>kahlua</t>
  </si>
  <si>
    <t>g/mL</t>
  </si>
  <si>
    <t>abv</t>
  </si>
  <si>
    <t>d=m/v</t>
  </si>
  <si>
    <t>m=d*v</t>
  </si>
  <si>
    <t>mass per drink</t>
  </si>
  <si>
    <t>volume per drink</t>
  </si>
  <si>
    <t>drink</t>
  </si>
  <si>
    <t>light beer</t>
  </si>
  <si>
    <t>seltzer</t>
  </si>
  <si>
    <t>carbonated</t>
  </si>
  <si>
    <t>ipa</t>
  </si>
  <si>
    <t>sweet wine</t>
  </si>
  <si>
    <t>red wine</t>
  </si>
  <si>
    <t>sweet malt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</si>
</sst>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drink</a:t>
            </a:r>
            <a:r>
              <a:rPr lang="en-US" baseline="0"/>
              <a:t> % vs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mass per drink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22310074562479"/>
                  <c:y val="-0.47634004082822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Sheet1!$I$5:$I$10</c:f>
              <c:numCache>
                <c:formatCode>General</c:formatCode>
                <c:ptCount val="6"/>
                <c:pt idx="0">
                  <c:v>35</c:v>
                </c:pt>
                <c:pt idx="1">
                  <c:v>22</c:v>
                </c:pt>
                <c:pt idx="2">
                  <c:v>17.5</c:v>
                </c:pt>
                <c:pt idx="3">
                  <c:v>28</c:v>
                </c:pt>
                <c:pt idx="4">
                  <c:v>25</c:v>
                </c:pt>
                <c:pt idx="5">
                  <c:v>20</c:v>
                </c:pt>
              </c:numCache>
            </c:numRef>
          </c:xVal>
          <c:yVal>
            <c:numRef>
              <c:f>Sheet1!$J$5:$J$10</c:f>
              <c:numCache>
                <c:formatCode>General</c:formatCode>
                <c:ptCount val="6"/>
                <c:pt idx="0">
                  <c:v>51.196899999999999</c:v>
                </c:pt>
                <c:pt idx="1">
                  <c:v>86.295500000000004</c:v>
                </c:pt>
                <c:pt idx="2">
                  <c:v>108.4766</c:v>
                </c:pt>
                <c:pt idx="3">
                  <c:v>69.062400000000011</c:v>
                </c:pt>
                <c:pt idx="4">
                  <c:v>80.905799999999985</c:v>
                </c:pt>
                <c:pt idx="5">
                  <c:v>102.9036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8-4E32-9C44-BE62C90DB3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6209072"/>
        <c:axId val="486208352"/>
      </c:scatterChart>
      <c:valAx>
        <c:axId val="4862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08352"/>
        <c:crosses val="autoZero"/>
        <c:crossBetween val="midCat"/>
      </c:valAx>
      <c:valAx>
        <c:axId val="4862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drink</a:t>
            </a:r>
            <a:r>
              <a:rPr lang="en-US" baseline="0"/>
              <a:t> % vs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mass per drink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22310074562479"/>
                  <c:y val="-0.47634004082822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Sheet1!$B$5:$B$11</c:f>
              <c:numCache>
                <c:formatCode>General</c:formatCode>
                <c:ptCount val="7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75</c:v>
                </c:pt>
                <c:pt idx="6">
                  <c:v>95</c:v>
                </c:pt>
              </c:numCache>
            </c:numRef>
          </c:xVal>
          <c:yVal>
            <c:numRef>
              <c:f>Sheet1!$C$5:$C$11</c:f>
              <c:numCache>
                <c:formatCode>General</c:formatCode>
                <c:ptCount val="7"/>
                <c:pt idx="0">
                  <c:v>48.461005714285712</c:v>
                </c:pt>
                <c:pt idx="1">
                  <c:v>42.048540000000003</c:v>
                </c:pt>
                <c:pt idx="2">
                  <c:v>37.061066666666669</c:v>
                </c:pt>
                <c:pt idx="3">
                  <c:v>33.000120000000003</c:v>
                </c:pt>
                <c:pt idx="4">
                  <c:v>29.677527272727279</c:v>
                </c:pt>
                <c:pt idx="5">
                  <c:v>20.651688000000004</c:v>
                </c:pt>
                <c:pt idx="6">
                  <c:v>15.146065263157897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6F-44E2-8846-391F4AD3B3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6209072"/>
        <c:axId val="486208352"/>
      </c:scatterChart>
      <c:valAx>
        <c:axId val="4862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08352"/>
        <c:crosses val="autoZero"/>
        <c:crossBetween val="midCat"/>
      </c:valAx>
      <c:valAx>
        <c:axId val="4862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drink</a:t>
            </a:r>
            <a:r>
              <a:rPr lang="en-US" baseline="0"/>
              <a:t> % vs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mass per drink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22310074562479"/>
                  <c:y val="-0.47634004082822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Sheet1!$O$5:$O$10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13.5</c:v>
                </c:pt>
              </c:numCache>
            </c:numRef>
          </c:xVal>
          <c:yVal>
            <c:numRef>
              <c:f>Sheet1!$P$5:$P$10</c:f>
              <c:numCache>
                <c:formatCode>General</c:formatCode>
                <c:ptCount val="6"/>
                <c:pt idx="0">
                  <c:v>354.84000000000003</c:v>
                </c:pt>
                <c:pt idx="1">
                  <c:v>295.7</c:v>
                </c:pt>
                <c:pt idx="2">
                  <c:v>218.89686</c:v>
                </c:pt>
                <c:pt idx="3">
                  <c:v>224.44136</c:v>
                </c:pt>
                <c:pt idx="4">
                  <c:v>208.95779999999999</c:v>
                </c:pt>
                <c:pt idx="5">
                  <c:v>130.10580000000002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46-465F-BC66-275475E92B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6209072"/>
        <c:axId val="486208352"/>
      </c:scatterChart>
      <c:valAx>
        <c:axId val="4862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08352"/>
        <c:crosses val="autoZero"/>
        <c:crossBetween val="midCat"/>
      </c:valAx>
      <c:valAx>
        <c:axId val="4862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11</xdr:row>
      <xdr:rowOff>185737</xdr:rowOff>
    </xdr:from>
    <xdr:to>
      <xdr:col>12</xdr:col>
      <xdr:colOff>923925</xdr:colOff>
      <xdr:row>26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9F6EA8-F88E-A46F-BE5E-F923E9BFE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6</xdr:col>
      <xdr:colOff>361950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C87A96-995A-4603-A965-DA71B016C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857250</xdr:colOff>
      <xdr:row>11</xdr:row>
      <xdr:rowOff>180975</xdr:rowOff>
    </xdr:from>
    <xdr:to>
      <xdr:col>19</xdr:col>
      <xdr:colOff>590550</xdr:colOff>
      <xdr:row>26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7D5CA3-80DB-47AD-B060-A4BD921B3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B4872-AFF6-465A-8572-5533CDE30042}">
  <dimension ref="B1:R18"/>
  <sheetViews>
    <sheetView tabSelected="1" workbookViewId="0">
      <selection activeCell="M4" sqref="M4"/>
    </sheetView>
  </sheetViews>
  <sheetFormatPr defaultRowHeight="15" x14ac:dyDescent="0.25"/>
  <cols>
    <col min="2" max="2" width="11" bestFit="1" customWidth="1"/>
    <col min="3" max="3" width="14" bestFit="1" customWidth="1"/>
    <col min="4" max="4" width="11" customWidth="1"/>
    <col min="5" max="5" width="16.28515625" bestFit="1" customWidth="1"/>
    <col min="6" max="6" width="15.7109375" bestFit="1" customWidth="1"/>
    <col min="9" max="9" width="11" bestFit="1" customWidth="1"/>
    <col min="10" max="10" width="14" bestFit="1" customWidth="1"/>
    <col min="11" max="11" width="11" customWidth="1"/>
    <col min="12" max="12" width="16.28515625" bestFit="1" customWidth="1"/>
    <col min="13" max="13" width="15.7109375" bestFit="1" customWidth="1"/>
    <col min="14" max="14" width="11.28515625" bestFit="1" customWidth="1"/>
    <col min="15" max="15" width="11" bestFit="1" customWidth="1"/>
    <col min="16" max="16" width="14" bestFit="1" customWidth="1"/>
    <col min="18" max="18" width="16.28515625" bestFit="1" customWidth="1"/>
  </cols>
  <sheetData>
    <row r="1" spans="2:18" x14ac:dyDescent="0.25">
      <c r="B1">
        <v>1.5</v>
      </c>
      <c r="D1">
        <f>29.57*1.5</f>
        <v>44.355000000000004</v>
      </c>
      <c r="G1" t="s">
        <v>10</v>
      </c>
      <c r="H1" t="s">
        <v>3</v>
      </c>
      <c r="K1" t="s">
        <v>11</v>
      </c>
      <c r="M1" t="s">
        <v>12</v>
      </c>
      <c r="N1" t="s">
        <v>13</v>
      </c>
      <c r="P1">
        <f>12*29.57</f>
        <v>354.84000000000003</v>
      </c>
    </row>
    <row r="3" spans="2:18" ht="15.75" thickBot="1" x14ac:dyDescent="0.3">
      <c r="B3" t="s">
        <v>1</v>
      </c>
      <c r="I3" t="s">
        <v>2</v>
      </c>
      <c r="O3" t="s">
        <v>19</v>
      </c>
    </row>
    <row r="4" spans="2:18" ht="15.75" thickBot="1" x14ac:dyDescent="0.3">
      <c r="B4" s="2" t="s">
        <v>0</v>
      </c>
      <c r="C4" s="2" t="s">
        <v>14</v>
      </c>
      <c r="D4" s="2" t="s">
        <v>3</v>
      </c>
      <c r="E4" s="2" t="s">
        <v>15</v>
      </c>
      <c r="H4" s="2" t="s">
        <v>16</v>
      </c>
      <c r="I4" s="2" t="s">
        <v>0</v>
      </c>
      <c r="J4" s="2" t="s">
        <v>14</v>
      </c>
      <c r="K4" s="2" t="s">
        <v>3</v>
      </c>
      <c r="L4" s="2" t="s">
        <v>15</v>
      </c>
      <c r="N4" s="2" t="s">
        <v>16</v>
      </c>
      <c r="O4" s="2" t="s">
        <v>0</v>
      </c>
      <c r="P4" s="2" t="s">
        <v>14</v>
      </c>
      <c r="Q4" s="2" t="s">
        <v>3</v>
      </c>
      <c r="R4" s="2" t="s">
        <v>15</v>
      </c>
    </row>
    <row r="5" spans="2:18" x14ac:dyDescent="0.25">
      <c r="B5" s="3">
        <v>35</v>
      </c>
      <c r="C5" s="3">
        <f>D5*E5</f>
        <v>48.461005714285712</v>
      </c>
      <c r="D5" s="3">
        <v>0.95599999999999996</v>
      </c>
      <c r="E5" s="3">
        <f>(40/B5)*D1</f>
        <v>50.691428571428574</v>
      </c>
      <c r="H5" s="3" t="s">
        <v>4</v>
      </c>
      <c r="I5" s="3">
        <v>35</v>
      </c>
      <c r="J5" s="3">
        <f>K5*L5</f>
        <v>51.196899999999999</v>
      </c>
      <c r="K5" s="3">
        <v>1.01</v>
      </c>
      <c r="L5" s="3">
        <f>MROUND((40/I5)*D1,0.01)</f>
        <v>50.69</v>
      </c>
      <c r="N5" s="3" t="s">
        <v>17</v>
      </c>
      <c r="O5" s="3">
        <v>5</v>
      </c>
      <c r="P5" s="3">
        <f t="shared" ref="P5:P6" si="0">Q5*R5</f>
        <v>354.84000000000003</v>
      </c>
      <c r="Q5" s="3">
        <v>1</v>
      </c>
      <c r="R5" s="3">
        <f>MROUND((5/O5)*P1,0.01)</f>
        <v>354.84000000000003</v>
      </c>
    </row>
    <row r="6" spans="2:18" x14ac:dyDescent="0.25">
      <c r="B6" s="3">
        <v>40</v>
      </c>
      <c r="C6" s="3">
        <f>D6*E6</f>
        <v>42.048540000000003</v>
      </c>
      <c r="D6" s="3">
        <v>0.94799999999999995</v>
      </c>
      <c r="E6" s="3">
        <f>(40/B6)*D1</f>
        <v>44.355000000000004</v>
      </c>
      <c r="H6" s="3" t="s">
        <v>5</v>
      </c>
      <c r="I6" s="3">
        <v>22</v>
      </c>
      <c r="J6" s="3">
        <f>K6*L6</f>
        <v>86.295500000000004</v>
      </c>
      <c r="K6" s="3">
        <v>1.07</v>
      </c>
      <c r="L6" s="3">
        <f>MROUND((40/I6)*D1,0.01)</f>
        <v>80.650000000000006</v>
      </c>
      <c r="N6" s="3" t="s">
        <v>21</v>
      </c>
      <c r="O6" s="3">
        <v>6</v>
      </c>
      <c r="P6" s="3">
        <f t="shared" si="0"/>
        <v>295.7</v>
      </c>
      <c r="Q6" s="3">
        <v>1</v>
      </c>
      <c r="R6" s="3">
        <f>MROUND((5/O6)*P1,0.01)</f>
        <v>295.7</v>
      </c>
    </row>
    <row r="7" spans="2:18" x14ac:dyDescent="0.25">
      <c r="B7" s="3">
        <v>45</v>
      </c>
      <c r="C7" s="3">
        <f t="shared" ref="C7:C10" si="1">D7*E7</f>
        <v>37.061066666666669</v>
      </c>
      <c r="D7" s="3">
        <v>0.94</v>
      </c>
      <c r="E7" s="3">
        <f>(40/B7)*D1</f>
        <v>39.426666666666669</v>
      </c>
      <c r="H7" s="3" t="s">
        <v>6</v>
      </c>
      <c r="I7" s="3">
        <v>17.5</v>
      </c>
      <c r="J7" s="3">
        <f>K7*L7</f>
        <v>108.4766</v>
      </c>
      <c r="K7" s="3">
        <v>1.07</v>
      </c>
      <c r="L7" s="3">
        <f>MROUND((40/I7)*D1,0.01)</f>
        <v>101.38</v>
      </c>
      <c r="N7" s="3" t="s">
        <v>18</v>
      </c>
      <c r="O7" s="3">
        <v>8</v>
      </c>
      <c r="P7" s="3">
        <f>Q7*R7</f>
        <v>218.89686</v>
      </c>
      <c r="Q7" s="3">
        <v>0.98699999999999999</v>
      </c>
      <c r="R7" s="3">
        <f>MROUND((5/O7)*P1,0.01)</f>
        <v>221.78</v>
      </c>
    </row>
    <row r="8" spans="2:18" x14ac:dyDescent="0.25">
      <c r="B8" s="3">
        <v>50</v>
      </c>
      <c r="C8" s="3">
        <f t="shared" si="1"/>
        <v>33.000120000000003</v>
      </c>
      <c r="D8" s="3">
        <v>0.93</v>
      </c>
      <c r="E8" s="3">
        <f>(40/B8)*D1</f>
        <v>35.484000000000002</v>
      </c>
      <c r="H8" s="3" t="s">
        <v>7</v>
      </c>
      <c r="I8" s="3">
        <v>28</v>
      </c>
      <c r="J8" s="3">
        <f>K8*L8</f>
        <v>69.062400000000011</v>
      </c>
      <c r="K8" s="3">
        <v>1.0900000000000001</v>
      </c>
      <c r="L8" s="3">
        <f>MROUND((40/I8)*D1,0.01)</f>
        <v>63.36</v>
      </c>
      <c r="N8" s="3" t="s">
        <v>23</v>
      </c>
      <c r="O8" s="3">
        <v>8</v>
      </c>
      <c r="P8" s="3">
        <f>Q8*R8</f>
        <v>224.44136</v>
      </c>
      <c r="Q8" s="3">
        <v>1.012</v>
      </c>
      <c r="R8" s="3">
        <f>MROUND((5/O8)*P1,0.01)</f>
        <v>221.78</v>
      </c>
    </row>
    <row r="9" spans="2:18" x14ac:dyDescent="0.25">
      <c r="B9" s="3">
        <v>55</v>
      </c>
      <c r="C9" s="3">
        <f t="shared" si="1"/>
        <v>29.677527272727279</v>
      </c>
      <c r="D9" s="3">
        <v>0.92</v>
      </c>
      <c r="E9" s="3">
        <f>(40/B9)*D1</f>
        <v>32.258181818181825</v>
      </c>
      <c r="H9" s="3" t="s">
        <v>8</v>
      </c>
      <c r="I9" s="3">
        <v>25</v>
      </c>
      <c r="J9" s="3">
        <f>K9*L9</f>
        <v>80.905799999999985</v>
      </c>
      <c r="K9" s="3">
        <v>1.1399999999999999</v>
      </c>
      <c r="L9" s="3">
        <f>MROUND((40/I9)*D1,0.01)</f>
        <v>70.97</v>
      </c>
      <c r="N9" s="3" t="s">
        <v>20</v>
      </c>
      <c r="O9" s="3">
        <v>9</v>
      </c>
      <c r="P9" s="3">
        <f t="shared" ref="P9:P10" si="2">Q9*R9</f>
        <v>208.95779999999999</v>
      </c>
      <c r="Q9" s="3">
        <v>1.06</v>
      </c>
      <c r="R9" s="3">
        <f>MROUND((5/O9)*P1,0.01)</f>
        <v>197.13</v>
      </c>
    </row>
    <row r="10" spans="2:18" ht="15.75" thickBot="1" x14ac:dyDescent="0.3">
      <c r="B10" s="3">
        <v>75</v>
      </c>
      <c r="C10" s="3">
        <f t="shared" si="1"/>
        <v>20.651688000000004</v>
      </c>
      <c r="D10" s="3">
        <v>0.873</v>
      </c>
      <c r="E10" s="3">
        <f>(40/B10)*D1</f>
        <v>23.656000000000002</v>
      </c>
      <c r="H10" s="4" t="s">
        <v>9</v>
      </c>
      <c r="I10" s="4">
        <v>20</v>
      </c>
      <c r="J10" s="4">
        <f>K10*L10</f>
        <v>102.9036</v>
      </c>
      <c r="K10" s="4">
        <v>1.1599999999999999</v>
      </c>
      <c r="L10" s="4">
        <f>MROUND((40/I10)*D1,0.01)</f>
        <v>88.710000000000008</v>
      </c>
      <c r="N10" s="4" t="s">
        <v>22</v>
      </c>
      <c r="O10" s="4">
        <v>13.5</v>
      </c>
      <c r="P10" s="4">
        <f t="shared" si="2"/>
        <v>130.10580000000002</v>
      </c>
      <c r="Q10" s="4">
        <v>0.99</v>
      </c>
      <c r="R10" s="4">
        <f>MROUND((5/O10)*P1,0.01)</f>
        <v>131.42000000000002</v>
      </c>
    </row>
    <row r="11" spans="2:18" ht="15.75" thickBot="1" x14ac:dyDescent="0.3">
      <c r="B11" s="4">
        <v>95</v>
      </c>
      <c r="C11" s="4">
        <f>D11*E11</f>
        <v>15.146065263157897</v>
      </c>
      <c r="D11" s="4">
        <v>0.81100000000000005</v>
      </c>
      <c r="E11" s="4">
        <f>(40/B11)*D1</f>
        <v>18.675789473684212</v>
      </c>
    </row>
    <row r="17" spans="6:18" ht="17.25" x14ac:dyDescent="0.25">
      <c r="F17" s="1"/>
    </row>
    <row r="18" spans="6:18" ht="17.25" x14ac:dyDescent="0.25">
      <c r="F18" s="1"/>
      <c r="R18" s="1">
        <v>-0.996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Camden Boren</dc:creator>
  <cp:lastModifiedBy>Camden Boren</cp:lastModifiedBy>
  <dcterms:created xsi:type="dcterms:W3CDTF">2023-04-28T05:33:02Z</dcterms:created>
  <dcterms:modified xsi:type="dcterms:W3CDTF">2023-05-05T07:50:11Z</dcterms:modified>
</cp:coreProperties>
</file>