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0899146881a855/Budget/"/>
    </mc:Choice>
  </mc:AlternateContent>
  <xr:revisionPtr revIDLastSave="550" documentId="8_{B73E3F80-5DB0-4F77-8FD0-050A77C2A0BA}" xr6:coauthVersionLast="47" xr6:coauthVersionMax="47" xr10:uidLastSave="{4A0356F9-B414-4DC0-9489-D2A107DE3E32}"/>
  <bookViews>
    <workbookView xWindow="6750" yWindow="2205" windowWidth="28800" windowHeight="15030" xr2:uid="{D21B33DC-07A1-450F-BD09-E3DCEFBDE3D0}"/>
  </bookViews>
  <sheets>
    <sheet name="Summary" sheetId="1" r:id="rId1"/>
    <sheet name="Monthly Income" sheetId="2" r:id="rId2"/>
    <sheet name="Monthly Expenses" sheetId="3" r:id="rId3"/>
    <sheet name="Monthly Savings" sheetId="4" r:id="rId4"/>
  </sheets>
  <definedNames>
    <definedName name="Debt">'Monthly Expenses'!$H$3:$H$8</definedName>
    <definedName name="Food">'Monthly Expenses'!$I$3:$I$8</definedName>
    <definedName name="Giving">'Monthly Expenses'!$J$3:$J$8</definedName>
    <definedName name="Health">'Monthly Expenses'!$K$3:$K$8</definedName>
    <definedName name="Housing">'Monthly Expenses'!$L$3:$L$8</definedName>
    <definedName name="Insurance">'Monthly Expenses'!$M$3:$M$8</definedName>
    <definedName name="Lifestyle">'Monthly Expenses'!$N$3:$N$8</definedName>
    <definedName name="Personal">'Monthly Expenses'!$O$3:$O$8</definedName>
    <definedName name="Savings">'Monthly Expenses'!$P$3:$P$8</definedName>
    <definedName name="Transportation">'Monthly Expenses'!$Q$3:$Q$8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B39" i="1"/>
  <c r="C15" i="1"/>
  <c r="C11" i="1"/>
  <c r="C12" i="1"/>
  <c r="C31" i="1"/>
  <c r="C30" i="1"/>
  <c r="C29" i="1"/>
  <c r="C35" i="1"/>
  <c r="C34" i="1"/>
  <c r="F32" i="1"/>
  <c r="F31" i="1"/>
  <c r="F30" i="1"/>
  <c r="F29" i="1"/>
  <c r="F28" i="1"/>
  <c r="F25" i="1"/>
  <c r="F24" i="1"/>
  <c r="F23" i="1"/>
  <c r="F22" i="1"/>
  <c r="F21" i="1"/>
  <c r="F20" i="1"/>
  <c r="F17" i="1"/>
  <c r="F16" i="1"/>
  <c r="F15" i="1"/>
  <c r="F12" i="1"/>
  <c r="F11" i="1"/>
  <c r="C23" i="1"/>
  <c r="C22" i="1"/>
  <c r="C21" i="1"/>
  <c r="C20" i="1"/>
  <c r="C19" i="1"/>
  <c r="C18" i="1"/>
  <c r="B37" i="1"/>
  <c r="B38" i="1" l="1"/>
</calcChain>
</file>

<file path=xl/sharedStrings.xml><?xml version="1.0" encoding="utf-8"?>
<sst xmlns="http://schemas.openxmlformats.org/spreadsheetml/2006/main" count="244" uniqueCount="88">
  <si>
    <t>Merchant</t>
  </si>
  <si>
    <t>Amount</t>
  </si>
  <si>
    <t>Planned</t>
  </si>
  <si>
    <t>M Paycheck 2 - Coffee</t>
  </si>
  <si>
    <t>College Fund</t>
  </si>
  <si>
    <t>Budget</t>
  </si>
  <si>
    <t>Income</t>
  </si>
  <si>
    <t>Expenses</t>
  </si>
  <si>
    <t>Category</t>
  </si>
  <si>
    <t>Subcategory</t>
  </si>
  <si>
    <t>Remaining</t>
  </si>
  <si>
    <t xml:space="preserve">M Paychet 1 - Photo </t>
  </si>
  <si>
    <t>Giving</t>
  </si>
  <si>
    <t>Savings</t>
  </si>
  <si>
    <t>Housing</t>
  </si>
  <si>
    <t>Rent</t>
  </si>
  <si>
    <t>Church</t>
  </si>
  <si>
    <t>Charity</t>
  </si>
  <si>
    <t>Emergency Fund</t>
  </si>
  <si>
    <t>Power</t>
  </si>
  <si>
    <t>Vivint</t>
  </si>
  <si>
    <t>Security</t>
  </si>
  <si>
    <t>GA Natural Utility</t>
  </si>
  <si>
    <t>Xfinity</t>
  </si>
  <si>
    <t>Transportation</t>
  </si>
  <si>
    <t>Gas</t>
  </si>
  <si>
    <t>Parking</t>
  </si>
  <si>
    <t>Food</t>
  </si>
  <si>
    <t>Groceries</t>
  </si>
  <si>
    <t>Restaurants</t>
  </si>
  <si>
    <t>Coffee Shops</t>
  </si>
  <si>
    <t>Personal</t>
  </si>
  <si>
    <t>Shopping/Misc.</t>
  </si>
  <si>
    <t>Subscriptions</t>
  </si>
  <si>
    <t>Christmas Presents</t>
  </si>
  <si>
    <t>Emmi bday</t>
  </si>
  <si>
    <t>Nails</t>
  </si>
  <si>
    <t>Yankee swap pres</t>
  </si>
  <si>
    <t>Lifestyle</t>
  </si>
  <si>
    <t>Entertainment</t>
  </si>
  <si>
    <t>Health</t>
  </si>
  <si>
    <t>Gym</t>
  </si>
  <si>
    <t>Medicine/Vitamins</t>
  </si>
  <si>
    <t>Doctor</t>
  </si>
  <si>
    <t>Insurance</t>
  </si>
  <si>
    <t>Auto</t>
  </si>
  <si>
    <t>Debt</t>
  </si>
  <si>
    <t>Credit Card</t>
  </si>
  <si>
    <t>Car Payment</t>
  </si>
  <si>
    <t>Student Loan</t>
  </si>
  <si>
    <t>Medical</t>
  </si>
  <si>
    <t>Phone</t>
  </si>
  <si>
    <t>Notes</t>
  </si>
  <si>
    <t>Spotify</t>
  </si>
  <si>
    <t>Crazy Love</t>
  </si>
  <si>
    <t>Publix</t>
  </si>
  <si>
    <t>Amazon</t>
  </si>
  <si>
    <t>Vending at GT</t>
  </si>
  <si>
    <t xml:space="preserve">vending machine </t>
  </si>
  <si>
    <t>Target</t>
  </si>
  <si>
    <t>McDonalds</t>
  </si>
  <si>
    <t>QT</t>
  </si>
  <si>
    <t>Chick-fil-a</t>
  </si>
  <si>
    <t>Shell</t>
  </si>
  <si>
    <t>The Merchant</t>
  </si>
  <si>
    <t>California Target</t>
  </si>
  <si>
    <t>Urban Outfitters</t>
  </si>
  <si>
    <t>NFL Shop</t>
  </si>
  <si>
    <t>Jeff Sawyer christmas present</t>
  </si>
  <si>
    <t>Copperline Coffee</t>
  </si>
  <si>
    <t>Dunkin</t>
  </si>
  <si>
    <t>Florida</t>
  </si>
  <si>
    <t>Pickleball Tourney</t>
  </si>
  <si>
    <t>Sonic</t>
  </si>
  <si>
    <t>Homegoods</t>
  </si>
  <si>
    <t>Amex</t>
  </si>
  <si>
    <t>Emmi christmas</t>
  </si>
  <si>
    <t>Buc-ees</t>
  </si>
  <si>
    <t>Madisons vitamins</t>
  </si>
  <si>
    <t>church christmas party</t>
  </si>
  <si>
    <t>paid for extra month bc of CC change</t>
  </si>
  <si>
    <t>Citizens</t>
  </si>
  <si>
    <t>CC change</t>
  </si>
  <si>
    <t>Artifact Uprising</t>
  </si>
  <si>
    <t>Bloomingdales</t>
  </si>
  <si>
    <t>Tech Dining</t>
  </si>
  <si>
    <t>Spent</t>
  </si>
  <si>
    <t>Planned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</si>
</sst>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 applyBorder="1"/>
    <xf numFmtId="44" fontId="0" fillId="0" borderId="0" xfId="1" applyFont="1" applyFill="1" applyBorder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0" fillId="2" borderId="1" xfId="0" applyFill="1" applyBorder="1"/>
    <xf numFmtId="0" fontId="2" fillId="6" borderId="0" xfId="0" applyFont="1" applyFill="1"/>
    <xf numFmtId="44" fontId="0" fillId="0" borderId="0" xfId="1" applyFont="1"/>
    <xf numFmtId="0" fontId="2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4" fontId="6" fillId="0" borderId="5" xfId="1" applyFont="1" applyBorder="1" applyAlignment="1">
      <alignment horizontal="center"/>
    </xf>
    <xf numFmtId="44" fontId="6" fillId="0" borderId="6" xfId="1" applyFont="1" applyBorder="1" applyAlignment="1">
      <alignment horizontal="center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Border="1"/>
    <xf numFmtId="0" fontId="7" fillId="5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Budget Statistics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A0-40CD-903C-132325E382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0-40CD-903C-132325E382A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Summary!$A$38:$A$39</c:f>
              <c:strCache>
                <c:ptCount val="2"/>
                <c:pt idx="0">
                  <c:v>Spent</c:v>
                </c:pt>
                <c:pt idx="1">
                  <c:v>Remaining</c:v>
                </c:pt>
              </c:strCache>
            </c:strRef>
          </c:cat>
          <c:val>
            <c:numRef>
              <c:f>Summary!$B$38:$B$39</c:f>
              <c:numCache>
                <c:formatCode>_("$"* #,##0.00_);_("$"* \(#,##0.00\);_("$"* "-"??_);_(@_)</c:formatCode>
                <c:ptCount val="2"/>
                <c:pt idx="0">
                  <c:v>1023.6500000000001</c:v>
                </c:pt>
                <c:pt idx="1">
                  <c:v>3734.7299999999991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C9A-A3CF-A091C2E1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86458</xdr:colOff>
      <xdr:row>47</xdr:row>
      <xdr:rowOff>121993</xdr:rowOff>
    </xdr:from>
    <xdr:to>
      <xdr:col>6</xdr:col>
      <xdr:colOff>520212</xdr:colOff>
      <xdr:row>62</xdr:row>
      <xdr:rowOff>43962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AA001F-CCA0-FCC8-4A94-BEE6BD87B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5BA08A-F6BE-46F1-A3BF-71C7C8DE3C99}" name="Table4" displayName="Table4" ref="H2:Q8" totalsRowShown="0">
  <autoFilter ref="H2:Q8" xr:uid="{7C5BA08A-F6BE-46F1-A3BF-71C7C8DE3C99}"/>
  <tableColumns count="10">
    <tableColumn id="1" xr3:uid="{4B7225B7-BA4D-4662-BEE8-CA66A41ACE56}" name="Debt" dataDxfId="2"/>
    <tableColumn id="2" xr3:uid="{80735589-F9F1-4C4B-BDDC-BBE966A70A32}" name="Food"/>
    <tableColumn id="3" xr3:uid="{EE66B15D-C3C0-429E-ADC4-84711B0D5101}" name="Giving"/>
    <tableColumn id="4" xr3:uid="{DBFC4B47-4F1E-47FE-B0E3-A937F17CF1AF}" name="Health"/>
    <tableColumn id="5" xr3:uid="{D2EB3C44-ED53-474A-B1C4-F1F28F0008A3}" name="Housing" dataDxfId="1"/>
    <tableColumn id="6" xr3:uid="{ABBF83A6-8309-4107-9074-7B7F6C1CE3EC}" name="Insurance"/>
    <tableColumn id="7" xr3:uid="{234F37D4-2DE9-40BF-BF61-7DB03FB513B8}" name="Lifestyle"/>
    <tableColumn id="8" xr3:uid="{6AE3B096-60AD-46CB-B986-8236699BFDA3}" name="Personal" dataDxfId="0"/>
    <tableColumn id="9" xr3:uid="{9675A4C3-9FD4-4703-9DEF-E96EC36322B1}" name="Savings"/>
    <tableColumn id="10" xr3:uid="{0FAABB3C-624E-446A-A57A-5531FB4F39A7}" name="Transport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46D5-30F0-4A04-8966-B6BE80CD8BA1}">
  <dimension ref="A1:H47"/>
  <sheetViews>
    <sheetView showGridLines="0" tabSelected="1" zoomScale="130" zoomScaleNormal="130" workbookViewId="0">
      <selection activeCell="G34" sqref="G34"/>
    </sheetView>
  </sheetViews>
  <sheetFormatPr defaultColWidth="9" defaultRowHeight="15" x14ac:dyDescent="0.25"/>
  <cols>
    <col min="1" max="1" width="18" customWidth="1"/>
    <col min="2" max="2" width="11.85546875" style="1" customWidth="1"/>
    <col min="3" max="3" width="12.42578125" style="1" customWidth="1"/>
    <col min="4" max="4" width="16.28515625" customWidth="1"/>
    <col min="5" max="5" width="10" style="1" customWidth="1"/>
    <col min="6" max="6" width="9.7109375" customWidth="1"/>
  </cols>
  <sheetData>
    <row r="1" spans="1:8" ht="25.35" customHeight="1" x14ac:dyDescent="0.25">
      <c r="A1" s="18" t="s">
        <v>5</v>
      </c>
      <c r="B1" s="18"/>
      <c r="C1" s="18"/>
      <c r="D1" s="18"/>
      <c r="E1" s="18"/>
      <c r="F1" s="18"/>
      <c r="G1" s="19"/>
    </row>
    <row r="2" spans="1:8" ht="18.95" customHeight="1" x14ac:dyDescent="0.55000000000000004">
      <c r="A2" s="20" t="s">
        <v>6</v>
      </c>
      <c r="B2" s="20"/>
      <c r="C2" s="20"/>
      <c r="D2" s="20"/>
      <c r="E2" s="20"/>
      <c r="F2" s="20"/>
      <c r="G2" s="21"/>
      <c r="H2" s="13"/>
    </row>
    <row r="3" spans="1:8" x14ac:dyDescent="0.25">
      <c r="A3" s="22"/>
      <c r="B3" s="1" t="s">
        <v>2</v>
      </c>
      <c r="C3" s="1" t="s">
        <v>10</v>
      </c>
      <c r="D3" s="22"/>
      <c r="F3" s="22"/>
      <c r="G3" s="12"/>
    </row>
    <row r="4" spans="1:8" x14ac:dyDescent="0.25">
      <c r="A4" s="22" t="s">
        <v>11</v>
      </c>
      <c r="B4" s="1">
        <v>0</v>
      </c>
      <c r="D4" s="22"/>
      <c r="F4" s="22"/>
      <c r="G4" s="12"/>
    </row>
    <row r="5" spans="1:8" x14ac:dyDescent="0.25">
      <c r="A5" s="22" t="s">
        <v>3</v>
      </c>
      <c r="B5" s="1">
        <v>545</v>
      </c>
      <c r="D5" s="22"/>
      <c r="F5" s="22"/>
      <c r="G5" s="12"/>
    </row>
    <row r="6" spans="1:8" x14ac:dyDescent="0.25">
      <c r="A6" s="22" t="s">
        <v>4</v>
      </c>
      <c r="B6" s="1">
        <v>1500</v>
      </c>
      <c r="D6" s="22"/>
      <c r="F6" s="22"/>
      <c r="G6" s="12"/>
    </row>
    <row r="7" spans="1:8" x14ac:dyDescent="0.25">
      <c r="A7" s="22"/>
      <c r="D7" s="22"/>
      <c r="F7" s="22"/>
      <c r="G7" s="12"/>
    </row>
    <row r="8" spans="1:8" ht="18.95" customHeight="1" x14ac:dyDescent="0.25">
      <c r="A8" s="23" t="s">
        <v>7</v>
      </c>
      <c r="B8" s="23"/>
      <c r="C8" s="23"/>
      <c r="D8" s="23"/>
      <c r="E8" s="23"/>
      <c r="F8" s="23"/>
      <c r="G8" s="24"/>
    </row>
    <row r="9" spans="1:8" x14ac:dyDescent="0.25">
      <c r="A9" s="22"/>
      <c r="B9" s="2" t="s">
        <v>2</v>
      </c>
      <c r="C9" s="3" t="s">
        <v>10</v>
      </c>
      <c r="D9" s="22"/>
      <c r="E9" s="1" t="s">
        <v>2</v>
      </c>
      <c r="F9" s="2" t="s">
        <v>10</v>
      </c>
      <c r="G9" s="12"/>
    </row>
    <row r="10" spans="1:8" x14ac:dyDescent="0.25">
      <c r="A10" s="25" t="s">
        <v>12</v>
      </c>
      <c r="B10" s="25"/>
      <c r="C10" s="7"/>
      <c r="D10" s="25" t="s">
        <v>24</v>
      </c>
      <c r="E10" s="25"/>
      <c r="F10" s="25"/>
      <c r="G10" s="7"/>
    </row>
    <row r="11" spans="1:8" x14ac:dyDescent="0.25">
      <c r="A11" s="22" t="s">
        <v>16</v>
      </c>
      <c r="B11" s="1">
        <v>0</v>
      </c>
      <c r="C11" s="3">
        <f>SUMIF('Monthly Expenses'!$B:$B,Summary!A11,'Monthly Expenses'!$D:$D)</f>
        <v>14.56</v>
      </c>
      <c r="D11" s="22" t="s">
        <v>25</v>
      </c>
      <c r="E11" s="1">
        <v>250</v>
      </c>
      <c r="F11" s="1">
        <f>SUMIF('Monthly Expenses'!$B:$B,Summary!D11,'Monthly Expenses'!$D:$D)</f>
        <v>129.42000000000002</v>
      </c>
      <c r="G11" s="12"/>
    </row>
    <row r="12" spans="1:8" x14ac:dyDescent="0.25">
      <c r="A12" s="22" t="s">
        <v>17</v>
      </c>
      <c r="B12" s="1">
        <v>0</v>
      </c>
      <c r="C12" s="3">
        <f>SUMIF('Monthly Expenses'!$B:$B,Summary!A12,'Monthly Expenses'!$D:$D)</f>
        <v>0</v>
      </c>
      <c r="D12" s="22" t="s">
        <v>26</v>
      </c>
      <c r="E12" s="1">
        <v>30</v>
      </c>
      <c r="F12" s="1">
        <f>SUMIF('Monthly Expenses'!$B:$B,Summary!D12,'Monthly Expenses'!$D:$D)</f>
        <v>0</v>
      </c>
      <c r="G12" s="12"/>
    </row>
    <row r="13" spans="1:8" x14ac:dyDescent="0.25">
      <c r="A13" s="22"/>
      <c r="C13" s="3"/>
      <c r="D13" s="22"/>
      <c r="F13" s="22"/>
      <c r="G13" s="12"/>
    </row>
    <row r="14" spans="1:8" x14ac:dyDescent="0.25">
      <c r="A14" s="25" t="s">
        <v>13</v>
      </c>
      <c r="B14" s="25"/>
      <c r="C14" s="7"/>
      <c r="D14" s="25" t="s">
        <v>27</v>
      </c>
      <c r="E14" s="25"/>
      <c r="F14" s="25"/>
      <c r="G14" s="7"/>
    </row>
    <row r="15" spans="1:8" x14ac:dyDescent="0.25">
      <c r="A15" s="22" t="s">
        <v>18</v>
      </c>
      <c r="B15" s="1">
        <v>0</v>
      </c>
      <c r="C15" s="3">
        <f>SUMIF('Monthly Expenses'!$B:$B,Summary!A15,'Monthly Expenses'!$D:$D)</f>
        <v>0</v>
      </c>
      <c r="D15" s="22" t="s">
        <v>28</v>
      </c>
      <c r="E15" s="1">
        <v>500</v>
      </c>
      <c r="F15" s="1">
        <f>SUMIF('Monthly Expenses'!$B:$B,Summary!D15,'Monthly Expenses'!$D:$D)</f>
        <v>199.08000000000004</v>
      </c>
      <c r="G15" s="12"/>
    </row>
    <row r="16" spans="1:8" x14ac:dyDescent="0.25">
      <c r="A16" s="22"/>
      <c r="C16" s="12"/>
      <c r="D16" s="22" t="s">
        <v>29</v>
      </c>
      <c r="E16" s="2">
        <v>50</v>
      </c>
      <c r="F16" s="1">
        <f>SUMIF('Monthly Expenses'!$B:$B,Summary!D16,'Monthly Expenses'!$D:$D)</f>
        <v>41.44</v>
      </c>
      <c r="G16" s="12"/>
    </row>
    <row r="17" spans="1:7" x14ac:dyDescent="0.25">
      <c r="A17" s="25" t="s">
        <v>14</v>
      </c>
      <c r="B17" s="25"/>
      <c r="C17" s="7"/>
      <c r="D17" s="22" t="s">
        <v>30</v>
      </c>
      <c r="E17" s="2">
        <v>25</v>
      </c>
      <c r="F17" s="1">
        <f>SUMIF('Monthly Expenses'!$B:$B,Summary!D17,'Monthly Expenses'!$D:$D)</f>
        <v>47.169999999999995</v>
      </c>
      <c r="G17" s="12"/>
    </row>
    <row r="18" spans="1:7" x14ac:dyDescent="0.25">
      <c r="A18" s="22" t="s">
        <v>15</v>
      </c>
      <c r="B18" s="1">
        <v>1621</v>
      </c>
      <c r="C18" s="3">
        <f>SUMIF('Monthly Expenses'!$B:$B,Summary!A18,'Monthly Expenses'!$D:$D)</f>
        <v>0</v>
      </c>
      <c r="D18" s="22"/>
      <c r="F18" s="22"/>
      <c r="G18" s="12"/>
    </row>
    <row r="19" spans="1:7" x14ac:dyDescent="0.25">
      <c r="A19" s="22" t="s">
        <v>19</v>
      </c>
      <c r="B19" s="1">
        <v>165</v>
      </c>
      <c r="C19" s="3">
        <f>SUMIF('Monthly Expenses'!$B:$B,Summary!A19,'Monthly Expenses'!$D:$D)</f>
        <v>0</v>
      </c>
      <c r="D19" s="25" t="s">
        <v>31</v>
      </c>
      <c r="E19" s="25"/>
      <c r="F19" s="25"/>
      <c r="G19" s="7"/>
    </row>
    <row r="20" spans="1:7" x14ac:dyDescent="0.25">
      <c r="A20" s="22" t="s">
        <v>20</v>
      </c>
      <c r="B20" s="1">
        <v>60</v>
      </c>
      <c r="C20" s="3">
        <f>SUMIF('Monthly Expenses'!$B:$B,Summary!A20,'Monthly Expenses'!$D:$D)</f>
        <v>0</v>
      </c>
      <c r="D20" s="22" t="s">
        <v>32</v>
      </c>
      <c r="E20" s="2">
        <v>50</v>
      </c>
      <c r="F20" s="1">
        <f>SUMIF('Monthly Expenses'!$B:$B,Summary!D20,'Monthly Expenses'!$D:$D)</f>
        <v>167.29</v>
      </c>
      <c r="G20" s="12"/>
    </row>
    <row r="21" spans="1:7" x14ac:dyDescent="0.25">
      <c r="A21" s="22" t="s">
        <v>21</v>
      </c>
      <c r="B21" s="1">
        <v>105</v>
      </c>
      <c r="C21" s="3">
        <f>SUMIF('Monthly Expenses'!$B:$B,Summary!A21,'Monthly Expenses'!$D:$D)</f>
        <v>63.83</v>
      </c>
      <c r="D21" s="22" t="s">
        <v>33</v>
      </c>
      <c r="E21" s="2">
        <v>50</v>
      </c>
      <c r="F21" s="1">
        <f>SUMIF('Monthly Expenses'!$B:$B,Summary!D21,'Monthly Expenses'!$D:$D)</f>
        <v>0</v>
      </c>
      <c r="G21" s="12"/>
    </row>
    <row r="22" spans="1:7" x14ac:dyDescent="0.25">
      <c r="A22" s="22" t="s">
        <v>22</v>
      </c>
      <c r="C22" s="3">
        <f>SUMIF('Monthly Expenses'!$B:$B,Summary!A22,'Monthly Expenses'!$D:$D)</f>
        <v>0</v>
      </c>
      <c r="D22" s="22" t="s">
        <v>34</v>
      </c>
      <c r="E22" s="2">
        <v>800</v>
      </c>
      <c r="F22" s="1">
        <f>SUMIF('Monthly Expenses'!$B:$B,Summary!D22,'Monthly Expenses'!$D:$D)</f>
        <v>283.52999999999997</v>
      </c>
      <c r="G22" s="12"/>
    </row>
    <row r="23" spans="1:7" x14ac:dyDescent="0.25">
      <c r="A23" s="22" t="s">
        <v>23</v>
      </c>
      <c r="C23" s="3">
        <f>SUMIF('Monthly Expenses'!$B:$B,Summary!A23,'Monthly Expenses'!$D:$D)</f>
        <v>0</v>
      </c>
      <c r="D23" s="22" t="s">
        <v>35</v>
      </c>
      <c r="E23" s="2">
        <v>80</v>
      </c>
      <c r="F23" s="1">
        <f>SUMIF('Monthly Expenses'!$B:$B,Summary!D23,'Monthly Expenses'!$D:$D)</f>
        <v>77.25</v>
      </c>
      <c r="G23" s="12"/>
    </row>
    <row r="24" spans="1:7" x14ac:dyDescent="0.25">
      <c r="A24" s="22"/>
      <c r="C24" s="3"/>
      <c r="D24" s="22" t="s">
        <v>36</v>
      </c>
      <c r="E24" s="2">
        <v>70</v>
      </c>
      <c r="F24" s="1">
        <f>SUMIF('Monthly Expenses'!$B:$B,Summary!D24,'Monthly Expenses'!$D:$D)</f>
        <v>0</v>
      </c>
      <c r="G24" s="12"/>
    </row>
    <row r="25" spans="1:7" x14ac:dyDescent="0.25">
      <c r="A25" s="25" t="s">
        <v>38</v>
      </c>
      <c r="B25" s="25"/>
      <c r="C25" s="7"/>
      <c r="D25" s="22" t="s">
        <v>37</v>
      </c>
      <c r="E25" s="2">
        <v>35</v>
      </c>
      <c r="F25" s="1">
        <f>SUMIF('Monthly Expenses'!$B:$B,Summary!D25,'Monthly Expenses'!$D:$D)</f>
        <v>0</v>
      </c>
      <c r="G25" s="12"/>
    </row>
    <row r="26" spans="1:7" x14ac:dyDescent="0.25">
      <c r="A26" s="22" t="s">
        <v>39</v>
      </c>
      <c r="C26" s="3"/>
      <c r="D26" s="22"/>
      <c r="F26" s="22"/>
      <c r="G26" s="12"/>
    </row>
    <row r="27" spans="1:7" x14ac:dyDescent="0.25">
      <c r="A27" s="22"/>
      <c r="C27" s="3"/>
      <c r="D27" s="25" t="s">
        <v>46</v>
      </c>
      <c r="E27" s="25"/>
      <c r="F27" s="25"/>
      <c r="G27" s="7"/>
    </row>
    <row r="28" spans="1:7" x14ac:dyDescent="0.25">
      <c r="A28" s="25" t="s">
        <v>40</v>
      </c>
      <c r="B28" s="25"/>
      <c r="C28" s="7"/>
      <c r="D28" s="22" t="s">
        <v>47</v>
      </c>
      <c r="E28" s="2">
        <v>0</v>
      </c>
      <c r="F28" s="1">
        <f>SUMIF('Monthly Expenses'!$B:$B,Summary!D28,'Monthly Expenses'!$D:$D)</f>
        <v>0</v>
      </c>
      <c r="G28" s="12"/>
    </row>
    <row r="29" spans="1:7" x14ac:dyDescent="0.25">
      <c r="A29" s="22" t="s">
        <v>41</v>
      </c>
      <c r="C29" s="3">
        <f>SUMIF('Monthly Expenses'!$B:$B,Summary!A29,'Monthly Expenses'!$D:$D)</f>
        <v>0</v>
      </c>
      <c r="D29" s="22" t="s">
        <v>48</v>
      </c>
      <c r="E29" s="1">
        <v>330.69</v>
      </c>
      <c r="F29" s="1">
        <f>SUMIF('Monthly Expenses'!$B:$B,Summary!D29,'Monthly Expenses'!$D:$D)</f>
        <v>0</v>
      </c>
      <c r="G29" s="12"/>
    </row>
    <row r="30" spans="1:7" x14ac:dyDescent="0.25">
      <c r="A30" s="22" t="s">
        <v>42</v>
      </c>
      <c r="C30" s="3">
        <f>SUMIF('Monthly Expenses'!$B:$B,Summary!A30,'Monthly Expenses'!$D:$D)</f>
        <v>0</v>
      </c>
      <c r="D30" s="22" t="s">
        <v>49</v>
      </c>
      <c r="E30" s="1">
        <v>482.61</v>
      </c>
      <c r="F30" s="1">
        <f>SUMIF('Monthly Expenses'!$B:$B,Summary!D30,'Monthly Expenses'!$D:$D)</f>
        <v>0</v>
      </c>
      <c r="G30" s="12"/>
    </row>
    <row r="31" spans="1:7" x14ac:dyDescent="0.25">
      <c r="A31" s="22" t="s">
        <v>43</v>
      </c>
      <c r="C31" s="3">
        <f>SUMIF('Monthly Expenses'!$B:$B,Summary!A31,'Monthly Expenses'!$D:$D)</f>
        <v>0</v>
      </c>
      <c r="D31" s="22" t="s">
        <v>50</v>
      </c>
      <c r="E31" s="1">
        <v>0</v>
      </c>
      <c r="F31" s="1">
        <f>SUMIF('Monthly Expenses'!$B:$B,Summary!D31,'Monthly Expenses'!$D:$D)</f>
        <v>0</v>
      </c>
      <c r="G31" s="12"/>
    </row>
    <row r="32" spans="1:7" x14ac:dyDescent="0.25">
      <c r="A32" s="22"/>
      <c r="C32" s="3"/>
      <c r="D32" s="22" t="s">
        <v>51</v>
      </c>
      <c r="E32" s="1">
        <v>54.08</v>
      </c>
      <c r="F32" s="1">
        <f>SUMIF('Monthly Expenses'!$B:$B,Summary!D32,'Monthly Expenses'!$D:$D)</f>
        <v>0.08</v>
      </c>
      <c r="G32" s="12"/>
    </row>
    <row r="33" spans="1:7" x14ac:dyDescent="0.25">
      <c r="A33" s="25" t="s">
        <v>44</v>
      </c>
      <c r="B33" s="25"/>
      <c r="C33" s="7"/>
      <c r="D33" s="22"/>
      <c r="F33" s="22"/>
      <c r="G33" s="12"/>
    </row>
    <row r="34" spans="1:7" x14ac:dyDescent="0.25">
      <c r="A34" s="22" t="s">
        <v>40</v>
      </c>
      <c r="C34" s="3">
        <f>SUMIF('Monthly Expenses'!$B:$B,Summary!A34,'Monthly Expenses'!$D:$D)</f>
        <v>0</v>
      </c>
      <c r="D34" s="22"/>
      <c r="F34" s="22"/>
      <c r="G34" s="12"/>
    </row>
    <row r="35" spans="1:7" x14ac:dyDescent="0.25">
      <c r="A35" s="4" t="s">
        <v>45</v>
      </c>
      <c r="B35" s="5"/>
      <c r="C35" s="6">
        <f>SUMIF('Monthly Expenses'!$B:$B,Summary!A35,'Monthly Expenses'!$D:$D)</f>
        <v>0</v>
      </c>
      <c r="D35" s="4"/>
      <c r="E35" s="5"/>
      <c r="F35" s="4"/>
      <c r="G35" s="26"/>
    </row>
    <row r="37" spans="1:7" x14ac:dyDescent="0.25">
      <c r="A37" t="s">
        <v>87</v>
      </c>
      <c r="B37" s="1">
        <f>SUM(B15:B24,B11:B13,B26:B27,B29:B32,B34:B35,E11:E13,E15:E18,E20:E26,E28:E35)</f>
        <v>4758.3799999999992</v>
      </c>
    </row>
    <row r="38" spans="1:7" x14ac:dyDescent="0.25">
      <c r="A38" t="s">
        <v>86</v>
      </c>
      <c r="B38" s="1">
        <f>SUM(C11:C13,C15:C24,C26:C27,C29:C32,C34:C35,F11:F13,F15:F18,F20:F26,F28:F35)</f>
        <v>1023.6500000000001</v>
      </c>
    </row>
    <row r="39" spans="1:7" x14ac:dyDescent="0.25">
      <c r="A39" t="s">
        <v>10</v>
      </c>
      <c r="B39" s="1">
        <f>B37-B38</f>
        <v>3734.7299999999991</v>
      </c>
    </row>
    <row r="46" spans="1:7" ht="15.75" thickBot="1" x14ac:dyDescent="0.3"/>
    <row r="47" spans="1:7" ht="62.25" thickBot="1" x14ac:dyDescent="0.95">
      <c r="A47" s="14" t="s">
        <v>10</v>
      </c>
      <c r="B47" s="15"/>
      <c r="C47" s="15"/>
      <c r="D47" s="16">
        <f>B39</f>
        <v>3734.7299999999991</v>
      </c>
      <c r="E47" s="16"/>
      <c r="F47" s="16"/>
      <c r="G47" s="17"/>
    </row>
  </sheetData>
  <mergeCells count="5">
    <mergeCell ref="A2:G2"/>
    <mergeCell ref="A8:G8"/>
    <mergeCell ref="A1:G1"/>
    <mergeCell ref="A47:C47"/>
    <mergeCell ref="D47:G47"/>
  </mergeCells>
  <conditionalFormatting sqref="C18:C23 C11:C12 F11:F12 F20:F25 F28:F32 C34:C35 C29:C31 C26 C15 F15:F17">
    <cfRule type="cellIs" dxfId="6" priority="3" operator="lessThanOrEqual">
      <formula>"B20"</formula>
    </cfRule>
    <cfRule type="cellIs" dxfId="5" priority="4" operator="greaterThan">
      <formula>B11</formula>
    </cfRule>
  </conditionalFormatting>
  <conditionalFormatting sqref="D47:G47">
    <cfRule type="cellIs" dxfId="4" priority="2" operator="lessThanOrEqual">
      <formula>$B$37</formula>
    </cfRule>
    <cfRule type="cellIs" dxfId="3" priority="1" operator="greaterThan">
      <formula>$B$37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9D2D-E360-4C88-A584-E592B831B490}">
  <dimension ref="A1"/>
  <sheetViews>
    <sheetView showGridLines="0" zoomScaleNormal="100" workbookViewId="0">
      <selection activeCell="F52" sqref="F5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5836-F52A-4168-B351-B4CB675954F9}">
  <dimension ref="A1:Q43"/>
  <sheetViews>
    <sheetView showGridLines="0" workbookViewId="0">
      <selection activeCell="E44" sqref="E44"/>
    </sheetView>
  </sheetViews>
  <sheetFormatPr defaultRowHeight="15" x14ac:dyDescent="0.25"/>
  <cols>
    <col min="1" max="1" width="14.28515625" customWidth="1"/>
    <col min="2" max="2" width="19.42578125" customWidth="1"/>
    <col min="3" max="3" width="20.140625" customWidth="1"/>
    <col min="4" max="4" width="9.140625" style="9"/>
    <col min="5" max="5" width="35.28515625" style="11" customWidth="1"/>
    <col min="12" max="12" width="9.140625" customWidth="1"/>
    <col min="13" max="13" width="10.42578125" customWidth="1"/>
    <col min="14" max="14" width="9.28515625" customWidth="1"/>
    <col min="15" max="15" width="9.5703125" customWidth="1"/>
    <col min="17" max="17" width="14.5703125" customWidth="1"/>
  </cols>
  <sheetData>
    <row r="1" spans="1:17" ht="27.75" customHeight="1" x14ac:dyDescent="0.25">
      <c r="A1" s="8" t="s">
        <v>8</v>
      </c>
      <c r="B1" s="8" t="s">
        <v>9</v>
      </c>
      <c r="C1" s="8" t="s">
        <v>0</v>
      </c>
      <c r="D1" s="8" t="s">
        <v>1</v>
      </c>
      <c r="E1" s="10" t="s">
        <v>52</v>
      </c>
    </row>
    <row r="2" spans="1:17" x14ac:dyDescent="0.25">
      <c r="A2" t="s">
        <v>38</v>
      </c>
      <c r="B2" t="s">
        <v>39</v>
      </c>
      <c r="C2" t="s">
        <v>53</v>
      </c>
      <c r="D2" s="9">
        <v>9.99</v>
      </c>
      <c r="H2" t="s">
        <v>46</v>
      </c>
      <c r="I2" t="s">
        <v>27</v>
      </c>
      <c r="J2" t="s">
        <v>12</v>
      </c>
      <c r="K2" t="s">
        <v>40</v>
      </c>
      <c r="L2" t="s">
        <v>14</v>
      </c>
      <c r="M2" t="s">
        <v>44</v>
      </c>
      <c r="N2" t="s">
        <v>38</v>
      </c>
      <c r="O2" t="s">
        <v>31</v>
      </c>
      <c r="P2" t="s">
        <v>13</v>
      </c>
      <c r="Q2" t="s">
        <v>24</v>
      </c>
    </row>
    <row r="3" spans="1:17" x14ac:dyDescent="0.25">
      <c r="A3" t="s">
        <v>27</v>
      </c>
      <c r="B3" t="s">
        <v>30</v>
      </c>
      <c r="C3" t="s">
        <v>54</v>
      </c>
      <c r="D3" s="9">
        <v>2.2999999999999998</v>
      </c>
      <c r="H3" t="s">
        <v>47</v>
      </c>
      <c r="I3" t="s">
        <v>28</v>
      </c>
      <c r="J3" t="s">
        <v>16</v>
      </c>
      <c r="K3" t="s">
        <v>41</v>
      </c>
      <c r="L3" t="s">
        <v>15</v>
      </c>
      <c r="M3" t="s">
        <v>40</v>
      </c>
      <c r="N3" t="s">
        <v>39</v>
      </c>
      <c r="O3" t="s">
        <v>32</v>
      </c>
      <c r="P3" t="s">
        <v>18</v>
      </c>
      <c r="Q3" t="s">
        <v>25</v>
      </c>
    </row>
    <row r="4" spans="1:17" x14ac:dyDescent="0.25">
      <c r="A4" t="s">
        <v>27</v>
      </c>
      <c r="B4" t="s">
        <v>28</v>
      </c>
      <c r="C4" t="s">
        <v>55</v>
      </c>
      <c r="D4" s="9">
        <v>3.62</v>
      </c>
      <c r="H4" t="s">
        <v>48</v>
      </c>
      <c r="I4" t="s">
        <v>29</v>
      </c>
      <c r="J4" t="s">
        <v>17</v>
      </c>
      <c r="K4" t="s">
        <v>42</v>
      </c>
      <c r="L4" t="s">
        <v>19</v>
      </c>
      <c r="M4" s="4" t="s">
        <v>45</v>
      </c>
      <c r="O4" t="s">
        <v>33</v>
      </c>
      <c r="Q4" t="s">
        <v>26</v>
      </c>
    </row>
    <row r="5" spans="1:17" x14ac:dyDescent="0.25">
      <c r="A5" t="s">
        <v>31</v>
      </c>
      <c r="B5" t="s">
        <v>32</v>
      </c>
      <c r="C5" t="s">
        <v>56</v>
      </c>
      <c r="D5" s="9">
        <v>9.6999999999999993</v>
      </c>
      <c r="H5" t="s">
        <v>49</v>
      </c>
      <c r="I5" t="s">
        <v>30</v>
      </c>
      <c r="K5" t="s">
        <v>43</v>
      </c>
      <c r="L5" t="s">
        <v>20</v>
      </c>
      <c r="O5" t="s">
        <v>34</v>
      </c>
    </row>
    <row r="6" spans="1:17" x14ac:dyDescent="0.25">
      <c r="A6" t="s">
        <v>31</v>
      </c>
      <c r="B6" t="s">
        <v>32</v>
      </c>
      <c r="C6" t="s">
        <v>56</v>
      </c>
      <c r="D6" s="9">
        <v>17.41</v>
      </c>
      <c r="H6" t="s">
        <v>50</v>
      </c>
      <c r="L6" t="s">
        <v>21</v>
      </c>
      <c r="O6" t="s">
        <v>35</v>
      </c>
    </row>
    <row r="7" spans="1:17" x14ac:dyDescent="0.25">
      <c r="A7" t="s">
        <v>31</v>
      </c>
      <c r="B7" t="s">
        <v>32</v>
      </c>
      <c r="C7" t="s">
        <v>57</v>
      </c>
      <c r="D7" s="9">
        <v>2.25</v>
      </c>
      <c r="E7" s="11" t="s">
        <v>58</v>
      </c>
      <c r="H7" t="s">
        <v>51</v>
      </c>
      <c r="L7" t="s">
        <v>22</v>
      </c>
      <c r="O7" t="s">
        <v>36</v>
      </c>
    </row>
    <row r="8" spans="1:17" x14ac:dyDescent="0.25">
      <c r="A8" t="s">
        <v>31</v>
      </c>
      <c r="B8" t="s">
        <v>32</v>
      </c>
      <c r="C8" t="s">
        <v>59</v>
      </c>
      <c r="D8" s="9">
        <v>23</v>
      </c>
      <c r="L8" t="s">
        <v>23</v>
      </c>
      <c r="O8" t="s">
        <v>37</v>
      </c>
    </row>
    <row r="9" spans="1:17" x14ac:dyDescent="0.25">
      <c r="A9" t="s">
        <v>27</v>
      </c>
      <c r="B9" t="s">
        <v>29</v>
      </c>
      <c r="C9" t="s">
        <v>60</v>
      </c>
      <c r="D9" s="9">
        <v>4.29</v>
      </c>
    </row>
    <row r="10" spans="1:17" x14ac:dyDescent="0.25">
      <c r="A10" t="s">
        <v>24</v>
      </c>
      <c r="B10" t="s">
        <v>25</v>
      </c>
      <c r="C10" t="s">
        <v>61</v>
      </c>
      <c r="D10" s="9">
        <v>36.11</v>
      </c>
    </row>
    <row r="11" spans="1:17" x14ac:dyDescent="0.25">
      <c r="A11" t="s">
        <v>31</v>
      </c>
      <c r="B11" t="s">
        <v>32</v>
      </c>
      <c r="C11" t="s">
        <v>56</v>
      </c>
      <c r="D11" s="9">
        <v>37.520000000000003</v>
      </c>
    </row>
    <row r="12" spans="1:17" x14ac:dyDescent="0.25">
      <c r="A12" t="s">
        <v>27</v>
      </c>
      <c r="B12" t="s">
        <v>29</v>
      </c>
      <c r="C12" t="s">
        <v>62</v>
      </c>
      <c r="D12" s="9">
        <v>4.63</v>
      </c>
    </row>
    <row r="13" spans="1:17" x14ac:dyDescent="0.25">
      <c r="A13" t="s">
        <v>24</v>
      </c>
      <c r="B13" t="s">
        <v>25</v>
      </c>
      <c r="C13" t="s">
        <v>63</v>
      </c>
      <c r="D13" s="9">
        <v>34.79</v>
      </c>
    </row>
    <row r="14" spans="1:17" x14ac:dyDescent="0.25">
      <c r="A14" t="s">
        <v>27</v>
      </c>
      <c r="B14" t="s">
        <v>30</v>
      </c>
      <c r="C14" t="s">
        <v>64</v>
      </c>
      <c r="D14" s="9">
        <v>13.51</v>
      </c>
    </row>
    <row r="15" spans="1:17" x14ac:dyDescent="0.25">
      <c r="A15" t="s">
        <v>31</v>
      </c>
      <c r="B15" t="s">
        <v>32</v>
      </c>
      <c r="C15" t="s">
        <v>59</v>
      </c>
      <c r="D15" s="9">
        <v>9.06</v>
      </c>
      <c r="E15" s="11" t="s">
        <v>65</v>
      </c>
    </row>
    <row r="16" spans="1:17" x14ac:dyDescent="0.25">
      <c r="A16" t="s">
        <v>31</v>
      </c>
      <c r="B16" t="s">
        <v>35</v>
      </c>
      <c r="C16" t="s">
        <v>66</v>
      </c>
      <c r="D16" s="9">
        <v>38.61</v>
      </c>
      <c r="E16" s="11" t="s">
        <v>76</v>
      </c>
    </row>
    <row r="17" spans="1:5" x14ac:dyDescent="0.25">
      <c r="A17" t="s">
        <v>31</v>
      </c>
      <c r="B17" t="s">
        <v>34</v>
      </c>
      <c r="C17" t="s">
        <v>67</v>
      </c>
      <c r="D17" s="9">
        <v>104.46</v>
      </c>
      <c r="E17" s="11" t="s">
        <v>68</v>
      </c>
    </row>
    <row r="18" spans="1:5" x14ac:dyDescent="0.25">
      <c r="A18" t="s">
        <v>27</v>
      </c>
      <c r="B18" t="s">
        <v>30</v>
      </c>
      <c r="C18" t="s">
        <v>69</v>
      </c>
      <c r="D18" s="9">
        <v>9.8699999999999992</v>
      </c>
      <c r="E18" s="11" t="s">
        <v>71</v>
      </c>
    </row>
    <row r="19" spans="1:5" x14ac:dyDescent="0.25">
      <c r="A19" t="s">
        <v>27</v>
      </c>
      <c r="B19" t="s">
        <v>30</v>
      </c>
      <c r="C19" t="s">
        <v>70</v>
      </c>
      <c r="D19" s="9">
        <v>5.1100000000000003</v>
      </c>
      <c r="E19" s="11" t="s">
        <v>71</v>
      </c>
    </row>
    <row r="20" spans="1:5" x14ac:dyDescent="0.25">
      <c r="A20" t="s">
        <v>27</v>
      </c>
      <c r="B20" t="s">
        <v>30</v>
      </c>
      <c r="C20" t="s">
        <v>70</v>
      </c>
      <c r="D20" s="9">
        <v>2.5499999999999998</v>
      </c>
      <c r="E20" s="11" t="s">
        <v>71</v>
      </c>
    </row>
    <row r="21" spans="1:5" x14ac:dyDescent="0.25">
      <c r="A21" t="s">
        <v>27</v>
      </c>
      <c r="B21" t="s">
        <v>29</v>
      </c>
      <c r="C21" t="s">
        <v>72</v>
      </c>
      <c r="D21" s="9">
        <v>15.98</v>
      </c>
      <c r="E21" s="11" t="s">
        <v>71</v>
      </c>
    </row>
    <row r="22" spans="1:5" x14ac:dyDescent="0.25">
      <c r="A22" t="s">
        <v>27</v>
      </c>
      <c r="B22" t="s">
        <v>29</v>
      </c>
      <c r="C22" t="s">
        <v>73</v>
      </c>
      <c r="D22" s="9">
        <v>9.4700000000000006</v>
      </c>
      <c r="E22" s="11" t="s">
        <v>71</v>
      </c>
    </row>
    <row r="23" spans="1:5" x14ac:dyDescent="0.25">
      <c r="A23" t="s">
        <v>27</v>
      </c>
      <c r="B23" t="s">
        <v>28</v>
      </c>
      <c r="C23" t="s">
        <v>55</v>
      </c>
      <c r="D23" s="9">
        <v>76.12</v>
      </c>
    </row>
    <row r="24" spans="1:5" x14ac:dyDescent="0.25">
      <c r="A24" t="s">
        <v>31</v>
      </c>
      <c r="B24" t="s">
        <v>32</v>
      </c>
      <c r="C24" t="s">
        <v>74</v>
      </c>
      <c r="D24" s="9">
        <v>27.08</v>
      </c>
    </row>
    <row r="25" spans="1:5" x14ac:dyDescent="0.25">
      <c r="A25" t="s">
        <v>31</v>
      </c>
      <c r="B25" t="s">
        <v>32</v>
      </c>
      <c r="C25" t="s">
        <v>75</v>
      </c>
      <c r="D25" s="9">
        <v>18.399999999999999</v>
      </c>
    </row>
    <row r="26" spans="1:5" x14ac:dyDescent="0.25">
      <c r="A26" t="s">
        <v>31</v>
      </c>
      <c r="B26" t="s">
        <v>35</v>
      </c>
      <c r="C26" t="s">
        <v>66</v>
      </c>
      <c r="D26" s="9">
        <v>38.64</v>
      </c>
      <c r="E26" s="11" t="s">
        <v>76</v>
      </c>
    </row>
    <row r="27" spans="1:5" x14ac:dyDescent="0.25">
      <c r="A27" t="s">
        <v>31</v>
      </c>
      <c r="B27" t="s">
        <v>32</v>
      </c>
      <c r="C27" t="s">
        <v>56</v>
      </c>
      <c r="D27" s="9">
        <v>11.99</v>
      </c>
      <c r="E27" s="11" t="s">
        <v>78</v>
      </c>
    </row>
    <row r="28" spans="1:5" x14ac:dyDescent="0.25">
      <c r="A28" t="s">
        <v>24</v>
      </c>
      <c r="B28" t="s">
        <v>25</v>
      </c>
      <c r="C28" t="s">
        <v>77</v>
      </c>
      <c r="D28" s="9">
        <v>30.75</v>
      </c>
    </row>
    <row r="29" spans="1:5" x14ac:dyDescent="0.25">
      <c r="A29" t="s">
        <v>27</v>
      </c>
      <c r="B29" t="s">
        <v>29</v>
      </c>
      <c r="C29" t="s">
        <v>77</v>
      </c>
      <c r="D29" s="9">
        <v>1.05</v>
      </c>
    </row>
    <row r="30" spans="1:5" x14ac:dyDescent="0.25">
      <c r="A30" t="s">
        <v>27</v>
      </c>
      <c r="B30" t="s">
        <v>29</v>
      </c>
      <c r="C30" t="s">
        <v>77</v>
      </c>
      <c r="D30" s="9">
        <v>6.02</v>
      </c>
    </row>
    <row r="31" spans="1:5" x14ac:dyDescent="0.25">
      <c r="A31" t="s">
        <v>24</v>
      </c>
      <c r="B31" t="s">
        <v>25</v>
      </c>
      <c r="C31" t="s">
        <v>77</v>
      </c>
      <c r="D31" s="9">
        <v>27.77</v>
      </c>
    </row>
    <row r="32" spans="1:5" x14ac:dyDescent="0.25">
      <c r="A32" t="s">
        <v>27</v>
      </c>
      <c r="B32" t="s">
        <v>28</v>
      </c>
      <c r="C32" t="s">
        <v>55</v>
      </c>
      <c r="D32" s="9">
        <v>21.21</v>
      </c>
    </row>
    <row r="33" spans="1:5" x14ac:dyDescent="0.25">
      <c r="A33" t="s">
        <v>27</v>
      </c>
      <c r="B33" t="s">
        <v>28</v>
      </c>
      <c r="C33" t="s">
        <v>59</v>
      </c>
      <c r="D33" s="9">
        <v>89.83</v>
      </c>
      <c r="E33" s="11" t="s">
        <v>79</v>
      </c>
    </row>
    <row r="34" spans="1:5" x14ac:dyDescent="0.25">
      <c r="A34" t="s">
        <v>12</v>
      </c>
      <c r="B34" t="s">
        <v>16</v>
      </c>
      <c r="C34" t="s">
        <v>59</v>
      </c>
      <c r="D34" s="9">
        <v>14.56</v>
      </c>
      <c r="E34" s="11" t="s">
        <v>79</v>
      </c>
    </row>
    <row r="35" spans="1:5" ht="15" customHeight="1" x14ac:dyDescent="0.25">
      <c r="A35" t="s">
        <v>14</v>
      </c>
      <c r="B35" t="s">
        <v>21</v>
      </c>
      <c r="C35" t="s">
        <v>20</v>
      </c>
      <c r="D35" s="9">
        <v>63.83</v>
      </c>
      <c r="E35" s="11" t="s">
        <v>80</v>
      </c>
    </row>
    <row r="36" spans="1:5" x14ac:dyDescent="0.25">
      <c r="A36" t="s">
        <v>46</v>
      </c>
      <c r="B36" t="s">
        <v>51</v>
      </c>
      <c r="C36" t="s">
        <v>81</v>
      </c>
      <c r="D36" s="9">
        <v>0.08</v>
      </c>
      <c r="E36" s="11" t="s">
        <v>82</v>
      </c>
    </row>
    <row r="37" spans="1:5" x14ac:dyDescent="0.25">
      <c r="A37" t="s">
        <v>27</v>
      </c>
      <c r="B37" t="s">
        <v>30</v>
      </c>
      <c r="C37" t="s">
        <v>54</v>
      </c>
      <c r="D37" s="9">
        <v>6.46</v>
      </c>
    </row>
    <row r="38" spans="1:5" x14ac:dyDescent="0.25">
      <c r="A38" t="s">
        <v>31</v>
      </c>
      <c r="B38" t="s">
        <v>34</v>
      </c>
      <c r="C38" t="s">
        <v>83</v>
      </c>
      <c r="D38" s="9">
        <v>70.17</v>
      </c>
    </row>
    <row r="39" spans="1:5" x14ac:dyDescent="0.25">
      <c r="A39" t="s">
        <v>31</v>
      </c>
      <c r="B39" t="s">
        <v>34</v>
      </c>
      <c r="C39" t="s">
        <v>84</v>
      </c>
      <c r="D39" s="9">
        <v>108.9</v>
      </c>
    </row>
    <row r="40" spans="1:5" x14ac:dyDescent="0.25">
      <c r="A40" t="s">
        <v>31</v>
      </c>
      <c r="B40" t="s">
        <v>32</v>
      </c>
      <c r="C40" t="s">
        <v>56</v>
      </c>
      <c r="D40" s="9">
        <v>10.88</v>
      </c>
    </row>
    <row r="41" spans="1:5" x14ac:dyDescent="0.25">
      <c r="A41" t="s">
        <v>27</v>
      </c>
      <c r="B41" t="s">
        <v>30</v>
      </c>
      <c r="C41" t="s">
        <v>85</v>
      </c>
      <c r="D41" s="9">
        <v>7.37</v>
      </c>
    </row>
    <row r="42" spans="1:5" x14ac:dyDescent="0.25">
      <c r="A42" t="s">
        <v>27</v>
      </c>
      <c r="B42" t="s">
        <v>28</v>
      </c>
      <c r="C42" t="s">
        <v>54</v>
      </c>
      <c r="D42" s="9">
        <v>6.46</v>
      </c>
    </row>
    <row r="43" spans="1:5" x14ac:dyDescent="0.25">
      <c r="A43" t="s">
        <v>27</v>
      </c>
      <c r="B43" t="s">
        <v>28</v>
      </c>
      <c r="C43" t="s">
        <v>55</v>
      </c>
      <c r="D43" s="9">
        <v>1.84</v>
      </c>
    </row>
  </sheetData>
  <dataValidations count="2">
    <dataValidation type="list" allowBlank="1" showInputMessage="1" showErrorMessage="1" sqref="A2:A1048576" xr:uid="{176FEC5B-C838-47AE-AC7D-78D78376D9E1}">
      <formula1>"Debt, Food, Giving, Health, Housing, Insurance, Lifestyle, Personal, Savings, Transportation"</formula1>
    </dataValidation>
    <dataValidation type="list" allowBlank="1" showInputMessage="1" showErrorMessage="1" sqref="B2:B1048576" xr:uid="{DEF2EFA3-1977-4915-B5D3-B026667A7F36}">
      <formula1>INDIRECT(A2)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8FE9-F0A0-4CBD-B583-2924DA006BD2}">
  <dimension ref="A1"/>
  <sheetViews>
    <sheetView showGridLines="0" workbookViewId="0">
      <selection activeCell="J52" sqref="J5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Summary</vt:lpstr>
      <vt:lpstr>Monthly Income</vt:lpstr>
      <vt:lpstr>Monthly Expenses</vt:lpstr>
      <vt:lpstr>Monthly Savings</vt:lpstr>
      <vt:lpstr>Debt</vt:lpstr>
      <vt:lpstr>Food</vt:lpstr>
      <vt:lpstr>Giving</vt:lpstr>
      <vt:lpstr>Health</vt:lpstr>
      <vt:lpstr>Housing</vt:lpstr>
      <vt:lpstr>Insurance</vt:lpstr>
      <vt:lpstr>Lifestyle</vt:lpstr>
      <vt:lpstr>Personal</vt:lpstr>
      <vt:lpstr>Savings</vt:lpstr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Camden Carlson</dc:creator>
  <cp:lastModifiedBy>Camden Carlson</cp:lastModifiedBy>
  <dcterms:created xsi:type="dcterms:W3CDTF">2022-12-06T02:49:20Z</dcterms:created>
  <dcterms:modified xsi:type="dcterms:W3CDTF">2022-12-09T01:20:18Z</dcterms:modified>
</cp:coreProperties>
</file>