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terry/Desktop/PROJECTS/CHESS_ANALYSIS/datasets/openings/"/>
    </mc:Choice>
  </mc:AlternateContent>
  <xr:revisionPtr revIDLastSave="0" documentId="13_ncr:1_{8E90DC4C-FE68-5E4B-BE00-0342BD06513B}" xr6:coauthVersionLast="47" xr6:coauthVersionMax="47" xr10:uidLastSave="{00000000-0000-0000-0000-000000000000}"/>
  <bookViews>
    <workbookView xWindow="940" yWindow="1340" windowWidth="27640" windowHeight="16940" xr2:uid="{00000000-000D-0000-FFFF-FFFF00000000}"/>
  </bookViews>
  <sheets>
    <sheet name="all_openings_descriptive_statsT" sheetId="1" r:id="rId1"/>
  </sheets>
  <definedNames>
    <definedName name="_xlnm._FilterDatabase" localSheetId="0" hidden="1">all_openings_descriptive_statsT!$A$2:$M$29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K4" i="1"/>
  <c r="K5" i="1"/>
  <c r="K6" i="1"/>
  <c r="K7" i="1"/>
  <c r="K8" i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K17" i="1"/>
  <c r="K18" i="1"/>
  <c r="K19" i="1"/>
  <c r="K20" i="1"/>
  <c r="K21" i="1"/>
  <c r="K22" i="1"/>
  <c r="K23" i="1"/>
  <c r="K24" i="1"/>
  <c r="M24" i="1" s="1"/>
  <c r="K25" i="1"/>
  <c r="M25" i="1" s="1"/>
  <c r="K26" i="1"/>
  <c r="K27" i="1"/>
  <c r="M27" i="1" s="1"/>
  <c r="K28" i="1"/>
  <c r="M21" i="1"/>
  <c r="M22" i="1"/>
  <c r="M23" i="1"/>
  <c r="M26" i="1"/>
  <c r="M5" i="1"/>
  <c r="M4" i="1"/>
  <c r="M6" i="1"/>
  <c r="M7" i="1"/>
  <c r="M8" i="1"/>
  <c r="M16" i="1"/>
  <c r="M17" i="1"/>
  <c r="M18" i="1"/>
  <c r="M19" i="1"/>
  <c r="M20" i="1"/>
  <c r="M28" i="1"/>
  <c r="L4" i="1"/>
  <c r="L5" i="1"/>
  <c r="L6" i="1"/>
  <c r="L7" i="1"/>
  <c r="L8" i="1"/>
  <c r="L9" i="1"/>
  <c r="L10" i="1"/>
  <c r="L11" i="1"/>
  <c r="L12" i="1"/>
  <c r="L13" i="1"/>
  <c r="L14" i="1"/>
  <c r="L17" i="1"/>
  <c r="L16" i="1"/>
  <c r="L18" i="1"/>
  <c r="L19" i="1"/>
  <c r="L20" i="1"/>
  <c r="L15" i="1"/>
  <c r="L21" i="1"/>
  <c r="L22" i="1"/>
  <c r="L23" i="1"/>
  <c r="L24" i="1"/>
  <c r="L25" i="1"/>
  <c r="L26" i="1"/>
  <c r="L27" i="1"/>
  <c r="L28" i="1"/>
  <c r="L3" i="1"/>
</calcChain>
</file>

<file path=xl/sharedStrings.xml><?xml version="1.0" encoding="utf-8"?>
<sst xmlns="http://schemas.openxmlformats.org/spreadsheetml/2006/main" count="44" uniqueCount="44">
  <si>
    <t>opening</t>
  </si>
  <si>
    <t>games</t>
  </si>
  <si>
    <t>white_win_percent</t>
  </si>
  <si>
    <t>black_win_percent</t>
  </si>
  <si>
    <t>avg_cp_loss/game</t>
  </si>
  <si>
    <t>inaccuracies/game</t>
  </si>
  <si>
    <t>mistakes/game</t>
  </si>
  <si>
    <t>blunders/game</t>
  </si>
  <si>
    <t>familiarity</t>
  </si>
  <si>
    <t>sharpness</t>
  </si>
  <si>
    <t>A06--Reti Opening (1 Nf3 d5)</t>
  </si>
  <si>
    <t>D04--Queen's Pawn Game (1 d4 d5 2 Nf3 Nf6 3 e3)</t>
  </si>
  <si>
    <t>C01--French, Exchange (1 e4 e6 2 d4 d5 3 exd5 exd5 4 Nc3 Nf6 5 Bg5)</t>
  </si>
  <si>
    <t>C07--French, Tarrasch (1 e4 e6 2 d4 d5 3 Nd2 c5)</t>
  </si>
  <si>
    <t>A20--English (1 c4 e5)</t>
  </si>
  <si>
    <t>A00--Uncommon Opening (1 g4, a3, h3, etc.)</t>
  </si>
  <si>
    <t>C00--French Defense (1 e4 e6)</t>
  </si>
  <si>
    <t>B22--Sicilian, Alapin (1 e4 c5 2 c3)</t>
  </si>
  <si>
    <t>B00--Uncommon King's Pawn Opening (1 e4)</t>
  </si>
  <si>
    <t>C42--Petrov Defense (1 e4 e5 2 Nf3 Nf6)</t>
  </si>
  <si>
    <t>A40--Queen's Pawn Game (1 d4)</t>
  </si>
  <si>
    <t>C45--Scotch Game (1 e4 e5 2 Nf3 Nc6 3 d4 exd4 4 Nxd4)</t>
  </si>
  <si>
    <t>C50--Giuoco Piano (1 e4 e5 2 Nf3 Nc6 3 Bc4 Bc5)</t>
  </si>
  <si>
    <t>B12--Caro-Kann Defense (1 e4 c6 2 d4)</t>
  </si>
  <si>
    <t>D30--Queen's Gambit Declined (1 d4 d5 2 c4 e6)</t>
  </si>
  <si>
    <t>C44--King's Pawn Game (1 e4 e5 2 Nf3 Nc6)</t>
  </si>
  <si>
    <t>C41--Philidor Defense (1 e4 e5 2 Nf3 d6)</t>
  </si>
  <si>
    <t>C02--French, Advance (1 e4 e6 2 d4 d5 3 e5)</t>
  </si>
  <si>
    <t>D00--Queen's Pawn Game (1 d4 d5)</t>
  </si>
  <si>
    <t>D02--Queen's Pawn Game (1 d4 d5 2 Nf3)</t>
  </si>
  <si>
    <t>B01--Scandinavian (1 e4 d5)</t>
  </si>
  <si>
    <t>C20--King's Pawn Game (1 e4 e5)</t>
  </si>
  <si>
    <t>D35--Queen's Gambit Declined (1 d4 d5 2 c4 e6 3 Nc3 Nf6)</t>
  </si>
  <si>
    <t>C47--Four Knights (1 e4 e5 2 Nf3 Nc6 3 Nc3 Nf6)</t>
  </si>
  <si>
    <t>C40--King's Knight Opening (1 e4 e5 2 Nf3)</t>
  </si>
  <si>
    <t>B02--Alekhine's Defense (1 e4 Nf6)</t>
  </si>
  <si>
    <t>score*</t>
  </si>
  <si>
    <t>*draws are accounted for in score only</t>
  </si>
  <si>
    <t>best</t>
  </si>
  <si>
    <t>Accuracy data</t>
  </si>
  <si>
    <t>Heuristics</t>
  </si>
  <si>
    <t>Core opening data</t>
  </si>
  <si>
    <t>ALL OPENINGS DATASHEET (10-MINUTE GAMES)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</si>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</sst>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Dot">
        <color indexed="64"/>
      </right>
      <top/>
      <bottom/>
      <diagonal/>
    </border>
    <border>
      <left style="thick">
        <color indexed="64"/>
      </left>
      <right style="mediumDashDotDot">
        <color indexed="64"/>
      </right>
      <top/>
      <bottom style="thick">
        <color indexed="64"/>
      </bottom>
      <diagonal/>
    </border>
    <border>
      <left style="thin">
        <color indexed="64"/>
      </left>
      <right style="mediumDashDot">
        <color indexed="64"/>
      </right>
      <top style="thick">
        <color indexed="64"/>
      </top>
      <bottom/>
      <diagonal/>
    </border>
    <border>
      <left style="thin">
        <color indexed="64"/>
      </left>
      <right style="mediumDashDot">
        <color indexed="64"/>
      </right>
      <top/>
      <bottom/>
      <diagonal/>
    </border>
    <border>
      <left style="thin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thin">
        <color indexed="64"/>
      </left>
      <right style="dashDot">
        <color indexed="64"/>
      </right>
      <top style="thick">
        <color indexed="64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slantDashDot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DashDotDot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ashDot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36" borderId="17" xfId="0" applyFill="1" applyBorder="1"/>
    <xf numFmtId="0" fontId="0" fillId="36" borderId="18" xfId="0" applyFill="1" applyBorder="1"/>
    <xf numFmtId="0" fontId="16" fillId="36" borderId="18" xfId="0" applyFont="1" applyFill="1" applyBorder="1" applyAlignment="1">
      <alignment horizontal="center"/>
    </xf>
    <xf numFmtId="0" fontId="0" fillId="36" borderId="11" xfId="0" applyFill="1" applyBorder="1"/>
    <xf numFmtId="0" fontId="0" fillId="36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3" borderId="25" xfId="0" applyFont="1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4" borderId="26" xfId="0" applyFill="1" applyBorder="1"/>
    <xf numFmtId="0" fontId="0" fillId="35" borderId="27" xfId="0" applyFill="1" applyBorder="1"/>
    <xf numFmtId="0" fontId="0" fillId="34" borderId="27" xfId="0" applyFill="1" applyBorder="1"/>
    <xf numFmtId="0" fontId="0" fillId="35" borderId="28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5" xfId="0" applyBorder="1"/>
    <xf numFmtId="0" fontId="16" fillId="33" borderId="37" xfId="0" applyFont="1" applyFill="1" applyBorder="1" applyAlignment="1">
      <alignment horizontal="center"/>
    </xf>
    <xf numFmtId="0" fontId="16" fillId="33" borderId="38" xfId="0" applyFont="1" applyFill="1" applyBorder="1" applyAlignment="1">
      <alignment horizontal="center"/>
    </xf>
    <xf numFmtId="0" fontId="16" fillId="33" borderId="39" xfId="0" applyFont="1" applyFill="1" applyBorder="1" applyAlignment="1">
      <alignment horizontal="center"/>
    </xf>
    <xf numFmtId="0" fontId="16" fillId="33" borderId="40" xfId="0" applyFont="1" applyFill="1" applyBorder="1" applyAlignment="1">
      <alignment horizontal="center"/>
    </xf>
    <xf numFmtId="0" fontId="0" fillId="34" borderId="41" xfId="0" applyFill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5" borderId="41" xfId="0" applyFill="1" applyBorder="1"/>
    <xf numFmtId="0" fontId="0" fillId="0" borderId="4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gray125">
          <bgColor theme="0" tint="-0.14993743705557422"/>
        </patternFill>
      </fill>
    </dxf>
    <dxf>
      <fill>
        <patternFill patternType="gray125">
          <bgColor theme="0" tint="-0.14993743705557422"/>
        </patternFill>
      </fill>
    </dxf>
    <dxf>
      <fill>
        <patternFill patternType="gray125">
          <bgColor theme="0" tint="-0.14993743705557422"/>
        </patternFill>
      </fill>
    </dxf>
    <dxf>
      <fill>
        <patternFill patternType="gray125">
          <bgColor theme="0" tint="-0.14993743705557422"/>
        </patternFill>
      </fill>
    </dxf>
  </dxfs>
  <tableStyles count="0" defaultTableStyle="TableStyleMedium2" defaultPivotStyle="PivotStyleLight16"/>
  <colors>
    <mruColors>
      <color rgb="FFD6D2C1"/>
      <color rgb="FFF6EFAB"/>
      <color rgb="FFD5B6B5"/>
      <color rgb="FFC7BF98"/>
      <color rgb="FFE9C8C6"/>
      <color rgb="FFEBE1B4"/>
      <color rgb="FFCAC19B"/>
      <color rgb="FFB7B095"/>
      <color rgb="FFD3B5B3"/>
      <color rgb="FF9EEA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I34" sqref="I34"/>
    </sheetView>
  </sheetViews>
  <sheetFormatPr baseColWidth="10" defaultRowHeight="16" x14ac:dyDescent="0.2"/>
  <cols>
    <col min="1" max="1" width="59.5" bestFit="1" customWidth="1"/>
    <col min="2" max="2" width="6.6640625" bestFit="1" customWidth="1"/>
    <col min="3" max="3" width="12.1640625" bestFit="1" customWidth="1"/>
    <col min="4" max="4" width="17.1640625" bestFit="1" customWidth="1"/>
    <col min="5" max="5" width="16.83203125" bestFit="1" customWidth="1"/>
    <col min="6" max="6" width="16.6640625" bestFit="1" customWidth="1"/>
    <col min="7" max="8" width="16.83203125" bestFit="1" customWidth="1"/>
    <col min="9" max="9" width="14.1640625" bestFit="1" customWidth="1"/>
    <col min="10" max="10" width="13.6640625" bestFit="1" customWidth="1"/>
  </cols>
  <sheetData>
    <row r="1" spans="1:13" ht="17" thickBot="1" x14ac:dyDescent="0.25">
      <c r="A1" s="9" t="s">
        <v>42</v>
      </c>
      <c r="B1" s="10"/>
      <c r="C1" s="11"/>
      <c r="D1" s="11"/>
      <c r="E1" s="12" t="s">
        <v>41</v>
      </c>
      <c r="F1" s="14"/>
      <c r="G1" s="13"/>
      <c r="H1" s="11"/>
      <c r="I1" s="12" t="s">
        <v>39</v>
      </c>
      <c r="J1" s="13"/>
      <c r="K1" s="11"/>
      <c r="L1" s="12" t="s">
        <v>40</v>
      </c>
      <c r="M1" s="13"/>
    </row>
    <row r="2" spans="1:13" ht="18" thickTop="1" thickBot="1" x14ac:dyDescent="0.25">
      <c r="A2" s="17" t="s">
        <v>0</v>
      </c>
      <c r="B2" s="18" t="s">
        <v>1</v>
      </c>
      <c r="C2" s="19" t="s">
        <v>43</v>
      </c>
      <c r="D2" s="19" t="s">
        <v>36</v>
      </c>
      <c r="E2" s="19" t="s">
        <v>2</v>
      </c>
      <c r="F2" s="19" t="s">
        <v>3</v>
      </c>
      <c r="G2" s="20" t="s">
        <v>4</v>
      </c>
      <c r="H2" s="21" t="s">
        <v>5</v>
      </c>
      <c r="I2" s="19" t="s">
        <v>6</v>
      </c>
      <c r="J2" s="36" t="s">
        <v>7</v>
      </c>
      <c r="K2" s="37" t="s">
        <v>8</v>
      </c>
      <c r="L2" s="38" t="s">
        <v>9</v>
      </c>
      <c r="M2" s="39" t="s">
        <v>38</v>
      </c>
    </row>
    <row r="3" spans="1:13" ht="17" thickTop="1" x14ac:dyDescent="0.2">
      <c r="A3" s="27" t="s">
        <v>10</v>
      </c>
      <c r="B3" s="23">
        <v>3</v>
      </c>
      <c r="C3" s="22">
        <v>1485</v>
      </c>
      <c r="D3" s="22">
        <v>1</v>
      </c>
      <c r="E3" s="22"/>
      <c r="F3" s="23">
        <v>1</v>
      </c>
      <c r="G3" s="24">
        <v>0.66651207729468598</v>
      </c>
      <c r="H3" s="23">
        <v>3</v>
      </c>
      <c r="I3" s="22">
        <v>2.6666666666666599</v>
      </c>
      <c r="J3" s="25">
        <v>1</v>
      </c>
      <c r="K3" s="34">
        <f>SQRT(B3)/G3</f>
        <v>2.5986788035396438</v>
      </c>
      <c r="L3" s="31">
        <f>D3/G3</f>
        <v>1.5003479067609882</v>
      </c>
      <c r="M3" s="1">
        <f>K3*L3/SQRT(K3^2+L3^2)</f>
        <v>1.2993394017698221</v>
      </c>
    </row>
    <row r="4" spans="1:13" x14ac:dyDescent="0.2">
      <c r="A4" s="28" t="s">
        <v>11</v>
      </c>
      <c r="B4" s="7">
        <v>4</v>
      </c>
      <c r="C4" s="3">
        <v>1407</v>
      </c>
      <c r="D4" s="3">
        <v>0.75</v>
      </c>
      <c r="E4" s="3"/>
      <c r="F4" s="7">
        <v>0.75</v>
      </c>
      <c r="G4" s="25">
        <v>0.76366308243727599</v>
      </c>
      <c r="H4" s="7">
        <v>2.5</v>
      </c>
      <c r="I4" s="3">
        <v>5</v>
      </c>
      <c r="J4" s="25">
        <v>1.25</v>
      </c>
      <c r="K4" s="34">
        <f t="shared" ref="K4:K28" si="0">SQRT(B4)/G4</f>
        <v>2.6189559846429677</v>
      </c>
      <c r="L4" s="32">
        <f>D4/G4</f>
        <v>0.98210849424111291</v>
      </c>
      <c r="M4" s="1">
        <f>K4*L4/SQRT(K4^2+L4^2)</f>
        <v>0.91957683869635398</v>
      </c>
    </row>
    <row r="5" spans="1:13" x14ac:dyDescent="0.2">
      <c r="A5" s="29" t="s">
        <v>12</v>
      </c>
      <c r="B5" s="7">
        <v>7</v>
      </c>
      <c r="C5" s="3">
        <v>1600</v>
      </c>
      <c r="D5" s="3">
        <v>0.85714285714285698</v>
      </c>
      <c r="E5" s="3">
        <v>1</v>
      </c>
      <c r="F5" s="7">
        <v>0.83333333333333304</v>
      </c>
      <c r="G5" s="25">
        <v>0.95851004154575503</v>
      </c>
      <c r="H5" s="7">
        <v>1.28571428571428</v>
      </c>
      <c r="I5" s="3">
        <v>2.1428571428571401</v>
      </c>
      <c r="J5" s="25">
        <v>1.5714285714285701</v>
      </c>
      <c r="K5" s="34">
        <f t="shared" si="0"/>
        <v>2.7602750064025221</v>
      </c>
      <c r="L5" s="32">
        <f>D5/G5</f>
        <v>0.89424504699040319</v>
      </c>
      <c r="M5" s="1">
        <f>K5*L5/SQRT(K5^2+L5^2)</f>
        <v>0.85071481970877083</v>
      </c>
    </row>
    <row r="6" spans="1:13" x14ac:dyDescent="0.2">
      <c r="A6" s="28" t="s">
        <v>13</v>
      </c>
      <c r="B6" s="7">
        <v>4</v>
      </c>
      <c r="C6" s="3">
        <v>1534</v>
      </c>
      <c r="D6" s="3">
        <v>0.75</v>
      </c>
      <c r="E6" s="3">
        <v>0.75</v>
      </c>
      <c r="F6" s="7"/>
      <c r="G6" s="25">
        <v>0.92937410485933503</v>
      </c>
      <c r="H6" s="7">
        <v>1.75</v>
      </c>
      <c r="I6" s="3">
        <v>3</v>
      </c>
      <c r="J6" s="25">
        <v>1.25</v>
      </c>
      <c r="K6" s="34">
        <f t="shared" si="0"/>
        <v>2.1519859328367117</v>
      </c>
      <c r="L6" s="32">
        <f>D6/G6</f>
        <v>0.80699472481376688</v>
      </c>
      <c r="M6" s="1">
        <f>K6*L6/SQRT(K6^2+L6^2)</f>
        <v>0.75561270698743166</v>
      </c>
    </row>
    <row r="7" spans="1:13" x14ac:dyDescent="0.2">
      <c r="A7" s="29" t="s">
        <v>15</v>
      </c>
      <c r="B7" s="7">
        <v>15</v>
      </c>
      <c r="C7" s="3">
        <v>1474</v>
      </c>
      <c r="D7" s="3">
        <v>0.8</v>
      </c>
      <c r="E7" s="3"/>
      <c r="F7" s="7">
        <v>0.8</v>
      </c>
      <c r="G7" s="25">
        <v>1.0875880539946099</v>
      </c>
      <c r="H7" s="7">
        <v>1.6</v>
      </c>
      <c r="I7" s="3">
        <v>3.93333333333333</v>
      </c>
      <c r="J7" s="25">
        <v>2.1333333333333302</v>
      </c>
      <c r="K7" s="34">
        <f t="shared" si="0"/>
        <v>3.5610756590993335</v>
      </c>
      <c r="L7" s="32">
        <f>D7/G7</f>
        <v>0.73557262518807043</v>
      </c>
      <c r="M7" s="1">
        <f>K7*L7/SQRT(K7^2+L7^2)</f>
        <v>0.72036534776745964</v>
      </c>
    </row>
    <row r="8" spans="1:13" x14ac:dyDescent="0.2">
      <c r="A8" s="28" t="s">
        <v>16</v>
      </c>
      <c r="B8" s="7">
        <v>43</v>
      </c>
      <c r="C8" s="3">
        <v>1421</v>
      </c>
      <c r="D8" s="3">
        <v>0.62790697674418605</v>
      </c>
      <c r="E8" s="3">
        <v>0.66666666666666596</v>
      </c>
      <c r="F8" s="7">
        <v>0.61764705882352899</v>
      </c>
      <c r="G8" s="25">
        <v>0.88671689624954098</v>
      </c>
      <c r="H8" s="7">
        <v>1.81395348837209</v>
      </c>
      <c r="I8" s="3">
        <v>3.02325581395348</v>
      </c>
      <c r="J8" s="25">
        <v>1.32558139534883</v>
      </c>
      <c r="K8" s="34">
        <f t="shared" si="0"/>
        <v>7.3951884215101256</v>
      </c>
      <c r="L8" s="32">
        <f>D8/G8</f>
        <v>0.70812564799428346</v>
      </c>
      <c r="M8" s="1">
        <f>K8*L8/SQRT(K8^2+L8^2)</f>
        <v>0.70490140004181956</v>
      </c>
    </row>
    <row r="9" spans="1:13" ht="17" thickBot="1" x14ac:dyDescent="0.25">
      <c r="A9" s="40" t="s">
        <v>19</v>
      </c>
      <c r="B9" s="41">
        <v>11</v>
      </c>
      <c r="C9" s="42">
        <v>1295</v>
      </c>
      <c r="D9" s="42">
        <v>0.63636363636363602</v>
      </c>
      <c r="E9" s="42">
        <v>0.6</v>
      </c>
      <c r="F9" s="41">
        <v>1</v>
      </c>
      <c r="G9" s="43">
        <v>0.90596654147706701</v>
      </c>
      <c r="H9" s="41">
        <v>2.1818181818181799</v>
      </c>
      <c r="I9" s="42">
        <v>3.3636363636363602</v>
      </c>
      <c r="J9" s="43">
        <v>1.4545454545454499</v>
      </c>
      <c r="K9" s="44">
        <f t="shared" si="0"/>
        <v>3.6608689598492798</v>
      </c>
      <c r="L9" s="45">
        <f>D9/G9</f>
        <v>0.7024140597136439</v>
      </c>
      <c r="M9" s="46">
        <f>K9*L9/SQRT(K9^2+L9^2)</f>
        <v>0.68983095782627324</v>
      </c>
    </row>
    <row r="10" spans="1:13" ht="17" thickTop="1" x14ac:dyDescent="0.2">
      <c r="A10" s="28" t="s">
        <v>17</v>
      </c>
      <c r="B10" s="7">
        <v>15</v>
      </c>
      <c r="C10" s="3">
        <v>1286</v>
      </c>
      <c r="D10" s="3">
        <v>0.6</v>
      </c>
      <c r="E10" s="3">
        <v>0.6</v>
      </c>
      <c r="F10" s="7"/>
      <c r="G10" s="25">
        <v>0.86006749367553204</v>
      </c>
      <c r="H10" s="7">
        <v>1.6</v>
      </c>
      <c r="I10" s="3">
        <v>1.86666666666666</v>
      </c>
      <c r="J10" s="25">
        <v>1.4666666666666599</v>
      </c>
      <c r="K10" s="34">
        <f t="shared" si="0"/>
        <v>4.503115598121342</v>
      </c>
      <c r="L10" s="32">
        <f>D10/G10</f>
        <v>0.69761966870283232</v>
      </c>
      <c r="M10" s="1">
        <f>K10*L10/SQRT(K10^2+L10^2)</f>
        <v>0.68939596676032266</v>
      </c>
    </row>
    <row r="11" spans="1:13" x14ac:dyDescent="0.2">
      <c r="A11" s="29" t="s">
        <v>14</v>
      </c>
      <c r="B11" s="7">
        <v>3</v>
      </c>
      <c r="C11" s="3">
        <v>1290</v>
      </c>
      <c r="D11" s="3">
        <v>0.66666666666666596</v>
      </c>
      <c r="E11" s="3"/>
      <c r="F11" s="7">
        <v>0.66666666666666596</v>
      </c>
      <c r="G11" s="25">
        <v>0.91180952380952296</v>
      </c>
      <c r="H11" s="7">
        <v>1.3333333333333299</v>
      </c>
      <c r="I11" s="3">
        <v>2.3333333333333299</v>
      </c>
      <c r="J11" s="25">
        <v>2</v>
      </c>
      <c r="K11" s="34">
        <f t="shared" si="0"/>
        <v>1.8995752537573876</v>
      </c>
      <c r="L11" s="32">
        <f>D11/G11</f>
        <v>0.73114685606851881</v>
      </c>
      <c r="M11" s="1">
        <f>K11*L11/SQRT(K11^2+L11^2)</f>
        <v>0.6823475743473657</v>
      </c>
    </row>
    <row r="12" spans="1:13" x14ac:dyDescent="0.2">
      <c r="A12" s="28" t="s">
        <v>21</v>
      </c>
      <c r="B12" s="7">
        <v>69</v>
      </c>
      <c r="C12" s="3">
        <v>1327</v>
      </c>
      <c r="D12" s="3">
        <v>0.61594202898550698</v>
      </c>
      <c r="E12" s="3">
        <v>0.63076923076922997</v>
      </c>
      <c r="F12" s="7">
        <v>0</v>
      </c>
      <c r="G12" s="25">
        <v>1.0450153521279899</v>
      </c>
      <c r="H12" s="7">
        <v>1.8260869565217299</v>
      </c>
      <c r="I12" s="3">
        <v>2.7826086956521698</v>
      </c>
      <c r="J12" s="25">
        <v>1.5797101449275299</v>
      </c>
      <c r="K12" s="34">
        <f t="shared" si="0"/>
        <v>7.9488055807056774</v>
      </c>
      <c r="L12" s="32">
        <f>D12/G12</f>
        <v>0.58940955052119515</v>
      </c>
      <c r="M12" s="1">
        <f>K12*L12/SQRT(K12^2+L12^2)</f>
        <v>0.58779581879078469</v>
      </c>
    </row>
    <row r="13" spans="1:13" x14ac:dyDescent="0.2">
      <c r="A13" s="29" t="s">
        <v>18</v>
      </c>
      <c r="B13" s="7">
        <v>11</v>
      </c>
      <c r="C13" s="3">
        <v>1504</v>
      </c>
      <c r="D13" s="3">
        <v>0.72727272727272696</v>
      </c>
      <c r="E13" s="3">
        <v>0.72727272727272696</v>
      </c>
      <c r="F13" s="7"/>
      <c r="G13" s="25">
        <v>1.21719688479095</v>
      </c>
      <c r="H13" s="7">
        <v>3.1818181818181799</v>
      </c>
      <c r="I13" s="3">
        <v>2.5454545454545401</v>
      </c>
      <c r="J13" s="25">
        <v>2.4545454545454501</v>
      </c>
      <c r="K13" s="34">
        <f t="shared" si="0"/>
        <v>2.7248055197947867</v>
      </c>
      <c r="L13" s="32">
        <f>D13/G13</f>
        <v>0.59749801889908216</v>
      </c>
      <c r="M13" s="1">
        <f>K13*L13/SQRT(K13^2+L13^2)</f>
        <v>0.58363105626650469</v>
      </c>
    </row>
    <row r="14" spans="1:13" x14ac:dyDescent="0.2">
      <c r="A14" s="28" t="s">
        <v>20</v>
      </c>
      <c r="B14" s="7">
        <v>3</v>
      </c>
      <c r="C14" s="3">
        <v>1281</v>
      </c>
      <c r="D14" s="3">
        <v>0.66666666666666596</v>
      </c>
      <c r="E14" s="3"/>
      <c r="F14" s="7">
        <v>0.66666666666666596</v>
      </c>
      <c r="G14" s="25">
        <v>1.1052751196172199</v>
      </c>
      <c r="H14" s="7">
        <v>2.3333333333333299</v>
      </c>
      <c r="I14" s="3">
        <v>2.6666666666666599</v>
      </c>
      <c r="J14" s="25">
        <v>1.6666666666666601</v>
      </c>
      <c r="K14" s="34">
        <f t="shared" si="0"/>
        <v>1.5670766280966524</v>
      </c>
      <c r="L14" s="32">
        <f>D14/G14</f>
        <v>0.60316807538158168</v>
      </c>
      <c r="M14" s="1">
        <f>K14*L14/SQRT(K14^2+L14^2)</f>
        <v>0.56291054217679803</v>
      </c>
    </row>
    <row r="15" spans="1:13" x14ac:dyDescent="0.2">
      <c r="A15" s="29" t="s">
        <v>24</v>
      </c>
      <c r="B15" s="7">
        <v>6</v>
      </c>
      <c r="C15" s="3">
        <v>1347</v>
      </c>
      <c r="D15" s="3">
        <v>0.66666666666666596</v>
      </c>
      <c r="E15" s="3"/>
      <c r="F15" s="7">
        <v>0.66666666666666596</v>
      </c>
      <c r="G15" s="25">
        <v>1.4630552763632001</v>
      </c>
      <c r="H15" s="7">
        <v>1</v>
      </c>
      <c r="I15" s="3">
        <v>1</v>
      </c>
      <c r="J15" s="25">
        <v>2.3333333333333299</v>
      </c>
      <c r="K15" s="34">
        <f t="shared" si="0"/>
        <v>1.6742291165320931</v>
      </c>
      <c r="L15" s="32">
        <f>D15/G15</f>
        <v>0.45566744977936668</v>
      </c>
      <c r="M15" s="1">
        <f>K15*L15/SQRT(K15^2+L15^2)</f>
        <v>0.43967410616342734</v>
      </c>
    </row>
    <row r="16" spans="1:13" x14ac:dyDescent="0.2">
      <c r="A16" s="28" t="s">
        <v>22</v>
      </c>
      <c r="B16" s="7">
        <v>9</v>
      </c>
      <c r="C16" s="3">
        <v>1193</v>
      </c>
      <c r="D16" s="3">
        <v>0.44444444444444398</v>
      </c>
      <c r="E16" s="3"/>
      <c r="F16" s="7">
        <v>0.44444444444444398</v>
      </c>
      <c r="G16" s="25">
        <v>1.00695862130072</v>
      </c>
      <c r="H16" s="7">
        <v>2.1111111111111098</v>
      </c>
      <c r="I16" s="3">
        <v>3.7777777777777701</v>
      </c>
      <c r="J16" s="25">
        <v>1.7777777777777699</v>
      </c>
      <c r="K16" s="34">
        <f t="shared" si="0"/>
        <v>2.9792683994549907</v>
      </c>
      <c r="L16" s="32">
        <f>D16/G16</f>
        <v>0.44137309621555371</v>
      </c>
      <c r="M16" s="1">
        <f>K16*L16/SQRT(K16^2+L16^2)</f>
        <v>0.43660779496627389</v>
      </c>
    </row>
    <row r="17" spans="1:13" x14ac:dyDescent="0.2">
      <c r="A17" s="29" t="s">
        <v>25</v>
      </c>
      <c r="B17" s="7">
        <v>5</v>
      </c>
      <c r="C17" s="3">
        <v>1099</v>
      </c>
      <c r="D17" s="3">
        <v>0.4</v>
      </c>
      <c r="E17" s="3">
        <v>0.5</v>
      </c>
      <c r="F17" s="7">
        <v>0.33333333333333298</v>
      </c>
      <c r="G17" s="25">
        <v>0.90222237886382595</v>
      </c>
      <c r="H17" s="7">
        <v>3</v>
      </c>
      <c r="I17" s="3">
        <v>3.2</v>
      </c>
      <c r="J17" s="25">
        <v>1.4</v>
      </c>
      <c r="K17" s="34">
        <f t="shared" si="0"/>
        <v>2.4784000373784605</v>
      </c>
      <c r="L17" s="32">
        <f>D17/G17</f>
        <v>0.4433496767213006</v>
      </c>
      <c r="M17" s="1">
        <f>K17*L17/SQRT(K17^2+L17^2)</f>
        <v>0.4364219118294651</v>
      </c>
    </row>
    <row r="18" spans="1:13" x14ac:dyDescent="0.2">
      <c r="A18" s="28" t="s">
        <v>28</v>
      </c>
      <c r="B18" s="7">
        <v>17</v>
      </c>
      <c r="C18" s="3">
        <v>1269</v>
      </c>
      <c r="D18" s="3">
        <v>0.52941176470588203</v>
      </c>
      <c r="E18" s="3"/>
      <c r="F18" s="7">
        <v>0.53333333333333299</v>
      </c>
      <c r="G18" s="25">
        <v>1.2079121946417499</v>
      </c>
      <c r="H18" s="7">
        <v>2.4705882352941102</v>
      </c>
      <c r="I18" s="3">
        <v>4</v>
      </c>
      <c r="J18" s="25">
        <v>2.23529411764705</v>
      </c>
      <c r="K18" s="34">
        <f t="shared" si="0"/>
        <v>3.4134150180017984</v>
      </c>
      <c r="L18" s="32">
        <f>D18/G18</f>
        <v>0.43828662965266135</v>
      </c>
      <c r="M18" s="1">
        <f>K18*L18/SQRT(K18^2+L18^2)</f>
        <v>0.43471771204535292</v>
      </c>
    </row>
    <row r="19" spans="1:13" x14ac:dyDescent="0.2">
      <c r="A19" s="29" t="s">
        <v>23</v>
      </c>
      <c r="B19" s="7">
        <v>8</v>
      </c>
      <c r="C19" s="3">
        <v>1298</v>
      </c>
      <c r="D19" s="3">
        <v>0.5</v>
      </c>
      <c r="E19" s="3">
        <v>0.5</v>
      </c>
      <c r="F19" s="7"/>
      <c r="G19" s="25">
        <v>1.1462688846695399</v>
      </c>
      <c r="H19" s="7">
        <v>2.125</v>
      </c>
      <c r="I19" s="3">
        <v>3.5</v>
      </c>
      <c r="J19" s="25">
        <v>2.25</v>
      </c>
      <c r="K19" s="34">
        <f t="shared" si="0"/>
        <v>2.4675075478137951</v>
      </c>
      <c r="L19" s="32">
        <f>D19/G19</f>
        <v>0.43619782992203088</v>
      </c>
      <c r="M19" s="1">
        <f>K19*L19/SQRT(K19^2+L19^2)</f>
        <v>0.42953792997641743</v>
      </c>
    </row>
    <row r="20" spans="1:13" x14ac:dyDescent="0.2">
      <c r="A20" s="28" t="s">
        <v>26</v>
      </c>
      <c r="B20" s="7">
        <v>27</v>
      </c>
      <c r="C20" s="3">
        <v>1270</v>
      </c>
      <c r="D20" s="3">
        <v>0.5</v>
      </c>
      <c r="E20" s="3">
        <v>0.5</v>
      </c>
      <c r="F20" s="7"/>
      <c r="G20" s="25">
        <v>1.17189439110708</v>
      </c>
      <c r="H20" s="7">
        <v>2</v>
      </c>
      <c r="I20" s="3">
        <v>3.1481481481481399</v>
      </c>
      <c r="J20" s="25">
        <v>2.1481481481481399</v>
      </c>
      <c r="K20" s="34">
        <f t="shared" si="0"/>
        <v>4.4339766980178688</v>
      </c>
      <c r="L20" s="32">
        <f>D20/G20</f>
        <v>0.42665960669685743</v>
      </c>
      <c r="M20" s="1">
        <f>K20*L20/SQRT(K20^2+L20^2)</f>
        <v>0.42469794294196028</v>
      </c>
    </row>
    <row r="21" spans="1:13" x14ac:dyDescent="0.2">
      <c r="A21" s="29" t="s">
        <v>29</v>
      </c>
      <c r="B21" s="7">
        <v>3</v>
      </c>
      <c r="C21" s="3">
        <v>1144</v>
      </c>
      <c r="D21" s="3">
        <v>0.33333333333333298</v>
      </c>
      <c r="E21" s="3"/>
      <c r="F21" s="7">
        <v>0.33333333333333298</v>
      </c>
      <c r="G21" s="25">
        <v>0.97944572611653302</v>
      </c>
      <c r="H21" s="7">
        <v>2</v>
      </c>
      <c r="I21" s="3">
        <v>4.6666666666666599</v>
      </c>
      <c r="J21" s="25">
        <v>2.3333333333333299</v>
      </c>
      <c r="K21" s="34">
        <f t="shared" si="0"/>
        <v>1.768398964214583</v>
      </c>
      <c r="L21" s="32">
        <f>D21/G21</f>
        <v>0.34032853934131463</v>
      </c>
      <c r="M21" s="1">
        <f>K21*L21/SQRT(K21^2+L21^2)</f>
        <v>0.33419599128971378</v>
      </c>
    </row>
    <row r="22" spans="1:13" ht="17" thickBot="1" x14ac:dyDescent="0.25">
      <c r="A22" s="47" t="s">
        <v>27</v>
      </c>
      <c r="B22" s="48">
        <v>18</v>
      </c>
      <c r="C22" s="42">
        <v>1369</v>
      </c>
      <c r="D22" s="42">
        <v>0.52777777777777701</v>
      </c>
      <c r="E22" s="42">
        <v>1</v>
      </c>
      <c r="F22" s="41">
        <v>0.5</v>
      </c>
      <c r="G22" s="43">
        <v>1.66303156234062</v>
      </c>
      <c r="H22" s="41">
        <v>1.7777777777777699</v>
      </c>
      <c r="I22" s="42">
        <v>3.05555555555555</v>
      </c>
      <c r="J22" s="43">
        <v>2.6111111111111098</v>
      </c>
      <c r="K22" s="44">
        <f t="shared" si="0"/>
        <v>2.5511486271180659</v>
      </c>
      <c r="L22" s="45">
        <f>D22/G22</f>
        <v>0.31735884617545113</v>
      </c>
      <c r="M22" s="46">
        <f>K22*L22/SQRT(K22^2+L22^2)</f>
        <v>0.31493142468985236</v>
      </c>
    </row>
    <row r="23" spans="1:13" ht="17" thickTop="1" x14ac:dyDescent="0.2">
      <c r="A23" s="29" t="s">
        <v>30</v>
      </c>
      <c r="B23" s="7">
        <v>54</v>
      </c>
      <c r="C23" s="3">
        <v>1077</v>
      </c>
      <c r="D23" s="3">
        <v>0.42592592592592499</v>
      </c>
      <c r="E23" s="3">
        <v>0.42857142857142799</v>
      </c>
      <c r="F23" s="7">
        <v>0.42105263157894701</v>
      </c>
      <c r="G23" s="25">
        <v>1.47316603288222</v>
      </c>
      <c r="H23" s="7">
        <v>2.0185185185185102</v>
      </c>
      <c r="I23" s="3">
        <v>3.3518518518518499</v>
      </c>
      <c r="J23" s="25">
        <v>2.5370370370370301</v>
      </c>
      <c r="K23" s="34">
        <f t="shared" si="0"/>
        <v>4.9882152210449764</v>
      </c>
      <c r="L23" s="32">
        <f>D23/G23</f>
        <v>0.28912282554642493</v>
      </c>
      <c r="M23" s="1">
        <f>K23*L23/SQRT(K23^2+L23^2)</f>
        <v>0.28863839201196806</v>
      </c>
    </row>
    <row r="24" spans="1:13" x14ac:dyDescent="0.2">
      <c r="A24" s="28" t="s">
        <v>32</v>
      </c>
      <c r="B24" s="7">
        <v>3</v>
      </c>
      <c r="C24" s="3">
        <v>1204</v>
      </c>
      <c r="D24" s="3">
        <v>0.33333333333333298</v>
      </c>
      <c r="E24" s="3"/>
      <c r="F24" s="7">
        <v>0.33333333333333298</v>
      </c>
      <c r="G24" s="25">
        <v>1.27747272727272</v>
      </c>
      <c r="H24" s="7">
        <v>1</v>
      </c>
      <c r="I24" s="3">
        <v>3.3333333333333299</v>
      </c>
      <c r="J24" s="25">
        <v>1.6666666666666601</v>
      </c>
      <c r="K24" s="34">
        <f t="shared" si="0"/>
        <v>1.3558417104266776</v>
      </c>
      <c r="L24" s="32">
        <f>D24/G24</f>
        <v>0.26093185883112135</v>
      </c>
      <c r="M24" s="1">
        <f>K24*L24/SQRT(K24^2+L24^2)</f>
        <v>0.25622999878267394</v>
      </c>
    </row>
    <row r="25" spans="1:13" x14ac:dyDescent="0.2">
      <c r="A25" s="29" t="s">
        <v>31</v>
      </c>
      <c r="B25" s="7">
        <v>9</v>
      </c>
      <c r="C25" s="3">
        <v>1091</v>
      </c>
      <c r="D25" s="3">
        <v>0.33333333333333298</v>
      </c>
      <c r="E25" s="3">
        <v>0</v>
      </c>
      <c r="F25" s="7">
        <v>0.375</v>
      </c>
      <c r="G25" s="25">
        <v>1.5140138129010401</v>
      </c>
      <c r="H25" s="7">
        <v>1.44444444444444</v>
      </c>
      <c r="I25" s="3">
        <v>3.88888888888888</v>
      </c>
      <c r="J25" s="25">
        <v>3.3333333333333299</v>
      </c>
      <c r="K25" s="34">
        <f t="shared" si="0"/>
        <v>1.9814878665153155</v>
      </c>
      <c r="L25" s="32">
        <f>D25/G25</f>
        <v>0.22016531850170148</v>
      </c>
      <c r="M25" s="1">
        <f>K25*L25/SQRT(K25^2+L25^2)</f>
        <v>0.21881872899807789</v>
      </c>
    </row>
    <row r="26" spans="1:13" x14ac:dyDescent="0.2">
      <c r="A26" s="28" t="s">
        <v>33</v>
      </c>
      <c r="B26" s="7">
        <v>7</v>
      </c>
      <c r="C26" s="3">
        <v>1172</v>
      </c>
      <c r="D26" s="3">
        <v>0.28571428571428498</v>
      </c>
      <c r="E26" s="3">
        <v>0.25</v>
      </c>
      <c r="F26" s="7">
        <v>0</v>
      </c>
      <c r="G26" s="25">
        <v>1.45503937223149</v>
      </c>
      <c r="H26" s="7">
        <v>2.71428571428571</v>
      </c>
      <c r="I26" s="3">
        <v>2.2857142857142798</v>
      </c>
      <c r="J26" s="25">
        <v>1.71428571428571</v>
      </c>
      <c r="K26" s="34">
        <f t="shared" si="0"/>
        <v>1.8183365766982584</v>
      </c>
      <c r="L26" s="32">
        <f>D26/G26</f>
        <v>0.19636189313290223</v>
      </c>
      <c r="M26" s="1">
        <f>K26*L26/SQRT(K26^2+L26^2)</f>
        <v>0.19522684377945837</v>
      </c>
    </row>
    <row r="27" spans="1:13" x14ac:dyDescent="0.2">
      <c r="A27" s="29" t="s">
        <v>35</v>
      </c>
      <c r="B27" s="7">
        <v>3</v>
      </c>
      <c r="C27" s="3">
        <v>1063</v>
      </c>
      <c r="D27" s="3">
        <v>0.16666666666666599</v>
      </c>
      <c r="E27" s="3">
        <v>0</v>
      </c>
      <c r="F27" s="7"/>
      <c r="G27" s="25">
        <v>1.26524938271604</v>
      </c>
      <c r="H27" s="7">
        <v>1.6666666666666601</v>
      </c>
      <c r="I27" s="3">
        <v>3.3333333333333299</v>
      </c>
      <c r="J27" s="25">
        <v>1.6666666666666601</v>
      </c>
      <c r="K27" s="34">
        <f t="shared" si="0"/>
        <v>1.3689402510126349</v>
      </c>
      <c r="L27" s="32">
        <f>D27/G27</f>
        <v>0.13172633707110926</v>
      </c>
      <c r="M27" s="1">
        <f>K27*L27/SQRT(K27^2+L27^2)</f>
        <v>0.13112069553171377</v>
      </c>
    </row>
    <row r="28" spans="1:13" ht="17" thickBot="1" x14ac:dyDescent="0.25">
      <c r="A28" s="30" t="s">
        <v>34</v>
      </c>
      <c r="B28" s="8">
        <v>5</v>
      </c>
      <c r="C28" s="4">
        <v>852</v>
      </c>
      <c r="D28" s="4">
        <v>0</v>
      </c>
      <c r="E28" s="4">
        <v>0</v>
      </c>
      <c r="F28" s="8"/>
      <c r="G28" s="26">
        <v>1.6823547619047601</v>
      </c>
      <c r="H28" s="8">
        <v>1.8</v>
      </c>
      <c r="I28" s="4">
        <v>3</v>
      </c>
      <c r="J28" s="26">
        <v>2.4</v>
      </c>
      <c r="K28" s="35">
        <f t="shared" si="0"/>
        <v>1.3291298768448316</v>
      </c>
      <c r="L28" s="33">
        <f>D28/G28</f>
        <v>0</v>
      </c>
      <c r="M28" s="2">
        <f>K28*L28/SQRT(K28^2+L28^2)</f>
        <v>0</v>
      </c>
    </row>
    <row r="29" spans="1:13" ht="17" thickTop="1" x14ac:dyDescent="0.2">
      <c r="B29" s="6"/>
      <c r="C29" s="7"/>
      <c r="D29" s="15"/>
      <c r="E29" s="15" t="s">
        <v>37</v>
      </c>
      <c r="F29" s="16"/>
      <c r="G29" s="5"/>
    </row>
    <row r="31" spans="1:13" x14ac:dyDescent="0.2">
      <c r="K31" s="6"/>
    </row>
  </sheetData>
  <sortState xmlns:xlrd2="http://schemas.microsoft.com/office/spreadsheetml/2017/richdata2" ref="A3:M29">
    <sortCondition descending="1" ref="M1:M29"/>
  </sortState>
  <conditionalFormatting sqref="B3:B28">
    <cfRule type="colorScale" priority="26">
      <colorScale>
        <cfvo type="min"/>
        <cfvo type="max"/>
        <color rgb="FFDBF3FF"/>
        <color rgb="FF6DB6DA"/>
      </colorScale>
    </cfRule>
  </conditionalFormatting>
  <conditionalFormatting sqref="D3:D28">
    <cfRule type="colorScale" priority="25">
      <colorScale>
        <cfvo type="min"/>
        <cfvo type="max"/>
        <color rgb="FFB7A45B"/>
        <color rgb="FFFFF499"/>
      </colorScale>
    </cfRule>
  </conditionalFormatting>
  <conditionalFormatting sqref="L3:L28">
    <cfRule type="colorScale" priority="24">
      <colorScale>
        <cfvo type="min"/>
        <cfvo type="max"/>
        <color rgb="FFD6D2C1"/>
        <color rgb="FFFFEE53"/>
      </colorScale>
    </cfRule>
  </conditionalFormatting>
  <conditionalFormatting sqref="G3:G28">
    <cfRule type="colorScale" priority="19">
      <colorScale>
        <cfvo type="min"/>
        <cfvo type="max"/>
        <color rgb="FFFFEE53"/>
        <color rgb="FFB7A45B"/>
      </colorScale>
    </cfRule>
  </conditionalFormatting>
  <conditionalFormatting sqref="K3:K28">
    <cfRule type="colorScale" priority="18">
      <colorScale>
        <cfvo type="min"/>
        <cfvo type="max"/>
        <color rgb="FFE7F7FF"/>
        <color rgb="FF6DB6DA"/>
      </colorScale>
    </cfRule>
  </conditionalFormatting>
  <conditionalFormatting sqref="H3:H28">
    <cfRule type="colorScale" priority="17">
      <colorScale>
        <cfvo type="min"/>
        <cfvo type="max"/>
        <color rgb="FF9EEAB4"/>
        <color rgb="FFD0B651"/>
      </colorScale>
    </cfRule>
  </conditionalFormatting>
  <conditionalFormatting sqref="I3:I28">
    <cfRule type="colorScale" priority="16">
      <colorScale>
        <cfvo type="min"/>
        <cfvo type="max"/>
        <color rgb="FF9EEAB4"/>
        <color rgb="FFD0B651"/>
      </colorScale>
    </cfRule>
  </conditionalFormatting>
  <conditionalFormatting sqref="J3:J28">
    <cfRule type="colorScale" priority="15">
      <colorScale>
        <cfvo type="min"/>
        <cfvo type="max"/>
        <color rgb="FF9EEAB4"/>
        <color rgb="FFD0B651"/>
      </colorScale>
    </cfRule>
  </conditionalFormatting>
  <conditionalFormatting sqref="E3:E28">
    <cfRule type="colorScale" priority="23">
      <colorScale>
        <cfvo type="num" val="0"/>
        <cfvo type="num" val="1"/>
        <color rgb="FFB7A45B"/>
        <color rgb="FFF6EFAB"/>
      </colorScale>
    </cfRule>
    <cfRule type="containsBlanks" dxfId="1" priority="30">
      <formula>LEN(TRIM(E3))=0</formula>
    </cfRule>
  </conditionalFormatting>
  <conditionalFormatting sqref="F3:F28">
    <cfRule type="colorScale" priority="22">
      <colorScale>
        <cfvo type="num" val="0"/>
        <cfvo type="num" val="1"/>
        <color rgb="FFB7A45B"/>
        <color rgb="FFF6EFAB"/>
      </colorScale>
    </cfRule>
    <cfRule type="containsBlanks" dxfId="0" priority="31">
      <formula>LEN(TRIM(F3))=0</formula>
    </cfRule>
  </conditionalFormatting>
  <conditionalFormatting sqref="M3:M28">
    <cfRule type="colorScale" priority="2">
      <colorScale>
        <cfvo type="min"/>
        <cfvo type="max"/>
        <color rgb="FFD5B6B5"/>
        <color rgb="FFFFF2A7"/>
      </colorScale>
    </cfRule>
  </conditionalFormatting>
  <conditionalFormatting sqref="C3:C28">
    <cfRule type="colorScale" priority="1">
      <colorScale>
        <cfvo type="min"/>
        <cfvo type="max"/>
        <color rgb="FFD5B6B5"/>
        <color rgb="FFF6EFA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all_openings_descriptive_statsT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2021-08-24T20:14:58Z</dcterms:created>
  <dcterms:modified xsi:type="dcterms:W3CDTF">2021-08-30T02:32:42Z</dcterms:modified>
</cp:coreProperties>
</file>