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my\Desktop\"/>
    </mc:Choice>
  </mc:AlternateContent>
  <xr:revisionPtr revIDLastSave="0" documentId="13_ncr:1_{87CD117C-1463-4EAF-BCE3-2C75513A3690}" xr6:coauthVersionLast="45" xr6:coauthVersionMax="45" xr10:uidLastSave="{00000000-0000-0000-0000-000000000000}"/>
  <bookViews>
    <workbookView xWindow="-22140" yWindow="1980" windowWidth="20400" windowHeight="14055" activeTab="2" xr2:uid="{5F412486-B8A2-4F3E-8583-DD2CAE6CBEFE}"/>
  </bookViews>
  <sheets>
    <sheet name="Overview" sheetId="1" r:id="rId1"/>
    <sheet name="Nov-2019" sheetId="2" r:id="rId2"/>
    <sheet name="Oct-2019" sheetId="3" r:id="rId3"/>
    <sheet name="Sep-20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4" l="1"/>
  <c r="J11" i="4"/>
  <c r="L8" i="4"/>
  <c r="J8" i="4"/>
  <c r="L7" i="4"/>
  <c r="J7" i="4"/>
  <c r="L12" i="3"/>
  <c r="J12" i="3"/>
  <c r="L8" i="3"/>
  <c r="J8" i="3"/>
  <c r="L7" i="3"/>
  <c r="J7" i="3"/>
  <c r="L13" i="2"/>
  <c r="L9" i="2"/>
  <c r="L8" i="2"/>
  <c r="J13" i="2"/>
  <c r="J9" i="2"/>
  <c r="J8" i="2"/>
  <c r="C7" i="1"/>
  <c r="D7" i="1"/>
  <c r="E7" i="1"/>
  <c r="B7" i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<sst xmlns="http://schemas.openxmlformats.org/spreadsheetml/2006/main" count="85" uniqueCount="31">
  <si>
    <t>Unique Visitors</t>
  </si>
  <si>
    <t>Number of Visits</t>
  </si>
  <si>
    <t>Pages</t>
  </si>
  <si>
    <t>Hits</t>
  </si>
  <si>
    <t>Total</t>
  </si>
  <si>
    <t>Day</t>
  </si>
  <si>
    <t>Number of visits</t>
  </si>
  <si>
    <t>Average</t>
  </si>
  <si>
    <t>Unique Visitors - the number of individual people that visit your website in a given period</t>
  </si>
  <si>
    <t>Number of Visits - the number of times your website has been visited during a given period</t>
  </si>
  <si>
    <t>Pages - the number of pages on your website that were opened by visitors</t>
  </si>
  <si>
    <t>Hits - number of files downloaded from your site, these include your logo, cut sheets, photos, and buttons</t>
  </si>
  <si>
    <t>Direct address / Bookmark / Link in email...</t>
  </si>
  <si>
    <t>Links from an Internet Search Engine - Full list</t>
  </si>
  <si>
    <t>- Google .com</t>
  </si>
  <si>
    <t>- Bing</t>
  </si>
  <si>
    <t>- https://lm.facebook.com</t>
  </si>
  <si>
    <t>- https://m.facebook.com</t>
  </si>
  <si>
    <t>- http://l.facebook.com/l.php</t>
  </si>
  <si>
    <t>- http://m.facebook.com</t>
  </si>
  <si>
    <t>- https://www.facebook.com</t>
  </si>
  <si>
    <t>- https://brandnewblogs.com</t>
  </si>
  <si>
    <t>- https://brandnewblogs.com/site-browser</t>
  </si>
  <si>
    <t>- https://l.facebook.com</t>
  </si>
  <si>
    <t>Percent</t>
  </si>
  <si>
    <t>33/34</t>
  </si>
  <si>
    <t>Links from an external page (other web sites except search engines)</t>
  </si>
  <si>
    <t>23/69</t>
  </si>
  <si>
    <t>6/69</t>
  </si>
  <si>
    <t>- yahoo.com</t>
  </si>
  <si>
    <t>- http://l.facebook.com/l.php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</si>
</sst>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[$-409]dd\-mmm\-yy;@"/>
    <numFmt numFmtId="181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15" fontId="0" fillId="0" borderId="0" xfId="0" applyNumberFormat="1" applyBorder="1"/>
    <xf numFmtId="15" fontId="0" fillId="0" borderId="0" xfId="0" applyNumberFormat="1" applyBorder="1" applyAlignment="1">
      <alignment horizontal="center" wrapText="1"/>
    </xf>
    <xf numFmtId="3" fontId="0" fillId="0" borderId="0" xfId="0" applyNumberFormat="1" applyBorder="1"/>
    <xf numFmtId="0" fontId="0" fillId="0" borderId="0" xfId="0" applyBorder="1" applyAlignment="1">
      <alignment horizontal="center"/>
    </xf>
    <xf numFmtId="15" fontId="0" fillId="0" borderId="1" xfId="0" applyNumberFormat="1" applyBorder="1"/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3" fontId="0" fillId="0" borderId="2" xfId="0" applyNumberFormat="1" applyFill="1" applyBorder="1" applyAlignment="1">
      <alignment horizontal="center" wrapText="1"/>
    </xf>
    <xf numFmtId="13" fontId="0" fillId="0" borderId="3" xfId="0" applyNumberFormat="1" applyFill="1" applyBorder="1" applyAlignment="1">
      <alignment horizontal="center" wrapText="1"/>
    </xf>
    <xf numFmtId="13" fontId="0" fillId="0" borderId="2" xfId="0" quotePrefix="1" applyNumberFormat="1" applyFill="1" applyBorder="1" applyAlignment="1">
      <alignment horizontal="center" wrapText="1"/>
    </xf>
    <xf numFmtId="13" fontId="0" fillId="0" borderId="3" xfId="0" quotePrefix="1" applyNumberForma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49" fontId="0" fillId="0" borderId="1" xfId="0" applyNumberFormat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5" fontId="0" fillId="0" borderId="0" xfId="0" applyNumberFormat="1" applyBorder="1" applyAlignment="1"/>
    <xf numFmtId="0" fontId="0" fillId="0" borderId="0" xfId="0" applyAlignment="1"/>
    <xf numFmtId="0" fontId="0" fillId="0" borderId="0" xfId="0" applyBorder="1" applyAlignment="1"/>
    <xf numFmtId="181" fontId="0" fillId="0" borderId="1" xfId="0" applyNumberFormat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3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5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935B-1A73-4C45-9ED0-8BE4ECD6AB04}">
  <dimension ref="A1:E13"/>
  <sheetViews>
    <sheetView workbookViewId="0">
      <selection activeCell="A15" sqref="A15"/>
    </sheetView>
  </sheetViews>
  <sheetFormatPr defaultRowHeight="15" x14ac:dyDescent="0.25"/>
  <sheetData>
    <row r="1" spans="1:5" ht="3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43647</v>
      </c>
      <c r="B2" s="1">
        <f>77+33</f>
        <v>110</v>
      </c>
      <c r="C2" s="1">
        <f>107+38</f>
        <v>145</v>
      </c>
      <c r="D2" s="1">
        <f>178+40</f>
        <v>218</v>
      </c>
      <c r="E2" s="1">
        <f>220+40</f>
        <v>260</v>
      </c>
    </row>
    <row r="3" spans="1:5" x14ac:dyDescent="0.25">
      <c r="A3" s="2">
        <v>43678</v>
      </c>
      <c r="B3" s="1">
        <f>164+32</f>
        <v>196</v>
      </c>
      <c r="C3" s="1">
        <f>275+69</f>
        <v>344</v>
      </c>
      <c r="D3" s="1">
        <f>643+91</f>
        <v>734</v>
      </c>
      <c r="E3" s="1">
        <f>1451+105</f>
        <v>1556</v>
      </c>
    </row>
    <row r="4" spans="1:5" x14ac:dyDescent="0.25">
      <c r="A4" s="2">
        <v>43709</v>
      </c>
      <c r="B4" s="1">
        <f>193+23</f>
        <v>216</v>
      </c>
      <c r="C4" s="1">
        <f>244+61</f>
        <v>305</v>
      </c>
      <c r="D4" s="1">
        <f>476+61</f>
        <v>537</v>
      </c>
      <c r="E4" s="1">
        <f>1427+83</f>
        <v>1510</v>
      </c>
    </row>
    <row r="5" spans="1:5" x14ac:dyDescent="0.25">
      <c r="A5" s="2">
        <v>43739</v>
      </c>
      <c r="B5" s="1">
        <f>247+39</f>
        <v>286</v>
      </c>
      <c r="C5" s="1">
        <f>305+67</f>
        <v>372</v>
      </c>
      <c r="D5" s="1">
        <f>563+81</f>
        <v>644</v>
      </c>
      <c r="E5" s="1">
        <f>1888+212</f>
        <v>2100</v>
      </c>
    </row>
    <row r="6" spans="1:5" x14ac:dyDescent="0.25">
      <c r="A6" s="2">
        <v>43770</v>
      </c>
      <c r="B6" s="1">
        <f>168+79</f>
        <v>247</v>
      </c>
      <c r="C6" s="1">
        <f>215+98</f>
        <v>313</v>
      </c>
      <c r="D6" s="1">
        <f>387+172</f>
        <v>559</v>
      </c>
      <c r="E6" s="1">
        <f>1120+559</f>
        <v>1679</v>
      </c>
    </row>
    <row r="7" spans="1:5" x14ac:dyDescent="0.25">
      <c r="A7" s="3" t="s">
        <v>4</v>
      </c>
      <c r="B7" s="3">
        <f>SUM(B2:B6)</f>
        <v>1055</v>
      </c>
      <c r="C7" s="3">
        <f t="shared" ref="C7:E7" si="0">SUM(C2:C6)</f>
        <v>1479</v>
      </c>
      <c r="D7" s="3">
        <f t="shared" si="0"/>
        <v>2692</v>
      </c>
      <c r="E7" s="3">
        <f t="shared" si="0"/>
        <v>7105</v>
      </c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s="8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E013-1DC0-4386-BA44-8436E1EEC68D}">
  <dimension ref="A1:O34"/>
  <sheetViews>
    <sheetView workbookViewId="0">
      <selection activeCell="F14" sqref="F14:F21"/>
    </sheetView>
  </sheetViews>
  <sheetFormatPr defaultRowHeight="15" x14ac:dyDescent="0.25"/>
  <cols>
    <col min="1" max="1" width="12.28515625" customWidth="1"/>
    <col min="2" max="2" width="13" bestFit="1" customWidth="1"/>
    <col min="3" max="4" width="12.5703125" bestFit="1" customWidth="1"/>
    <col min="6" max="6" width="30.7109375" customWidth="1"/>
    <col min="7" max="7" width="15.7109375" customWidth="1"/>
    <col min="8" max="8" width="25.42578125" customWidth="1"/>
  </cols>
  <sheetData>
    <row r="1" spans="1:15" ht="30" x14ac:dyDescent="0.25">
      <c r="A1" s="26" t="s">
        <v>5</v>
      </c>
      <c r="B1" s="26" t="s">
        <v>6</v>
      </c>
      <c r="C1" s="26" t="s">
        <v>2</v>
      </c>
      <c r="D1" s="26" t="s">
        <v>3</v>
      </c>
    </row>
    <row r="2" spans="1:15" x14ac:dyDescent="0.25">
      <c r="A2" s="5">
        <v>43770</v>
      </c>
      <c r="B2" s="4">
        <v>7</v>
      </c>
      <c r="C2" s="4">
        <v>11</v>
      </c>
      <c r="D2" s="4">
        <v>28</v>
      </c>
      <c r="F2" t="s">
        <v>9</v>
      </c>
      <c r="G2" s="6"/>
      <c r="H2" s="6"/>
      <c r="I2" s="6"/>
      <c r="J2" s="6"/>
      <c r="K2" s="6"/>
      <c r="L2" s="7"/>
      <c r="M2" s="7"/>
      <c r="N2" s="7"/>
      <c r="O2" s="7"/>
    </row>
    <row r="3" spans="1:15" x14ac:dyDescent="0.25">
      <c r="A3" s="5">
        <v>43771</v>
      </c>
      <c r="B3" s="4">
        <v>13</v>
      </c>
      <c r="C3" s="4">
        <v>27</v>
      </c>
      <c r="D3" s="4">
        <v>110</v>
      </c>
      <c r="F3" s="8" t="s">
        <v>10</v>
      </c>
      <c r="G3" s="6"/>
      <c r="H3" s="6"/>
      <c r="I3" s="6"/>
      <c r="J3" s="6"/>
      <c r="K3" s="6"/>
      <c r="L3" s="9"/>
      <c r="M3" s="7"/>
      <c r="N3" s="7"/>
      <c r="O3" s="7"/>
    </row>
    <row r="4" spans="1:15" x14ac:dyDescent="0.25">
      <c r="A4" s="5">
        <v>43772</v>
      </c>
      <c r="B4" s="4">
        <v>9</v>
      </c>
      <c r="C4" s="4">
        <v>14</v>
      </c>
      <c r="D4" s="4">
        <v>48</v>
      </c>
      <c r="F4" s="8" t="s">
        <v>11</v>
      </c>
      <c r="G4" s="6"/>
      <c r="H4" s="6"/>
      <c r="I4" s="6"/>
      <c r="J4" s="6"/>
      <c r="K4" s="6"/>
      <c r="L4" s="9"/>
      <c r="M4" s="7"/>
      <c r="N4" s="7"/>
      <c r="O4" s="7"/>
    </row>
    <row r="5" spans="1:15" x14ac:dyDescent="0.25">
      <c r="A5" s="5">
        <v>43773</v>
      </c>
      <c r="B5" s="4">
        <v>7</v>
      </c>
      <c r="C5" s="4">
        <v>9</v>
      </c>
      <c r="D5" s="4">
        <v>26</v>
      </c>
      <c r="F5" s="8"/>
      <c r="G5" s="6"/>
      <c r="H5" s="6"/>
      <c r="I5" s="6"/>
      <c r="J5" s="6"/>
      <c r="K5" s="6"/>
      <c r="L5" s="9"/>
      <c r="M5" s="7"/>
      <c r="N5" s="7"/>
      <c r="O5" s="7"/>
    </row>
    <row r="6" spans="1:15" x14ac:dyDescent="0.25">
      <c r="A6" s="5">
        <v>43774</v>
      </c>
      <c r="B6" s="4">
        <v>16</v>
      </c>
      <c r="C6" s="4">
        <v>37</v>
      </c>
      <c r="D6" s="4">
        <v>93</v>
      </c>
      <c r="F6" s="8"/>
      <c r="G6" s="6"/>
      <c r="H6" s="6"/>
      <c r="I6" s="6"/>
      <c r="J6" s="6"/>
      <c r="K6" s="6"/>
      <c r="L6" s="9"/>
      <c r="M6" s="7"/>
      <c r="N6" s="7"/>
      <c r="O6" s="7"/>
    </row>
    <row r="7" spans="1:15" x14ac:dyDescent="0.25">
      <c r="A7" s="5">
        <v>43775</v>
      </c>
      <c r="B7" s="4">
        <v>9</v>
      </c>
      <c r="C7" s="4">
        <v>17</v>
      </c>
      <c r="D7" s="4">
        <v>49</v>
      </c>
      <c r="F7" s="12"/>
      <c r="G7" s="3"/>
      <c r="H7" s="3"/>
      <c r="I7" s="24" t="s">
        <v>2</v>
      </c>
      <c r="J7" s="24" t="s">
        <v>24</v>
      </c>
      <c r="K7" s="24" t="s">
        <v>3</v>
      </c>
      <c r="L7" s="25" t="s">
        <v>24</v>
      </c>
      <c r="M7" s="7"/>
      <c r="N7" s="7"/>
      <c r="O7" s="7"/>
    </row>
    <row r="8" spans="1:15" x14ac:dyDescent="0.25">
      <c r="A8" s="5">
        <v>43776</v>
      </c>
      <c r="B8" s="4">
        <v>9</v>
      </c>
      <c r="C8" s="4">
        <v>20</v>
      </c>
      <c r="D8" s="4">
        <v>75</v>
      </c>
      <c r="F8" s="23" t="s">
        <v>12</v>
      </c>
      <c r="G8" s="23"/>
      <c r="H8" s="23"/>
      <c r="I8" s="14">
        <v>248</v>
      </c>
      <c r="J8" s="27">
        <f>I8/(I8+I9+I13)</f>
        <v>0.6262626262626263</v>
      </c>
      <c r="K8" s="14">
        <v>306</v>
      </c>
      <c r="L8" s="13">
        <f>K8/(K8+K9+K13)</f>
        <v>0.66666666666666663</v>
      </c>
      <c r="M8" s="7"/>
      <c r="N8" s="7"/>
      <c r="O8" s="7"/>
    </row>
    <row r="9" spans="1:15" x14ac:dyDescent="0.25">
      <c r="A9" s="5">
        <v>43777</v>
      </c>
      <c r="B9" s="4">
        <v>12</v>
      </c>
      <c r="C9" s="4">
        <v>15</v>
      </c>
      <c r="D9" s="4">
        <v>53</v>
      </c>
      <c r="F9" s="23" t="s">
        <v>13</v>
      </c>
      <c r="G9" s="23"/>
      <c r="H9" s="23"/>
      <c r="I9" s="14">
        <v>79</v>
      </c>
      <c r="J9" s="27">
        <f>I9/(I8+I9+I13)</f>
        <v>0.1994949494949495</v>
      </c>
      <c r="K9" s="14">
        <v>84</v>
      </c>
      <c r="L9" s="13">
        <f>K9/(K8+K9+K13)</f>
        <v>0.18300653594771241</v>
      </c>
      <c r="M9" s="7"/>
      <c r="N9" s="7"/>
      <c r="O9" s="7"/>
    </row>
    <row r="10" spans="1:15" x14ac:dyDescent="0.25">
      <c r="A10" s="5">
        <v>43778</v>
      </c>
      <c r="B10" s="4">
        <v>18</v>
      </c>
      <c r="C10" s="4">
        <v>31</v>
      </c>
      <c r="D10" s="4">
        <v>119</v>
      </c>
      <c r="F10" s="12" t="s">
        <v>14</v>
      </c>
      <c r="G10" s="14" t="s">
        <v>25</v>
      </c>
      <c r="H10" s="3"/>
      <c r="I10" s="3"/>
      <c r="J10" s="5"/>
      <c r="K10" s="4"/>
      <c r="L10" s="4"/>
      <c r="M10" s="7"/>
    </row>
    <row r="11" spans="1:15" x14ac:dyDescent="0.25">
      <c r="A11" s="5">
        <v>43779</v>
      </c>
      <c r="B11" s="4">
        <v>6</v>
      </c>
      <c r="C11" s="4">
        <v>7</v>
      </c>
      <c r="D11" s="4">
        <v>12</v>
      </c>
      <c r="F11" s="12" t="s">
        <v>15</v>
      </c>
      <c r="G11" s="15">
        <v>2.9411764705882353E-2</v>
      </c>
      <c r="H11" s="3"/>
      <c r="I11" s="3"/>
      <c r="J11" s="5"/>
      <c r="K11" s="4"/>
      <c r="L11" s="4"/>
      <c r="M11" s="7"/>
    </row>
    <row r="12" spans="1:15" x14ac:dyDescent="0.25">
      <c r="A12" s="5">
        <v>43780</v>
      </c>
      <c r="B12" s="4">
        <v>14</v>
      </c>
      <c r="C12" s="4">
        <v>15</v>
      </c>
      <c r="D12" s="4">
        <v>59</v>
      </c>
      <c r="F12" s="12"/>
      <c r="G12" s="3"/>
      <c r="H12" s="3"/>
      <c r="I12" s="3"/>
      <c r="J12" s="5"/>
      <c r="K12" s="4"/>
      <c r="L12" s="4"/>
      <c r="M12" s="7"/>
    </row>
    <row r="13" spans="1:15" x14ac:dyDescent="0.25">
      <c r="A13" s="5">
        <v>43781</v>
      </c>
      <c r="B13" s="4">
        <v>9</v>
      </c>
      <c r="C13" s="4">
        <v>12</v>
      </c>
      <c r="D13" s="4">
        <v>49</v>
      </c>
      <c r="F13" s="23" t="s">
        <v>26</v>
      </c>
      <c r="G13" s="23"/>
      <c r="H13" s="23"/>
      <c r="I13" s="16">
        <v>69</v>
      </c>
      <c r="J13" s="27">
        <f>I13/(I8+I9+I13)</f>
        <v>0.17424242424242425</v>
      </c>
      <c r="K13" s="14">
        <v>69</v>
      </c>
      <c r="L13" s="13">
        <f>K13/(K8+K9+K13)</f>
        <v>0.15032679738562091</v>
      </c>
      <c r="M13" s="7"/>
      <c r="N13" s="7"/>
      <c r="O13" s="7"/>
    </row>
    <row r="14" spans="1:15" x14ac:dyDescent="0.25">
      <c r="A14" s="5">
        <v>43782</v>
      </c>
      <c r="B14" s="4">
        <v>13</v>
      </c>
      <c r="C14" s="4">
        <v>18</v>
      </c>
      <c r="D14" s="4">
        <v>63</v>
      </c>
      <c r="F14" s="12" t="s">
        <v>16</v>
      </c>
      <c r="G14" s="17" t="s">
        <v>27</v>
      </c>
      <c r="H14" s="18"/>
      <c r="I14" s="3"/>
      <c r="J14" s="3"/>
      <c r="K14" s="3"/>
      <c r="L14" s="5"/>
      <c r="M14" s="7"/>
      <c r="N14" s="7"/>
      <c r="O14" s="7"/>
    </row>
    <row r="15" spans="1:15" x14ac:dyDescent="0.25">
      <c r="A15" s="5">
        <v>43783</v>
      </c>
      <c r="B15" s="4">
        <v>6</v>
      </c>
      <c r="C15" s="4">
        <v>11</v>
      </c>
      <c r="D15" s="4">
        <v>37</v>
      </c>
      <c r="F15" s="12" t="s">
        <v>17</v>
      </c>
      <c r="G15" s="19">
        <v>0.14492753623188406</v>
      </c>
      <c r="H15" s="20"/>
      <c r="I15" s="3"/>
      <c r="J15" s="3"/>
      <c r="K15" s="3"/>
      <c r="L15" s="5"/>
      <c r="M15" s="7"/>
      <c r="N15" s="7"/>
      <c r="O15" s="7"/>
    </row>
    <row r="16" spans="1:15" x14ac:dyDescent="0.25">
      <c r="A16" s="5">
        <v>43784</v>
      </c>
      <c r="B16" s="4">
        <v>8</v>
      </c>
      <c r="C16" s="4">
        <v>11</v>
      </c>
      <c r="D16" s="4">
        <v>43</v>
      </c>
      <c r="F16" s="12" t="s">
        <v>18</v>
      </c>
      <c r="G16" s="19">
        <v>0.14492753623188406</v>
      </c>
      <c r="H16" s="20"/>
      <c r="I16" s="3"/>
      <c r="J16" s="3"/>
      <c r="K16" s="3"/>
      <c r="L16" s="5"/>
      <c r="M16" s="7"/>
      <c r="N16" s="7"/>
      <c r="O16" s="7"/>
    </row>
    <row r="17" spans="1:15" x14ac:dyDescent="0.25">
      <c r="A17" s="5">
        <v>43785</v>
      </c>
      <c r="B17" s="4">
        <v>18</v>
      </c>
      <c r="C17" s="4">
        <v>37</v>
      </c>
      <c r="D17" s="4">
        <v>111</v>
      </c>
      <c r="F17" s="12" t="s">
        <v>19</v>
      </c>
      <c r="G17" s="19">
        <v>0.14492753623188406</v>
      </c>
      <c r="H17" s="20"/>
      <c r="I17" s="3"/>
      <c r="J17" s="3"/>
      <c r="K17" s="3"/>
      <c r="L17" s="5"/>
      <c r="M17" s="7"/>
      <c r="N17" s="7"/>
      <c r="O17" s="7"/>
    </row>
    <row r="18" spans="1:15" x14ac:dyDescent="0.25">
      <c r="A18" s="5">
        <v>43786</v>
      </c>
      <c r="B18" s="4">
        <v>15</v>
      </c>
      <c r="C18" s="4">
        <v>26</v>
      </c>
      <c r="D18" s="4">
        <v>86</v>
      </c>
      <c r="F18" s="12" t="s">
        <v>20</v>
      </c>
      <c r="G18" s="21" t="s">
        <v>28</v>
      </c>
      <c r="H18" s="22"/>
      <c r="I18" s="3"/>
      <c r="J18" s="3"/>
      <c r="K18" s="3"/>
      <c r="L18" s="5"/>
      <c r="M18" s="7"/>
      <c r="N18" s="7"/>
      <c r="O18" s="7"/>
    </row>
    <row r="19" spans="1:15" x14ac:dyDescent="0.25">
      <c r="A19" s="5">
        <v>43787</v>
      </c>
      <c r="B19" s="4">
        <v>9</v>
      </c>
      <c r="C19" s="4">
        <v>11</v>
      </c>
      <c r="D19" s="4">
        <v>24</v>
      </c>
      <c r="F19" s="12" t="s">
        <v>21</v>
      </c>
      <c r="G19" s="19">
        <v>7.2463768115942032E-2</v>
      </c>
      <c r="H19" s="20"/>
      <c r="I19" s="3"/>
      <c r="J19" s="3"/>
      <c r="K19" s="3"/>
      <c r="L19" s="5"/>
      <c r="M19" s="7"/>
      <c r="N19" s="7"/>
      <c r="O19" s="7"/>
    </row>
    <row r="20" spans="1:15" x14ac:dyDescent="0.25">
      <c r="A20" s="5">
        <v>43788</v>
      </c>
      <c r="B20" s="4">
        <v>13</v>
      </c>
      <c r="C20" s="4">
        <v>52</v>
      </c>
      <c r="D20" s="4">
        <v>104</v>
      </c>
      <c r="F20" s="12" t="s">
        <v>22</v>
      </c>
      <c r="G20" s="19">
        <v>5.7971014492753624E-2</v>
      </c>
      <c r="H20" s="20"/>
      <c r="I20" s="3"/>
      <c r="J20" s="3"/>
      <c r="K20" s="3"/>
      <c r="L20" s="5"/>
      <c r="M20" s="7"/>
      <c r="N20" s="7"/>
      <c r="O20" s="7"/>
    </row>
    <row r="21" spans="1:15" x14ac:dyDescent="0.25">
      <c r="A21" s="5">
        <v>43789</v>
      </c>
      <c r="B21" s="4">
        <v>4</v>
      </c>
      <c r="C21" s="4">
        <v>6</v>
      </c>
      <c r="D21" s="4">
        <v>21</v>
      </c>
      <c r="F21" s="12" t="s">
        <v>23</v>
      </c>
      <c r="G21" s="19">
        <v>1.4492753623188406E-2</v>
      </c>
      <c r="H21" s="20"/>
      <c r="I21" s="3"/>
      <c r="J21" s="3"/>
      <c r="K21" s="3"/>
      <c r="L21" s="5"/>
      <c r="M21" s="7"/>
      <c r="N21" s="7"/>
      <c r="O21" s="7"/>
    </row>
    <row r="22" spans="1:15" x14ac:dyDescent="0.25">
      <c r="A22" s="5">
        <v>43790</v>
      </c>
      <c r="B22" s="4">
        <v>6</v>
      </c>
      <c r="C22" s="4">
        <v>8</v>
      </c>
      <c r="D22" s="4">
        <v>8</v>
      </c>
      <c r="F22" s="8"/>
      <c r="G22" s="6"/>
      <c r="H22" s="6"/>
      <c r="I22" s="6"/>
      <c r="J22" s="6"/>
      <c r="K22" s="6"/>
      <c r="L22" s="9"/>
      <c r="M22" s="7"/>
      <c r="N22" s="7"/>
      <c r="O22" s="7"/>
    </row>
    <row r="23" spans="1:15" x14ac:dyDescent="0.25">
      <c r="A23" s="5">
        <v>43791</v>
      </c>
      <c r="B23" s="4">
        <v>10</v>
      </c>
      <c r="C23" s="4">
        <v>14</v>
      </c>
      <c r="D23" s="4">
        <v>36</v>
      </c>
      <c r="F23" s="8"/>
      <c r="G23" s="6"/>
      <c r="H23" s="6"/>
      <c r="I23" s="6"/>
      <c r="J23" s="6"/>
      <c r="K23" s="6"/>
      <c r="L23" s="9"/>
      <c r="M23" s="7"/>
      <c r="N23" s="7"/>
      <c r="O23" s="7"/>
    </row>
    <row r="24" spans="1:15" x14ac:dyDescent="0.25">
      <c r="A24" s="5">
        <v>43792</v>
      </c>
      <c r="B24" s="4">
        <v>13</v>
      </c>
      <c r="C24" s="4">
        <v>19</v>
      </c>
      <c r="D24" s="4">
        <v>65</v>
      </c>
      <c r="F24" s="8"/>
      <c r="G24" s="6"/>
      <c r="H24" s="6"/>
      <c r="I24" s="6"/>
      <c r="J24" s="6"/>
      <c r="K24" s="6"/>
      <c r="L24" s="9"/>
      <c r="M24" s="7"/>
      <c r="N24" s="7"/>
      <c r="O24" s="7"/>
    </row>
    <row r="25" spans="1:15" x14ac:dyDescent="0.25">
      <c r="A25" s="5">
        <v>43793</v>
      </c>
      <c r="B25" s="4">
        <v>13</v>
      </c>
      <c r="C25" s="4">
        <v>17</v>
      </c>
      <c r="D25" s="4">
        <v>58</v>
      </c>
      <c r="F25" s="8"/>
      <c r="G25" s="6"/>
      <c r="H25" s="6"/>
      <c r="I25" s="6"/>
      <c r="J25" s="6"/>
      <c r="K25" s="6"/>
      <c r="L25" s="9"/>
      <c r="M25" s="7"/>
      <c r="N25" s="7"/>
      <c r="O25" s="7"/>
    </row>
    <row r="26" spans="1:15" x14ac:dyDescent="0.25">
      <c r="A26" s="5">
        <v>43794</v>
      </c>
      <c r="B26" s="4">
        <v>9</v>
      </c>
      <c r="C26" s="4">
        <v>36</v>
      </c>
      <c r="D26" s="4">
        <v>58</v>
      </c>
      <c r="F26" s="8"/>
      <c r="G26" s="6"/>
      <c r="H26" s="6"/>
      <c r="I26" s="6"/>
      <c r="J26" s="6"/>
      <c r="K26" s="6"/>
      <c r="L26" s="9"/>
      <c r="M26" s="7"/>
      <c r="N26" s="7"/>
      <c r="O26" s="7"/>
    </row>
    <row r="27" spans="1:15" x14ac:dyDescent="0.25">
      <c r="A27" s="5">
        <v>43795</v>
      </c>
      <c r="B27" s="4">
        <v>18</v>
      </c>
      <c r="C27" s="4">
        <v>32</v>
      </c>
      <c r="D27" s="4">
        <v>95</v>
      </c>
      <c r="F27" s="8"/>
      <c r="G27" s="6"/>
      <c r="H27" s="6"/>
      <c r="I27" s="6"/>
      <c r="J27" s="6"/>
      <c r="K27" s="6"/>
      <c r="L27" s="9"/>
      <c r="M27" s="7"/>
      <c r="N27" s="7"/>
      <c r="O27" s="7"/>
    </row>
    <row r="28" spans="1:15" x14ac:dyDescent="0.25">
      <c r="A28" s="5">
        <v>43796</v>
      </c>
      <c r="B28" s="4">
        <v>4</v>
      </c>
      <c r="C28" s="4">
        <v>4</v>
      </c>
      <c r="D28" s="4">
        <v>8</v>
      </c>
      <c r="F28" s="8"/>
      <c r="G28" s="6"/>
      <c r="H28" s="6"/>
      <c r="I28" s="6"/>
      <c r="J28" s="6"/>
      <c r="K28" s="6"/>
      <c r="L28" s="9"/>
      <c r="M28" s="7"/>
      <c r="N28" s="7"/>
      <c r="O28" s="7"/>
    </row>
    <row r="29" spans="1:15" x14ac:dyDescent="0.25">
      <c r="A29" s="5">
        <v>43797</v>
      </c>
      <c r="B29" s="4">
        <v>4</v>
      </c>
      <c r="C29" s="4">
        <v>5</v>
      </c>
      <c r="D29" s="4">
        <v>21</v>
      </c>
      <c r="F29" s="8"/>
      <c r="G29" s="6"/>
      <c r="H29" s="6"/>
      <c r="I29" s="6"/>
      <c r="J29" s="6"/>
      <c r="K29" s="6"/>
      <c r="L29" s="9"/>
      <c r="M29" s="7"/>
      <c r="N29" s="7"/>
      <c r="O29" s="7"/>
    </row>
    <row r="30" spans="1:15" x14ac:dyDescent="0.25">
      <c r="A30" s="5">
        <v>43798</v>
      </c>
      <c r="B30" s="4">
        <v>21</v>
      </c>
      <c r="C30" s="4">
        <v>37</v>
      </c>
      <c r="D30" s="4">
        <v>120</v>
      </c>
      <c r="F30" s="8"/>
      <c r="G30" s="6"/>
      <c r="H30" s="6"/>
      <c r="I30" s="6"/>
      <c r="J30" s="6"/>
      <c r="K30" s="6"/>
      <c r="L30" s="9"/>
      <c r="M30" s="7"/>
      <c r="N30" s="7"/>
      <c r="O30" s="7"/>
    </row>
    <row r="31" spans="1:15" x14ac:dyDescent="0.25">
      <c r="A31" s="5">
        <v>43799</v>
      </c>
      <c r="B31" s="4">
        <v>0</v>
      </c>
      <c r="C31" s="4">
        <v>0</v>
      </c>
      <c r="D31" s="4">
        <v>0</v>
      </c>
      <c r="F31" s="8"/>
      <c r="G31" s="6"/>
      <c r="H31" s="6"/>
      <c r="I31" s="6"/>
      <c r="J31" s="6"/>
      <c r="K31" s="6"/>
      <c r="L31" s="9"/>
      <c r="M31" s="7"/>
      <c r="N31" s="7"/>
      <c r="O31" s="7"/>
    </row>
    <row r="32" spans="1:15" x14ac:dyDescent="0.25">
      <c r="A32" s="26" t="s">
        <v>7</v>
      </c>
      <c r="B32" s="28">
        <v>10.433333333333334</v>
      </c>
      <c r="C32" s="28">
        <v>18.633333333333333</v>
      </c>
      <c r="D32" s="28">
        <v>55.966666666666669</v>
      </c>
      <c r="F32" s="8"/>
      <c r="G32" s="6"/>
      <c r="H32" s="6"/>
      <c r="I32" s="6"/>
      <c r="J32" s="6"/>
      <c r="K32" s="6"/>
      <c r="L32" s="9"/>
      <c r="M32" s="7"/>
      <c r="N32" s="7"/>
      <c r="O32" s="7"/>
    </row>
    <row r="33" spans="1:15" x14ac:dyDescent="0.25">
      <c r="A33" s="26" t="s">
        <v>4</v>
      </c>
      <c r="B33" s="26">
        <v>313</v>
      </c>
      <c r="C33" s="26">
        <v>559</v>
      </c>
      <c r="D33" s="26">
        <v>1679</v>
      </c>
      <c r="F33" s="6"/>
      <c r="G33" s="6"/>
      <c r="H33" s="6"/>
      <c r="I33" s="6"/>
      <c r="J33" s="6"/>
      <c r="K33" s="6"/>
      <c r="L33" s="7"/>
      <c r="M33" s="7"/>
      <c r="N33" s="7"/>
      <c r="O33" s="7"/>
    </row>
    <row r="34" spans="1:15" x14ac:dyDescent="0.25">
      <c r="F34" s="6"/>
      <c r="G34" s="6"/>
      <c r="H34" s="6"/>
      <c r="I34" s="10"/>
      <c r="J34" s="6"/>
      <c r="K34" s="6"/>
      <c r="L34" s="7"/>
      <c r="M34" s="7"/>
      <c r="N34" s="7"/>
      <c r="O34" s="7"/>
    </row>
  </sheetData>
  <mergeCells count="11">
    <mergeCell ref="G20:H20"/>
    <mergeCell ref="G21:H21"/>
    <mergeCell ref="F8:H8"/>
    <mergeCell ref="F9:H9"/>
    <mergeCell ref="F13:H13"/>
    <mergeCell ref="G14:H14"/>
    <mergeCell ref="G15:H15"/>
    <mergeCell ref="G16:H16"/>
    <mergeCell ref="G17:H17"/>
    <mergeCell ref="G18:H18"/>
    <mergeCell ref="G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F711-CDB2-4E01-8128-15507D17DE57}">
  <dimension ref="A1:L33"/>
  <sheetViews>
    <sheetView tabSelected="1" workbookViewId="0">
      <selection activeCell="G29" sqref="G29"/>
    </sheetView>
  </sheetViews>
  <sheetFormatPr defaultRowHeight="15" x14ac:dyDescent="0.25"/>
  <cols>
    <col min="1" max="1" width="12.140625" customWidth="1"/>
    <col min="2" max="2" width="13.140625" customWidth="1"/>
    <col min="3" max="3" width="10.85546875" customWidth="1"/>
    <col min="4" max="4" width="11.28515625" customWidth="1"/>
    <col min="6" max="6" width="45.42578125" customWidth="1"/>
    <col min="7" max="7" width="15.140625" customWidth="1"/>
    <col min="8" max="8" width="18.42578125" customWidth="1"/>
  </cols>
  <sheetData>
    <row r="1" spans="1:12" ht="30" x14ac:dyDescent="0.25">
      <c r="A1" s="29" t="s">
        <v>5</v>
      </c>
      <c r="B1" s="26" t="s">
        <v>6</v>
      </c>
      <c r="C1" s="29" t="s">
        <v>2</v>
      </c>
      <c r="D1" s="29" t="s">
        <v>3</v>
      </c>
      <c r="F1" t="s">
        <v>9</v>
      </c>
      <c r="G1" s="6"/>
      <c r="H1" s="6"/>
      <c r="I1" s="6"/>
      <c r="J1" s="6"/>
      <c r="K1" s="6"/>
      <c r="L1" s="7"/>
    </row>
    <row r="2" spans="1:12" x14ac:dyDescent="0.25">
      <c r="A2" s="30">
        <v>43739</v>
      </c>
      <c r="B2" s="14">
        <v>13</v>
      </c>
      <c r="C2" s="14">
        <v>17</v>
      </c>
      <c r="D2" s="14">
        <v>57</v>
      </c>
      <c r="F2" s="8" t="s">
        <v>10</v>
      </c>
      <c r="G2" s="6"/>
      <c r="H2" s="6"/>
      <c r="I2" s="6"/>
      <c r="J2" s="6"/>
      <c r="K2" s="6"/>
      <c r="L2" s="9"/>
    </row>
    <row r="3" spans="1:12" x14ac:dyDescent="0.25">
      <c r="A3" s="30">
        <v>43740</v>
      </c>
      <c r="B3" s="14">
        <v>5</v>
      </c>
      <c r="C3" s="14">
        <v>8</v>
      </c>
      <c r="D3" s="14">
        <v>20</v>
      </c>
      <c r="F3" s="8" t="s">
        <v>11</v>
      </c>
      <c r="G3" s="6"/>
      <c r="H3" s="6"/>
      <c r="I3" s="6"/>
      <c r="J3" s="6"/>
      <c r="K3" s="6"/>
      <c r="L3" s="9"/>
    </row>
    <row r="4" spans="1:12" x14ac:dyDescent="0.25">
      <c r="A4" s="30">
        <v>43741</v>
      </c>
      <c r="B4" s="14">
        <v>10</v>
      </c>
      <c r="C4" s="14">
        <v>16</v>
      </c>
      <c r="D4" s="14">
        <v>39</v>
      </c>
      <c r="F4" s="8"/>
      <c r="G4" s="6"/>
      <c r="H4" s="6"/>
      <c r="I4" s="6"/>
      <c r="J4" s="6"/>
      <c r="K4" s="6"/>
      <c r="L4" s="9"/>
    </row>
    <row r="5" spans="1:12" x14ac:dyDescent="0.25">
      <c r="A5" s="30">
        <v>43742</v>
      </c>
      <c r="B5" s="14">
        <v>7</v>
      </c>
      <c r="C5" s="14">
        <v>9</v>
      </c>
      <c r="D5" s="14">
        <v>22</v>
      </c>
      <c r="F5" s="8"/>
      <c r="G5" s="6"/>
      <c r="H5" s="6"/>
      <c r="I5" s="6"/>
      <c r="J5" s="6"/>
      <c r="K5" s="6"/>
      <c r="L5" s="9"/>
    </row>
    <row r="6" spans="1:12" x14ac:dyDescent="0.25">
      <c r="A6" s="30">
        <v>43743</v>
      </c>
      <c r="B6" s="14">
        <v>39</v>
      </c>
      <c r="C6" s="14">
        <v>79</v>
      </c>
      <c r="D6" s="14">
        <v>297</v>
      </c>
      <c r="F6" s="12"/>
      <c r="G6" s="3"/>
      <c r="H6" s="3"/>
      <c r="I6" s="24" t="s">
        <v>2</v>
      </c>
      <c r="J6" s="24" t="s">
        <v>24</v>
      </c>
      <c r="K6" s="24" t="s">
        <v>3</v>
      </c>
      <c r="L6" s="25" t="s">
        <v>24</v>
      </c>
    </row>
    <row r="7" spans="1:12" x14ac:dyDescent="0.25">
      <c r="A7" s="30">
        <v>43744</v>
      </c>
      <c r="B7" s="14">
        <v>11</v>
      </c>
      <c r="C7" s="14">
        <v>21</v>
      </c>
      <c r="D7" s="14">
        <v>75</v>
      </c>
      <c r="F7" s="23" t="s">
        <v>12</v>
      </c>
      <c r="G7" s="23"/>
      <c r="H7" s="23"/>
      <c r="I7" s="14">
        <v>210</v>
      </c>
      <c r="J7" s="27">
        <f>I7/(I7+I8+I12)</f>
        <v>0.49295774647887325</v>
      </c>
      <c r="K7" s="14">
        <v>275</v>
      </c>
      <c r="L7" s="13">
        <f>K7/(K7+K8+K12)</f>
        <v>0.5765199161425576</v>
      </c>
    </row>
    <row r="8" spans="1:12" x14ac:dyDescent="0.25">
      <c r="A8" s="30">
        <v>43745</v>
      </c>
      <c r="B8" s="14">
        <v>10</v>
      </c>
      <c r="C8" s="14">
        <v>13</v>
      </c>
      <c r="D8" s="14">
        <v>38</v>
      </c>
      <c r="F8" s="23" t="s">
        <v>13</v>
      </c>
      <c r="G8" s="23"/>
      <c r="H8" s="23"/>
      <c r="I8" s="14">
        <v>89</v>
      </c>
      <c r="J8" s="27">
        <f>I8/(I7+I8+I12)</f>
        <v>0.20892018779342722</v>
      </c>
      <c r="K8" s="14">
        <v>75</v>
      </c>
      <c r="L8" s="13">
        <f>K8/(K7+K8+K12)</f>
        <v>0.15723270440251572</v>
      </c>
    </row>
    <row r="9" spans="1:12" x14ac:dyDescent="0.25">
      <c r="A9" s="30">
        <v>43746</v>
      </c>
      <c r="B9" s="14">
        <v>23</v>
      </c>
      <c r="C9" s="14">
        <v>28</v>
      </c>
      <c r="D9" s="14">
        <v>108</v>
      </c>
      <c r="F9" s="12" t="s">
        <v>14</v>
      </c>
      <c r="G9" s="32">
        <v>87</v>
      </c>
      <c r="H9" s="33"/>
      <c r="I9" s="3"/>
      <c r="J9" s="5"/>
      <c r="K9" s="4"/>
      <c r="L9" s="4"/>
    </row>
    <row r="10" spans="1:12" x14ac:dyDescent="0.25">
      <c r="A10" s="30">
        <v>43747</v>
      </c>
      <c r="B10" s="14">
        <v>9</v>
      </c>
      <c r="C10" s="14">
        <v>14</v>
      </c>
      <c r="D10" s="14">
        <v>35</v>
      </c>
      <c r="F10" s="12" t="s">
        <v>15</v>
      </c>
      <c r="G10" s="32">
        <v>1</v>
      </c>
      <c r="H10" s="33"/>
      <c r="I10" s="3"/>
      <c r="J10" s="5"/>
      <c r="K10" s="4"/>
      <c r="L10" s="4"/>
    </row>
    <row r="11" spans="1:12" x14ac:dyDescent="0.25">
      <c r="A11" s="30">
        <v>43748</v>
      </c>
      <c r="B11" s="14">
        <v>15</v>
      </c>
      <c r="C11" s="14">
        <v>34</v>
      </c>
      <c r="D11" s="14">
        <v>96</v>
      </c>
      <c r="F11" s="31" t="s">
        <v>29</v>
      </c>
      <c r="G11" s="32">
        <v>1</v>
      </c>
      <c r="H11" s="33"/>
      <c r="I11" s="3"/>
      <c r="J11" s="5"/>
      <c r="K11" s="4"/>
      <c r="L11" s="4"/>
    </row>
    <row r="12" spans="1:12" x14ac:dyDescent="0.25">
      <c r="A12" s="30">
        <v>43749</v>
      </c>
      <c r="B12" s="14">
        <v>8</v>
      </c>
      <c r="C12" s="14">
        <v>12</v>
      </c>
      <c r="D12" s="14">
        <v>32</v>
      </c>
      <c r="F12" s="23" t="s">
        <v>26</v>
      </c>
      <c r="G12" s="23"/>
      <c r="H12" s="23"/>
      <c r="I12" s="16">
        <v>127</v>
      </c>
      <c r="J12" s="27">
        <f>I12/(I7+I8+I12)</f>
        <v>0.2981220657276995</v>
      </c>
      <c r="K12" s="14">
        <v>127</v>
      </c>
      <c r="L12" s="13">
        <f>K12/(K7+K8+K12)</f>
        <v>0.2662473794549266</v>
      </c>
    </row>
    <row r="13" spans="1:12" x14ac:dyDescent="0.25">
      <c r="A13" s="30">
        <v>43750</v>
      </c>
      <c r="B13" s="14">
        <v>10</v>
      </c>
      <c r="C13" s="14">
        <v>10</v>
      </c>
      <c r="D13" s="14">
        <v>26</v>
      </c>
      <c r="F13" s="12" t="s">
        <v>19</v>
      </c>
      <c r="G13" s="17">
        <v>60</v>
      </c>
      <c r="H13" s="18"/>
      <c r="I13" s="3"/>
      <c r="J13" s="3"/>
      <c r="K13" s="3"/>
      <c r="L13" s="5"/>
    </row>
    <row r="14" spans="1:12" x14ac:dyDescent="0.25">
      <c r="A14" s="30">
        <v>43751</v>
      </c>
      <c r="B14" s="14">
        <v>3</v>
      </c>
      <c r="C14" s="14">
        <v>14</v>
      </c>
      <c r="D14" s="14">
        <v>49</v>
      </c>
      <c r="F14" s="12" t="s">
        <v>16</v>
      </c>
      <c r="G14" s="19">
        <v>32</v>
      </c>
      <c r="H14" s="20"/>
      <c r="I14" s="3"/>
      <c r="J14" s="3"/>
      <c r="K14" s="3"/>
      <c r="L14" s="5"/>
    </row>
    <row r="15" spans="1:12" x14ac:dyDescent="0.25">
      <c r="A15" s="30">
        <v>43752</v>
      </c>
      <c r="B15" s="14">
        <v>6</v>
      </c>
      <c r="C15" s="14">
        <v>8</v>
      </c>
      <c r="D15" s="14">
        <v>24</v>
      </c>
      <c r="F15" s="12" t="s">
        <v>18</v>
      </c>
      <c r="G15" s="19">
        <v>11</v>
      </c>
      <c r="H15" s="20"/>
      <c r="I15" s="3"/>
      <c r="J15" s="3"/>
      <c r="K15" s="3"/>
      <c r="L15" s="5"/>
    </row>
    <row r="16" spans="1:12" x14ac:dyDescent="0.25">
      <c r="A16" s="30">
        <v>43753</v>
      </c>
      <c r="B16" s="14">
        <v>15</v>
      </c>
      <c r="C16" s="14">
        <v>26</v>
      </c>
      <c r="D16" s="14">
        <v>58</v>
      </c>
      <c r="F16" s="12" t="s">
        <v>21</v>
      </c>
      <c r="G16" s="19">
        <v>9</v>
      </c>
      <c r="H16" s="20"/>
      <c r="I16" s="3"/>
      <c r="J16" s="3"/>
      <c r="K16" s="3"/>
      <c r="L16" s="5"/>
    </row>
    <row r="17" spans="1:12" x14ac:dyDescent="0.25">
      <c r="A17" s="30">
        <v>43754</v>
      </c>
      <c r="B17" s="14">
        <v>12</v>
      </c>
      <c r="C17" s="14">
        <v>23</v>
      </c>
      <c r="D17" s="14">
        <v>62</v>
      </c>
      <c r="F17" s="12" t="s">
        <v>17</v>
      </c>
      <c r="G17" s="21">
        <v>8</v>
      </c>
      <c r="H17" s="22"/>
      <c r="I17" s="3"/>
      <c r="J17" s="3"/>
      <c r="K17" s="3"/>
      <c r="L17" s="5"/>
    </row>
    <row r="18" spans="1:12" x14ac:dyDescent="0.25">
      <c r="A18" s="30">
        <v>43755</v>
      </c>
      <c r="B18" s="14">
        <v>6</v>
      </c>
      <c r="C18" s="14">
        <v>15</v>
      </c>
      <c r="D18" s="14">
        <v>48</v>
      </c>
      <c r="F18" s="12" t="s">
        <v>20</v>
      </c>
      <c r="G18" s="19">
        <v>4</v>
      </c>
      <c r="H18" s="20"/>
      <c r="I18" s="3"/>
      <c r="J18" s="3"/>
      <c r="K18" s="3"/>
      <c r="L18" s="5"/>
    </row>
    <row r="19" spans="1:12" x14ac:dyDescent="0.25">
      <c r="A19" s="30">
        <v>43756</v>
      </c>
      <c r="B19" s="14">
        <v>14</v>
      </c>
      <c r="C19" s="14">
        <v>21</v>
      </c>
      <c r="D19" s="14">
        <v>54</v>
      </c>
      <c r="F19" s="12" t="s">
        <v>23</v>
      </c>
      <c r="G19" s="19">
        <v>3</v>
      </c>
      <c r="H19" s="20"/>
      <c r="I19" s="3"/>
      <c r="J19" s="3"/>
      <c r="K19" s="3"/>
      <c r="L19" s="5"/>
    </row>
    <row r="20" spans="1:12" x14ac:dyDescent="0.25">
      <c r="A20" s="30">
        <v>43757</v>
      </c>
      <c r="B20" s="14">
        <v>26</v>
      </c>
      <c r="C20" s="14">
        <v>51</v>
      </c>
      <c r="D20" s="14">
        <v>218</v>
      </c>
      <c r="F20" s="34"/>
      <c r="G20" s="34"/>
      <c r="H20" s="34"/>
      <c r="I20" s="34"/>
      <c r="J20" s="34"/>
      <c r="K20" s="34"/>
      <c r="L20" s="34"/>
    </row>
    <row r="21" spans="1:12" x14ac:dyDescent="0.25">
      <c r="A21" s="30">
        <v>43758</v>
      </c>
      <c r="B21" s="14">
        <v>15</v>
      </c>
      <c r="C21" s="14">
        <v>27</v>
      </c>
      <c r="D21" s="14">
        <v>96</v>
      </c>
      <c r="F21" s="6"/>
      <c r="G21" s="6"/>
      <c r="H21" s="6"/>
      <c r="I21" s="6"/>
      <c r="J21" s="6"/>
      <c r="K21" s="9"/>
    </row>
    <row r="22" spans="1:12" x14ac:dyDescent="0.25">
      <c r="A22" s="30">
        <v>43759</v>
      </c>
      <c r="B22" s="14">
        <v>11</v>
      </c>
      <c r="C22" s="14">
        <v>29</v>
      </c>
      <c r="D22" s="14">
        <v>76</v>
      </c>
      <c r="F22" s="6"/>
      <c r="G22" s="6"/>
      <c r="H22" s="6"/>
      <c r="I22" s="6"/>
      <c r="J22" s="6"/>
      <c r="K22" s="9"/>
    </row>
    <row r="23" spans="1:12" x14ac:dyDescent="0.25">
      <c r="A23" s="30">
        <v>43760</v>
      </c>
      <c r="B23" s="14">
        <v>12</v>
      </c>
      <c r="C23" s="14">
        <v>23</v>
      </c>
      <c r="D23" s="14">
        <v>85</v>
      </c>
      <c r="F23" s="6"/>
      <c r="G23" s="6"/>
      <c r="H23" s="6"/>
      <c r="I23" s="6"/>
      <c r="J23" s="6"/>
      <c r="K23" s="9"/>
    </row>
    <row r="24" spans="1:12" x14ac:dyDescent="0.25">
      <c r="A24" s="30">
        <v>43761</v>
      </c>
      <c r="B24" s="14">
        <v>8</v>
      </c>
      <c r="C24" s="14">
        <v>11</v>
      </c>
      <c r="D24" s="14">
        <v>35</v>
      </c>
      <c r="F24" s="6"/>
      <c r="G24" s="6"/>
      <c r="H24" s="6"/>
      <c r="I24" s="6"/>
      <c r="J24" s="6"/>
      <c r="K24" s="9"/>
    </row>
    <row r="25" spans="1:12" x14ac:dyDescent="0.25">
      <c r="A25" s="30">
        <v>43762</v>
      </c>
      <c r="B25" s="14">
        <v>16</v>
      </c>
      <c r="C25" s="14">
        <v>31</v>
      </c>
      <c r="D25" s="14">
        <v>122</v>
      </c>
      <c r="F25" s="6"/>
      <c r="G25" s="6"/>
      <c r="H25" s="6"/>
      <c r="I25" s="6"/>
      <c r="J25" s="6"/>
      <c r="K25" s="9"/>
    </row>
    <row r="26" spans="1:12" x14ac:dyDescent="0.25">
      <c r="A26" s="30">
        <v>43763</v>
      </c>
      <c r="B26" s="14">
        <v>15</v>
      </c>
      <c r="C26" s="14">
        <v>19</v>
      </c>
      <c r="D26" s="14">
        <v>71</v>
      </c>
      <c r="F26" s="6"/>
      <c r="G26" s="6"/>
      <c r="H26" s="6"/>
      <c r="I26" s="6"/>
      <c r="J26" s="6"/>
      <c r="K26" s="9"/>
    </row>
    <row r="27" spans="1:12" x14ac:dyDescent="0.25">
      <c r="A27" s="30">
        <v>43764</v>
      </c>
      <c r="B27" s="14">
        <v>14</v>
      </c>
      <c r="C27" s="14">
        <v>27</v>
      </c>
      <c r="D27" s="14">
        <v>91</v>
      </c>
      <c r="F27" s="6"/>
      <c r="G27" s="6"/>
      <c r="H27" s="6"/>
      <c r="I27" s="6"/>
      <c r="J27" s="6"/>
      <c r="K27" s="9"/>
    </row>
    <row r="28" spans="1:12" x14ac:dyDescent="0.25">
      <c r="A28" s="30">
        <v>43765</v>
      </c>
      <c r="B28" s="14">
        <v>5</v>
      </c>
      <c r="C28" s="14">
        <v>6</v>
      </c>
      <c r="D28" s="14">
        <v>13</v>
      </c>
      <c r="F28" s="6"/>
      <c r="G28" s="6"/>
      <c r="H28" s="6"/>
      <c r="I28" s="6"/>
      <c r="J28" s="6"/>
      <c r="K28" s="9"/>
    </row>
    <row r="29" spans="1:12" x14ac:dyDescent="0.25">
      <c r="A29" s="30">
        <v>43766</v>
      </c>
      <c r="B29" s="14">
        <v>13</v>
      </c>
      <c r="C29" s="14">
        <v>19</v>
      </c>
      <c r="D29" s="14">
        <v>63</v>
      </c>
      <c r="F29" s="8"/>
      <c r="G29" s="6"/>
      <c r="H29" s="6"/>
      <c r="I29" s="6"/>
      <c r="J29" s="6"/>
      <c r="K29" s="6"/>
      <c r="L29" s="9"/>
    </row>
    <row r="30" spans="1:12" x14ac:dyDescent="0.25">
      <c r="A30" s="30">
        <v>43767</v>
      </c>
      <c r="B30" s="14">
        <v>8</v>
      </c>
      <c r="C30" s="14">
        <v>8</v>
      </c>
      <c r="D30" s="14">
        <v>26</v>
      </c>
      <c r="F30" s="8"/>
      <c r="G30" s="6"/>
      <c r="H30" s="6"/>
      <c r="I30" s="6"/>
      <c r="J30" s="6"/>
      <c r="K30" s="6"/>
      <c r="L30" s="9"/>
    </row>
    <row r="31" spans="1:12" x14ac:dyDescent="0.25">
      <c r="A31" s="30">
        <v>43768</v>
      </c>
      <c r="B31" s="14">
        <v>5</v>
      </c>
      <c r="C31" s="14">
        <v>17</v>
      </c>
      <c r="D31" s="14">
        <v>38</v>
      </c>
      <c r="F31" s="8"/>
      <c r="G31" s="6"/>
      <c r="H31" s="6"/>
      <c r="I31" s="6"/>
      <c r="J31" s="6"/>
      <c r="K31" s="6"/>
      <c r="L31" s="9"/>
    </row>
    <row r="32" spans="1:12" x14ac:dyDescent="0.25">
      <c r="A32" s="29" t="s">
        <v>7</v>
      </c>
      <c r="B32" s="29">
        <v>12.133333333333333</v>
      </c>
      <c r="C32" s="29">
        <v>21.2</v>
      </c>
      <c r="D32" s="29">
        <v>69.13333333333334</v>
      </c>
      <c r="F32" s="6"/>
      <c r="G32" s="6"/>
      <c r="H32" s="6"/>
      <c r="I32" s="6"/>
      <c r="J32" s="6"/>
      <c r="K32" s="6"/>
      <c r="L32" s="7"/>
    </row>
    <row r="33" spans="1:4" x14ac:dyDescent="0.25">
      <c r="A33" s="29" t="s">
        <v>4</v>
      </c>
      <c r="B33" s="29">
        <v>364</v>
      </c>
      <c r="C33" s="29">
        <v>636</v>
      </c>
      <c r="D33" s="29">
        <v>2074</v>
      </c>
    </row>
  </sheetData>
  <mergeCells count="13">
    <mergeCell ref="G9:H9"/>
    <mergeCell ref="G10:H10"/>
    <mergeCell ref="G16:H16"/>
    <mergeCell ref="G17:H17"/>
    <mergeCell ref="G18:H18"/>
    <mergeCell ref="G19:H19"/>
    <mergeCell ref="F7:H7"/>
    <mergeCell ref="F8:H8"/>
    <mergeCell ref="F12:H12"/>
    <mergeCell ref="G13:H13"/>
    <mergeCell ref="G14:H14"/>
    <mergeCell ref="G15:H15"/>
    <mergeCell ref="G11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2AA1-B61B-41B0-B868-66083AC23AB7}">
  <dimension ref="A1:L33"/>
  <sheetViews>
    <sheetView workbookViewId="0">
      <selection activeCell="K9" sqref="K9"/>
    </sheetView>
  </sheetViews>
  <sheetFormatPr defaultRowHeight="15" x14ac:dyDescent="0.25"/>
  <cols>
    <col min="1" max="1" width="15" customWidth="1"/>
    <col min="2" max="2" width="11.85546875" customWidth="1"/>
    <col min="3" max="3" width="11" customWidth="1"/>
    <col min="4" max="4" width="12.28515625" customWidth="1"/>
    <col min="6" max="6" width="42" customWidth="1"/>
  </cols>
  <sheetData>
    <row r="1" spans="1:12" s="35" customFormat="1" ht="30" x14ac:dyDescent="0.25">
      <c r="A1" s="29" t="s">
        <v>5</v>
      </c>
      <c r="B1" s="26" t="s">
        <v>6</v>
      </c>
      <c r="C1" s="29" t="s">
        <v>2</v>
      </c>
      <c r="D1" s="29" t="s">
        <v>3</v>
      </c>
      <c r="F1" s="35" t="s">
        <v>9</v>
      </c>
      <c r="G1" s="36"/>
      <c r="H1" s="36"/>
      <c r="I1" s="36"/>
      <c r="J1" s="36"/>
      <c r="K1" s="36"/>
      <c r="L1" s="11"/>
    </row>
    <row r="2" spans="1:12" x14ac:dyDescent="0.25">
      <c r="A2" s="37">
        <v>43709</v>
      </c>
      <c r="B2" s="14">
        <v>5</v>
      </c>
      <c r="C2" s="14">
        <v>11</v>
      </c>
      <c r="D2" s="14">
        <v>12</v>
      </c>
      <c r="F2" s="8" t="s">
        <v>10</v>
      </c>
      <c r="G2" s="6"/>
      <c r="H2" s="6"/>
      <c r="I2" s="6"/>
      <c r="J2" s="6"/>
      <c r="K2" s="6"/>
      <c r="L2" s="9"/>
    </row>
    <row r="3" spans="1:12" x14ac:dyDescent="0.25">
      <c r="A3" s="37">
        <v>43710</v>
      </c>
      <c r="B3" s="14">
        <v>7</v>
      </c>
      <c r="C3" s="14">
        <v>20</v>
      </c>
      <c r="D3" s="14">
        <v>55</v>
      </c>
      <c r="F3" s="8" t="s">
        <v>11</v>
      </c>
      <c r="G3" s="6"/>
      <c r="H3" s="6"/>
      <c r="I3" s="6"/>
      <c r="J3" s="6"/>
      <c r="K3" s="6"/>
      <c r="L3" s="9"/>
    </row>
    <row r="4" spans="1:12" x14ac:dyDescent="0.25">
      <c r="A4" s="37">
        <v>43711</v>
      </c>
      <c r="B4" s="14">
        <v>8</v>
      </c>
      <c r="C4" s="14">
        <v>8</v>
      </c>
      <c r="D4" s="14">
        <v>9</v>
      </c>
      <c r="F4" s="8"/>
      <c r="G4" s="6"/>
      <c r="H4" s="6"/>
      <c r="I4" s="6"/>
      <c r="J4" s="6"/>
      <c r="K4" s="6"/>
      <c r="L4" s="9"/>
    </row>
    <row r="5" spans="1:12" x14ac:dyDescent="0.25">
      <c r="A5" s="37">
        <v>43712</v>
      </c>
      <c r="B5" s="14">
        <v>4</v>
      </c>
      <c r="C5" s="14">
        <v>4</v>
      </c>
      <c r="D5" s="14">
        <v>4</v>
      </c>
      <c r="F5" s="8"/>
      <c r="G5" s="6"/>
      <c r="H5" s="6"/>
      <c r="I5" s="6"/>
      <c r="J5" s="6"/>
      <c r="K5" s="6"/>
      <c r="L5" s="9"/>
    </row>
    <row r="6" spans="1:12" x14ac:dyDescent="0.25">
      <c r="A6" s="37">
        <v>43713</v>
      </c>
      <c r="B6" s="14">
        <v>5</v>
      </c>
      <c r="C6" s="14">
        <v>6</v>
      </c>
      <c r="D6" s="14">
        <v>7</v>
      </c>
      <c r="F6" s="12"/>
      <c r="G6" s="39"/>
      <c r="H6" s="40"/>
      <c r="I6" s="24" t="s">
        <v>2</v>
      </c>
      <c r="J6" s="24" t="s">
        <v>24</v>
      </c>
      <c r="K6" s="24" t="s">
        <v>3</v>
      </c>
      <c r="L6" s="25" t="s">
        <v>24</v>
      </c>
    </row>
    <row r="7" spans="1:12" x14ac:dyDescent="0.25">
      <c r="A7" s="37">
        <v>43714</v>
      </c>
      <c r="B7" s="14">
        <v>5</v>
      </c>
      <c r="C7" s="14">
        <v>5</v>
      </c>
      <c r="D7" s="14">
        <v>6</v>
      </c>
      <c r="F7" s="23" t="s">
        <v>12</v>
      </c>
      <c r="G7" s="23"/>
      <c r="H7" s="23"/>
      <c r="I7" s="14">
        <v>198</v>
      </c>
      <c r="J7" s="27">
        <f>I7/(I7+I8+I11)</f>
        <v>0.55774647887323947</v>
      </c>
      <c r="K7" s="14">
        <v>256</v>
      </c>
      <c r="L7" s="13">
        <f>K7/(K7+K8+K11)</f>
        <v>0.61097852028639621</v>
      </c>
    </row>
    <row r="8" spans="1:12" x14ac:dyDescent="0.25">
      <c r="A8" s="37">
        <v>43715</v>
      </c>
      <c r="B8" s="14">
        <v>8</v>
      </c>
      <c r="C8" s="14">
        <v>20</v>
      </c>
      <c r="D8" s="14">
        <v>35</v>
      </c>
      <c r="F8" s="23" t="s">
        <v>13</v>
      </c>
      <c r="G8" s="23"/>
      <c r="H8" s="23"/>
      <c r="I8" s="14">
        <v>61</v>
      </c>
      <c r="J8" s="27">
        <f>I8/(I7+I8+I11)</f>
        <v>0.17183098591549295</v>
      </c>
      <c r="K8" s="14">
        <v>67</v>
      </c>
      <c r="L8" s="13">
        <f>K8/(K7+K8+K11)</f>
        <v>0.15990453460620524</v>
      </c>
    </row>
    <row r="9" spans="1:12" x14ac:dyDescent="0.25">
      <c r="A9" s="37">
        <v>43716</v>
      </c>
      <c r="B9" s="14">
        <v>7</v>
      </c>
      <c r="C9" s="14">
        <v>7</v>
      </c>
      <c r="D9" s="14">
        <v>14</v>
      </c>
      <c r="F9" s="12" t="s">
        <v>14</v>
      </c>
      <c r="G9" s="39">
        <v>36</v>
      </c>
      <c r="H9" s="40"/>
      <c r="I9" s="3"/>
      <c r="J9" s="5"/>
      <c r="K9" s="4"/>
      <c r="L9" s="4"/>
    </row>
    <row r="10" spans="1:12" x14ac:dyDescent="0.25">
      <c r="A10" s="37">
        <v>43717</v>
      </c>
      <c r="B10" s="14">
        <v>6</v>
      </c>
      <c r="C10" s="14">
        <v>7</v>
      </c>
      <c r="D10" s="14">
        <v>7</v>
      </c>
      <c r="F10" s="12"/>
      <c r="G10" s="41"/>
      <c r="H10" s="42"/>
      <c r="I10" s="3"/>
      <c r="J10" s="5"/>
      <c r="K10" s="4"/>
      <c r="L10" s="4"/>
    </row>
    <row r="11" spans="1:12" x14ac:dyDescent="0.25">
      <c r="A11" s="37">
        <v>43718</v>
      </c>
      <c r="B11" s="14">
        <v>50</v>
      </c>
      <c r="C11" s="14">
        <v>114</v>
      </c>
      <c r="D11" s="14">
        <v>461</v>
      </c>
      <c r="F11" s="23" t="s">
        <v>26</v>
      </c>
      <c r="G11" s="23"/>
      <c r="H11" s="23"/>
      <c r="I11" s="16">
        <v>96</v>
      </c>
      <c r="J11" s="27">
        <f>I11/(I7+I8+I11)</f>
        <v>0.27042253521126758</v>
      </c>
      <c r="K11" s="14">
        <v>96</v>
      </c>
      <c r="L11" s="13">
        <f>K11/(K7+K8+K11)</f>
        <v>0.22911694510739858</v>
      </c>
    </row>
    <row r="12" spans="1:12" x14ac:dyDescent="0.25">
      <c r="A12" s="37">
        <v>43719</v>
      </c>
      <c r="B12" s="14">
        <v>34</v>
      </c>
      <c r="C12" s="14">
        <v>63</v>
      </c>
      <c r="D12" s="14">
        <v>241</v>
      </c>
      <c r="F12" s="12" t="s">
        <v>19</v>
      </c>
      <c r="G12" s="17">
        <v>63</v>
      </c>
      <c r="H12" s="18"/>
      <c r="I12" s="3"/>
      <c r="J12" s="3"/>
      <c r="K12" s="3"/>
      <c r="L12" s="5"/>
    </row>
    <row r="13" spans="1:12" x14ac:dyDescent="0.25">
      <c r="A13" s="37">
        <v>43720</v>
      </c>
      <c r="B13" s="14">
        <v>14</v>
      </c>
      <c r="C13" s="14">
        <v>22</v>
      </c>
      <c r="D13" s="14">
        <v>82</v>
      </c>
      <c r="F13" s="12" t="s">
        <v>20</v>
      </c>
      <c r="G13" s="19">
        <v>14</v>
      </c>
      <c r="H13" s="20"/>
      <c r="I13" s="3"/>
      <c r="J13" s="3"/>
      <c r="K13" s="3"/>
      <c r="L13" s="5"/>
    </row>
    <row r="14" spans="1:12" x14ac:dyDescent="0.25">
      <c r="A14" s="37">
        <v>43721</v>
      </c>
      <c r="B14" s="14">
        <v>8</v>
      </c>
      <c r="C14" s="14">
        <v>9</v>
      </c>
      <c r="D14" s="14">
        <v>13</v>
      </c>
      <c r="F14" s="12" t="s">
        <v>21</v>
      </c>
      <c r="G14" s="19">
        <v>10</v>
      </c>
      <c r="H14" s="20"/>
      <c r="I14" s="3"/>
      <c r="J14" s="3"/>
      <c r="K14" s="3"/>
      <c r="L14" s="5"/>
    </row>
    <row r="15" spans="1:12" x14ac:dyDescent="0.25">
      <c r="A15" s="37">
        <v>43722</v>
      </c>
      <c r="B15" s="14">
        <v>10</v>
      </c>
      <c r="C15" s="14">
        <v>16</v>
      </c>
      <c r="D15" s="14">
        <v>49</v>
      </c>
      <c r="F15" s="12" t="s">
        <v>17</v>
      </c>
      <c r="G15" s="19">
        <v>8</v>
      </c>
      <c r="H15" s="20"/>
      <c r="I15" s="3"/>
      <c r="J15" s="3"/>
      <c r="K15" s="3"/>
      <c r="L15" s="5"/>
    </row>
    <row r="16" spans="1:12" x14ac:dyDescent="0.25">
      <c r="A16" s="37">
        <v>43723</v>
      </c>
      <c r="B16" s="14">
        <v>7</v>
      </c>
      <c r="C16" s="14">
        <v>10</v>
      </c>
      <c r="D16" s="14">
        <v>26</v>
      </c>
      <c r="F16" s="43" t="s">
        <v>30</v>
      </c>
      <c r="G16" s="21">
        <v>1</v>
      </c>
      <c r="H16" s="22"/>
      <c r="I16" s="3"/>
      <c r="J16" s="3"/>
      <c r="K16" s="3"/>
      <c r="L16" s="5"/>
    </row>
    <row r="17" spans="1:12" x14ac:dyDescent="0.25">
      <c r="A17" s="37">
        <v>43724</v>
      </c>
      <c r="B17" s="14">
        <v>8</v>
      </c>
      <c r="C17" s="14">
        <v>15</v>
      </c>
      <c r="D17" s="14">
        <v>49</v>
      </c>
    </row>
    <row r="18" spans="1:12" x14ac:dyDescent="0.25">
      <c r="A18" s="37">
        <v>43725</v>
      </c>
      <c r="B18" s="14">
        <v>16</v>
      </c>
      <c r="C18" s="14">
        <v>30</v>
      </c>
      <c r="D18" s="14">
        <v>92</v>
      </c>
    </row>
    <row r="19" spans="1:12" x14ac:dyDescent="0.25">
      <c r="A19" s="37">
        <v>43726</v>
      </c>
      <c r="B19" s="14">
        <v>8</v>
      </c>
      <c r="C19" s="14">
        <v>20</v>
      </c>
      <c r="D19" s="14">
        <v>34</v>
      </c>
    </row>
    <row r="20" spans="1:12" x14ac:dyDescent="0.25">
      <c r="A20" s="37">
        <v>43727</v>
      </c>
      <c r="B20" s="14">
        <v>11</v>
      </c>
      <c r="C20" s="14">
        <v>13</v>
      </c>
      <c r="D20" s="14">
        <v>40</v>
      </c>
      <c r="F20" s="8"/>
      <c r="G20" s="6"/>
      <c r="H20" s="6"/>
      <c r="I20" s="6"/>
      <c r="J20" s="6"/>
      <c r="K20" s="6"/>
      <c r="L20" s="9"/>
    </row>
    <row r="21" spans="1:12" x14ac:dyDescent="0.25">
      <c r="A21" s="37">
        <v>43728</v>
      </c>
      <c r="B21" s="14">
        <v>5</v>
      </c>
      <c r="C21" s="14">
        <v>5</v>
      </c>
      <c r="D21" s="14">
        <v>13</v>
      </c>
      <c r="F21" s="8"/>
      <c r="G21" s="6"/>
      <c r="H21" s="6"/>
      <c r="I21" s="6"/>
      <c r="J21" s="6"/>
      <c r="K21" s="6"/>
      <c r="L21" s="9"/>
    </row>
    <row r="22" spans="1:12" x14ac:dyDescent="0.25">
      <c r="A22" s="37">
        <v>43729</v>
      </c>
      <c r="B22" s="14">
        <v>7</v>
      </c>
      <c r="C22" s="14">
        <v>9</v>
      </c>
      <c r="D22" s="14">
        <v>20</v>
      </c>
      <c r="F22" s="8"/>
      <c r="G22" s="6"/>
      <c r="H22" s="6"/>
      <c r="I22" s="6"/>
      <c r="J22" s="6"/>
      <c r="K22" s="6"/>
      <c r="L22" s="9"/>
    </row>
    <row r="23" spans="1:12" x14ac:dyDescent="0.25">
      <c r="A23" s="37">
        <v>43730</v>
      </c>
      <c r="B23" s="14">
        <v>10</v>
      </c>
      <c r="C23" s="14">
        <v>16</v>
      </c>
      <c r="D23" s="14">
        <v>37</v>
      </c>
      <c r="F23" s="8"/>
      <c r="G23" s="6"/>
      <c r="H23" s="6"/>
      <c r="I23" s="6"/>
      <c r="J23" s="6"/>
      <c r="K23" s="6"/>
      <c r="L23" s="9"/>
    </row>
    <row r="24" spans="1:12" x14ac:dyDescent="0.25">
      <c r="A24" s="37">
        <v>43731</v>
      </c>
      <c r="B24" s="14">
        <v>7</v>
      </c>
      <c r="C24" s="14">
        <v>16</v>
      </c>
      <c r="D24" s="14">
        <v>46</v>
      </c>
      <c r="F24" s="8"/>
      <c r="G24" s="6"/>
      <c r="H24" s="6"/>
      <c r="I24" s="6"/>
      <c r="J24" s="6"/>
      <c r="K24" s="6"/>
      <c r="L24" s="9"/>
    </row>
    <row r="25" spans="1:12" x14ac:dyDescent="0.25">
      <c r="A25" s="37">
        <v>43732</v>
      </c>
      <c r="B25" s="14">
        <v>6</v>
      </c>
      <c r="C25" s="14">
        <v>6</v>
      </c>
      <c r="D25" s="14">
        <v>6</v>
      </c>
      <c r="F25" s="8"/>
      <c r="G25" s="6"/>
      <c r="H25" s="6"/>
      <c r="I25" s="6"/>
      <c r="J25" s="6"/>
      <c r="K25" s="6"/>
      <c r="L25" s="9"/>
    </row>
    <row r="26" spans="1:12" x14ac:dyDescent="0.25">
      <c r="A26" s="37">
        <v>43733</v>
      </c>
      <c r="B26" s="14">
        <v>11</v>
      </c>
      <c r="C26" s="14">
        <v>33</v>
      </c>
      <c r="D26" s="14">
        <v>42</v>
      </c>
      <c r="F26" s="8"/>
      <c r="G26" s="6"/>
      <c r="H26" s="6"/>
      <c r="I26" s="6"/>
      <c r="J26" s="6"/>
      <c r="K26" s="6"/>
      <c r="L26" s="9"/>
    </row>
    <row r="27" spans="1:12" x14ac:dyDescent="0.25">
      <c r="A27" s="37">
        <v>43734</v>
      </c>
      <c r="B27" s="14">
        <v>11</v>
      </c>
      <c r="C27" s="14">
        <v>18</v>
      </c>
      <c r="D27" s="14">
        <v>37</v>
      </c>
      <c r="F27" s="8"/>
      <c r="G27" s="6"/>
      <c r="H27" s="6"/>
      <c r="I27" s="6"/>
      <c r="J27" s="6"/>
      <c r="K27" s="6"/>
      <c r="L27" s="9"/>
    </row>
    <row r="28" spans="1:12" x14ac:dyDescent="0.25">
      <c r="A28" s="37">
        <v>43735</v>
      </c>
      <c r="B28" s="14">
        <v>3</v>
      </c>
      <c r="C28" s="14">
        <v>3</v>
      </c>
      <c r="D28" s="14">
        <v>3</v>
      </c>
      <c r="F28" s="8"/>
      <c r="G28" s="6"/>
      <c r="H28" s="6"/>
      <c r="I28" s="6"/>
      <c r="J28" s="6"/>
      <c r="K28" s="6"/>
      <c r="L28" s="9"/>
    </row>
    <row r="29" spans="1:12" x14ac:dyDescent="0.25">
      <c r="A29" s="37">
        <v>43736</v>
      </c>
      <c r="B29" s="14">
        <v>6</v>
      </c>
      <c r="C29" s="14">
        <v>9</v>
      </c>
      <c r="D29" s="14">
        <v>31</v>
      </c>
      <c r="F29" s="8"/>
      <c r="G29" s="6"/>
      <c r="H29" s="6"/>
      <c r="I29" s="6"/>
      <c r="J29" s="6"/>
      <c r="K29" s="6"/>
      <c r="L29" s="9"/>
    </row>
    <row r="30" spans="1:12" x14ac:dyDescent="0.25">
      <c r="A30" s="37">
        <v>43737</v>
      </c>
      <c r="B30" s="14">
        <v>5</v>
      </c>
      <c r="C30" s="14">
        <v>7</v>
      </c>
      <c r="D30" s="14">
        <v>8</v>
      </c>
      <c r="F30" s="8"/>
      <c r="G30" s="6"/>
      <c r="H30" s="6"/>
      <c r="I30" s="6"/>
      <c r="J30" s="6"/>
      <c r="K30" s="6"/>
      <c r="L30" s="9"/>
    </row>
    <row r="31" spans="1:12" x14ac:dyDescent="0.25">
      <c r="A31" s="37">
        <v>43738</v>
      </c>
      <c r="B31" s="14">
        <v>13</v>
      </c>
      <c r="C31" s="14">
        <v>15</v>
      </c>
      <c r="D31" s="14">
        <v>31</v>
      </c>
      <c r="F31" s="6"/>
      <c r="G31" s="6"/>
      <c r="H31" s="6"/>
      <c r="I31" s="6"/>
      <c r="J31" s="6"/>
      <c r="K31" s="6"/>
      <c r="L31" s="7"/>
    </row>
    <row r="32" spans="1:12" x14ac:dyDescent="0.25">
      <c r="A32" s="38" t="s">
        <v>7</v>
      </c>
      <c r="B32" s="29">
        <v>10.166666666666666</v>
      </c>
      <c r="C32" s="29">
        <v>17.899999999999999</v>
      </c>
      <c r="D32" s="29">
        <v>50.333333333333336</v>
      </c>
    </row>
    <row r="33" spans="1:4" x14ac:dyDescent="0.25">
      <c r="A33" s="29" t="s">
        <v>4</v>
      </c>
      <c r="B33" s="29">
        <v>305</v>
      </c>
      <c r="C33" s="29">
        <v>537</v>
      </c>
      <c r="D33" s="29">
        <v>1510</v>
      </c>
    </row>
  </sheetData>
  <mergeCells count="11">
    <mergeCell ref="G15:H15"/>
    <mergeCell ref="G16:H16"/>
    <mergeCell ref="G6:H6"/>
    <mergeCell ref="G9:H9"/>
    <mergeCell ref="G10:H10"/>
    <mergeCell ref="F7:H7"/>
    <mergeCell ref="F8:H8"/>
    <mergeCell ref="F11:H11"/>
    <mergeCell ref="G12:H12"/>
    <mergeCell ref="G13:H13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Nov-2019</vt:lpstr>
      <vt:lpstr>Oct-2019</vt:lpstr>
      <vt:lpstr>Sep-2019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Cammy</dc:creator>
  <cp:lastModifiedBy>Cammy</cp:lastModifiedBy>
  <dcterms:created xsi:type="dcterms:W3CDTF">2019-11-30T18:20:19Z</dcterms:created>
  <dcterms:modified xsi:type="dcterms:W3CDTF">2019-11-30T20:47:12Z</dcterms:modified>
</cp:coreProperties>
</file>