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" yWindow="-60" windowWidth="16920" windowHeight="16680" tabRatio="500" firstSheet="1" activeTab="3"/>
  </bookViews>
  <sheets>
    <sheet name="June 2009" sheetId="1" r:id="rId1"/>
    <sheet name="July 2009" sheetId="2" r:id="rId2"/>
    <sheet name="August 2009" sheetId="4" r:id="rId3"/>
    <sheet name="September 2009" sheetId="5" r:id="rId4"/>
    <sheet name="Daily" sheetId="3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" i="4"/>
  <c r="A10"/>
  <c r="A11"/>
  <c r="A14"/>
  <c r="A21"/>
  <c r="A24"/>
  <c r="A27"/>
  <c r="E302" i="3"/>
  <c r="F298"/>
  <c r="F299"/>
  <c r="A222"/>
  <c r="A279"/>
  <c r="A275"/>
  <c r="A270"/>
  <c r="A266"/>
  <c r="A262"/>
  <c r="A257"/>
  <c r="A249"/>
  <c r="A245"/>
  <c r="A240"/>
  <c r="A236"/>
  <c r="A231"/>
  <c r="A227"/>
  <c r="A205"/>
  <c r="A217"/>
  <c r="A213"/>
  <c r="A209"/>
  <c r="E301"/>
  <c r="A294"/>
  <c r="A299"/>
  <c r="A304"/>
  <c r="A309"/>
  <c r="A314"/>
  <c r="A319"/>
  <c r="A324"/>
  <c r="A329"/>
  <c r="A334"/>
  <c r="A339"/>
  <c r="A344"/>
  <c r="A349"/>
  <c r="A354"/>
  <c r="A359"/>
  <c r="A364"/>
  <c r="A369"/>
  <c r="A374"/>
  <c r="A379"/>
  <c r="A384"/>
  <c r="A389"/>
  <c r="A394"/>
  <c r="A399"/>
  <c r="A404"/>
  <c r="A409"/>
  <c r="A414"/>
  <c r="A419"/>
  <c r="A424"/>
  <c r="A429"/>
  <c r="A434"/>
  <c r="A439"/>
  <c r="A444"/>
  <c r="A449"/>
  <c r="A454"/>
  <c r="A459"/>
  <c r="A464"/>
  <c r="A469"/>
  <c r="A474"/>
  <c r="A479"/>
  <c r="A484"/>
  <c r="A489"/>
  <c r="A494"/>
  <c r="A499"/>
  <c r="A504"/>
  <c r="A509"/>
  <c r="A514"/>
  <c r="A519"/>
  <c r="A524"/>
  <c r="A529"/>
  <c r="A534"/>
  <c r="A539"/>
  <c r="A544"/>
  <c r="A549"/>
  <c r="A554"/>
  <c r="A559"/>
  <c r="A564"/>
  <c r="A569"/>
  <c r="A574"/>
  <c r="A579"/>
  <c r="A584"/>
  <c r="A589"/>
  <c r="A594"/>
  <c r="A599"/>
  <c r="A604"/>
  <c r="A609"/>
  <c r="A614"/>
  <c r="A619"/>
  <c r="A624"/>
  <c r="A629"/>
  <c r="A634"/>
  <c r="A639"/>
  <c r="A644"/>
  <c r="A649"/>
  <c r="A654"/>
  <c r="A659"/>
  <c r="A664"/>
  <c r="A669"/>
  <c r="A674"/>
  <c r="A679"/>
  <c r="A684"/>
  <c r="A689"/>
  <c r="A694"/>
  <c r="A699"/>
  <c r="A704"/>
  <c r="A709"/>
  <c r="A714"/>
  <c r="A719"/>
  <c r="A724"/>
  <c r="A729"/>
  <c r="A734"/>
  <c r="A739"/>
  <c r="A284"/>
  <c r="A289"/>
  <c r="A111"/>
  <c r="A117"/>
  <c r="A122"/>
  <c r="A127"/>
  <c r="A132"/>
  <c r="A137"/>
  <c r="A143"/>
  <c r="A159"/>
  <c r="A164"/>
  <c r="A169"/>
  <c r="A173"/>
  <c r="A177"/>
  <c r="A181"/>
  <c r="A185"/>
  <c r="A189"/>
  <c r="A193"/>
  <c r="A197"/>
  <c r="A201"/>
  <c r="D185"/>
  <c r="A151"/>
  <c r="A147"/>
  <c r="A105"/>
  <c r="A101"/>
  <c r="A96"/>
  <c r="A91"/>
  <c r="A86"/>
  <c r="A81"/>
  <c r="A76"/>
  <c r="A71"/>
  <c r="A65"/>
  <c r="A60"/>
  <c r="A55"/>
  <c r="A49"/>
  <c r="A43"/>
  <c r="A38"/>
  <c r="A34"/>
  <c r="A30"/>
  <c r="A25"/>
  <c r="A20"/>
  <c r="A14"/>
  <c r="A8"/>
  <c r="E105"/>
  <c r="A23" i="2"/>
  <c r="A6"/>
  <c r="A29"/>
  <c r="A26"/>
  <c r="A33" i="1"/>
  <c r="A7" i="5"/>
  <c r="A8"/>
  <c r="A11"/>
  <c r="A12"/>
  <c r="A13"/>
  <c r="A17"/>
  <c r="A21"/>
  <c r="A24"/>
</calcChain>
</file>

<file path=xl/sharedStrings.xml><?xml version="1.0" encoding="utf-8"?>
<sst xmlns="http://schemas.openxmlformats.org/spreadsheetml/2006/main" count="536" uniqueCount="266">
  <si>
    <t>Powell Rules and Expanded 24 month study</t>
    <phoneticPr fontId="6" type="noConversion"/>
  </si>
  <si>
    <t>Natural flow comparison figures and report</t>
    <phoneticPr fontId="6" type="noConversion"/>
  </si>
  <si>
    <t>Natural flow report</t>
    <phoneticPr fontId="6" type="noConversion"/>
  </si>
  <si>
    <t xml:space="preserve">Natural flow meeting </t>
    <phoneticPr fontId="6" type="noConversion"/>
  </si>
  <si>
    <t>Natural Flow comparison</t>
    <phoneticPr fontId="6" type="noConversion"/>
  </si>
  <si>
    <t>Natural flow comparisons</t>
    <phoneticPr fontId="6" type="noConversion"/>
  </si>
  <si>
    <t>Miscelaneous Correspondence</t>
    <phoneticPr fontId="6" type="noConversion"/>
  </si>
  <si>
    <t>Natural flow comaprisons</t>
    <phoneticPr fontId="6" type="noConversion"/>
  </si>
  <si>
    <t>Hydrology Working Group organizational meeting</t>
    <phoneticPr fontId="6" type="noConversion"/>
  </si>
  <si>
    <t xml:space="preserve">August Accomplishments </t>
    <phoneticPr fontId="6" type="noConversion"/>
  </si>
  <si>
    <t>Slides for and summary report for Hydrology working group</t>
    <phoneticPr fontId="6" type="noConversion"/>
  </si>
  <si>
    <t>Nat</t>
    <phoneticPr fontId="6" type="noConversion"/>
  </si>
  <si>
    <t>Meeting with jim about natural flow comparisons</t>
    <phoneticPr fontId="6" type="noConversion"/>
  </si>
  <si>
    <t>Natural flow comparisons: Analysis and documentation</t>
    <phoneticPr fontId="6" type="noConversion"/>
  </si>
  <si>
    <t>Meet</t>
    <phoneticPr fontId="6" type="noConversion"/>
  </si>
  <si>
    <t>Powell rules</t>
    <phoneticPr fontId="6" type="noConversion"/>
  </si>
  <si>
    <t>Nat flow</t>
    <phoneticPr fontId="6" type="noConversion"/>
  </si>
  <si>
    <t>Meetings</t>
    <phoneticPr fontId="6" type="noConversion"/>
  </si>
  <si>
    <t>8+</t>
    <phoneticPr fontId="6" type="noConversion"/>
  </si>
  <si>
    <t>Thing 184</t>
  </si>
  <si>
    <t>Thing 185</t>
  </si>
  <si>
    <t>Thing 186</t>
  </si>
  <si>
    <t>Thing 187</t>
  </si>
  <si>
    <t>Thing 188</t>
  </si>
  <si>
    <t>Thing 189</t>
  </si>
  <si>
    <t>Thing 190</t>
  </si>
  <si>
    <t>Thing 191</t>
  </si>
  <si>
    <t>Thing 192</t>
  </si>
  <si>
    <t>Thing 193</t>
  </si>
  <si>
    <t>Thing 194</t>
  </si>
  <si>
    <t>Thing 195</t>
  </si>
  <si>
    <t>Thing 196</t>
  </si>
  <si>
    <t>Thing 197</t>
  </si>
  <si>
    <t>Thing 198</t>
  </si>
  <si>
    <t>Thing 199</t>
  </si>
  <si>
    <t>Thing 200</t>
  </si>
  <si>
    <t>Thing 201</t>
  </si>
  <si>
    <t>Thing 202</t>
  </si>
  <si>
    <t>Thing 203</t>
  </si>
  <si>
    <t>Thing 204</t>
  </si>
  <si>
    <t>Thing 205</t>
  </si>
  <si>
    <t>Thing 206</t>
  </si>
  <si>
    <t>Thing 207</t>
  </si>
  <si>
    <t>Thing 208</t>
  </si>
  <si>
    <t>Thing 209</t>
  </si>
  <si>
    <t>Thing 210</t>
  </si>
  <si>
    <t>Thing 211</t>
  </si>
  <si>
    <t>Thing 212</t>
  </si>
  <si>
    <t>Thing 213</t>
  </si>
  <si>
    <t>Thing 214</t>
  </si>
  <si>
    <t>Thing 215</t>
  </si>
  <si>
    <t>Thing 216</t>
  </si>
  <si>
    <t>Thing 217</t>
  </si>
  <si>
    <t>Thing 218</t>
  </si>
  <si>
    <t>Thing 219</t>
  </si>
  <si>
    <t>Thing 220</t>
  </si>
  <si>
    <t>Thing 221</t>
  </si>
  <si>
    <t>Thing 222</t>
  </si>
  <si>
    <t>Thing 223</t>
  </si>
  <si>
    <t>Thing 224</t>
  </si>
  <si>
    <t>Thing 225</t>
  </si>
  <si>
    <t>Thing 226</t>
  </si>
  <si>
    <t>Thing 227</t>
  </si>
  <si>
    <t>Thing 228</t>
  </si>
  <si>
    <t>Thing 229</t>
  </si>
  <si>
    <t>Thing 230</t>
  </si>
  <si>
    <t>Thing 231</t>
  </si>
  <si>
    <t>Thing 232</t>
  </si>
  <si>
    <t>Thing 233</t>
  </si>
  <si>
    <t>Thing 234</t>
  </si>
  <si>
    <t>Thing 235</t>
  </si>
  <si>
    <t>Thing 236</t>
  </si>
  <si>
    <t>Thing 237</t>
  </si>
  <si>
    <t>Thing 238</t>
  </si>
  <si>
    <t>Natural Flow data</t>
    <phoneticPr fontId="6" type="noConversion"/>
  </si>
  <si>
    <t>Expanded 24 month study</t>
    <phoneticPr fontId="6" type="noConversion"/>
  </si>
  <si>
    <t>Consumptive use comparison</t>
    <phoneticPr fontId="6" type="noConversion"/>
  </si>
  <si>
    <t>Natural flow comparisons</t>
    <phoneticPr fontId="6" type="noConversion"/>
  </si>
  <si>
    <t>PMM Meeting</t>
    <phoneticPr fontId="6" type="noConversion"/>
  </si>
  <si>
    <t>Working group presentaion meething</t>
    <phoneticPr fontId="6" type="noConversion"/>
  </si>
  <si>
    <t>working group slides</t>
    <phoneticPr fontId="6" type="noConversion"/>
  </si>
  <si>
    <t>paper comments</t>
    <phoneticPr fontId="6" type="noConversion"/>
  </si>
  <si>
    <t>Correspond with balaji</t>
    <phoneticPr fontId="6" type="noConversion"/>
  </si>
  <si>
    <t>Working group report</t>
    <phoneticPr fontId="6" type="noConversion"/>
  </si>
  <si>
    <t>Final paper revision</t>
    <phoneticPr fontId="6" type="noConversion"/>
  </si>
  <si>
    <t>Natural flow figures</t>
    <phoneticPr fontId="6" type="noConversion"/>
  </si>
  <si>
    <t>Hydrology working group summary</t>
    <phoneticPr fontId="6" type="noConversion"/>
  </si>
  <si>
    <t>Gathering old work for working group presentation</t>
    <phoneticPr fontId="6" type="noConversion"/>
  </si>
  <si>
    <t xml:space="preserve">Payroll Paperwork </t>
    <phoneticPr fontId="6" type="noConversion"/>
  </si>
  <si>
    <t>Introduction To RiverWare</t>
    <phoneticPr fontId="6" type="noConversion"/>
  </si>
  <si>
    <t>CVS Documentation</t>
    <phoneticPr fontId="6" type="noConversion"/>
  </si>
  <si>
    <t>Software Meeting</t>
    <phoneticPr fontId="6" type="noConversion"/>
  </si>
  <si>
    <t>Work mMeeting with Ken</t>
    <phoneticPr fontId="6" type="noConversion"/>
  </si>
  <si>
    <t>* Left early the first day of work</t>
    <phoneticPr fontId="6" type="noConversion"/>
  </si>
  <si>
    <t>Description</t>
    <phoneticPr fontId="6" type="noConversion"/>
  </si>
  <si>
    <t>Windows Account Setup</t>
    <phoneticPr fontId="6" type="noConversion"/>
  </si>
  <si>
    <t>Regression test setup on windows</t>
    <phoneticPr fontId="6" type="noConversion"/>
  </si>
  <si>
    <t>Familiarization With Riverware Code</t>
    <phoneticPr fontId="6" type="noConversion"/>
  </si>
  <si>
    <t>Hours</t>
  </si>
  <si>
    <t>Description</t>
  </si>
  <si>
    <t>Training</t>
  </si>
  <si>
    <t>Rule Based Simulation Training</t>
  </si>
  <si>
    <t>Meetings</t>
  </si>
  <si>
    <t>Payroll Paperwork</t>
  </si>
  <si>
    <t>Paperwork and Reports</t>
    <phoneticPr fontId="6" type="noConversion"/>
  </si>
  <si>
    <t>Total</t>
    <phoneticPr fontId="6" type="noConversion"/>
  </si>
  <si>
    <t>Chapter 1 Surplus EIR</t>
    <phoneticPr fontId="6" type="noConversion"/>
  </si>
  <si>
    <t>Payroll paperwork</t>
    <phoneticPr fontId="6" type="noConversion"/>
  </si>
  <si>
    <t>Daily report setup</t>
  </si>
  <si>
    <t>EIS Appendix U</t>
    <phoneticPr fontId="6" type="noConversion"/>
  </si>
  <si>
    <t>Miscellaneous review</t>
    <phoneticPr fontId="6" type="noConversion"/>
  </si>
  <si>
    <t>Carly's Thesis</t>
    <phoneticPr fontId="6" type="noConversion"/>
  </si>
  <si>
    <t>Daily Reports</t>
    <phoneticPr fontId="6" type="noConversion"/>
  </si>
  <si>
    <t>Total</t>
    <phoneticPr fontId="6" type="noConversion"/>
  </si>
  <si>
    <t>Revisions to Journal Article</t>
    <phoneticPr fontId="6" type="noConversion"/>
  </si>
  <si>
    <t>Powell Rules</t>
    <phoneticPr fontId="6" type="noConversion"/>
  </si>
  <si>
    <t>Thing 145</t>
  </si>
  <si>
    <t>Thing 146</t>
  </si>
  <si>
    <t>Thing 147</t>
  </si>
  <si>
    <t>Thing 148</t>
  </si>
  <si>
    <t>Thing 149</t>
  </si>
  <si>
    <t>Thing 150</t>
  </si>
  <si>
    <t>Thing 151</t>
  </si>
  <si>
    <t>Thing 152</t>
  </si>
  <si>
    <t>Thing 153</t>
  </si>
  <si>
    <t>Thing 154</t>
  </si>
  <si>
    <t>Thing 155</t>
  </si>
  <si>
    <t>Thing 156</t>
  </si>
  <si>
    <t>Thing 157</t>
  </si>
  <si>
    <t>Thing 158</t>
  </si>
  <si>
    <t>Thing 159</t>
  </si>
  <si>
    <t>Thing 160</t>
  </si>
  <si>
    <t>Thing 161</t>
  </si>
  <si>
    <t>Thing 162</t>
  </si>
  <si>
    <t>Thing 163</t>
  </si>
  <si>
    <t>Thing 164</t>
  </si>
  <si>
    <t>Thing 165</t>
  </si>
  <si>
    <t>Thing 166</t>
  </si>
  <si>
    <t>Thing 167</t>
  </si>
  <si>
    <t>Thing 168</t>
  </si>
  <si>
    <t>Thing 169</t>
  </si>
  <si>
    <t>Thing 170</t>
  </si>
  <si>
    <t>Thing 171</t>
  </si>
  <si>
    <t>Thing 172</t>
  </si>
  <si>
    <t>Thing 173</t>
  </si>
  <si>
    <t>Thing 174</t>
  </si>
  <si>
    <t>Thing 175</t>
  </si>
  <si>
    <t>Thing 176</t>
  </si>
  <si>
    <t>Thing 177</t>
  </si>
  <si>
    <t>Thing 178</t>
  </si>
  <si>
    <t>Thing 179</t>
  </si>
  <si>
    <t>Thing 180</t>
  </si>
  <si>
    <t>Thing 181</t>
  </si>
  <si>
    <t>Thing 182</t>
  </si>
  <si>
    <t>Thing 183</t>
  </si>
  <si>
    <t>Birthday Celebration</t>
    <phoneticPr fontId="6" type="noConversion"/>
  </si>
  <si>
    <t>Accounting</t>
    <phoneticPr fontId="6" type="noConversion"/>
  </si>
  <si>
    <t>EIS Chapter 1</t>
    <phoneticPr fontId="6" type="noConversion"/>
  </si>
  <si>
    <t>EIS Chapter 3</t>
    <phoneticPr fontId="6" type="noConversion"/>
  </si>
  <si>
    <t>EIS Chapter 4</t>
    <phoneticPr fontId="6" type="noConversion"/>
  </si>
  <si>
    <t xml:space="preserve">EIS Appendix A and N </t>
    <phoneticPr fontId="6" type="noConversion"/>
  </si>
  <si>
    <t>Understanding gunnison rules in riverware</t>
    <phoneticPr fontId="6" type="noConversion"/>
  </si>
  <si>
    <t>July Activity report</t>
    <phoneticPr fontId="6" type="noConversion"/>
  </si>
  <si>
    <t>Background Reading</t>
    <phoneticPr fontId="6" type="noConversion"/>
  </si>
  <si>
    <t>Thesis related to CRB and Gunnison</t>
  </si>
  <si>
    <t>Thesis related to CRB and Gunnison</t>
    <phoneticPr fontId="6" type="noConversion"/>
  </si>
  <si>
    <t xml:space="preserve">Future Work </t>
    <phoneticPr fontId="6" type="noConversion"/>
  </si>
  <si>
    <t>Informal Discussions about current work</t>
    <phoneticPr fontId="6" type="noConversion"/>
  </si>
  <si>
    <t>Publications</t>
    <phoneticPr fontId="6" type="noConversion"/>
  </si>
  <si>
    <t xml:space="preserve">Adressing comments on Streamflow Forecast framework paper </t>
    <phoneticPr fontId="6" type="noConversion"/>
  </si>
  <si>
    <t>Natural flow and consumptive use reports and analsis</t>
    <phoneticPr fontId="6" type="noConversion"/>
  </si>
  <si>
    <t>Activity and accomplishment reports</t>
    <phoneticPr fontId="6" type="noConversion"/>
  </si>
  <si>
    <t>Aspinall Unit operation and Gunnison model</t>
    <phoneticPr fontId="6" type="noConversion"/>
  </si>
  <si>
    <t>Water Resources Textbook</t>
    <phoneticPr fontId="6" type="noConversion"/>
  </si>
  <si>
    <t>Summer Party (Including setup)</t>
    <phoneticPr fontId="6" type="noConversion"/>
  </si>
  <si>
    <t>Days of work in July: 22</t>
    <phoneticPr fontId="6" type="noConversion"/>
  </si>
  <si>
    <t>Shortage EIS reading and review</t>
    <phoneticPr fontId="6" type="noConversion"/>
  </si>
  <si>
    <t>Addressing Journal article comment</t>
    <phoneticPr fontId="6" type="noConversion"/>
  </si>
  <si>
    <t>Journal Article</t>
    <phoneticPr fontId="6" type="noConversion"/>
  </si>
  <si>
    <t>LaTeX Lesson</t>
    <phoneticPr fontId="6" type="noConversion"/>
  </si>
  <si>
    <t>Discussion with Ken</t>
    <phoneticPr fontId="6" type="noConversion"/>
  </si>
  <si>
    <t>Eis Reading</t>
    <phoneticPr fontId="6" type="noConversion"/>
  </si>
  <si>
    <t>Review of notes</t>
    <phoneticPr fontId="6" type="noConversion"/>
  </si>
  <si>
    <t>Party setup</t>
    <phoneticPr fontId="6" type="noConversion"/>
  </si>
  <si>
    <t>Summer Party</t>
    <phoneticPr fontId="6" type="noConversion"/>
  </si>
  <si>
    <t>Water Resources Book</t>
    <phoneticPr fontId="6" type="noConversion"/>
  </si>
  <si>
    <t>Future work meeting</t>
    <phoneticPr fontId="6" type="noConversion"/>
  </si>
  <si>
    <t>Natural Flow report</t>
    <phoneticPr fontId="6" type="noConversion"/>
  </si>
  <si>
    <t>RFC Depletion data</t>
    <phoneticPr fontId="6" type="noConversion"/>
  </si>
  <si>
    <t>Consumptive use report</t>
    <phoneticPr fontId="6" type="noConversion"/>
  </si>
  <si>
    <t>Meeting with Balaji</t>
    <phoneticPr fontId="6" type="noConversion"/>
  </si>
  <si>
    <t>Incorporating Comments into paper</t>
    <phoneticPr fontId="6" type="noConversion"/>
  </si>
  <si>
    <t>Article Comments</t>
    <phoneticPr fontId="6" type="noConversion"/>
  </si>
  <si>
    <t>Consumptive uses Report</t>
    <phoneticPr fontId="6" type="noConversion"/>
  </si>
  <si>
    <t>EIS Chapter 4</t>
    <phoneticPr fontId="6" type="noConversion"/>
  </si>
  <si>
    <t>Accomplishments report</t>
    <phoneticPr fontId="6" type="noConversion"/>
  </si>
  <si>
    <t>Bug Fix</t>
    <phoneticPr fontId="6" type="noConversion"/>
  </si>
  <si>
    <t>Windows testing branch setup</t>
    <phoneticPr fontId="6" type="noConversion"/>
  </si>
  <si>
    <t xml:space="preserve">Buffcard </t>
    <phoneticPr fontId="6" type="noConversion"/>
  </si>
  <si>
    <t>Solaris Account setup</t>
    <phoneticPr fontId="6" type="noConversion"/>
  </si>
  <si>
    <t>Setup of Riverware License</t>
    <phoneticPr fontId="6" type="noConversion"/>
  </si>
  <si>
    <t>Addressing article comments</t>
    <phoneticPr fontId="6" type="noConversion"/>
  </si>
  <si>
    <t>Talk with Jim about paper</t>
    <phoneticPr fontId="6" type="noConversion"/>
  </si>
  <si>
    <t>Reading Articles Sent by Ken</t>
    <phoneticPr fontId="6" type="noConversion"/>
  </si>
  <si>
    <t>Riverware devlopment exercise from david</t>
    <phoneticPr fontId="6" type="noConversion"/>
  </si>
  <si>
    <t>Total *</t>
    <phoneticPr fontId="6" type="noConversion"/>
  </si>
  <si>
    <t>Start of Work: June 15</t>
    <phoneticPr fontId="6" type="noConversion"/>
  </si>
  <si>
    <t>Days of work in June: 12</t>
    <phoneticPr fontId="6" type="noConversion"/>
  </si>
  <si>
    <t>Hours</t>
    <phoneticPr fontId="6" type="noConversion"/>
  </si>
  <si>
    <t>Plot for paper</t>
    <phoneticPr fontId="6" type="noConversion"/>
  </si>
  <si>
    <t>Powell rulkes</t>
    <phoneticPr fontId="6" type="noConversion"/>
  </si>
  <si>
    <t>PMM meeting</t>
    <phoneticPr fontId="6" type="noConversion"/>
  </si>
  <si>
    <t>Accounting exercise</t>
    <phoneticPr fontId="6" type="noConversion"/>
  </si>
  <si>
    <t>Powell rules</t>
    <phoneticPr fontId="6" type="noConversion"/>
  </si>
  <si>
    <t>Accounting class</t>
    <phoneticPr fontId="6" type="noConversion"/>
  </si>
  <si>
    <t>Accounting Class</t>
    <phoneticPr fontId="6" type="noConversion"/>
  </si>
  <si>
    <t>Flow Comparisons</t>
    <phoneticPr fontId="6" type="noConversion"/>
  </si>
  <si>
    <t>Natural flow comparison</t>
    <phoneticPr fontId="6" type="noConversion"/>
  </si>
  <si>
    <t>Natural flow comparisons</t>
    <phoneticPr fontId="6" type="noConversion"/>
  </si>
  <si>
    <t>Natural flow comparisons</t>
    <phoneticPr fontId="6" type="noConversion"/>
  </si>
  <si>
    <t>Powell Rules</t>
    <phoneticPr fontId="6" type="noConversion"/>
  </si>
  <si>
    <t>Accounting Training</t>
    <phoneticPr fontId="6" type="noConversion"/>
  </si>
  <si>
    <t>Natural flow comparisons</t>
    <phoneticPr fontId="6" type="noConversion"/>
  </si>
  <si>
    <t>Probabalistic Midterm Model</t>
    <phoneticPr fontId="6" type="noConversion"/>
  </si>
  <si>
    <t>Reports and Events</t>
    <phoneticPr fontId="6" type="noConversion"/>
  </si>
  <si>
    <t>Office function</t>
    <phoneticPr fontId="6" type="noConversion"/>
  </si>
  <si>
    <t>PMM</t>
    <phoneticPr fontId="6" type="noConversion"/>
  </si>
  <si>
    <t>Background Reading and Discussions</t>
    <phoneticPr fontId="6" type="noConversion"/>
  </si>
  <si>
    <t>Thesis reading and discussion related to CRB and Gunnison</t>
    <phoneticPr fontId="6" type="noConversion"/>
  </si>
  <si>
    <t>Half Days of work in August: 6</t>
    <phoneticPr fontId="6" type="noConversion"/>
  </si>
  <si>
    <t>Full Days of work in August: 13</t>
    <phoneticPr fontId="6" type="noConversion"/>
  </si>
  <si>
    <t>Powell Rules</t>
    <phoneticPr fontId="6" type="noConversion"/>
  </si>
  <si>
    <t>Discussions with Jim</t>
    <phoneticPr fontId="6" type="noConversion"/>
  </si>
  <si>
    <t>Compiling Data comparing results</t>
    <phoneticPr fontId="6" type="noConversion"/>
  </si>
  <si>
    <t>Kens's Thesis</t>
    <phoneticPr fontId="6" type="noConversion"/>
  </si>
  <si>
    <t>Satish's Thesis</t>
    <phoneticPr fontId="6" type="noConversion"/>
  </si>
  <si>
    <t>LaTeX lesson for alan</t>
    <phoneticPr fontId="6" type="noConversion"/>
  </si>
  <si>
    <t>Ken and Satish's Thesis</t>
    <phoneticPr fontId="6" type="noConversion"/>
  </si>
  <si>
    <t>Conference call about CBRFC natural flow data</t>
    <phoneticPr fontId="6" type="noConversion"/>
  </si>
  <si>
    <t>Aspinall operations</t>
    <phoneticPr fontId="6" type="noConversion"/>
  </si>
  <si>
    <t>24 month study on riverware</t>
    <phoneticPr fontId="6" type="noConversion"/>
  </si>
  <si>
    <t>24 month study references</t>
    <phoneticPr fontId="6" type="noConversion"/>
  </si>
  <si>
    <t>Sahana's thesis</t>
    <phoneticPr fontId="6" type="noConversion"/>
  </si>
  <si>
    <t>Discussing Gunnison rules</t>
    <phoneticPr fontId="6" type="noConversion"/>
  </si>
  <si>
    <t>Setup and Paperwork</t>
    <phoneticPr fontId="6" type="noConversion"/>
  </si>
  <si>
    <t xml:space="preserve">Training </t>
    <phoneticPr fontId="6" type="noConversion"/>
  </si>
  <si>
    <t>Meetings</t>
    <phoneticPr fontId="6" type="noConversion"/>
  </si>
  <si>
    <t>Development</t>
    <phoneticPr fontId="6" type="noConversion"/>
  </si>
  <si>
    <t>Riverware Simulation Training</t>
    <phoneticPr fontId="6" type="noConversion"/>
  </si>
  <si>
    <t xml:space="preserve">Rule Based Simulation Training </t>
    <phoneticPr fontId="6" type="noConversion"/>
  </si>
  <si>
    <t xml:space="preserve">Reading C++ Manual </t>
    <phoneticPr fontId="6" type="noConversion"/>
  </si>
  <si>
    <t>Review of aspinall policies</t>
    <phoneticPr fontId="6" type="noConversion"/>
  </si>
  <si>
    <t>Activity Report</t>
    <phoneticPr fontId="6" type="noConversion"/>
  </si>
  <si>
    <t xml:space="preserve">Discussion with ken </t>
    <phoneticPr fontId="6" type="noConversion"/>
  </si>
  <si>
    <t>Discussion with balaji and ken</t>
    <phoneticPr fontId="6" type="noConversion"/>
  </si>
  <si>
    <t>Analysis of shana's thesis</t>
    <phoneticPr fontId="6" type="noConversion"/>
  </si>
  <si>
    <t>Shana's thesis</t>
    <phoneticPr fontId="6" type="noConversion"/>
  </si>
  <si>
    <t>24 month study rules</t>
    <phoneticPr fontId="6" type="noConversion"/>
  </si>
  <si>
    <t xml:space="preserve">Accounting Tutorial </t>
    <phoneticPr fontId="6" type="noConversion"/>
  </si>
  <si>
    <t xml:space="preserve">Meeting with Jim and incorporating his comments. </t>
    <phoneticPr fontId="6" type="noConversion"/>
  </si>
  <si>
    <t>Accounting Training</t>
    <phoneticPr fontId="6" type="noConversion"/>
  </si>
  <si>
    <t>Powell ROD</t>
    <phoneticPr fontId="6" type="noConversion"/>
  </si>
  <si>
    <t>PMM meeting</t>
    <phoneticPr fontId="6" type="noConversion"/>
  </si>
  <si>
    <t>Forecasting meeting</t>
    <phoneticPr fontId="6" type="noConversion"/>
  </si>
  <si>
    <t>CRSS powell rules</t>
    <phoneticPr fontId="6" type="noConversion"/>
  </si>
  <si>
    <t>Sick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</si>
</sst>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0" xfId="0"/>
    <xf numFmtId="0" fontId="0" fillId="2" borderId="2" xfId="0" applyFill="1" applyBorder="1"/>
    <xf numFmtId="15" fontId="3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1" xfId="0" applyBorder="1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6"/>
  <sheetViews>
    <sheetView view="pageLayout" workbookViewId="0">
      <selection sqref="A1:D33"/>
    </sheetView>
  </sheetViews>
  <sheetFormatPr baseColWidth="10" defaultRowHeight="13"/>
  <cols>
    <col min="1" max="2" width="4.7109375" customWidth="1"/>
  </cols>
  <sheetData>
    <row r="1" spans="1:3">
      <c r="A1" t="s">
        <v>206</v>
      </c>
    </row>
    <row r="2" spans="1:3">
      <c r="A2" t="s">
        <v>207</v>
      </c>
    </row>
    <row r="4" spans="1:3" ht="14" thickBot="1">
      <c r="A4" s="2" t="s">
        <v>208</v>
      </c>
      <c r="B4" s="2"/>
      <c r="C4" s="2" t="s">
        <v>94</v>
      </c>
    </row>
    <row r="5" spans="1:3" ht="14" thickTop="1">
      <c r="A5" s="3"/>
      <c r="B5" s="3"/>
      <c r="C5" s="3"/>
    </row>
    <row r="6" spans="1:3">
      <c r="C6" s="1" t="s">
        <v>245</v>
      </c>
    </row>
    <row r="7" spans="1:3">
      <c r="A7">
        <v>23</v>
      </c>
      <c r="C7" t="s">
        <v>248</v>
      </c>
    </row>
    <row r="8" spans="1:3">
      <c r="A8">
        <v>8</v>
      </c>
      <c r="C8" t="s">
        <v>249</v>
      </c>
    </row>
    <row r="9" spans="1:3">
      <c r="A9">
        <v>19</v>
      </c>
      <c r="C9" t="s">
        <v>250</v>
      </c>
    </row>
    <row r="10" spans="1:3">
      <c r="A10">
        <v>3</v>
      </c>
      <c r="C10" t="s">
        <v>89</v>
      </c>
    </row>
    <row r="11" spans="1:3">
      <c r="A11">
        <v>2.5</v>
      </c>
      <c r="C11" t="s">
        <v>203</v>
      </c>
    </row>
    <row r="12" spans="1:3">
      <c r="A12">
        <v>2</v>
      </c>
      <c r="C12" t="s">
        <v>90</v>
      </c>
    </row>
    <row r="14" spans="1:3">
      <c r="C14" s="1" t="s">
        <v>246</v>
      </c>
    </row>
    <row r="15" spans="1:3">
      <c r="A15">
        <v>1</v>
      </c>
      <c r="C15" t="s">
        <v>91</v>
      </c>
    </row>
    <row r="16" spans="1:3">
      <c r="A16">
        <v>3</v>
      </c>
      <c r="C16" t="s">
        <v>92</v>
      </c>
    </row>
    <row r="18" spans="1:3">
      <c r="C18" s="1" t="s">
        <v>244</v>
      </c>
    </row>
    <row r="19" spans="1:3">
      <c r="A19">
        <v>6</v>
      </c>
      <c r="C19" t="s">
        <v>88</v>
      </c>
    </row>
    <row r="20" spans="1:3">
      <c r="A20">
        <v>2</v>
      </c>
      <c r="C20" t="s">
        <v>198</v>
      </c>
    </row>
    <row r="21" spans="1:3">
      <c r="A21">
        <v>2</v>
      </c>
      <c r="C21" t="s">
        <v>95</v>
      </c>
    </row>
    <row r="22" spans="1:3">
      <c r="A22">
        <v>2</v>
      </c>
      <c r="C22" t="s">
        <v>199</v>
      </c>
    </row>
    <row r="23" spans="1:3">
      <c r="A23">
        <v>2</v>
      </c>
      <c r="C23" t="s">
        <v>96</v>
      </c>
    </row>
    <row r="24" spans="1:3">
      <c r="A24">
        <v>1</v>
      </c>
      <c r="C24" t="s">
        <v>197</v>
      </c>
    </row>
    <row r="25" spans="1:3">
      <c r="A25">
        <v>1</v>
      </c>
      <c r="C25" t="s">
        <v>200</v>
      </c>
    </row>
    <row r="27" spans="1:3">
      <c r="C27" s="1" t="s">
        <v>247</v>
      </c>
    </row>
    <row r="28" spans="1:3">
      <c r="A28">
        <v>4</v>
      </c>
      <c r="C28" t="s">
        <v>97</v>
      </c>
    </row>
    <row r="29" spans="1:3">
      <c r="A29">
        <v>4</v>
      </c>
      <c r="C29" t="s">
        <v>204</v>
      </c>
    </row>
    <row r="30" spans="1:3">
      <c r="A30">
        <v>8</v>
      </c>
      <c r="C30" t="s">
        <v>196</v>
      </c>
    </row>
    <row r="32" spans="1:3">
      <c r="C32" s="1" t="s">
        <v>205</v>
      </c>
    </row>
    <row r="33" spans="1:1">
      <c r="A33">
        <f>SUM(A7:A30)</f>
        <v>93.5</v>
      </c>
    </row>
    <row r="36" spans="1:1">
      <c r="A36" t="s">
        <v>93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ignoredErrors>
    <ignoredError sqref="A33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9"/>
  <sheetViews>
    <sheetView view="pageLayout" workbookViewId="0">
      <selection sqref="A1:E29"/>
    </sheetView>
  </sheetViews>
  <sheetFormatPr baseColWidth="10" defaultRowHeight="13"/>
  <cols>
    <col min="3" max="3" width="22.140625" customWidth="1"/>
  </cols>
  <sheetData>
    <row r="1" spans="1:5">
      <c r="A1" s="25" t="s">
        <v>175</v>
      </c>
      <c r="B1" s="25"/>
      <c r="C1" s="25"/>
    </row>
    <row r="3" spans="1:5" ht="14" thickBot="1">
      <c r="A3" s="26" t="s">
        <v>98</v>
      </c>
      <c r="B3" s="2" t="s">
        <v>99</v>
      </c>
    </row>
    <row r="4" spans="1:5" ht="14" thickTop="1"/>
    <row r="5" spans="1:5">
      <c r="A5" s="23" t="s">
        <v>100</v>
      </c>
      <c r="B5" s="24"/>
      <c r="C5" s="24"/>
      <c r="D5" s="24"/>
      <c r="E5" s="24"/>
    </row>
    <row r="6" spans="1:5">
      <c r="A6" s="15">
        <f>7.25+5</f>
        <v>12.25</v>
      </c>
      <c r="B6" s="22" t="s">
        <v>101</v>
      </c>
      <c r="C6" s="22"/>
      <c r="D6" s="22"/>
      <c r="E6" s="22"/>
    </row>
    <row r="7" spans="1:5" s="12" customFormat="1">
      <c r="A7" s="15">
        <v>21</v>
      </c>
      <c r="B7" s="22" t="s">
        <v>170</v>
      </c>
      <c r="C7" s="22"/>
      <c r="D7" s="22"/>
      <c r="E7" s="22"/>
    </row>
    <row r="8" spans="1:5">
      <c r="A8" s="15">
        <v>26.5</v>
      </c>
      <c r="B8" s="22" t="s">
        <v>176</v>
      </c>
      <c r="C8" s="22"/>
      <c r="D8" s="22"/>
      <c r="E8" s="22"/>
    </row>
    <row r="9" spans="1:5" s="12" customFormat="1">
      <c r="A9" s="15">
        <v>7.5</v>
      </c>
      <c r="B9" s="22" t="s">
        <v>173</v>
      </c>
      <c r="C9" s="22"/>
      <c r="D9" s="22"/>
      <c r="E9" s="22"/>
    </row>
    <row r="10" spans="1:5" s="11" customFormat="1">
      <c r="A10" s="15">
        <v>22.5</v>
      </c>
      <c r="B10" s="22" t="s">
        <v>172</v>
      </c>
      <c r="C10" s="22"/>
      <c r="D10" s="22"/>
      <c r="E10" s="22"/>
    </row>
    <row r="11" spans="1:5">
      <c r="A11" s="15">
        <v>27</v>
      </c>
      <c r="B11" s="22" t="s">
        <v>164</v>
      </c>
      <c r="C11" s="22"/>
      <c r="D11" s="22"/>
      <c r="E11" s="22"/>
    </row>
    <row r="12" spans="1:5">
      <c r="A12" s="20"/>
      <c r="B12" s="20"/>
      <c r="C12" s="20"/>
      <c r="D12" s="20"/>
      <c r="E12" s="20"/>
    </row>
    <row r="13" spans="1:5">
      <c r="A13" s="21" t="s">
        <v>102</v>
      </c>
      <c r="B13" s="21"/>
      <c r="C13" s="21"/>
      <c r="D13" s="21"/>
      <c r="E13" s="21"/>
    </row>
    <row r="14" spans="1:5">
      <c r="A14" s="16">
        <v>0.75</v>
      </c>
      <c r="B14" s="22" t="s">
        <v>166</v>
      </c>
      <c r="C14" s="22"/>
      <c r="D14" s="22"/>
      <c r="E14" s="22"/>
    </row>
    <row r="15" spans="1:5">
      <c r="A15" s="16">
        <v>5.5</v>
      </c>
      <c r="B15" s="22" t="s">
        <v>167</v>
      </c>
      <c r="C15" s="22"/>
      <c r="D15" s="22"/>
      <c r="E15" s="22"/>
    </row>
    <row r="16" spans="1:5">
      <c r="A16" s="20"/>
      <c r="B16" s="20"/>
      <c r="C16" s="20"/>
      <c r="D16" s="20"/>
      <c r="E16" s="20"/>
    </row>
    <row r="17" spans="1:5">
      <c r="A17" s="21" t="s">
        <v>104</v>
      </c>
      <c r="B17" s="21"/>
      <c r="C17" s="21"/>
      <c r="D17" s="21"/>
      <c r="E17" s="21"/>
    </row>
    <row r="18" spans="1:5">
      <c r="A18" s="16">
        <v>1</v>
      </c>
      <c r="B18" s="22" t="s">
        <v>103</v>
      </c>
      <c r="C18" s="22"/>
      <c r="D18" s="22"/>
      <c r="E18" s="22"/>
    </row>
    <row r="19" spans="1:5" s="12" customFormat="1">
      <c r="A19" s="16">
        <v>7</v>
      </c>
      <c r="B19" s="22" t="s">
        <v>174</v>
      </c>
      <c r="C19" s="22"/>
      <c r="D19" s="22"/>
      <c r="E19" s="22"/>
    </row>
    <row r="20" spans="1:5" s="12" customFormat="1">
      <c r="A20" s="16">
        <v>2.25</v>
      </c>
      <c r="B20" s="22" t="s">
        <v>171</v>
      </c>
      <c r="C20" s="22"/>
      <c r="D20" s="22"/>
      <c r="E20" s="22"/>
    </row>
    <row r="21" spans="1:5" s="12" customFormat="1">
      <c r="A21" s="20"/>
      <c r="B21" s="20"/>
      <c r="C21" s="20"/>
      <c r="D21" s="20"/>
      <c r="E21" s="20"/>
    </row>
    <row r="22" spans="1:5" s="12" customFormat="1">
      <c r="A22" s="21" t="s">
        <v>168</v>
      </c>
      <c r="B22" s="21"/>
      <c r="C22" s="21"/>
      <c r="D22" s="21"/>
      <c r="E22" s="21"/>
    </row>
    <row r="23" spans="1:5" s="12" customFormat="1">
      <c r="A23" s="16">
        <f>Daily!A28+Daily!A33+Daily!A37+Daily!A41+Daily!A46+Daily!A70+Daily!A74</f>
        <v>43</v>
      </c>
      <c r="B23" s="22" t="s">
        <v>169</v>
      </c>
      <c r="C23" s="22"/>
      <c r="D23" s="22"/>
      <c r="E23" s="22"/>
    </row>
    <row r="24" spans="1:5">
      <c r="A24" s="20"/>
      <c r="B24" s="20"/>
      <c r="C24" s="20"/>
      <c r="D24" s="20"/>
      <c r="E24" s="20"/>
    </row>
    <row r="25" spans="1:5">
      <c r="A25" s="21" t="s">
        <v>163</v>
      </c>
      <c r="B25" s="21"/>
      <c r="C25" s="21"/>
      <c r="D25" s="21"/>
      <c r="E25" s="21"/>
    </row>
    <row r="26" spans="1:5">
      <c r="A26" s="16">
        <f>Daily!A7+Daily!A84+Daily!A85+Daily!A90+Daily!A104</f>
        <v>27</v>
      </c>
      <c r="B26" s="22" t="s">
        <v>165</v>
      </c>
      <c r="C26" s="22"/>
      <c r="D26" s="22"/>
      <c r="E26" s="22"/>
    </row>
    <row r="27" spans="1:5">
      <c r="B27" s="4"/>
    </row>
    <row r="28" spans="1:5">
      <c r="A28" s="4" t="s">
        <v>105</v>
      </c>
    </row>
    <row r="29" spans="1:5">
      <c r="A29" s="6">
        <f>SUM(A6:A23)</f>
        <v>176.25</v>
      </c>
    </row>
  </sheetData>
  <sheetCalcPr fullCalcOnLoad="1"/>
  <mergeCells count="24">
    <mergeCell ref="A1:C1"/>
    <mergeCell ref="A3"/>
    <mergeCell ref="B14:E14"/>
    <mergeCell ref="B23:E23"/>
    <mergeCell ref="B18:E18"/>
    <mergeCell ref="B6:E6"/>
    <mergeCell ref="A17:E17"/>
    <mergeCell ref="A22:E22"/>
    <mergeCell ref="A13:E13"/>
    <mergeCell ref="A16:E16"/>
    <mergeCell ref="A21:E21"/>
    <mergeCell ref="B20:E20"/>
    <mergeCell ref="B8:E8"/>
    <mergeCell ref="B7:E7"/>
    <mergeCell ref="A12:E12"/>
    <mergeCell ref="B10:E10"/>
    <mergeCell ref="A24:E24"/>
    <mergeCell ref="A25:E25"/>
    <mergeCell ref="B26:E26"/>
    <mergeCell ref="A5:E5"/>
    <mergeCell ref="B11:E11"/>
    <mergeCell ref="B15:E15"/>
    <mergeCell ref="B9:E9"/>
    <mergeCell ref="B19:E19"/>
  </mergeCells>
  <phoneticPr fontId="6" type="noConversion"/>
  <pageMargins left="0.75" right="0.75" top="1" bottom="1" header="0.5" footer="0.5"/>
  <pageSetup paperSize="0" orientation="portrait" horizontalDpi="4294967292" verticalDpi="4294967292"/>
  <ignoredErrors>
    <ignoredError sqref="A29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7"/>
  <sheetViews>
    <sheetView view="pageLayout" workbookViewId="0">
      <selection sqref="A1:E27"/>
    </sheetView>
  </sheetViews>
  <sheetFormatPr baseColWidth="10" defaultRowHeight="13"/>
  <cols>
    <col min="5" max="5" width="16" customWidth="1"/>
  </cols>
  <sheetData>
    <row r="1" spans="1:5" s="13" customFormat="1">
      <c r="A1" s="25" t="s">
        <v>230</v>
      </c>
      <c r="B1" s="25"/>
      <c r="C1" s="25"/>
    </row>
    <row r="2" spans="1:5">
      <c r="A2" s="25" t="s">
        <v>229</v>
      </c>
      <c r="B2" s="25"/>
      <c r="C2" s="25"/>
      <c r="D2" s="13"/>
      <c r="E2" s="13"/>
    </row>
    <row r="3" spans="1:5">
      <c r="A3" s="13"/>
      <c r="B3" s="13"/>
      <c r="C3" s="13"/>
      <c r="D3" s="13"/>
      <c r="E3" s="13"/>
    </row>
    <row r="4" spans="1:5" ht="14" thickBot="1">
      <c r="A4" s="14" t="s">
        <v>98</v>
      </c>
      <c r="B4" s="14" t="s">
        <v>99</v>
      </c>
      <c r="C4" s="13"/>
      <c r="D4" s="13"/>
      <c r="E4" s="13"/>
    </row>
    <row r="5" spans="1:5" ht="14" thickTop="1">
      <c r="A5" s="13"/>
      <c r="B5" s="13"/>
      <c r="C5" s="13"/>
      <c r="D5" s="13"/>
      <c r="E5" s="13"/>
    </row>
    <row r="6" spans="1:5">
      <c r="A6" s="23" t="s">
        <v>100</v>
      </c>
      <c r="B6" s="24"/>
      <c r="C6" s="24"/>
      <c r="D6" s="24"/>
      <c r="E6" s="24"/>
    </row>
    <row r="7" spans="1:5">
      <c r="A7" s="15">
        <f>Daily!A130+Daily!A135+Daily!A157+Daily!A162+Daily!A167+Daily!A172+Daily!A176+Daily!A180</f>
        <v>47.5</v>
      </c>
      <c r="B7" s="22" t="s">
        <v>221</v>
      </c>
      <c r="C7" s="22"/>
      <c r="D7" s="22"/>
      <c r="E7" s="22"/>
    </row>
    <row r="8" spans="1:5">
      <c r="A8" s="20"/>
      <c r="B8" s="20"/>
      <c r="C8" s="20"/>
      <c r="D8" s="20"/>
      <c r="E8" s="20"/>
    </row>
    <row r="9" spans="1:5">
      <c r="A9" s="23" t="s">
        <v>223</v>
      </c>
      <c r="B9" s="24"/>
      <c r="C9" s="24"/>
      <c r="D9" s="24"/>
      <c r="E9" s="24"/>
    </row>
    <row r="10" spans="1:5" s="13" customFormat="1">
      <c r="A10" s="15">
        <f>Daily!A136+Daily!A142+Daily!A155+Daily!A163+Daily!A168+Daily!A200</f>
        <v>21.5</v>
      </c>
      <c r="B10" s="22" t="s">
        <v>231</v>
      </c>
      <c r="C10" s="22"/>
      <c r="D10" s="22"/>
      <c r="E10" s="22"/>
    </row>
    <row r="11" spans="1:5">
      <c r="A11" s="15">
        <f>Daily!A184+Daily!A188+Daily!A192+Daily!A196</f>
        <v>18.5</v>
      </c>
      <c r="B11" s="22" t="s">
        <v>222</v>
      </c>
      <c r="C11" s="22"/>
      <c r="D11" s="22"/>
      <c r="E11" s="22"/>
    </row>
    <row r="12" spans="1:5">
      <c r="A12" s="20"/>
      <c r="B12" s="20"/>
      <c r="C12" s="20"/>
      <c r="D12" s="20"/>
      <c r="E12" s="20"/>
    </row>
    <row r="13" spans="1:5">
      <c r="A13" s="21" t="s">
        <v>102</v>
      </c>
      <c r="B13" s="21"/>
      <c r="C13" s="21"/>
      <c r="D13" s="21"/>
      <c r="E13" s="21"/>
    </row>
    <row r="14" spans="1:5">
      <c r="A14" s="16">
        <f>1.5</f>
        <v>1.5</v>
      </c>
      <c r="B14" s="22" t="s">
        <v>226</v>
      </c>
      <c r="C14" s="22"/>
      <c r="D14" s="22"/>
      <c r="E14" s="22"/>
    </row>
    <row r="15" spans="1:5">
      <c r="A15" s="20"/>
      <c r="B15" s="20"/>
      <c r="C15" s="20"/>
      <c r="D15" s="20"/>
      <c r="E15" s="20"/>
    </row>
    <row r="16" spans="1:5">
      <c r="A16" s="21" t="s">
        <v>224</v>
      </c>
      <c r="B16" s="21"/>
      <c r="C16" s="21"/>
      <c r="D16" s="21"/>
      <c r="E16" s="21"/>
    </row>
    <row r="17" spans="1:5">
      <c r="A17" s="16">
        <v>1</v>
      </c>
      <c r="B17" s="22" t="s">
        <v>225</v>
      </c>
      <c r="C17" s="22"/>
      <c r="D17" s="22"/>
      <c r="E17" s="22"/>
    </row>
    <row r="18" spans="1:5">
      <c r="A18" s="16">
        <v>3</v>
      </c>
      <c r="B18" s="22" t="s">
        <v>171</v>
      </c>
      <c r="C18" s="22"/>
      <c r="D18" s="22"/>
      <c r="E18" s="22"/>
    </row>
    <row r="19" spans="1:5">
      <c r="A19" s="20"/>
      <c r="B19" s="20"/>
      <c r="C19" s="20"/>
      <c r="D19" s="20"/>
      <c r="E19" s="20"/>
    </row>
    <row r="20" spans="1:5">
      <c r="A20" s="21" t="s">
        <v>168</v>
      </c>
      <c r="B20" s="21"/>
      <c r="C20" s="21"/>
      <c r="D20" s="21"/>
      <c r="E20" s="21"/>
    </row>
    <row r="21" spans="1:5">
      <c r="A21" s="16">
        <f>3.5+2</f>
        <v>5.5</v>
      </c>
      <c r="B21" s="22" t="s">
        <v>169</v>
      </c>
      <c r="C21" s="22"/>
      <c r="D21" s="22"/>
      <c r="E21" s="22"/>
    </row>
    <row r="22" spans="1:5">
      <c r="A22" s="20"/>
      <c r="B22" s="20"/>
      <c r="C22" s="20"/>
      <c r="D22" s="20"/>
      <c r="E22" s="20"/>
    </row>
    <row r="23" spans="1:5">
      <c r="A23" s="21" t="s">
        <v>227</v>
      </c>
      <c r="B23" s="21"/>
      <c r="C23" s="21"/>
      <c r="D23" s="21"/>
      <c r="E23" s="21"/>
    </row>
    <row r="24" spans="1:5">
      <c r="A24" s="16">
        <f>Daily!A108+Daily!A109+Daily!A114+Daily!A116+Daily!A120+Daily!A121+Daily!A127+Daily!A141</f>
        <v>28</v>
      </c>
      <c r="B24" s="22" t="s">
        <v>228</v>
      </c>
      <c r="C24" s="22"/>
      <c r="D24" s="22"/>
      <c r="E24" s="22"/>
    </row>
    <row r="25" spans="1:5">
      <c r="A25" s="13"/>
      <c r="B25" s="4"/>
      <c r="C25" s="13"/>
      <c r="D25" s="13"/>
      <c r="E25" s="13"/>
    </row>
    <row r="26" spans="1:5">
      <c r="A26" s="4" t="s">
        <v>105</v>
      </c>
      <c r="B26" s="13"/>
      <c r="C26" s="13"/>
      <c r="D26" s="13"/>
      <c r="E26" s="13"/>
    </row>
    <row r="27" spans="1:5">
      <c r="A27" s="6">
        <f>SUM(A7:A24)</f>
        <v>126.5</v>
      </c>
      <c r="B27" s="13"/>
      <c r="C27" s="13"/>
      <c r="D27" s="13"/>
      <c r="E27" s="13"/>
    </row>
  </sheetData>
  <sheetCalcPr fullCalcOnLoad="1"/>
  <mergeCells count="21">
    <mergeCell ref="B18:E18"/>
    <mergeCell ref="A19:E19"/>
    <mergeCell ref="A1:C1"/>
    <mergeCell ref="A12:E12"/>
    <mergeCell ref="A13:E13"/>
    <mergeCell ref="B14:E14"/>
    <mergeCell ref="A9:E9"/>
    <mergeCell ref="B11:E11"/>
    <mergeCell ref="A2:C2"/>
    <mergeCell ref="A6:E6"/>
    <mergeCell ref="B7:E7"/>
    <mergeCell ref="A8:E8"/>
    <mergeCell ref="B10:E10"/>
    <mergeCell ref="A15:E15"/>
    <mergeCell ref="A16:E16"/>
    <mergeCell ref="B17:E17"/>
    <mergeCell ref="A20:E20"/>
    <mergeCell ref="B21:E21"/>
    <mergeCell ref="A22:E22"/>
    <mergeCell ref="A23:E23"/>
    <mergeCell ref="B24:E24"/>
  </mergeCells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4"/>
  <sheetViews>
    <sheetView tabSelected="1" view="pageLayout" workbookViewId="0">
      <selection activeCell="A4" sqref="A4:E24"/>
    </sheetView>
  </sheetViews>
  <sheetFormatPr baseColWidth="10" defaultRowHeight="13"/>
  <cols>
    <col min="1" max="4" width="10.7109375" style="18"/>
    <col min="5" max="5" width="16" style="18" customWidth="1"/>
    <col min="6" max="16384" width="10.7109375" style="18"/>
  </cols>
  <sheetData>
    <row r="1" spans="1:5">
      <c r="A1" s="25" t="s">
        <v>230</v>
      </c>
      <c r="B1" s="25"/>
      <c r="C1" s="25"/>
    </row>
    <row r="2" spans="1:5">
      <c r="A2" s="25" t="s">
        <v>229</v>
      </c>
      <c r="B2" s="25"/>
      <c r="C2" s="25"/>
    </row>
    <row r="4" spans="1:5" ht="14" thickBot="1">
      <c r="A4" s="19" t="s">
        <v>98</v>
      </c>
      <c r="B4" s="19" t="s">
        <v>99</v>
      </c>
    </row>
    <row r="5" spans="1:5" ht="14" thickTop="1"/>
    <row r="6" spans="1:5">
      <c r="A6" s="23" t="s">
        <v>223</v>
      </c>
      <c r="B6" s="24"/>
      <c r="C6" s="24"/>
      <c r="D6" s="24"/>
      <c r="E6" s="24"/>
    </row>
    <row r="7" spans="1:5">
      <c r="A7" s="15">
        <f>Daily!A204+Daily!A226+Daily!A230</f>
        <v>11.5</v>
      </c>
      <c r="B7" s="22" t="s">
        <v>0</v>
      </c>
      <c r="C7" s="22"/>
      <c r="D7" s="22"/>
      <c r="E7" s="22"/>
    </row>
    <row r="8" spans="1:5">
      <c r="A8" s="15">
        <f>Daily!A208+Daily!A212+Daily!A216+Daily!A220+Daily!A225+Daily!A235+Daily!A239+Daily!A243+Daily!A248+Daily!A256+Daily!A274+Daily!A278</f>
        <v>46</v>
      </c>
      <c r="B8" s="22" t="s">
        <v>13</v>
      </c>
      <c r="C8" s="22"/>
      <c r="D8" s="22"/>
      <c r="E8" s="22"/>
    </row>
    <row r="9" spans="1:5">
      <c r="A9" s="20"/>
      <c r="B9" s="20"/>
      <c r="C9" s="20"/>
      <c r="D9" s="20"/>
      <c r="E9" s="20"/>
    </row>
    <row r="10" spans="1:5">
      <c r="A10" s="21" t="s">
        <v>102</v>
      </c>
      <c r="B10" s="21"/>
      <c r="C10" s="21"/>
      <c r="D10" s="21"/>
      <c r="E10" s="21"/>
    </row>
    <row r="11" spans="1:5">
      <c r="A11" s="16">
        <f>Daily!A244</f>
        <v>2</v>
      </c>
      <c r="B11" s="22" t="s">
        <v>226</v>
      </c>
      <c r="C11" s="22"/>
      <c r="D11" s="22"/>
      <c r="E11" s="22"/>
    </row>
    <row r="12" spans="1:5">
      <c r="A12" s="16">
        <f>Daily!A253</f>
        <v>1</v>
      </c>
      <c r="B12" s="17" t="s">
        <v>8</v>
      </c>
      <c r="C12" s="17"/>
      <c r="D12" s="17"/>
      <c r="E12" s="17"/>
    </row>
    <row r="13" spans="1:5">
      <c r="A13" s="16">
        <f>Daily!A234+Daily!A273</f>
        <v>3.5</v>
      </c>
      <c r="B13" s="22" t="s">
        <v>7</v>
      </c>
      <c r="C13" s="22"/>
      <c r="D13" s="22"/>
      <c r="E13" s="22"/>
    </row>
    <row r="14" spans="1:5">
      <c r="A14" s="16">
        <v>0.5</v>
      </c>
      <c r="B14" s="22" t="s">
        <v>6</v>
      </c>
      <c r="C14" s="22"/>
      <c r="D14" s="22"/>
      <c r="E14" s="22"/>
    </row>
    <row r="15" spans="1:5">
      <c r="A15" s="20"/>
      <c r="B15" s="20"/>
      <c r="C15" s="20"/>
      <c r="D15" s="20"/>
      <c r="E15" s="20"/>
    </row>
    <row r="16" spans="1:5">
      <c r="A16" s="21" t="s">
        <v>224</v>
      </c>
      <c r="B16" s="21"/>
      <c r="C16" s="21"/>
      <c r="D16" s="21"/>
      <c r="E16" s="21"/>
    </row>
    <row r="17" spans="1:5">
      <c r="A17" s="16">
        <f>Daily!A269+Daily!A265+Daily!A260+Daily!A254</f>
        <v>10.5</v>
      </c>
      <c r="B17" s="22" t="s">
        <v>10</v>
      </c>
      <c r="C17" s="22"/>
      <c r="D17" s="22"/>
      <c r="E17" s="22"/>
    </row>
    <row r="18" spans="1:5">
      <c r="A18" s="16">
        <v>3</v>
      </c>
      <c r="B18" s="22" t="s">
        <v>171</v>
      </c>
      <c r="C18" s="22"/>
      <c r="D18" s="22"/>
      <c r="E18" s="22"/>
    </row>
    <row r="19" spans="1:5">
      <c r="A19" s="20"/>
      <c r="B19" s="20"/>
      <c r="C19" s="20"/>
      <c r="D19" s="20"/>
      <c r="E19" s="20"/>
    </row>
    <row r="20" spans="1:5">
      <c r="A20" s="21" t="s">
        <v>168</v>
      </c>
      <c r="B20" s="21"/>
      <c r="C20" s="21"/>
      <c r="D20" s="21"/>
      <c r="E20" s="21"/>
    </row>
    <row r="21" spans="1:5">
      <c r="A21" s="16">
        <f>Daily!A255+Daily!A261</f>
        <v>5</v>
      </c>
      <c r="B21" s="22" t="s">
        <v>169</v>
      </c>
      <c r="C21" s="22"/>
      <c r="D21" s="22"/>
      <c r="E21" s="22"/>
    </row>
    <row r="22" spans="1:5">
      <c r="A22" s="20"/>
      <c r="B22" s="20"/>
      <c r="C22" s="20"/>
      <c r="D22" s="20"/>
      <c r="E22" s="20"/>
    </row>
    <row r="23" spans="1:5">
      <c r="A23" s="4" t="s">
        <v>105</v>
      </c>
    </row>
    <row r="24" spans="1:5">
      <c r="A24" s="6">
        <f>SUM(A7:A22)</f>
        <v>83</v>
      </c>
    </row>
  </sheetData>
  <sheetCalcPr fullCalcOnLoad="1"/>
  <mergeCells count="18">
    <mergeCell ref="A22:E22"/>
    <mergeCell ref="B11:E11"/>
    <mergeCell ref="B13:E13"/>
    <mergeCell ref="A16:E16"/>
    <mergeCell ref="B17:E17"/>
    <mergeCell ref="B18:E18"/>
    <mergeCell ref="A19:E19"/>
    <mergeCell ref="A20:E20"/>
    <mergeCell ref="B21:E21"/>
    <mergeCell ref="B7:E7"/>
    <mergeCell ref="B8:E8"/>
    <mergeCell ref="A9:E9"/>
    <mergeCell ref="A10:E10"/>
    <mergeCell ref="B14:E14"/>
    <mergeCell ref="A15:E15"/>
    <mergeCell ref="A1:C1"/>
    <mergeCell ref="A2:C2"/>
    <mergeCell ref="A6:E6"/>
  </mergeCells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43"/>
  <sheetViews>
    <sheetView topLeftCell="A191" workbookViewId="0">
      <selection activeCell="G241" sqref="G241"/>
    </sheetView>
  </sheetViews>
  <sheetFormatPr baseColWidth="10" defaultRowHeight="13"/>
  <cols>
    <col min="2" max="2" width="14" bestFit="1" customWidth="1"/>
  </cols>
  <sheetData>
    <row r="1" spans="1:2">
      <c r="A1" s="4" t="s">
        <v>112</v>
      </c>
    </row>
    <row r="3" spans="1:2">
      <c r="A3" s="7">
        <v>38538</v>
      </c>
    </row>
    <row r="4" spans="1:2">
      <c r="A4">
        <v>1</v>
      </c>
      <c r="B4" t="s">
        <v>107</v>
      </c>
    </row>
    <row r="5" spans="1:2">
      <c r="A5">
        <v>1</v>
      </c>
      <c r="B5" t="s">
        <v>108</v>
      </c>
    </row>
    <row r="6" spans="1:2" s="5" customFormat="1">
      <c r="A6" s="5">
        <v>2</v>
      </c>
      <c r="B6" s="5" t="s">
        <v>106</v>
      </c>
    </row>
    <row r="7" spans="1:2">
      <c r="A7">
        <v>4</v>
      </c>
      <c r="B7" t="s">
        <v>111</v>
      </c>
    </row>
    <row r="8" spans="1:2">
      <c r="A8">
        <f>SUM(A4:A7)</f>
        <v>8</v>
      </c>
      <c r="B8" t="s">
        <v>113</v>
      </c>
    </row>
    <row r="10" spans="1:2">
      <c r="A10" s="7">
        <v>38539</v>
      </c>
    </row>
    <row r="11" spans="1:2">
      <c r="A11">
        <v>2</v>
      </c>
      <c r="B11" s="8" t="s">
        <v>157</v>
      </c>
    </row>
    <row r="12" spans="1:2" s="8" customFormat="1">
      <c r="A12" s="8">
        <v>4</v>
      </c>
      <c r="B12" s="8" t="s">
        <v>158</v>
      </c>
    </row>
    <row r="13" spans="1:2">
      <c r="A13">
        <v>2</v>
      </c>
      <c r="B13" s="8" t="s">
        <v>159</v>
      </c>
    </row>
    <row r="14" spans="1:2">
      <c r="A14">
        <f>SUM(A11:A13)</f>
        <v>8</v>
      </c>
      <c r="B14" t="s">
        <v>113</v>
      </c>
    </row>
    <row r="16" spans="1:2">
      <c r="A16" s="7">
        <v>38540</v>
      </c>
    </row>
    <row r="17" spans="1:2">
      <c r="A17">
        <v>1</v>
      </c>
      <c r="B17" s="8" t="s">
        <v>195</v>
      </c>
    </row>
    <row r="18" spans="1:2" s="8" customFormat="1">
      <c r="A18" s="8">
        <v>4</v>
      </c>
      <c r="B18" s="8" t="s">
        <v>194</v>
      </c>
    </row>
    <row r="19" spans="1:2">
      <c r="A19">
        <v>3.5</v>
      </c>
      <c r="B19" s="8" t="s">
        <v>160</v>
      </c>
    </row>
    <row r="20" spans="1:2">
      <c r="A20">
        <f>SUM(A17:A19)</f>
        <v>8.5</v>
      </c>
      <c r="B20" t="s">
        <v>113</v>
      </c>
    </row>
    <row r="22" spans="1:2">
      <c r="A22" s="7">
        <v>38541</v>
      </c>
    </row>
    <row r="23" spans="1:2">
      <c r="A23">
        <v>7</v>
      </c>
      <c r="B23" s="9" t="s">
        <v>109</v>
      </c>
    </row>
    <row r="24" spans="1:2">
      <c r="A24">
        <v>1</v>
      </c>
      <c r="B24" s="9" t="s">
        <v>110</v>
      </c>
    </row>
    <row r="25" spans="1:2">
      <c r="A25">
        <f>SUM(A23:A24)</f>
        <v>8</v>
      </c>
      <c r="B25" t="s">
        <v>113</v>
      </c>
    </row>
    <row r="27" spans="1:2">
      <c r="A27" s="7">
        <v>38542</v>
      </c>
    </row>
    <row r="28" spans="1:2">
      <c r="A28">
        <v>7</v>
      </c>
      <c r="B28" s="10" t="s">
        <v>201</v>
      </c>
    </row>
    <row r="29" spans="1:2">
      <c r="A29">
        <v>1</v>
      </c>
      <c r="B29" s="10" t="s">
        <v>202</v>
      </c>
    </row>
    <row r="30" spans="1:2">
      <c r="A30">
        <f>SUM(A28:A29)</f>
        <v>8</v>
      </c>
      <c r="B30" t="s">
        <v>113</v>
      </c>
    </row>
    <row r="32" spans="1:2">
      <c r="A32" s="7">
        <v>38545</v>
      </c>
    </row>
    <row r="33" spans="1:2">
      <c r="A33">
        <v>8</v>
      </c>
      <c r="B33" s="12" t="s">
        <v>114</v>
      </c>
    </row>
    <row r="34" spans="1:2">
      <c r="A34">
        <f>SUM(A33:A33)</f>
        <v>8</v>
      </c>
      <c r="B34" t="s">
        <v>113</v>
      </c>
    </row>
    <row r="36" spans="1:2">
      <c r="A36" s="7">
        <v>38546</v>
      </c>
    </row>
    <row r="37" spans="1:2">
      <c r="A37">
        <v>8</v>
      </c>
      <c r="B37" s="12" t="s">
        <v>177</v>
      </c>
    </row>
    <row r="38" spans="1:2">
      <c r="A38">
        <f>SUM(A37:A37)</f>
        <v>8</v>
      </c>
      <c r="B38" t="s">
        <v>113</v>
      </c>
    </row>
    <row r="40" spans="1:2">
      <c r="A40" s="7">
        <v>38547</v>
      </c>
    </row>
    <row r="41" spans="1:2">
      <c r="A41">
        <v>7.5</v>
      </c>
      <c r="B41" s="12" t="s">
        <v>178</v>
      </c>
    </row>
    <row r="42" spans="1:2">
      <c r="A42">
        <v>0.5</v>
      </c>
      <c r="B42" s="12" t="s">
        <v>179</v>
      </c>
    </row>
    <row r="43" spans="1:2">
      <c r="A43">
        <f>SUM(A41:A42)</f>
        <v>8</v>
      </c>
      <c r="B43" t="s">
        <v>113</v>
      </c>
    </row>
    <row r="45" spans="1:2">
      <c r="A45" s="7">
        <v>38548</v>
      </c>
    </row>
    <row r="46" spans="1:2">
      <c r="A46">
        <v>4</v>
      </c>
      <c r="B46" s="12" t="s">
        <v>178</v>
      </c>
    </row>
    <row r="47" spans="1:2" s="12" customFormat="1">
      <c r="A47" s="12">
        <v>1.5</v>
      </c>
      <c r="B47" s="12" t="s">
        <v>180</v>
      </c>
    </row>
    <row r="48" spans="1:2">
      <c r="A48">
        <v>2.5</v>
      </c>
      <c r="B48" s="12" t="s">
        <v>181</v>
      </c>
    </row>
    <row r="49" spans="1:2">
      <c r="A49">
        <f>SUM(A46:A48)</f>
        <v>8</v>
      </c>
      <c r="B49" t="s">
        <v>113</v>
      </c>
    </row>
    <row r="51" spans="1:2">
      <c r="A51" s="7">
        <v>38549</v>
      </c>
    </row>
    <row r="52" spans="1:2">
      <c r="A52">
        <v>1</v>
      </c>
      <c r="B52" s="12" t="s">
        <v>182</v>
      </c>
    </row>
    <row r="53" spans="1:2" s="12" customFormat="1">
      <c r="A53" s="12">
        <v>2</v>
      </c>
      <c r="B53" s="12" t="s">
        <v>183</v>
      </c>
    </row>
    <row r="54" spans="1:2">
      <c r="A54">
        <v>4</v>
      </c>
      <c r="B54" s="12" t="s">
        <v>184</v>
      </c>
    </row>
    <row r="55" spans="1:2">
      <c r="A55">
        <f>SUM(A52:A54)</f>
        <v>7</v>
      </c>
      <c r="B55" t="s">
        <v>113</v>
      </c>
    </row>
    <row r="57" spans="1:2">
      <c r="A57" s="7">
        <v>38552</v>
      </c>
    </row>
    <row r="58" spans="1:2">
      <c r="A58" s="12">
        <v>7.5</v>
      </c>
      <c r="B58" s="12" t="s">
        <v>185</v>
      </c>
    </row>
    <row r="59" spans="1:2">
      <c r="A59" s="12">
        <v>0.75</v>
      </c>
      <c r="B59" s="12" t="s">
        <v>186</v>
      </c>
    </row>
    <row r="60" spans="1:2">
      <c r="A60">
        <f>SUM(A58:A59)</f>
        <v>8.25</v>
      </c>
      <c r="B60" t="s">
        <v>113</v>
      </c>
    </row>
    <row r="62" spans="1:2">
      <c r="A62" s="7">
        <v>38553</v>
      </c>
    </row>
    <row r="63" spans="1:2">
      <c r="A63" s="12">
        <v>5</v>
      </c>
      <c r="B63" s="12" t="s">
        <v>187</v>
      </c>
    </row>
    <row r="64" spans="1:2">
      <c r="A64" s="12">
        <v>3</v>
      </c>
      <c r="B64" s="12" t="s">
        <v>188</v>
      </c>
    </row>
    <row r="65" spans="1:2">
      <c r="A65">
        <f>SUM(A63:A64)</f>
        <v>8</v>
      </c>
      <c r="B65" t="s">
        <v>113</v>
      </c>
    </row>
    <row r="67" spans="1:2">
      <c r="A67" s="7">
        <v>38554</v>
      </c>
    </row>
    <row r="68" spans="1:2">
      <c r="A68">
        <v>1</v>
      </c>
      <c r="B68" s="12" t="s">
        <v>189</v>
      </c>
    </row>
    <row r="69" spans="1:2" s="12" customFormat="1">
      <c r="A69" s="12">
        <v>1.5</v>
      </c>
      <c r="B69" s="12" t="s">
        <v>190</v>
      </c>
    </row>
    <row r="70" spans="1:2">
      <c r="A70">
        <v>5.5</v>
      </c>
      <c r="B70" s="12" t="s">
        <v>191</v>
      </c>
    </row>
    <row r="71" spans="1:2">
      <c r="A71">
        <f>SUM(A68:A70)</f>
        <v>8</v>
      </c>
      <c r="B71" t="s">
        <v>113</v>
      </c>
    </row>
    <row r="73" spans="1:2">
      <c r="A73" s="7">
        <v>38555</v>
      </c>
    </row>
    <row r="74" spans="1:2">
      <c r="A74">
        <v>3</v>
      </c>
      <c r="B74" s="12" t="s">
        <v>192</v>
      </c>
    </row>
    <row r="75" spans="1:2">
      <c r="A75">
        <v>5</v>
      </c>
      <c r="B75" s="12" t="s">
        <v>193</v>
      </c>
    </row>
    <row r="76" spans="1:2">
      <c r="A76">
        <f>SUM(A74:A75)</f>
        <v>8</v>
      </c>
      <c r="B76" t="s">
        <v>113</v>
      </c>
    </row>
    <row r="78" spans="1:2">
      <c r="A78" s="7">
        <v>38556</v>
      </c>
    </row>
    <row r="79" spans="1:2">
      <c r="A79">
        <v>1</v>
      </c>
      <c r="B79" s="12" t="s">
        <v>232</v>
      </c>
    </row>
    <row r="80" spans="1:2">
      <c r="A80">
        <v>7</v>
      </c>
      <c r="B80" s="12" t="s">
        <v>233</v>
      </c>
    </row>
    <row r="81" spans="1:2">
      <c r="A81">
        <f>SUM(A79:A80)</f>
        <v>8</v>
      </c>
      <c r="B81" t="s">
        <v>113</v>
      </c>
    </row>
    <row r="83" spans="1:2">
      <c r="A83" s="7">
        <v>38559</v>
      </c>
    </row>
    <row r="84" spans="1:2">
      <c r="A84">
        <v>4</v>
      </c>
      <c r="B84" s="12" t="s">
        <v>234</v>
      </c>
    </row>
    <row r="85" spans="1:2">
      <c r="A85">
        <v>4</v>
      </c>
      <c r="B85" s="12" t="s">
        <v>235</v>
      </c>
    </row>
    <row r="86" spans="1:2">
      <c r="A86">
        <f>SUM(A84:A85)</f>
        <v>8</v>
      </c>
      <c r="B86" t="s">
        <v>113</v>
      </c>
    </row>
    <row r="88" spans="1:2">
      <c r="A88" s="7">
        <v>38560</v>
      </c>
    </row>
    <row r="89" spans="1:2">
      <c r="A89">
        <v>1</v>
      </c>
      <c r="B89" s="12" t="s">
        <v>236</v>
      </c>
    </row>
    <row r="90" spans="1:2">
      <c r="A90">
        <v>7</v>
      </c>
      <c r="B90" s="12" t="s">
        <v>237</v>
      </c>
    </row>
    <row r="91" spans="1:2">
      <c r="A91">
        <f>SUM(A89:A90)</f>
        <v>8</v>
      </c>
      <c r="B91" t="s">
        <v>113</v>
      </c>
    </row>
    <row r="93" spans="1:2">
      <c r="A93" s="7">
        <v>38561</v>
      </c>
    </row>
    <row r="94" spans="1:2">
      <c r="A94">
        <v>1</v>
      </c>
      <c r="B94" s="12" t="s">
        <v>238</v>
      </c>
    </row>
    <row r="95" spans="1:2">
      <c r="A95">
        <v>6</v>
      </c>
      <c r="B95" s="12" t="s">
        <v>239</v>
      </c>
    </row>
    <row r="96" spans="1:2">
      <c r="A96">
        <f>SUM(A94:A95)</f>
        <v>7</v>
      </c>
      <c r="B96" t="s">
        <v>113</v>
      </c>
    </row>
    <row r="98" spans="1:5">
      <c r="A98" s="7">
        <v>38562</v>
      </c>
    </row>
    <row r="99" spans="1:5">
      <c r="A99">
        <v>7</v>
      </c>
      <c r="B99" s="12" t="s">
        <v>240</v>
      </c>
    </row>
    <row r="100" spans="1:5" s="12" customFormat="1">
      <c r="A100" s="12">
        <v>2</v>
      </c>
      <c r="B100" s="12" t="s">
        <v>241</v>
      </c>
    </row>
    <row r="101" spans="1:5">
      <c r="A101">
        <f>SUM(A99:A100)</f>
        <v>9</v>
      </c>
      <c r="B101" t="s">
        <v>113</v>
      </c>
    </row>
    <row r="103" spans="1:5">
      <c r="A103" s="7">
        <v>38563</v>
      </c>
    </row>
    <row r="104" spans="1:5">
      <c r="A104">
        <v>8</v>
      </c>
      <c r="B104" s="12" t="s">
        <v>242</v>
      </c>
    </row>
    <row r="105" spans="1:5">
      <c r="A105">
        <f>SUM(A104:A104)</f>
        <v>8</v>
      </c>
      <c r="B105" t="s">
        <v>113</v>
      </c>
      <c r="E105">
        <f>SUM(A105,A101,A96,A91,A86,A81,A76,A71,A65,A60,A55,A49,A43,A38,A34,A30,A25,A20,A14,A8,)</f>
        <v>159.75</v>
      </c>
    </row>
    <row r="107" spans="1:5">
      <c r="A107" s="7">
        <v>38566</v>
      </c>
    </row>
    <row r="108" spans="1:5">
      <c r="A108">
        <v>5</v>
      </c>
      <c r="B108" s="12" t="s">
        <v>161</v>
      </c>
    </row>
    <row r="109" spans="1:5" s="12" customFormat="1">
      <c r="A109" s="12">
        <v>1.5</v>
      </c>
      <c r="B109" s="12" t="s">
        <v>243</v>
      </c>
    </row>
    <row r="110" spans="1:5">
      <c r="A110">
        <v>1.5</v>
      </c>
      <c r="B110" s="12" t="s">
        <v>162</v>
      </c>
    </row>
    <row r="111" spans="1:5">
      <c r="A111">
        <f>SUM(A108:A110)</f>
        <v>8</v>
      </c>
      <c r="B111" t="s">
        <v>113</v>
      </c>
    </row>
    <row r="113" spans="1:3">
      <c r="A113" s="7">
        <v>38567</v>
      </c>
    </row>
    <row r="114" spans="1:3">
      <c r="A114">
        <v>5</v>
      </c>
      <c r="B114" s="13" t="s">
        <v>251</v>
      </c>
    </row>
    <row r="115" spans="1:3" s="13" customFormat="1">
      <c r="A115" s="13">
        <v>1.5</v>
      </c>
      <c r="B115" s="13" t="s">
        <v>252</v>
      </c>
    </row>
    <row r="116" spans="1:3">
      <c r="A116">
        <v>1.5</v>
      </c>
      <c r="B116" s="13" t="s">
        <v>253</v>
      </c>
    </row>
    <row r="117" spans="1:3">
      <c r="A117">
        <f>SUM(A114:A116)</f>
        <v>8</v>
      </c>
      <c r="B117" t="s">
        <v>113</v>
      </c>
    </row>
    <row r="119" spans="1:3">
      <c r="A119" s="7">
        <v>38568</v>
      </c>
    </row>
    <row r="120" spans="1:3">
      <c r="A120" s="13">
        <v>1</v>
      </c>
      <c r="B120" s="13" t="s">
        <v>254</v>
      </c>
      <c r="C120" s="13"/>
    </row>
    <row r="121" spans="1:3">
      <c r="A121" s="13">
        <v>7</v>
      </c>
      <c r="B121" s="13" t="s">
        <v>255</v>
      </c>
      <c r="C121" s="13"/>
    </row>
    <row r="122" spans="1:3">
      <c r="A122">
        <f>SUM(A120:A121)</f>
        <v>8</v>
      </c>
      <c r="B122" t="s">
        <v>113</v>
      </c>
    </row>
    <row r="124" spans="1:3">
      <c r="A124" s="7">
        <v>38569</v>
      </c>
    </row>
    <row r="125" spans="1:3">
      <c r="A125">
        <v>2</v>
      </c>
      <c r="B125" s="13" t="s">
        <v>256</v>
      </c>
    </row>
    <row r="126" spans="1:3">
      <c r="A126">
        <v>4.5</v>
      </c>
      <c r="B126" s="13" t="s">
        <v>257</v>
      </c>
    </row>
    <row r="127" spans="1:3">
      <c r="A127">
        <f>SUM(A125:A126)</f>
        <v>6.5</v>
      </c>
      <c r="B127" t="s">
        <v>113</v>
      </c>
    </row>
    <row r="129" spans="1:2">
      <c r="A129" s="7">
        <v>38570</v>
      </c>
    </row>
    <row r="130" spans="1:2">
      <c r="A130">
        <v>4</v>
      </c>
      <c r="B130" s="13" t="s">
        <v>258</v>
      </c>
    </row>
    <row r="131" spans="1:2">
      <c r="A131">
        <v>3.5</v>
      </c>
      <c r="B131" s="13" t="s">
        <v>259</v>
      </c>
    </row>
    <row r="132" spans="1:2">
      <c r="A132">
        <f>SUM(A130:A131)</f>
        <v>7.5</v>
      </c>
      <c r="B132" t="s">
        <v>113</v>
      </c>
    </row>
    <row r="134" spans="1:2">
      <c r="A134" s="7">
        <v>38573</v>
      </c>
    </row>
    <row r="135" spans="1:2">
      <c r="A135">
        <v>5</v>
      </c>
      <c r="B135" s="13" t="s">
        <v>260</v>
      </c>
    </row>
    <row r="136" spans="1:2">
      <c r="A136">
        <v>3</v>
      </c>
      <c r="B136" s="13" t="s">
        <v>261</v>
      </c>
    </row>
    <row r="137" spans="1:2">
      <c r="A137">
        <f>SUM(A135:A136)</f>
        <v>8</v>
      </c>
      <c r="B137" t="s">
        <v>113</v>
      </c>
    </row>
    <row r="139" spans="1:2">
      <c r="A139" s="7">
        <v>38574</v>
      </c>
    </row>
    <row r="140" spans="1:2">
      <c r="A140">
        <v>1</v>
      </c>
      <c r="B140" s="13" t="s">
        <v>262</v>
      </c>
    </row>
    <row r="141" spans="1:2" s="13" customFormat="1">
      <c r="A141" s="13">
        <v>0.5</v>
      </c>
      <c r="B141" s="13" t="s">
        <v>263</v>
      </c>
    </row>
    <row r="142" spans="1:2">
      <c r="A142">
        <v>6.5</v>
      </c>
      <c r="B142" s="13" t="s">
        <v>264</v>
      </c>
    </row>
    <row r="143" spans="1:2">
      <c r="A143">
        <f>SUM(A140:A142)</f>
        <v>8</v>
      </c>
      <c r="B143" t="s">
        <v>113</v>
      </c>
    </row>
    <row r="145" spans="1:2">
      <c r="A145" s="7">
        <v>38575</v>
      </c>
    </row>
    <row r="146" spans="1:2">
      <c r="A146">
        <v>0</v>
      </c>
      <c r="B146" s="13" t="s">
        <v>265</v>
      </c>
    </row>
    <row r="147" spans="1:2">
      <c r="A147">
        <f>SUM(A146:A146)</f>
        <v>0</v>
      </c>
      <c r="B147" t="s">
        <v>113</v>
      </c>
    </row>
    <row r="149" spans="1:2">
      <c r="A149" s="7">
        <v>38576</v>
      </c>
    </row>
    <row r="150" spans="1:2">
      <c r="A150">
        <v>0</v>
      </c>
      <c r="B150" s="13" t="s">
        <v>265</v>
      </c>
    </row>
    <row r="151" spans="1:2">
      <c r="A151">
        <f>SUM(A150:A150)</f>
        <v>0</v>
      </c>
      <c r="B151" t="s">
        <v>113</v>
      </c>
    </row>
    <row r="153" spans="1:2">
      <c r="A153" s="7">
        <v>38577</v>
      </c>
    </row>
    <row r="154" spans="1:2">
      <c r="A154">
        <v>0.5</v>
      </c>
      <c r="B154" s="13" t="s">
        <v>211</v>
      </c>
    </row>
    <row r="155" spans="1:2" s="13" customFormat="1">
      <c r="A155" s="13">
        <v>0.5</v>
      </c>
      <c r="B155" s="13" t="s">
        <v>210</v>
      </c>
    </row>
    <row r="156" spans="1:2" s="13" customFormat="1">
      <c r="A156" s="13">
        <v>2</v>
      </c>
      <c r="B156" s="13" t="s">
        <v>209</v>
      </c>
    </row>
    <row r="157" spans="1:2" s="13" customFormat="1">
      <c r="A157" s="13">
        <v>5.5</v>
      </c>
      <c r="B157" s="13" t="s">
        <v>156</v>
      </c>
    </row>
    <row r="158" spans="1:2">
      <c r="A158">
        <v>1</v>
      </c>
      <c r="B158" s="13" t="s">
        <v>155</v>
      </c>
    </row>
    <row r="159" spans="1:2">
      <c r="A159">
        <f>SUM(A154:A158)</f>
        <v>9.5</v>
      </c>
      <c r="B159" t="s">
        <v>113</v>
      </c>
    </row>
    <row r="161" spans="1:2">
      <c r="A161" s="7">
        <v>38580</v>
      </c>
    </row>
    <row r="162" spans="1:2">
      <c r="A162">
        <v>5</v>
      </c>
      <c r="B162" s="13" t="s">
        <v>212</v>
      </c>
    </row>
    <row r="163" spans="1:2">
      <c r="A163">
        <v>2.5</v>
      </c>
      <c r="B163" s="13" t="s">
        <v>213</v>
      </c>
    </row>
    <row r="164" spans="1:2">
      <c r="A164">
        <f>SUM(A162:A163)</f>
        <v>7.5</v>
      </c>
      <c r="B164" t="s">
        <v>113</v>
      </c>
    </row>
    <row r="166" spans="1:2">
      <c r="A166" s="7">
        <v>38581</v>
      </c>
    </row>
    <row r="167" spans="1:2">
      <c r="A167">
        <v>3</v>
      </c>
      <c r="B167" s="13" t="s">
        <v>212</v>
      </c>
    </row>
    <row r="168" spans="1:2">
      <c r="A168">
        <v>5</v>
      </c>
      <c r="B168" s="13" t="s">
        <v>213</v>
      </c>
    </row>
    <row r="169" spans="1:2">
      <c r="A169">
        <f>SUM(A167:A168)</f>
        <v>8</v>
      </c>
      <c r="B169" t="s">
        <v>113</v>
      </c>
    </row>
    <row r="171" spans="1:2">
      <c r="A171" s="7">
        <v>38582</v>
      </c>
    </row>
    <row r="172" spans="1:2">
      <c r="A172">
        <v>8.5</v>
      </c>
      <c r="B172" s="13" t="s">
        <v>214</v>
      </c>
    </row>
    <row r="173" spans="1:2">
      <c r="A173">
        <f>SUM(A172:A172)</f>
        <v>8.5</v>
      </c>
      <c r="B173" t="s">
        <v>113</v>
      </c>
    </row>
    <row r="175" spans="1:2">
      <c r="A175" s="7">
        <v>38583</v>
      </c>
    </row>
    <row r="176" spans="1:2">
      <c r="A176">
        <v>8.5</v>
      </c>
      <c r="B176" s="13" t="s">
        <v>215</v>
      </c>
    </row>
    <row r="177" spans="1:4">
      <c r="A177">
        <f>SUM(A176:A176)</f>
        <v>8.5</v>
      </c>
      <c r="B177" t="s">
        <v>113</v>
      </c>
    </row>
    <row r="179" spans="1:4">
      <c r="A179" s="7">
        <v>38584</v>
      </c>
    </row>
    <row r="180" spans="1:4">
      <c r="A180">
        <v>8</v>
      </c>
      <c r="B180" s="13" t="s">
        <v>215</v>
      </c>
    </row>
    <row r="181" spans="1:4">
      <c r="A181">
        <f>SUM(A180:A180)</f>
        <v>8</v>
      </c>
      <c r="B181" t="s">
        <v>113</v>
      </c>
    </row>
    <row r="183" spans="1:4">
      <c r="A183" s="7">
        <v>38587</v>
      </c>
    </row>
    <row r="184" spans="1:4">
      <c r="A184">
        <v>6</v>
      </c>
      <c r="B184" s="13" t="s">
        <v>216</v>
      </c>
    </row>
    <row r="185" spans="1:4">
      <c r="A185">
        <f>SUM(A184:A184)</f>
        <v>6</v>
      </c>
      <c r="B185" t="s">
        <v>113</v>
      </c>
      <c r="D185">
        <f>A111+A117+A122+A127+A132+A137+A143+A159+A164+A169+A173+A177+A181+A185+A189+A193+A197+A201</f>
        <v>126.5</v>
      </c>
    </row>
    <row r="187" spans="1:4">
      <c r="A187" s="7">
        <v>38588</v>
      </c>
    </row>
    <row r="188" spans="1:4">
      <c r="A188">
        <v>2.5</v>
      </c>
      <c r="B188" s="13" t="s">
        <v>217</v>
      </c>
    </row>
    <row r="189" spans="1:4">
      <c r="A189">
        <f>SUM(A188:A188)</f>
        <v>2.5</v>
      </c>
      <c r="B189" t="s">
        <v>113</v>
      </c>
    </row>
    <row r="191" spans="1:4">
      <c r="A191" s="7">
        <v>38589</v>
      </c>
    </row>
    <row r="192" spans="1:4">
      <c r="A192">
        <v>7.5</v>
      </c>
      <c r="B192" s="13" t="s">
        <v>218</v>
      </c>
    </row>
    <row r="193" spans="1:2">
      <c r="A193">
        <f>SUM(A192:A192)</f>
        <v>7.5</v>
      </c>
      <c r="B193" t="s">
        <v>113</v>
      </c>
    </row>
    <row r="195" spans="1:2">
      <c r="A195" s="7">
        <v>38590</v>
      </c>
    </row>
    <row r="196" spans="1:2">
      <c r="A196">
        <v>2.5</v>
      </c>
      <c r="B196" s="13" t="s">
        <v>219</v>
      </c>
    </row>
    <row r="197" spans="1:2">
      <c r="A197">
        <f>SUM(A196:A196)</f>
        <v>2.5</v>
      </c>
      <c r="B197" t="s">
        <v>113</v>
      </c>
    </row>
    <row r="199" spans="1:2">
      <c r="A199" s="7">
        <v>38594</v>
      </c>
    </row>
    <row r="200" spans="1:2">
      <c r="A200">
        <v>4</v>
      </c>
      <c r="B200" s="13" t="s">
        <v>220</v>
      </c>
    </row>
    <row r="201" spans="1:2">
      <c r="A201">
        <f>SUM(A200:A200)</f>
        <v>4</v>
      </c>
      <c r="B201" s="13" t="s">
        <v>105</v>
      </c>
    </row>
    <row r="203" spans="1:2">
      <c r="A203" s="7">
        <v>38595</v>
      </c>
    </row>
    <row r="204" spans="1:2">
      <c r="A204">
        <v>4</v>
      </c>
      <c r="B204" s="18" t="s">
        <v>115</v>
      </c>
    </row>
    <row r="205" spans="1:2">
      <c r="A205">
        <f>SUM(A204:A204)</f>
        <v>4</v>
      </c>
      <c r="B205" t="s">
        <v>113</v>
      </c>
    </row>
    <row r="206" spans="1:2" s="18" customFormat="1"/>
    <row r="207" spans="1:2" s="18" customFormat="1">
      <c r="A207" s="7">
        <v>38596</v>
      </c>
    </row>
    <row r="208" spans="1:2" s="18" customFormat="1">
      <c r="A208" s="18">
        <v>8</v>
      </c>
      <c r="B208" s="18" t="s">
        <v>4</v>
      </c>
    </row>
    <row r="209" spans="1:2" s="18" customFormat="1">
      <c r="A209" s="18">
        <f>SUM(A208:A208)</f>
        <v>8</v>
      </c>
      <c r="B209" s="18" t="s">
        <v>113</v>
      </c>
    </row>
    <row r="210" spans="1:2" s="18" customFormat="1"/>
    <row r="211" spans="1:2" s="18" customFormat="1">
      <c r="A211" s="7">
        <v>38597</v>
      </c>
    </row>
    <row r="212" spans="1:2" s="18" customFormat="1">
      <c r="A212" s="18">
        <v>2.5</v>
      </c>
      <c r="B212" s="18" t="s">
        <v>5</v>
      </c>
    </row>
    <row r="213" spans="1:2" s="18" customFormat="1">
      <c r="A213" s="18">
        <f>SUM(A212:A212)</f>
        <v>2.5</v>
      </c>
      <c r="B213" s="18" t="s">
        <v>113</v>
      </c>
    </row>
    <row r="214" spans="1:2" s="18" customFormat="1"/>
    <row r="215" spans="1:2" s="18" customFormat="1">
      <c r="A215" s="7">
        <v>38601</v>
      </c>
    </row>
    <row r="216" spans="1:2" s="18" customFormat="1">
      <c r="A216" s="18">
        <v>4</v>
      </c>
      <c r="B216" s="18" t="s">
        <v>5</v>
      </c>
    </row>
    <row r="217" spans="1:2" s="18" customFormat="1">
      <c r="A217" s="18">
        <f>SUM(A216:A216)</f>
        <v>4</v>
      </c>
      <c r="B217" s="18" t="s">
        <v>113</v>
      </c>
    </row>
    <row r="218" spans="1:2" s="18" customFormat="1"/>
    <row r="219" spans="1:2" s="18" customFormat="1">
      <c r="A219" s="7">
        <v>38602</v>
      </c>
    </row>
    <row r="220" spans="1:2" s="18" customFormat="1">
      <c r="A220" s="18">
        <v>3</v>
      </c>
      <c r="B220" s="18" t="s">
        <v>5</v>
      </c>
    </row>
    <row r="221" spans="1:2" s="18" customFormat="1">
      <c r="A221" s="18">
        <v>1</v>
      </c>
      <c r="B221" s="18" t="s">
        <v>9</v>
      </c>
    </row>
    <row r="222" spans="1:2" s="18" customFormat="1">
      <c r="A222" s="18">
        <f>SUM(A220:A221)</f>
        <v>4</v>
      </c>
      <c r="B222" s="18" t="s">
        <v>113</v>
      </c>
    </row>
    <row r="223" spans="1:2" s="18" customFormat="1"/>
    <row r="224" spans="1:2" s="18" customFormat="1">
      <c r="A224" s="7">
        <v>38603</v>
      </c>
      <c r="B224"/>
    </row>
    <row r="225" spans="1:7" s="18" customFormat="1">
      <c r="A225">
        <v>2</v>
      </c>
      <c r="B225" s="18" t="s">
        <v>74</v>
      </c>
    </row>
    <row r="226" spans="1:7" s="18" customFormat="1">
      <c r="A226">
        <v>5</v>
      </c>
      <c r="B226" s="18" t="s">
        <v>75</v>
      </c>
    </row>
    <row r="227" spans="1:7" s="18" customFormat="1">
      <c r="A227">
        <f>SUM(A225:A226)</f>
        <v>7</v>
      </c>
      <c r="B227" t="s">
        <v>113</v>
      </c>
    </row>
    <row r="228" spans="1:7" s="18" customFormat="1">
      <c r="A228"/>
      <c r="B228"/>
    </row>
    <row r="229" spans="1:7" s="18" customFormat="1">
      <c r="A229" s="7">
        <v>38604</v>
      </c>
      <c r="B229"/>
    </row>
    <row r="230" spans="1:7" s="18" customFormat="1">
      <c r="A230">
        <v>2.5</v>
      </c>
      <c r="B230" s="18" t="s">
        <v>75</v>
      </c>
    </row>
    <row r="231" spans="1:7" s="18" customFormat="1">
      <c r="A231">
        <f>SUM(A230:A230)</f>
        <v>2.5</v>
      </c>
      <c r="B231" t="s">
        <v>113</v>
      </c>
    </row>
    <row r="232" spans="1:7" s="18" customFormat="1">
      <c r="A232"/>
      <c r="B232"/>
    </row>
    <row r="233" spans="1:7" s="18" customFormat="1">
      <c r="A233" s="7">
        <v>38609</v>
      </c>
    </row>
    <row r="234" spans="1:7" s="18" customFormat="1">
      <c r="A234" s="18">
        <v>1.5</v>
      </c>
      <c r="B234" s="18" t="s">
        <v>3</v>
      </c>
    </row>
    <row r="235" spans="1:7" s="18" customFormat="1">
      <c r="A235" s="18">
        <v>2.5</v>
      </c>
      <c r="B235" s="18" t="s">
        <v>76</v>
      </c>
    </row>
    <row r="236" spans="1:7" s="18" customFormat="1">
      <c r="A236" s="18">
        <f t="shared" ref="A236" si="0">SUM(A234:A235)</f>
        <v>4</v>
      </c>
      <c r="B236" s="18" t="s">
        <v>113</v>
      </c>
    </row>
    <row r="237" spans="1:7" s="18" customFormat="1"/>
    <row r="238" spans="1:7" s="18" customFormat="1">
      <c r="A238" s="7">
        <v>38610</v>
      </c>
    </row>
    <row r="239" spans="1:7" s="18" customFormat="1">
      <c r="A239" s="18">
        <v>7.5</v>
      </c>
      <c r="B239" s="18" t="s">
        <v>77</v>
      </c>
    </row>
    <row r="240" spans="1:7" s="18" customFormat="1">
      <c r="A240" s="18">
        <f>SUM(A239:A239)</f>
        <v>7.5</v>
      </c>
      <c r="B240" s="18" t="s">
        <v>113</v>
      </c>
      <c r="F240" s="18" t="s">
        <v>15</v>
      </c>
      <c r="G240" s="18">
        <v>4</v>
      </c>
    </row>
    <row r="241" spans="1:7" s="18" customFormat="1">
      <c r="F241" s="18" t="s">
        <v>16</v>
      </c>
      <c r="G241" s="18" t="s">
        <v>18</v>
      </c>
    </row>
    <row r="242" spans="1:7" s="18" customFormat="1">
      <c r="A242" s="7">
        <v>38611</v>
      </c>
      <c r="F242" s="18" t="s">
        <v>17</v>
      </c>
    </row>
    <row r="243" spans="1:7" s="18" customFormat="1">
      <c r="A243" s="18">
        <v>1</v>
      </c>
      <c r="B243" s="18" t="s">
        <v>77</v>
      </c>
    </row>
    <row r="244" spans="1:7" s="18" customFormat="1">
      <c r="A244" s="18">
        <v>2</v>
      </c>
      <c r="B244" s="18" t="s">
        <v>78</v>
      </c>
    </row>
    <row r="245" spans="1:7" s="18" customFormat="1">
      <c r="A245" s="18">
        <f>SUM(A243:A244)</f>
        <v>3</v>
      </c>
      <c r="B245" s="18" t="s">
        <v>113</v>
      </c>
    </row>
    <row r="246" spans="1:7">
      <c r="A246" s="18"/>
      <c r="B246" s="18"/>
    </row>
    <row r="247" spans="1:7">
      <c r="A247" s="7">
        <v>38616</v>
      </c>
      <c r="B247" s="18"/>
    </row>
    <row r="248" spans="1:7">
      <c r="A248" s="18">
        <v>3</v>
      </c>
      <c r="B248" s="18" t="s">
        <v>77</v>
      </c>
    </row>
    <row r="249" spans="1:7">
      <c r="A249" s="18">
        <f>SUM(A248:A248)</f>
        <v>3</v>
      </c>
      <c r="B249" s="18" t="s">
        <v>113</v>
      </c>
    </row>
    <row r="250" spans="1:7">
      <c r="A250" s="18"/>
      <c r="B250" s="18"/>
    </row>
    <row r="251" spans="1:7">
      <c r="A251" s="7">
        <v>38617</v>
      </c>
      <c r="B251" s="18"/>
    </row>
    <row r="252" spans="1:7">
      <c r="A252" s="18">
        <v>0.5</v>
      </c>
      <c r="B252" s="18" t="s">
        <v>82</v>
      </c>
    </row>
    <row r="253" spans="1:7">
      <c r="A253" s="18">
        <v>1</v>
      </c>
      <c r="B253" s="18" t="s">
        <v>79</v>
      </c>
    </row>
    <row r="254" spans="1:7">
      <c r="A254" s="18">
        <v>2</v>
      </c>
      <c r="B254" s="18" t="s">
        <v>80</v>
      </c>
    </row>
    <row r="255" spans="1:7">
      <c r="A255" s="28">
        <v>3</v>
      </c>
      <c r="B255" s="28" t="s">
        <v>81</v>
      </c>
    </row>
    <row r="256" spans="1:7">
      <c r="A256" s="18">
        <v>2.5</v>
      </c>
      <c r="B256" s="18" t="s">
        <v>85</v>
      </c>
    </row>
    <row r="257" spans="1:2">
      <c r="A257" s="18">
        <f>SUM(A252:A256)</f>
        <v>9</v>
      </c>
      <c r="B257" s="18" t="s">
        <v>113</v>
      </c>
    </row>
    <row r="258" spans="1:2">
      <c r="A258" s="18"/>
      <c r="B258" s="18"/>
    </row>
    <row r="259" spans="1:2">
      <c r="A259" s="7">
        <v>38618</v>
      </c>
      <c r="B259" s="18"/>
    </row>
    <row r="260" spans="1:2">
      <c r="A260" s="18">
        <v>1</v>
      </c>
      <c r="B260" s="18" t="s">
        <v>83</v>
      </c>
    </row>
    <row r="261" spans="1:2">
      <c r="A261" s="18">
        <v>2</v>
      </c>
      <c r="B261" s="18" t="s">
        <v>84</v>
      </c>
    </row>
    <row r="262" spans="1:2">
      <c r="A262" s="18">
        <f t="shared" ref="A262" si="1">SUM(A260:A261)</f>
        <v>3</v>
      </c>
      <c r="B262" s="18" t="s">
        <v>113</v>
      </c>
    </row>
    <row r="263" spans="1:2">
      <c r="A263" s="18"/>
      <c r="B263" s="18"/>
    </row>
    <row r="264" spans="1:2">
      <c r="A264" s="7">
        <v>38619</v>
      </c>
      <c r="B264" s="18"/>
    </row>
    <row r="265" spans="1:2">
      <c r="A265" s="18">
        <v>4</v>
      </c>
      <c r="B265" s="18" t="s">
        <v>86</v>
      </c>
    </row>
    <row r="266" spans="1:2">
      <c r="A266" s="18">
        <f>SUM(A265:A265)</f>
        <v>4</v>
      </c>
      <c r="B266" s="18" t="s">
        <v>113</v>
      </c>
    </row>
    <row r="267" spans="1:2" s="18" customFormat="1"/>
    <row r="268" spans="1:2">
      <c r="A268" s="7">
        <v>38622</v>
      </c>
      <c r="B268" s="18"/>
    </row>
    <row r="269" spans="1:2">
      <c r="A269" s="18">
        <v>3.5</v>
      </c>
      <c r="B269" s="18" t="s">
        <v>87</v>
      </c>
    </row>
    <row r="270" spans="1:2">
      <c r="A270" s="18">
        <f>SUM(A269:A269)</f>
        <v>3.5</v>
      </c>
      <c r="B270" s="18" t="s">
        <v>113</v>
      </c>
    </row>
    <row r="271" spans="1:2">
      <c r="A271" s="18"/>
      <c r="B271" s="18"/>
    </row>
    <row r="272" spans="1:2">
      <c r="A272" s="7">
        <v>38623</v>
      </c>
      <c r="B272" s="18"/>
    </row>
    <row r="273" spans="1:2">
      <c r="A273" s="18">
        <v>2</v>
      </c>
      <c r="B273" s="18" t="s">
        <v>12</v>
      </c>
    </row>
    <row r="274" spans="1:2">
      <c r="A274" s="18">
        <v>3</v>
      </c>
      <c r="B274" s="18" t="s">
        <v>1</v>
      </c>
    </row>
    <row r="275" spans="1:2">
      <c r="A275" s="18">
        <f t="shared" ref="A275" si="2">SUM(A273:A274)</f>
        <v>5</v>
      </c>
      <c r="B275" s="18" t="s">
        <v>113</v>
      </c>
    </row>
    <row r="276" spans="1:2" s="18" customFormat="1"/>
    <row r="277" spans="1:2" s="18" customFormat="1">
      <c r="A277" s="7">
        <v>38624</v>
      </c>
    </row>
    <row r="278" spans="1:2" s="27" customFormat="1">
      <c r="A278" s="18">
        <v>7</v>
      </c>
      <c r="B278" s="18" t="s">
        <v>2</v>
      </c>
    </row>
    <row r="279" spans="1:2">
      <c r="A279" s="18">
        <f>SUM(A278:A278)</f>
        <v>7</v>
      </c>
      <c r="B279" s="18" t="s">
        <v>113</v>
      </c>
    </row>
    <row r="280" spans="1:2">
      <c r="A280" s="18"/>
      <c r="B280" s="18"/>
    </row>
    <row r="281" spans="1:2">
      <c r="A281" s="7">
        <v>38625</v>
      </c>
      <c r="B281" s="18"/>
    </row>
    <row r="282" spans="1:2">
      <c r="A282" s="18">
        <v>937</v>
      </c>
      <c r="B282" s="18" t="s">
        <v>116</v>
      </c>
    </row>
    <row r="283" spans="1:2">
      <c r="A283" s="18">
        <v>943.5</v>
      </c>
      <c r="B283" s="18" t="s">
        <v>117</v>
      </c>
    </row>
    <row r="284" spans="1:2">
      <c r="A284" s="18">
        <f t="shared" ref="A284:A315" si="3">SUM(A282:A283)</f>
        <v>1880.5</v>
      </c>
      <c r="B284" s="18" t="s">
        <v>113</v>
      </c>
    </row>
    <row r="285" spans="1:2">
      <c r="A285" s="18"/>
      <c r="B285" s="18"/>
    </row>
    <row r="286" spans="1:2">
      <c r="A286" s="7">
        <v>38626</v>
      </c>
      <c r="B286" s="18"/>
    </row>
    <row r="287" spans="1:2">
      <c r="A287" s="18">
        <v>950</v>
      </c>
      <c r="B287" s="18" t="s">
        <v>118</v>
      </c>
    </row>
    <row r="288" spans="1:2">
      <c r="A288" s="18">
        <v>956.5</v>
      </c>
      <c r="B288" s="18" t="s">
        <v>119</v>
      </c>
    </row>
    <row r="289" spans="1:6">
      <c r="A289" s="18">
        <f t="shared" ref="A289:A320" si="4">SUM(A287:A288)</f>
        <v>1906.5</v>
      </c>
      <c r="B289" s="18" t="s">
        <v>113</v>
      </c>
    </row>
    <row r="290" spans="1:6">
      <c r="A290" s="18"/>
      <c r="B290" s="18"/>
    </row>
    <row r="291" spans="1:6">
      <c r="A291" s="7">
        <v>38626</v>
      </c>
      <c r="B291" s="18"/>
    </row>
    <row r="292" spans="1:6">
      <c r="A292" s="18">
        <v>950</v>
      </c>
      <c r="B292" s="18" t="s">
        <v>118</v>
      </c>
    </row>
    <row r="293" spans="1:6">
      <c r="A293" s="18">
        <v>956.5</v>
      </c>
      <c r="B293" s="18" t="s">
        <v>119</v>
      </c>
    </row>
    <row r="294" spans="1:6">
      <c r="A294" s="18">
        <f t="shared" ref="A294" si="5">SUM(A292:A293)</f>
        <v>1906.5</v>
      </c>
      <c r="B294" s="18" t="s">
        <v>113</v>
      </c>
    </row>
    <row r="295" spans="1:6">
      <c r="A295" s="18"/>
      <c r="B295" s="18"/>
    </row>
    <row r="296" spans="1:6">
      <c r="A296" s="7">
        <v>38627</v>
      </c>
      <c r="B296" s="18"/>
    </row>
    <row r="297" spans="1:6">
      <c r="A297" s="18">
        <v>963</v>
      </c>
      <c r="B297" s="18" t="s">
        <v>120</v>
      </c>
    </row>
    <row r="298" spans="1:6">
      <c r="A298" s="18">
        <v>969.5</v>
      </c>
      <c r="B298" s="18" t="s">
        <v>121</v>
      </c>
      <c r="E298" s="18" t="s">
        <v>14</v>
      </c>
      <c r="F298">
        <f>A273+A253+A244+A234+A252</f>
        <v>7</v>
      </c>
    </row>
    <row r="299" spans="1:6">
      <c r="A299" s="18">
        <f t="shared" ref="A299" si="6">SUM(A297:A298)</f>
        <v>1932.5</v>
      </c>
      <c r="B299" s="18" t="s">
        <v>113</v>
      </c>
      <c r="E299" s="18" t="s">
        <v>11</v>
      </c>
      <c r="F299">
        <f>A278+A274+A256+A248+A243+A239+A235+A225+A220+A216+A212+A208</f>
        <v>46</v>
      </c>
    </row>
    <row r="300" spans="1:6">
      <c r="A300" s="18"/>
      <c r="B300" s="18"/>
    </row>
    <row r="301" spans="1:6">
      <c r="A301" s="7">
        <v>38627</v>
      </c>
      <c r="B301" s="18"/>
      <c r="E301">
        <f>20*4</f>
        <v>80</v>
      </c>
    </row>
    <row r="302" spans="1:6">
      <c r="A302" s="18">
        <v>963</v>
      </c>
      <c r="B302" s="18" t="s">
        <v>120</v>
      </c>
      <c r="E302">
        <f>A279+A275+A270+A266+A262+A257+A249+A245+A240+A236+A231+A227+A222+A217+A213+A209+A205</f>
        <v>81</v>
      </c>
    </row>
    <row r="303" spans="1:6">
      <c r="A303" s="18">
        <v>969.5</v>
      </c>
      <c r="B303" s="18" t="s">
        <v>121</v>
      </c>
    </row>
    <row r="304" spans="1:6">
      <c r="A304" s="18">
        <f t="shared" ref="A304" si="7">SUM(A302:A303)</f>
        <v>1932.5</v>
      </c>
      <c r="B304" s="18" t="s">
        <v>113</v>
      </c>
    </row>
    <row r="305" spans="1:2">
      <c r="A305" s="18"/>
      <c r="B305" s="18"/>
    </row>
    <row r="306" spans="1:2">
      <c r="A306" s="7">
        <v>38628</v>
      </c>
      <c r="B306" s="18"/>
    </row>
    <row r="307" spans="1:2">
      <c r="A307" s="18">
        <v>976</v>
      </c>
      <c r="B307" s="18" t="s">
        <v>122</v>
      </c>
    </row>
    <row r="308" spans="1:2">
      <c r="A308" s="18">
        <v>982.5</v>
      </c>
      <c r="B308" s="18" t="s">
        <v>123</v>
      </c>
    </row>
    <row r="309" spans="1:2">
      <c r="A309" s="18">
        <f t="shared" ref="A309" si="8">SUM(A307:A308)</f>
        <v>1958.5</v>
      </c>
      <c r="B309" s="18" t="s">
        <v>113</v>
      </c>
    </row>
    <row r="310" spans="1:2">
      <c r="A310" s="18"/>
      <c r="B310" s="18"/>
    </row>
    <row r="311" spans="1:2">
      <c r="A311" s="7">
        <v>38628</v>
      </c>
      <c r="B311" s="18"/>
    </row>
    <row r="312" spans="1:2">
      <c r="A312" s="18">
        <v>976</v>
      </c>
      <c r="B312" s="18" t="s">
        <v>122</v>
      </c>
    </row>
    <row r="313" spans="1:2">
      <c r="A313" s="18">
        <v>982.5</v>
      </c>
      <c r="B313" s="18" t="s">
        <v>123</v>
      </c>
    </row>
    <row r="314" spans="1:2">
      <c r="A314" s="18">
        <f t="shared" ref="A314" si="9">SUM(A312:A313)</f>
        <v>1958.5</v>
      </c>
      <c r="B314" s="18" t="s">
        <v>113</v>
      </c>
    </row>
    <row r="315" spans="1:2">
      <c r="A315" s="18"/>
      <c r="B315" s="18"/>
    </row>
    <row r="316" spans="1:2">
      <c r="A316" s="7">
        <v>38629</v>
      </c>
      <c r="B316" s="18"/>
    </row>
    <row r="317" spans="1:2">
      <c r="A317" s="18">
        <v>989</v>
      </c>
      <c r="B317" s="18" t="s">
        <v>124</v>
      </c>
    </row>
    <row r="318" spans="1:2">
      <c r="A318" s="18">
        <v>995.5</v>
      </c>
      <c r="B318" s="18" t="s">
        <v>125</v>
      </c>
    </row>
    <row r="319" spans="1:2">
      <c r="A319" s="18">
        <f t="shared" ref="A319" si="10">SUM(A317:A318)</f>
        <v>1984.5</v>
      </c>
      <c r="B319" s="18" t="s">
        <v>113</v>
      </c>
    </row>
    <row r="320" spans="1:2">
      <c r="A320" s="18"/>
      <c r="B320" s="18"/>
    </row>
    <row r="321" spans="1:2">
      <c r="A321" s="7">
        <v>38629</v>
      </c>
      <c r="B321" s="18"/>
    </row>
    <row r="322" spans="1:2">
      <c r="A322" s="18">
        <v>989</v>
      </c>
      <c r="B322" s="18" t="s">
        <v>124</v>
      </c>
    </row>
    <row r="323" spans="1:2">
      <c r="A323" s="18">
        <v>995.5</v>
      </c>
      <c r="B323" s="18" t="s">
        <v>125</v>
      </c>
    </row>
    <row r="324" spans="1:2">
      <c r="A324" s="18">
        <f t="shared" ref="A324" si="11">SUM(A322:A323)</f>
        <v>1984.5</v>
      </c>
      <c r="B324" s="18" t="s">
        <v>113</v>
      </c>
    </row>
    <row r="325" spans="1:2">
      <c r="A325" s="18"/>
      <c r="B325" s="18"/>
    </row>
    <row r="326" spans="1:2">
      <c r="A326" s="7">
        <v>38630</v>
      </c>
      <c r="B326" s="18"/>
    </row>
    <row r="327" spans="1:2">
      <c r="A327" s="18">
        <v>1002</v>
      </c>
      <c r="B327" s="18" t="s">
        <v>126</v>
      </c>
    </row>
    <row r="328" spans="1:2">
      <c r="A328" s="18">
        <v>1008.5</v>
      </c>
      <c r="B328" s="18" t="s">
        <v>127</v>
      </c>
    </row>
    <row r="329" spans="1:2">
      <c r="A329" s="18">
        <f t="shared" ref="A329" si="12">SUM(A327:A328)</f>
        <v>2010.5</v>
      </c>
      <c r="B329" s="18" t="s">
        <v>113</v>
      </c>
    </row>
    <row r="330" spans="1:2">
      <c r="A330" s="18"/>
      <c r="B330" s="18"/>
    </row>
    <row r="331" spans="1:2">
      <c r="A331" s="7">
        <v>38630</v>
      </c>
      <c r="B331" s="18"/>
    </row>
    <row r="332" spans="1:2">
      <c r="A332" s="18">
        <v>1002</v>
      </c>
      <c r="B332" s="18" t="s">
        <v>126</v>
      </c>
    </row>
    <row r="333" spans="1:2">
      <c r="A333" s="18">
        <v>1008.5</v>
      </c>
      <c r="B333" s="18" t="s">
        <v>127</v>
      </c>
    </row>
    <row r="334" spans="1:2">
      <c r="A334" s="18">
        <f t="shared" ref="A334" si="13">SUM(A332:A333)</f>
        <v>2010.5</v>
      </c>
      <c r="B334" s="18" t="s">
        <v>113</v>
      </c>
    </row>
    <row r="335" spans="1:2">
      <c r="A335" s="18"/>
      <c r="B335" s="18"/>
    </row>
    <row r="336" spans="1:2">
      <c r="A336" s="7">
        <v>38631</v>
      </c>
      <c r="B336" s="18"/>
    </row>
    <row r="337" spans="1:2">
      <c r="A337" s="18">
        <v>1015</v>
      </c>
      <c r="B337" s="18" t="s">
        <v>128</v>
      </c>
    </row>
    <row r="338" spans="1:2">
      <c r="A338" s="18">
        <v>1021.5</v>
      </c>
      <c r="B338" s="18" t="s">
        <v>129</v>
      </c>
    </row>
    <row r="339" spans="1:2">
      <c r="A339" s="18">
        <f t="shared" ref="A339" si="14">SUM(A337:A338)</f>
        <v>2036.5</v>
      </c>
      <c r="B339" s="18" t="s">
        <v>113</v>
      </c>
    </row>
    <row r="340" spans="1:2">
      <c r="A340" s="18"/>
      <c r="B340" s="18"/>
    </row>
    <row r="341" spans="1:2">
      <c r="A341" s="7">
        <v>38631</v>
      </c>
      <c r="B341" s="18"/>
    </row>
    <row r="342" spans="1:2">
      <c r="A342" s="18">
        <v>1015</v>
      </c>
      <c r="B342" s="18" t="s">
        <v>128</v>
      </c>
    </row>
    <row r="343" spans="1:2">
      <c r="A343" s="18">
        <v>1021.5</v>
      </c>
      <c r="B343" s="18" t="s">
        <v>129</v>
      </c>
    </row>
    <row r="344" spans="1:2">
      <c r="A344" s="18">
        <f t="shared" ref="A344" si="15">SUM(A342:A343)</f>
        <v>2036.5</v>
      </c>
      <c r="B344" s="18" t="s">
        <v>113</v>
      </c>
    </row>
    <row r="345" spans="1:2">
      <c r="A345" s="18"/>
      <c r="B345" s="18"/>
    </row>
    <row r="346" spans="1:2">
      <c r="A346" s="7">
        <v>38632</v>
      </c>
      <c r="B346" s="18"/>
    </row>
    <row r="347" spans="1:2">
      <c r="A347" s="18">
        <v>1028</v>
      </c>
      <c r="B347" s="18" t="s">
        <v>130</v>
      </c>
    </row>
    <row r="348" spans="1:2">
      <c r="A348" s="18">
        <v>1034.5</v>
      </c>
      <c r="B348" s="18" t="s">
        <v>131</v>
      </c>
    </row>
    <row r="349" spans="1:2">
      <c r="A349" s="18">
        <f t="shared" ref="A349" si="16">SUM(A347:A348)</f>
        <v>2062.5</v>
      </c>
      <c r="B349" s="18" t="s">
        <v>113</v>
      </c>
    </row>
    <row r="350" spans="1:2">
      <c r="A350" s="18"/>
      <c r="B350" s="18"/>
    </row>
    <row r="351" spans="1:2">
      <c r="A351" s="7">
        <v>38632</v>
      </c>
      <c r="B351" s="18"/>
    </row>
    <row r="352" spans="1:2">
      <c r="A352" s="18">
        <v>1028</v>
      </c>
      <c r="B352" s="18" t="s">
        <v>130</v>
      </c>
    </row>
    <row r="353" spans="1:2">
      <c r="A353" s="18">
        <v>1034.5</v>
      </c>
      <c r="B353" s="18" t="s">
        <v>131</v>
      </c>
    </row>
    <row r="354" spans="1:2">
      <c r="A354" s="18">
        <f t="shared" ref="A354" si="17">SUM(A352:A353)</f>
        <v>2062.5</v>
      </c>
      <c r="B354" s="18" t="s">
        <v>113</v>
      </c>
    </row>
    <row r="355" spans="1:2">
      <c r="A355" s="18"/>
      <c r="B355" s="18"/>
    </row>
    <row r="356" spans="1:2">
      <c r="A356" s="7">
        <v>38633</v>
      </c>
      <c r="B356" s="18"/>
    </row>
    <row r="357" spans="1:2">
      <c r="A357" s="18">
        <v>1041</v>
      </c>
      <c r="B357" s="18" t="s">
        <v>132</v>
      </c>
    </row>
    <row r="358" spans="1:2">
      <c r="A358" s="18">
        <v>1047.5</v>
      </c>
      <c r="B358" s="18" t="s">
        <v>133</v>
      </c>
    </row>
    <row r="359" spans="1:2">
      <c r="A359" s="18">
        <f t="shared" ref="A359" si="18">SUM(A357:A358)</f>
        <v>2088.5</v>
      </c>
      <c r="B359" s="18" t="s">
        <v>113</v>
      </c>
    </row>
    <row r="360" spans="1:2">
      <c r="A360" s="18"/>
      <c r="B360" s="18"/>
    </row>
    <row r="361" spans="1:2">
      <c r="A361" s="7">
        <v>38633</v>
      </c>
      <c r="B361" s="18"/>
    </row>
    <row r="362" spans="1:2">
      <c r="A362" s="18">
        <v>1041</v>
      </c>
      <c r="B362" s="18" t="s">
        <v>132</v>
      </c>
    </row>
    <row r="363" spans="1:2">
      <c r="A363" s="18">
        <v>1047.5</v>
      </c>
      <c r="B363" s="18" t="s">
        <v>133</v>
      </c>
    </row>
    <row r="364" spans="1:2">
      <c r="A364" s="18">
        <f t="shared" ref="A364" si="19">SUM(A362:A363)</f>
        <v>2088.5</v>
      </c>
      <c r="B364" s="18" t="s">
        <v>113</v>
      </c>
    </row>
    <row r="365" spans="1:2">
      <c r="A365" s="18"/>
      <c r="B365" s="18"/>
    </row>
    <row r="366" spans="1:2">
      <c r="A366" s="7">
        <v>38634</v>
      </c>
      <c r="B366" s="18"/>
    </row>
    <row r="367" spans="1:2">
      <c r="A367" s="18">
        <v>1054</v>
      </c>
      <c r="B367" s="18" t="s">
        <v>134</v>
      </c>
    </row>
    <row r="368" spans="1:2">
      <c r="A368" s="18">
        <v>1060.5</v>
      </c>
      <c r="B368" s="18" t="s">
        <v>135</v>
      </c>
    </row>
    <row r="369" spans="1:2">
      <c r="A369" s="18">
        <f t="shared" ref="A369" si="20">SUM(A367:A368)</f>
        <v>2114.5</v>
      </c>
      <c r="B369" s="18" t="s">
        <v>113</v>
      </c>
    </row>
    <row r="370" spans="1:2">
      <c r="A370" s="18"/>
      <c r="B370" s="18"/>
    </row>
    <row r="371" spans="1:2">
      <c r="A371" s="7">
        <v>38634</v>
      </c>
      <c r="B371" s="18"/>
    </row>
    <row r="372" spans="1:2">
      <c r="A372" s="18">
        <v>1054</v>
      </c>
      <c r="B372" s="18" t="s">
        <v>134</v>
      </c>
    </row>
    <row r="373" spans="1:2">
      <c r="A373" s="18">
        <v>1060.5</v>
      </c>
      <c r="B373" s="18" t="s">
        <v>135</v>
      </c>
    </row>
    <row r="374" spans="1:2">
      <c r="A374" s="18">
        <f t="shared" ref="A374" si="21">SUM(A372:A373)</f>
        <v>2114.5</v>
      </c>
      <c r="B374" s="18" t="s">
        <v>113</v>
      </c>
    </row>
    <row r="375" spans="1:2">
      <c r="A375" s="18"/>
      <c r="B375" s="18"/>
    </row>
    <row r="376" spans="1:2">
      <c r="A376" s="7">
        <v>38635</v>
      </c>
      <c r="B376" s="18"/>
    </row>
    <row r="377" spans="1:2">
      <c r="A377" s="18">
        <v>1067</v>
      </c>
      <c r="B377" s="18" t="s">
        <v>136</v>
      </c>
    </row>
    <row r="378" spans="1:2">
      <c r="A378" s="18">
        <v>1073.5</v>
      </c>
      <c r="B378" s="18" t="s">
        <v>137</v>
      </c>
    </row>
    <row r="379" spans="1:2">
      <c r="A379" s="18">
        <f t="shared" ref="A379" si="22">SUM(A377:A378)</f>
        <v>2140.5</v>
      </c>
      <c r="B379" s="18" t="s">
        <v>113</v>
      </c>
    </row>
    <row r="380" spans="1:2">
      <c r="A380" s="18"/>
      <c r="B380" s="18"/>
    </row>
    <row r="381" spans="1:2">
      <c r="A381" s="7">
        <v>38635</v>
      </c>
      <c r="B381" s="18"/>
    </row>
    <row r="382" spans="1:2">
      <c r="A382" s="18">
        <v>1067</v>
      </c>
      <c r="B382" s="18" t="s">
        <v>136</v>
      </c>
    </row>
    <row r="383" spans="1:2">
      <c r="A383" s="18">
        <v>1073.5</v>
      </c>
      <c r="B383" s="18" t="s">
        <v>137</v>
      </c>
    </row>
    <row r="384" spans="1:2">
      <c r="A384" s="18">
        <f t="shared" ref="A384" si="23">SUM(A382:A383)</f>
        <v>2140.5</v>
      </c>
      <c r="B384" s="18" t="s">
        <v>113</v>
      </c>
    </row>
    <row r="385" spans="1:2">
      <c r="A385" s="18"/>
      <c r="B385" s="18"/>
    </row>
    <row r="386" spans="1:2">
      <c r="A386" s="7">
        <v>38636</v>
      </c>
      <c r="B386" s="18"/>
    </row>
    <row r="387" spans="1:2">
      <c r="A387" s="18">
        <v>1080</v>
      </c>
      <c r="B387" s="18" t="s">
        <v>138</v>
      </c>
    </row>
    <row r="388" spans="1:2">
      <c r="A388" s="18">
        <v>1086.5</v>
      </c>
      <c r="B388" s="18" t="s">
        <v>139</v>
      </c>
    </row>
    <row r="389" spans="1:2">
      <c r="A389" s="18">
        <f t="shared" ref="A389" si="24">SUM(A387:A388)</f>
        <v>2166.5</v>
      </c>
      <c r="B389" s="18" t="s">
        <v>113</v>
      </c>
    </row>
    <row r="390" spans="1:2">
      <c r="A390" s="18"/>
      <c r="B390" s="18"/>
    </row>
    <row r="391" spans="1:2">
      <c r="A391" s="7">
        <v>38636</v>
      </c>
      <c r="B391" s="18"/>
    </row>
    <row r="392" spans="1:2">
      <c r="A392" s="18">
        <v>1080</v>
      </c>
      <c r="B392" s="18" t="s">
        <v>138</v>
      </c>
    </row>
    <row r="393" spans="1:2">
      <c r="A393" s="18">
        <v>1086.5</v>
      </c>
      <c r="B393" s="18" t="s">
        <v>139</v>
      </c>
    </row>
    <row r="394" spans="1:2">
      <c r="A394" s="18">
        <f t="shared" ref="A394" si="25">SUM(A392:A393)</f>
        <v>2166.5</v>
      </c>
      <c r="B394" s="18" t="s">
        <v>113</v>
      </c>
    </row>
    <row r="395" spans="1:2">
      <c r="A395" s="18"/>
      <c r="B395" s="18"/>
    </row>
    <row r="396" spans="1:2">
      <c r="A396" s="7">
        <v>38637</v>
      </c>
      <c r="B396" s="18"/>
    </row>
    <row r="397" spans="1:2">
      <c r="A397" s="18">
        <v>1093</v>
      </c>
      <c r="B397" s="18" t="s">
        <v>140</v>
      </c>
    </row>
    <row r="398" spans="1:2">
      <c r="A398" s="18">
        <v>1099.5</v>
      </c>
      <c r="B398" s="18" t="s">
        <v>141</v>
      </c>
    </row>
    <row r="399" spans="1:2">
      <c r="A399" s="18">
        <f t="shared" ref="A399" si="26">SUM(A397:A398)</f>
        <v>2192.5</v>
      </c>
      <c r="B399" s="18" t="s">
        <v>113</v>
      </c>
    </row>
    <row r="400" spans="1:2">
      <c r="A400" s="18"/>
      <c r="B400" s="18"/>
    </row>
    <row r="401" spans="1:2">
      <c r="A401" s="7">
        <v>38637</v>
      </c>
      <c r="B401" s="18"/>
    </row>
    <row r="402" spans="1:2">
      <c r="A402" s="18">
        <v>1093</v>
      </c>
      <c r="B402" s="18" t="s">
        <v>140</v>
      </c>
    </row>
    <row r="403" spans="1:2">
      <c r="A403" s="18">
        <v>1099.5</v>
      </c>
      <c r="B403" s="18" t="s">
        <v>141</v>
      </c>
    </row>
    <row r="404" spans="1:2">
      <c r="A404" s="18">
        <f t="shared" ref="A404" si="27">SUM(A402:A403)</f>
        <v>2192.5</v>
      </c>
      <c r="B404" s="18" t="s">
        <v>113</v>
      </c>
    </row>
    <row r="405" spans="1:2">
      <c r="A405" s="18"/>
      <c r="B405" s="18"/>
    </row>
    <row r="406" spans="1:2">
      <c r="A406" s="7">
        <v>38638</v>
      </c>
      <c r="B406" s="18"/>
    </row>
    <row r="407" spans="1:2">
      <c r="A407" s="18">
        <v>1106</v>
      </c>
      <c r="B407" s="18" t="s">
        <v>142</v>
      </c>
    </row>
    <row r="408" spans="1:2">
      <c r="A408" s="18">
        <v>1112.5</v>
      </c>
      <c r="B408" s="18" t="s">
        <v>143</v>
      </c>
    </row>
    <row r="409" spans="1:2">
      <c r="A409" s="18">
        <f t="shared" ref="A409" si="28">SUM(A407:A408)</f>
        <v>2218.5</v>
      </c>
      <c r="B409" s="18" t="s">
        <v>113</v>
      </c>
    </row>
    <row r="410" spans="1:2">
      <c r="A410" s="18"/>
      <c r="B410" s="18"/>
    </row>
    <row r="411" spans="1:2">
      <c r="A411" s="7">
        <v>38638</v>
      </c>
      <c r="B411" s="18"/>
    </row>
    <row r="412" spans="1:2">
      <c r="A412" s="18">
        <v>1106</v>
      </c>
      <c r="B412" s="18" t="s">
        <v>142</v>
      </c>
    </row>
    <row r="413" spans="1:2">
      <c r="A413" s="18">
        <v>1112.5</v>
      </c>
      <c r="B413" s="18" t="s">
        <v>143</v>
      </c>
    </row>
    <row r="414" spans="1:2">
      <c r="A414" s="18">
        <f t="shared" ref="A414" si="29">SUM(A412:A413)</f>
        <v>2218.5</v>
      </c>
      <c r="B414" s="18" t="s">
        <v>113</v>
      </c>
    </row>
    <row r="415" spans="1:2">
      <c r="A415" s="18"/>
      <c r="B415" s="18"/>
    </row>
    <row r="416" spans="1:2">
      <c r="A416" s="7">
        <v>38639</v>
      </c>
      <c r="B416" s="18"/>
    </row>
    <row r="417" spans="1:2">
      <c r="A417" s="18">
        <v>1119</v>
      </c>
      <c r="B417" s="18" t="s">
        <v>144</v>
      </c>
    </row>
    <row r="418" spans="1:2">
      <c r="A418" s="18">
        <v>1125.5</v>
      </c>
      <c r="B418" s="18" t="s">
        <v>145</v>
      </c>
    </row>
    <row r="419" spans="1:2">
      <c r="A419" s="18">
        <f t="shared" ref="A419" si="30">SUM(A417:A418)</f>
        <v>2244.5</v>
      </c>
      <c r="B419" s="18" t="s">
        <v>113</v>
      </c>
    </row>
    <row r="420" spans="1:2">
      <c r="A420" s="18"/>
      <c r="B420" s="18"/>
    </row>
    <row r="421" spans="1:2">
      <c r="A421" s="7">
        <v>38639</v>
      </c>
      <c r="B421" s="18"/>
    </row>
    <row r="422" spans="1:2">
      <c r="A422" s="18">
        <v>1119</v>
      </c>
      <c r="B422" s="18" t="s">
        <v>144</v>
      </c>
    </row>
    <row r="423" spans="1:2">
      <c r="A423" s="18">
        <v>1125.5</v>
      </c>
      <c r="B423" s="18" t="s">
        <v>145</v>
      </c>
    </row>
    <row r="424" spans="1:2">
      <c r="A424" s="18">
        <f t="shared" ref="A424" si="31">SUM(A422:A423)</f>
        <v>2244.5</v>
      </c>
      <c r="B424" s="18" t="s">
        <v>113</v>
      </c>
    </row>
    <row r="425" spans="1:2">
      <c r="A425" s="18"/>
      <c r="B425" s="18"/>
    </row>
    <row r="426" spans="1:2">
      <c r="A426" s="7">
        <v>38640</v>
      </c>
      <c r="B426" s="18"/>
    </row>
    <row r="427" spans="1:2">
      <c r="A427" s="18">
        <v>1132</v>
      </c>
      <c r="B427" s="18" t="s">
        <v>146</v>
      </c>
    </row>
    <row r="428" spans="1:2">
      <c r="A428" s="18">
        <v>1138.5</v>
      </c>
      <c r="B428" s="18" t="s">
        <v>147</v>
      </c>
    </row>
    <row r="429" spans="1:2">
      <c r="A429" s="18">
        <f t="shared" ref="A429" si="32">SUM(A427:A428)</f>
        <v>2270.5</v>
      </c>
      <c r="B429" s="18" t="s">
        <v>113</v>
      </c>
    </row>
    <row r="430" spans="1:2">
      <c r="A430" s="18"/>
      <c r="B430" s="18"/>
    </row>
    <row r="431" spans="1:2">
      <c r="A431" s="7">
        <v>38640</v>
      </c>
      <c r="B431" s="18"/>
    </row>
    <row r="432" spans="1:2">
      <c r="A432" s="18">
        <v>1132</v>
      </c>
      <c r="B432" s="18" t="s">
        <v>146</v>
      </c>
    </row>
    <row r="433" spans="1:2">
      <c r="A433" s="18">
        <v>1138.5</v>
      </c>
      <c r="B433" s="18" t="s">
        <v>147</v>
      </c>
    </row>
    <row r="434" spans="1:2">
      <c r="A434" s="18">
        <f t="shared" ref="A434" si="33">SUM(A432:A433)</f>
        <v>2270.5</v>
      </c>
      <c r="B434" s="18" t="s">
        <v>113</v>
      </c>
    </row>
    <row r="435" spans="1:2">
      <c r="A435" s="18"/>
      <c r="B435" s="18"/>
    </row>
    <row r="436" spans="1:2">
      <c r="A436" s="7">
        <v>38641</v>
      </c>
      <c r="B436" s="18"/>
    </row>
    <row r="437" spans="1:2">
      <c r="A437" s="18">
        <v>1145</v>
      </c>
      <c r="B437" s="18" t="s">
        <v>148</v>
      </c>
    </row>
    <row r="438" spans="1:2">
      <c r="A438" s="18">
        <v>1151.5</v>
      </c>
      <c r="B438" s="18" t="s">
        <v>149</v>
      </c>
    </row>
    <row r="439" spans="1:2">
      <c r="A439" s="18">
        <f t="shared" ref="A439" si="34">SUM(A437:A438)</f>
        <v>2296.5</v>
      </c>
      <c r="B439" s="18" t="s">
        <v>113</v>
      </c>
    </row>
    <row r="440" spans="1:2">
      <c r="A440" s="18"/>
      <c r="B440" s="18"/>
    </row>
    <row r="441" spans="1:2">
      <c r="A441" s="7">
        <v>38641</v>
      </c>
      <c r="B441" s="18"/>
    </row>
    <row r="442" spans="1:2">
      <c r="A442" s="18">
        <v>1145</v>
      </c>
      <c r="B442" s="18" t="s">
        <v>148</v>
      </c>
    </row>
    <row r="443" spans="1:2">
      <c r="A443" s="18">
        <v>1151.5</v>
      </c>
      <c r="B443" s="18" t="s">
        <v>149</v>
      </c>
    </row>
    <row r="444" spans="1:2">
      <c r="A444" s="18">
        <f t="shared" ref="A444" si="35">SUM(A442:A443)</f>
        <v>2296.5</v>
      </c>
      <c r="B444" s="18" t="s">
        <v>113</v>
      </c>
    </row>
    <row r="445" spans="1:2">
      <c r="A445" s="18"/>
      <c r="B445" s="18"/>
    </row>
    <row r="446" spans="1:2">
      <c r="A446" s="7">
        <v>38642</v>
      </c>
      <c r="B446" s="18"/>
    </row>
    <row r="447" spans="1:2">
      <c r="A447" s="18">
        <v>1158</v>
      </c>
      <c r="B447" s="18" t="s">
        <v>150</v>
      </c>
    </row>
    <row r="448" spans="1:2">
      <c r="A448" s="18">
        <v>1164.5</v>
      </c>
      <c r="B448" s="18" t="s">
        <v>151</v>
      </c>
    </row>
    <row r="449" spans="1:2">
      <c r="A449" s="18">
        <f t="shared" ref="A449" si="36">SUM(A447:A448)</f>
        <v>2322.5</v>
      </c>
      <c r="B449" s="18" t="s">
        <v>113</v>
      </c>
    </row>
    <row r="450" spans="1:2">
      <c r="A450" s="18"/>
      <c r="B450" s="18"/>
    </row>
    <row r="451" spans="1:2">
      <c r="A451" s="7">
        <v>38642</v>
      </c>
      <c r="B451" s="18"/>
    </row>
    <row r="452" spans="1:2">
      <c r="A452" s="18">
        <v>1158</v>
      </c>
      <c r="B452" s="18" t="s">
        <v>150</v>
      </c>
    </row>
    <row r="453" spans="1:2">
      <c r="A453" s="18">
        <v>1164.5</v>
      </c>
      <c r="B453" s="18" t="s">
        <v>151</v>
      </c>
    </row>
    <row r="454" spans="1:2">
      <c r="A454" s="18">
        <f t="shared" ref="A454" si="37">SUM(A452:A453)</f>
        <v>2322.5</v>
      </c>
      <c r="B454" s="18" t="s">
        <v>113</v>
      </c>
    </row>
    <row r="455" spans="1:2">
      <c r="A455" s="18"/>
      <c r="B455" s="18"/>
    </row>
    <row r="456" spans="1:2">
      <c r="A456" s="7">
        <v>38643</v>
      </c>
      <c r="B456" s="18"/>
    </row>
    <row r="457" spans="1:2">
      <c r="A457" s="18">
        <v>1171</v>
      </c>
      <c r="B457" s="18" t="s">
        <v>152</v>
      </c>
    </row>
    <row r="458" spans="1:2">
      <c r="A458" s="18">
        <v>1177.5</v>
      </c>
      <c r="B458" s="18" t="s">
        <v>153</v>
      </c>
    </row>
    <row r="459" spans="1:2">
      <c r="A459" s="18">
        <f t="shared" ref="A459" si="38">SUM(A457:A458)</f>
        <v>2348.5</v>
      </c>
      <c r="B459" s="18" t="s">
        <v>113</v>
      </c>
    </row>
    <row r="460" spans="1:2">
      <c r="A460" s="18"/>
      <c r="B460" s="18"/>
    </row>
    <row r="461" spans="1:2">
      <c r="A461" s="7">
        <v>38643</v>
      </c>
      <c r="B461" s="18"/>
    </row>
    <row r="462" spans="1:2">
      <c r="A462" s="18">
        <v>1171</v>
      </c>
      <c r="B462" s="18" t="s">
        <v>152</v>
      </c>
    </row>
    <row r="463" spans="1:2">
      <c r="A463" s="18">
        <v>1177.5</v>
      </c>
      <c r="B463" s="18" t="s">
        <v>153</v>
      </c>
    </row>
    <row r="464" spans="1:2">
      <c r="A464" s="18">
        <f t="shared" ref="A464" si="39">SUM(A462:A463)</f>
        <v>2348.5</v>
      </c>
      <c r="B464" s="18" t="s">
        <v>113</v>
      </c>
    </row>
    <row r="465" spans="1:2">
      <c r="A465" s="18"/>
      <c r="B465" s="18"/>
    </row>
    <row r="466" spans="1:2">
      <c r="A466" s="7">
        <v>38644</v>
      </c>
      <c r="B466" s="18"/>
    </row>
    <row r="467" spans="1:2">
      <c r="A467" s="18">
        <v>1184</v>
      </c>
      <c r="B467" s="18" t="s">
        <v>154</v>
      </c>
    </row>
    <row r="468" spans="1:2">
      <c r="A468" s="18">
        <v>1190.5</v>
      </c>
      <c r="B468" s="18" t="s">
        <v>19</v>
      </c>
    </row>
    <row r="469" spans="1:2">
      <c r="A469" s="18">
        <f t="shared" ref="A469" si="40">SUM(A467:A468)</f>
        <v>2374.5</v>
      </c>
      <c r="B469" s="18" t="s">
        <v>113</v>
      </c>
    </row>
    <row r="470" spans="1:2">
      <c r="A470" s="18"/>
      <c r="B470" s="18"/>
    </row>
    <row r="471" spans="1:2">
      <c r="A471" s="7">
        <v>38644</v>
      </c>
      <c r="B471" s="18"/>
    </row>
    <row r="472" spans="1:2">
      <c r="A472" s="18">
        <v>1184</v>
      </c>
      <c r="B472" s="18" t="s">
        <v>154</v>
      </c>
    </row>
    <row r="473" spans="1:2">
      <c r="A473" s="18">
        <v>1190.5</v>
      </c>
      <c r="B473" s="18" t="s">
        <v>19</v>
      </c>
    </row>
    <row r="474" spans="1:2">
      <c r="A474" s="18">
        <f t="shared" ref="A474" si="41">SUM(A472:A473)</f>
        <v>2374.5</v>
      </c>
      <c r="B474" s="18" t="s">
        <v>113</v>
      </c>
    </row>
    <row r="475" spans="1:2">
      <c r="A475" s="18"/>
      <c r="B475" s="18"/>
    </row>
    <row r="476" spans="1:2">
      <c r="A476" s="7">
        <v>38645</v>
      </c>
      <c r="B476" s="18"/>
    </row>
    <row r="477" spans="1:2">
      <c r="A477" s="18">
        <v>1197</v>
      </c>
      <c r="B477" s="18" t="s">
        <v>20</v>
      </c>
    </row>
    <row r="478" spans="1:2">
      <c r="A478" s="18">
        <v>1203.5</v>
      </c>
      <c r="B478" s="18" t="s">
        <v>21</v>
      </c>
    </row>
    <row r="479" spans="1:2">
      <c r="A479" s="18">
        <f t="shared" ref="A479" si="42">SUM(A477:A478)</f>
        <v>2400.5</v>
      </c>
      <c r="B479" s="18" t="s">
        <v>113</v>
      </c>
    </row>
    <row r="480" spans="1:2">
      <c r="A480" s="18"/>
      <c r="B480" s="18"/>
    </row>
    <row r="481" spans="1:2">
      <c r="A481" s="7">
        <v>38645</v>
      </c>
      <c r="B481" s="18"/>
    </row>
    <row r="482" spans="1:2">
      <c r="A482" s="18">
        <v>1197</v>
      </c>
      <c r="B482" s="18" t="s">
        <v>20</v>
      </c>
    </row>
    <row r="483" spans="1:2">
      <c r="A483" s="18">
        <v>1203.5</v>
      </c>
      <c r="B483" s="18" t="s">
        <v>21</v>
      </c>
    </row>
    <row r="484" spans="1:2">
      <c r="A484" s="18">
        <f t="shared" ref="A484" si="43">SUM(A482:A483)</f>
        <v>2400.5</v>
      </c>
      <c r="B484" s="18" t="s">
        <v>113</v>
      </c>
    </row>
    <row r="485" spans="1:2">
      <c r="A485" s="18"/>
      <c r="B485" s="18"/>
    </row>
    <row r="486" spans="1:2">
      <c r="A486" s="7">
        <v>38646</v>
      </c>
      <c r="B486" s="18"/>
    </row>
    <row r="487" spans="1:2">
      <c r="A487" s="18">
        <v>1210</v>
      </c>
      <c r="B487" s="18" t="s">
        <v>22</v>
      </c>
    </row>
    <row r="488" spans="1:2">
      <c r="A488" s="18">
        <v>1216.5</v>
      </c>
      <c r="B488" s="18" t="s">
        <v>23</v>
      </c>
    </row>
    <row r="489" spans="1:2">
      <c r="A489" s="18">
        <f t="shared" ref="A489" si="44">SUM(A487:A488)</f>
        <v>2426.5</v>
      </c>
      <c r="B489" s="18" t="s">
        <v>113</v>
      </c>
    </row>
    <row r="490" spans="1:2">
      <c r="A490" s="18"/>
      <c r="B490" s="18"/>
    </row>
    <row r="491" spans="1:2">
      <c r="A491" s="7">
        <v>38646</v>
      </c>
      <c r="B491" s="18"/>
    </row>
    <row r="492" spans="1:2">
      <c r="A492" s="18">
        <v>1210</v>
      </c>
      <c r="B492" s="18" t="s">
        <v>22</v>
      </c>
    </row>
    <row r="493" spans="1:2">
      <c r="A493" s="18">
        <v>1216.5</v>
      </c>
      <c r="B493" s="18" t="s">
        <v>23</v>
      </c>
    </row>
    <row r="494" spans="1:2">
      <c r="A494" s="18">
        <f t="shared" ref="A494" si="45">SUM(A492:A493)</f>
        <v>2426.5</v>
      </c>
      <c r="B494" s="18" t="s">
        <v>113</v>
      </c>
    </row>
    <row r="495" spans="1:2">
      <c r="A495" s="18"/>
      <c r="B495" s="18"/>
    </row>
    <row r="496" spans="1:2">
      <c r="A496" s="7">
        <v>38647</v>
      </c>
      <c r="B496" s="18"/>
    </row>
    <row r="497" spans="1:2">
      <c r="A497" s="18">
        <v>1223</v>
      </c>
      <c r="B497" s="18" t="s">
        <v>24</v>
      </c>
    </row>
    <row r="498" spans="1:2">
      <c r="A498" s="18">
        <v>1229.5</v>
      </c>
      <c r="B498" s="18" t="s">
        <v>25</v>
      </c>
    </row>
    <row r="499" spans="1:2">
      <c r="A499" s="18">
        <f t="shared" ref="A499" si="46">SUM(A497:A498)</f>
        <v>2452.5</v>
      </c>
      <c r="B499" s="18" t="s">
        <v>113</v>
      </c>
    </row>
    <row r="500" spans="1:2">
      <c r="A500" s="18"/>
      <c r="B500" s="18"/>
    </row>
    <row r="501" spans="1:2">
      <c r="A501" s="7">
        <v>38647</v>
      </c>
      <c r="B501" s="18"/>
    </row>
    <row r="502" spans="1:2">
      <c r="A502" s="18">
        <v>1223</v>
      </c>
      <c r="B502" s="18" t="s">
        <v>24</v>
      </c>
    </row>
    <row r="503" spans="1:2">
      <c r="A503" s="18">
        <v>1229.5</v>
      </c>
      <c r="B503" s="18" t="s">
        <v>25</v>
      </c>
    </row>
    <row r="504" spans="1:2">
      <c r="A504" s="18">
        <f t="shared" ref="A504" si="47">SUM(A502:A503)</f>
        <v>2452.5</v>
      </c>
      <c r="B504" s="18" t="s">
        <v>113</v>
      </c>
    </row>
    <row r="505" spans="1:2">
      <c r="A505" s="18"/>
      <c r="B505" s="18"/>
    </row>
    <row r="506" spans="1:2">
      <c r="A506" s="7">
        <v>38648</v>
      </c>
      <c r="B506" s="18"/>
    </row>
    <row r="507" spans="1:2">
      <c r="A507" s="18">
        <v>1236</v>
      </c>
      <c r="B507" s="18" t="s">
        <v>26</v>
      </c>
    </row>
    <row r="508" spans="1:2">
      <c r="A508" s="18">
        <v>1242.5</v>
      </c>
      <c r="B508" s="18" t="s">
        <v>27</v>
      </c>
    </row>
    <row r="509" spans="1:2">
      <c r="A509" s="18">
        <f t="shared" ref="A509" si="48">SUM(A507:A508)</f>
        <v>2478.5</v>
      </c>
      <c r="B509" s="18" t="s">
        <v>113</v>
      </c>
    </row>
    <row r="510" spans="1:2">
      <c r="A510" s="18"/>
      <c r="B510" s="18"/>
    </row>
    <row r="511" spans="1:2">
      <c r="A511" s="7">
        <v>38648</v>
      </c>
      <c r="B511" s="18"/>
    </row>
    <row r="512" spans="1:2">
      <c r="A512" s="18">
        <v>1236</v>
      </c>
      <c r="B512" s="18" t="s">
        <v>26</v>
      </c>
    </row>
    <row r="513" spans="1:2">
      <c r="A513" s="18">
        <v>1242.5</v>
      </c>
      <c r="B513" s="18" t="s">
        <v>27</v>
      </c>
    </row>
    <row r="514" spans="1:2">
      <c r="A514" s="18">
        <f t="shared" ref="A514" si="49">SUM(A512:A513)</f>
        <v>2478.5</v>
      </c>
      <c r="B514" s="18" t="s">
        <v>113</v>
      </c>
    </row>
    <row r="515" spans="1:2">
      <c r="A515" s="18"/>
      <c r="B515" s="18"/>
    </row>
    <row r="516" spans="1:2">
      <c r="A516" s="7">
        <v>38649</v>
      </c>
      <c r="B516" s="18"/>
    </row>
    <row r="517" spans="1:2">
      <c r="A517" s="18">
        <v>1249</v>
      </c>
      <c r="B517" s="18" t="s">
        <v>28</v>
      </c>
    </row>
    <row r="518" spans="1:2">
      <c r="A518" s="18">
        <v>1255.5</v>
      </c>
      <c r="B518" s="18" t="s">
        <v>29</v>
      </c>
    </row>
    <row r="519" spans="1:2">
      <c r="A519" s="18">
        <f t="shared" ref="A519" si="50">SUM(A517:A518)</f>
        <v>2504.5</v>
      </c>
      <c r="B519" s="18" t="s">
        <v>113</v>
      </c>
    </row>
    <row r="520" spans="1:2">
      <c r="A520" s="18"/>
      <c r="B520" s="18"/>
    </row>
    <row r="521" spans="1:2">
      <c r="A521" s="7">
        <v>38649</v>
      </c>
      <c r="B521" s="18"/>
    </row>
    <row r="522" spans="1:2">
      <c r="A522" s="18">
        <v>1249</v>
      </c>
      <c r="B522" s="18" t="s">
        <v>28</v>
      </c>
    </row>
    <row r="523" spans="1:2">
      <c r="A523" s="18">
        <v>1255.5</v>
      </c>
      <c r="B523" s="18" t="s">
        <v>29</v>
      </c>
    </row>
    <row r="524" spans="1:2">
      <c r="A524" s="18">
        <f t="shared" ref="A524" si="51">SUM(A522:A523)</f>
        <v>2504.5</v>
      </c>
      <c r="B524" s="18" t="s">
        <v>113</v>
      </c>
    </row>
    <row r="525" spans="1:2">
      <c r="A525" s="18"/>
      <c r="B525" s="18"/>
    </row>
    <row r="526" spans="1:2">
      <c r="A526" s="7">
        <v>38650</v>
      </c>
      <c r="B526" s="18"/>
    </row>
    <row r="527" spans="1:2">
      <c r="A527" s="18">
        <v>1262</v>
      </c>
      <c r="B527" s="18" t="s">
        <v>30</v>
      </c>
    </row>
    <row r="528" spans="1:2">
      <c r="A528" s="18">
        <v>1268.5</v>
      </c>
      <c r="B528" s="18" t="s">
        <v>31</v>
      </c>
    </row>
    <row r="529" spans="1:2">
      <c r="A529" s="18">
        <f t="shared" ref="A529" si="52">SUM(A527:A528)</f>
        <v>2530.5</v>
      </c>
      <c r="B529" s="18" t="s">
        <v>113</v>
      </c>
    </row>
    <row r="530" spans="1:2">
      <c r="A530" s="18"/>
      <c r="B530" s="18"/>
    </row>
    <row r="531" spans="1:2">
      <c r="A531" s="7">
        <v>38650</v>
      </c>
      <c r="B531" s="18"/>
    </row>
    <row r="532" spans="1:2">
      <c r="A532" s="18">
        <v>1262</v>
      </c>
      <c r="B532" s="18" t="s">
        <v>30</v>
      </c>
    </row>
    <row r="533" spans="1:2">
      <c r="A533" s="18">
        <v>1268.5</v>
      </c>
      <c r="B533" s="18" t="s">
        <v>31</v>
      </c>
    </row>
    <row r="534" spans="1:2">
      <c r="A534" s="18">
        <f t="shared" ref="A534" si="53">SUM(A532:A533)</f>
        <v>2530.5</v>
      </c>
      <c r="B534" s="18" t="s">
        <v>113</v>
      </c>
    </row>
    <row r="535" spans="1:2">
      <c r="A535" s="18"/>
      <c r="B535" s="18"/>
    </row>
    <row r="536" spans="1:2">
      <c r="A536" s="7">
        <v>38651</v>
      </c>
      <c r="B536" s="18"/>
    </row>
    <row r="537" spans="1:2">
      <c r="A537" s="18">
        <v>1275</v>
      </c>
      <c r="B537" s="18" t="s">
        <v>32</v>
      </c>
    </row>
    <row r="538" spans="1:2">
      <c r="A538" s="18">
        <v>1281.5</v>
      </c>
      <c r="B538" s="18" t="s">
        <v>33</v>
      </c>
    </row>
    <row r="539" spans="1:2">
      <c r="A539" s="18">
        <f t="shared" ref="A539" si="54">SUM(A537:A538)</f>
        <v>2556.5</v>
      </c>
      <c r="B539" s="18" t="s">
        <v>113</v>
      </c>
    </row>
    <row r="540" spans="1:2">
      <c r="A540" s="18"/>
      <c r="B540" s="18"/>
    </row>
    <row r="541" spans="1:2">
      <c r="A541" s="7">
        <v>38651</v>
      </c>
      <c r="B541" s="18"/>
    </row>
    <row r="542" spans="1:2">
      <c r="A542" s="18">
        <v>1275</v>
      </c>
      <c r="B542" s="18" t="s">
        <v>32</v>
      </c>
    </row>
    <row r="543" spans="1:2">
      <c r="A543" s="18">
        <v>1281.5</v>
      </c>
      <c r="B543" s="18" t="s">
        <v>33</v>
      </c>
    </row>
    <row r="544" spans="1:2">
      <c r="A544" s="18">
        <f t="shared" ref="A544" si="55">SUM(A542:A543)</f>
        <v>2556.5</v>
      </c>
      <c r="B544" s="18" t="s">
        <v>113</v>
      </c>
    </row>
    <row r="545" spans="1:2">
      <c r="A545" s="18"/>
      <c r="B545" s="18"/>
    </row>
    <row r="546" spans="1:2">
      <c r="A546" s="7">
        <v>38652</v>
      </c>
      <c r="B546" s="18"/>
    </row>
    <row r="547" spans="1:2">
      <c r="A547" s="18">
        <v>1288</v>
      </c>
      <c r="B547" s="18" t="s">
        <v>34</v>
      </c>
    </row>
    <row r="548" spans="1:2">
      <c r="A548" s="18">
        <v>1294.5</v>
      </c>
      <c r="B548" s="18" t="s">
        <v>35</v>
      </c>
    </row>
    <row r="549" spans="1:2">
      <c r="A549" s="18">
        <f t="shared" ref="A549" si="56">SUM(A547:A548)</f>
        <v>2582.5</v>
      </c>
      <c r="B549" s="18" t="s">
        <v>113</v>
      </c>
    </row>
    <row r="550" spans="1:2">
      <c r="A550" s="18"/>
      <c r="B550" s="18"/>
    </row>
    <row r="551" spans="1:2">
      <c r="A551" s="7">
        <v>38652</v>
      </c>
      <c r="B551" s="18"/>
    </row>
    <row r="552" spans="1:2">
      <c r="A552" s="18">
        <v>1288</v>
      </c>
      <c r="B552" s="18" t="s">
        <v>34</v>
      </c>
    </row>
    <row r="553" spans="1:2">
      <c r="A553" s="18">
        <v>1294.5</v>
      </c>
      <c r="B553" s="18" t="s">
        <v>35</v>
      </c>
    </row>
    <row r="554" spans="1:2">
      <c r="A554" s="18">
        <f t="shared" ref="A554" si="57">SUM(A552:A553)</f>
        <v>2582.5</v>
      </c>
      <c r="B554" s="18" t="s">
        <v>113</v>
      </c>
    </row>
    <row r="555" spans="1:2">
      <c r="A555" s="18"/>
      <c r="B555" s="18"/>
    </row>
    <row r="556" spans="1:2">
      <c r="A556" s="7">
        <v>38653</v>
      </c>
      <c r="B556" s="18"/>
    </row>
    <row r="557" spans="1:2">
      <c r="A557" s="18">
        <v>1301</v>
      </c>
      <c r="B557" s="18" t="s">
        <v>36</v>
      </c>
    </row>
    <row r="558" spans="1:2">
      <c r="A558" s="18">
        <v>1307.5</v>
      </c>
      <c r="B558" s="18" t="s">
        <v>37</v>
      </c>
    </row>
    <row r="559" spans="1:2">
      <c r="A559" s="18">
        <f t="shared" ref="A559" si="58">SUM(A557:A558)</f>
        <v>2608.5</v>
      </c>
      <c r="B559" s="18" t="s">
        <v>113</v>
      </c>
    </row>
    <row r="560" spans="1:2">
      <c r="A560" s="18"/>
      <c r="B560" s="18"/>
    </row>
    <row r="561" spans="1:2">
      <c r="A561" s="7">
        <v>38653</v>
      </c>
      <c r="B561" s="18"/>
    </row>
    <row r="562" spans="1:2">
      <c r="A562" s="18">
        <v>1301</v>
      </c>
      <c r="B562" s="18" t="s">
        <v>36</v>
      </c>
    </row>
    <row r="563" spans="1:2">
      <c r="A563" s="18">
        <v>1307.5</v>
      </c>
      <c r="B563" s="18" t="s">
        <v>37</v>
      </c>
    </row>
    <row r="564" spans="1:2">
      <c r="A564" s="18">
        <f t="shared" ref="A564" si="59">SUM(A562:A563)</f>
        <v>2608.5</v>
      </c>
      <c r="B564" s="18" t="s">
        <v>113</v>
      </c>
    </row>
    <row r="565" spans="1:2">
      <c r="A565" s="18"/>
      <c r="B565" s="18"/>
    </row>
    <row r="566" spans="1:2">
      <c r="A566" s="7">
        <v>38654</v>
      </c>
      <c r="B566" s="18"/>
    </row>
    <row r="567" spans="1:2">
      <c r="A567" s="18">
        <v>1314</v>
      </c>
      <c r="B567" s="18" t="s">
        <v>38</v>
      </c>
    </row>
    <row r="568" spans="1:2">
      <c r="A568" s="18">
        <v>1320.5</v>
      </c>
      <c r="B568" s="18" t="s">
        <v>39</v>
      </c>
    </row>
    <row r="569" spans="1:2">
      <c r="A569" s="18">
        <f t="shared" ref="A569" si="60">SUM(A567:A568)</f>
        <v>2634.5</v>
      </c>
      <c r="B569" s="18" t="s">
        <v>113</v>
      </c>
    </row>
    <row r="570" spans="1:2">
      <c r="A570" s="18"/>
      <c r="B570" s="18"/>
    </row>
    <row r="571" spans="1:2">
      <c r="A571" s="7">
        <v>38654</v>
      </c>
      <c r="B571" s="18"/>
    </row>
    <row r="572" spans="1:2">
      <c r="A572" s="18">
        <v>1314</v>
      </c>
      <c r="B572" s="18" t="s">
        <v>38</v>
      </c>
    </row>
    <row r="573" spans="1:2">
      <c r="A573" s="18">
        <v>1320.5</v>
      </c>
      <c r="B573" s="18" t="s">
        <v>39</v>
      </c>
    </row>
    <row r="574" spans="1:2">
      <c r="A574" s="18">
        <f t="shared" ref="A574" si="61">SUM(A572:A573)</f>
        <v>2634.5</v>
      </c>
      <c r="B574" s="18" t="s">
        <v>113</v>
      </c>
    </row>
    <row r="575" spans="1:2">
      <c r="A575" s="18"/>
      <c r="B575" s="18"/>
    </row>
    <row r="576" spans="1:2">
      <c r="A576" s="7">
        <v>38655</v>
      </c>
      <c r="B576" s="18"/>
    </row>
    <row r="577" spans="1:2">
      <c r="A577" s="18">
        <v>1327</v>
      </c>
      <c r="B577" s="18" t="s">
        <v>40</v>
      </c>
    </row>
    <row r="578" spans="1:2">
      <c r="A578" s="18">
        <v>1333.5</v>
      </c>
      <c r="B578" s="18" t="s">
        <v>41</v>
      </c>
    </row>
    <row r="579" spans="1:2">
      <c r="A579" s="18">
        <f t="shared" ref="A579" si="62">SUM(A577:A578)</f>
        <v>2660.5</v>
      </c>
      <c r="B579" s="18" t="s">
        <v>113</v>
      </c>
    </row>
    <row r="580" spans="1:2">
      <c r="A580" s="18"/>
      <c r="B580" s="18"/>
    </row>
    <row r="581" spans="1:2">
      <c r="A581" s="7">
        <v>38655</v>
      </c>
      <c r="B581" s="18"/>
    </row>
    <row r="582" spans="1:2">
      <c r="A582" s="18">
        <v>1327</v>
      </c>
      <c r="B582" s="18" t="s">
        <v>40</v>
      </c>
    </row>
    <row r="583" spans="1:2">
      <c r="A583" s="18">
        <v>1333.5</v>
      </c>
      <c r="B583" s="18" t="s">
        <v>41</v>
      </c>
    </row>
    <row r="584" spans="1:2">
      <c r="A584" s="18">
        <f t="shared" ref="A584" si="63">SUM(A582:A583)</f>
        <v>2660.5</v>
      </c>
      <c r="B584" s="18" t="s">
        <v>113</v>
      </c>
    </row>
    <row r="585" spans="1:2">
      <c r="A585" s="18"/>
      <c r="B585" s="18"/>
    </row>
    <row r="586" spans="1:2">
      <c r="A586" s="7">
        <v>38656</v>
      </c>
      <c r="B586" s="18"/>
    </row>
    <row r="587" spans="1:2">
      <c r="A587" s="18">
        <v>1340</v>
      </c>
      <c r="B587" s="18" t="s">
        <v>42</v>
      </c>
    </row>
    <row r="588" spans="1:2">
      <c r="A588" s="18">
        <v>1346.5</v>
      </c>
      <c r="B588" s="18" t="s">
        <v>43</v>
      </c>
    </row>
    <row r="589" spans="1:2">
      <c r="A589" s="18">
        <f t="shared" ref="A589" si="64">SUM(A587:A588)</f>
        <v>2686.5</v>
      </c>
      <c r="B589" s="18" t="s">
        <v>113</v>
      </c>
    </row>
    <row r="590" spans="1:2">
      <c r="A590" s="18"/>
      <c r="B590" s="18"/>
    </row>
    <row r="591" spans="1:2">
      <c r="A591" s="7">
        <v>38656</v>
      </c>
      <c r="B591" s="18"/>
    </row>
    <row r="592" spans="1:2">
      <c r="A592" s="18">
        <v>1340</v>
      </c>
      <c r="B592" s="18" t="s">
        <v>42</v>
      </c>
    </row>
    <row r="593" spans="1:2">
      <c r="A593" s="18">
        <v>1346.5</v>
      </c>
      <c r="B593" s="18" t="s">
        <v>43</v>
      </c>
    </row>
    <row r="594" spans="1:2">
      <c r="A594" s="18">
        <f t="shared" ref="A594" si="65">SUM(A592:A593)</f>
        <v>2686.5</v>
      </c>
      <c r="B594" s="18" t="s">
        <v>113</v>
      </c>
    </row>
    <row r="595" spans="1:2">
      <c r="A595" s="18"/>
      <c r="B595" s="18"/>
    </row>
    <row r="596" spans="1:2">
      <c r="A596" s="7">
        <v>38657</v>
      </c>
      <c r="B596" s="18"/>
    </row>
    <row r="597" spans="1:2">
      <c r="A597" s="18">
        <v>1353</v>
      </c>
      <c r="B597" s="18" t="s">
        <v>44</v>
      </c>
    </row>
    <row r="598" spans="1:2">
      <c r="A598" s="18">
        <v>1359.5</v>
      </c>
      <c r="B598" s="18" t="s">
        <v>45</v>
      </c>
    </row>
    <row r="599" spans="1:2">
      <c r="A599" s="18">
        <f t="shared" ref="A599" si="66">SUM(A597:A598)</f>
        <v>2712.5</v>
      </c>
      <c r="B599" s="18" t="s">
        <v>113</v>
      </c>
    </row>
    <row r="600" spans="1:2">
      <c r="A600" s="18"/>
      <c r="B600" s="18"/>
    </row>
    <row r="601" spans="1:2">
      <c r="A601" s="7">
        <v>38657</v>
      </c>
      <c r="B601" s="18"/>
    </row>
    <row r="602" spans="1:2">
      <c r="A602" s="18">
        <v>1353</v>
      </c>
      <c r="B602" s="18" t="s">
        <v>44</v>
      </c>
    </row>
    <row r="603" spans="1:2">
      <c r="A603" s="18">
        <v>1359.5</v>
      </c>
      <c r="B603" s="18" t="s">
        <v>45</v>
      </c>
    </row>
    <row r="604" spans="1:2">
      <c r="A604" s="18">
        <f t="shared" ref="A604" si="67">SUM(A602:A603)</f>
        <v>2712.5</v>
      </c>
      <c r="B604" s="18" t="s">
        <v>113</v>
      </c>
    </row>
    <row r="605" spans="1:2">
      <c r="A605" s="18"/>
      <c r="B605" s="18"/>
    </row>
    <row r="606" spans="1:2">
      <c r="A606" s="7">
        <v>38658</v>
      </c>
      <c r="B606" s="18"/>
    </row>
    <row r="607" spans="1:2">
      <c r="A607" s="18">
        <v>1366</v>
      </c>
      <c r="B607" s="18" t="s">
        <v>46</v>
      </c>
    </row>
    <row r="608" spans="1:2">
      <c r="A608" s="18">
        <v>1372.5</v>
      </c>
      <c r="B608" s="18" t="s">
        <v>47</v>
      </c>
    </row>
    <row r="609" spans="1:2">
      <c r="A609" s="18">
        <f t="shared" ref="A609" si="68">SUM(A607:A608)</f>
        <v>2738.5</v>
      </c>
      <c r="B609" s="18" t="s">
        <v>113</v>
      </c>
    </row>
    <row r="610" spans="1:2">
      <c r="A610" s="18"/>
      <c r="B610" s="18"/>
    </row>
    <row r="611" spans="1:2">
      <c r="A611" s="7">
        <v>38658</v>
      </c>
      <c r="B611" s="18"/>
    </row>
    <row r="612" spans="1:2">
      <c r="A612" s="18">
        <v>1366</v>
      </c>
      <c r="B612" s="18" t="s">
        <v>46</v>
      </c>
    </row>
    <row r="613" spans="1:2">
      <c r="A613" s="18">
        <v>1372.5</v>
      </c>
      <c r="B613" s="18" t="s">
        <v>47</v>
      </c>
    </row>
    <row r="614" spans="1:2">
      <c r="A614" s="18">
        <f t="shared" ref="A614" si="69">SUM(A612:A613)</f>
        <v>2738.5</v>
      </c>
      <c r="B614" s="18" t="s">
        <v>113</v>
      </c>
    </row>
    <row r="615" spans="1:2">
      <c r="A615" s="18"/>
      <c r="B615" s="18"/>
    </row>
    <row r="616" spans="1:2">
      <c r="A616" s="7">
        <v>38659</v>
      </c>
      <c r="B616" s="18"/>
    </row>
    <row r="617" spans="1:2">
      <c r="A617" s="18">
        <v>1379</v>
      </c>
      <c r="B617" s="18" t="s">
        <v>48</v>
      </c>
    </row>
    <row r="618" spans="1:2">
      <c r="A618" s="18">
        <v>1385.5</v>
      </c>
      <c r="B618" s="18" t="s">
        <v>49</v>
      </c>
    </row>
    <row r="619" spans="1:2">
      <c r="A619" s="18">
        <f t="shared" ref="A619" si="70">SUM(A617:A618)</f>
        <v>2764.5</v>
      </c>
      <c r="B619" s="18" t="s">
        <v>113</v>
      </c>
    </row>
    <row r="620" spans="1:2">
      <c r="A620" s="18"/>
      <c r="B620" s="18"/>
    </row>
    <row r="621" spans="1:2">
      <c r="A621" s="7">
        <v>38659</v>
      </c>
      <c r="B621" s="18"/>
    </row>
    <row r="622" spans="1:2">
      <c r="A622" s="18">
        <v>1379</v>
      </c>
      <c r="B622" s="18" t="s">
        <v>48</v>
      </c>
    </row>
    <row r="623" spans="1:2">
      <c r="A623" s="18">
        <v>1385.5</v>
      </c>
      <c r="B623" s="18" t="s">
        <v>49</v>
      </c>
    </row>
    <row r="624" spans="1:2">
      <c r="A624" s="18">
        <f t="shared" ref="A624" si="71">SUM(A622:A623)</f>
        <v>2764.5</v>
      </c>
      <c r="B624" s="18" t="s">
        <v>113</v>
      </c>
    </row>
    <row r="625" spans="1:2">
      <c r="A625" s="18"/>
      <c r="B625" s="18"/>
    </row>
    <row r="626" spans="1:2">
      <c r="A626" s="7">
        <v>38660</v>
      </c>
      <c r="B626" s="18"/>
    </row>
    <row r="627" spans="1:2">
      <c r="A627" s="18">
        <v>1392</v>
      </c>
      <c r="B627" s="18" t="s">
        <v>50</v>
      </c>
    </row>
    <row r="628" spans="1:2">
      <c r="A628" s="18">
        <v>1398.5</v>
      </c>
      <c r="B628" s="18" t="s">
        <v>51</v>
      </c>
    </row>
    <row r="629" spans="1:2">
      <c r="A629" s="18">
        <f t="shared" ref="A629" si="72">SUM(A627:A628)</f>
        <v>2790.5</v>
      </c>
      <c r="B629" s="18" t="s">
        <v>113</v>
      </c>
    </row>
    <row r="630" spans="1:2">
      <c r="A630" s="18"/>
      <c r="B630" s="18"/>
    </row>
    <row r="631" spans="1:2">
      <c r="A631" s="7">
        <v>38660</v>
      </c>
      <c r="B631" s="18"/>
    </row>
    <row r="632" spans="1:2">
      <c r="A632" s="18">
        <v>1392</v>
      </c>
      <c r="B632" s="18" t="s">
        <v>50</v>
      </c>
    </row>
    <row r="633" spans="1:2">
      <c r="A633" s="18">
        <v>1398.5</v>
      </c>
      <c r="B633" s="18" t="s">
        <v>51</v>
      </c>
    </row>
    <row r="634" spans="1:2">
      <c r="A634" s="18">
        <f t="shared" ref="A634" si="73">SUM(A632:A633)</f>
        <v>2790.5</v>
      </c>
      <c r="B634" s="18" t="s">
        <v>113</v>
      </c>
    </row>
    <row r="635" spans="1:2">
      <c r="A635" s="18"/>
      <c r="B635" s="18"/>
    </row>
    <row r="636" spans="1:2">
      <c r="A636" s="7">
        <v>38661</v>
      </c>
      <c r="B636" s="18"/>
    </row>
    <row r="637" spans="1:2">
      <c r="A637" s="18">
        <v>1405</v>
      </c>
      <c r="B637" s="18" t="s">
        <v>52</v>
      </c>
    </row>
    <row r="638" spans="1:2">
      <c r="A638" s="18">
        <v>1411.5</v>
      </c>
      <c r="B638" s="18" t="s">
        <v>53</v>
      </c>
    </row>
    <row r="639" spans="1:2">
      <c r="A639" s="18">
        <f t="shared" ref="A639" si="74">SUM(A637:A638)</f>
        <v>2816.5</v>
      </c>
      <c r="B639" s="18" t="s">
        <v>113</v>
      </c>
    </row>
    <row r="640" spans="1:2">
      <c r="A640" s="18"/>
      <c r="B640" s="18"/>
    </row>
    <row r="641" spans="1:2">
      <c r="A641" s="7">
        <v>38661</v>
      </c>
      <c r="B641" s="18"/>
    </row>
    <row r="642" spans="1:2">
      <c r="A642" s="18">
        <v>1405</v>
      </c>
      <c r="B642" s="18" t="s">
        <v>52</v>
      </c>
    </row>
    <row r="643" spans="1:2">
      <c r="A643" s="18">
        <v>1411.5</v>
      </c>
      <c r="B643" s="18" t="s">
        <v>53</v>
      </c>
    </row>
    <row r="644" spans="1:2">
      <c r="A644" s="18">
        <f t="shared" ref="A644" si="75">SUM(A642:A643)</f>
        <v>2816.5</v>
      </c>
      <c r="B644" s="18" t="s">
        <v>113</v>
      </c>
    </row>
    <row r="645" spans="1:2">
      <c r="A645" s="18"/>
      <c r="B645" s="18"/>
    </row>
    <row r="646" spans="1:2">
      <c r="A646" s="7">
        <v>38662</v>
      </c>
      <c r="B646" s="18"/>
    </row>
    <row r="647" spans="1:2">
      <c r="A647" s="18">
        <v>1418</v>
      </c>
      <c r="B647" s="18" t="s">
        <v>54</v>
      </c>
    </row>
    <row r="648" spans="1:2">
      <c r="A648" s="18">
        <v>1424.5</v>
      </c>
      <c r="B648" s="18" t="s">
        <v>55</v>
      </c>
    </row>
    <row r="649" spans="1:2">
      <c r="A649" s="18">
        <f t="shared" ref="A649" si="76">SUM(A647:A648)</f>
        <v>2842.5</v>
      </c>
      <c r="B649" s="18" t="s">
        <v>113</v>
      </c>
    </row>
    <row r="650" spans="1:2">
      <c r="A650" s="18"/>
      <c r="B650" s="18"/>
    </row>
    <row r="651" spans="1:2">
      <c r="A651" s="7">
        <v>38662</v>
      </c>
      <c r="B651" s="18"/>
    </row>
    <row r="652" spans="1:2">
      <c r="A652" s="18">
        <v>1418</v>
      </c>
      <c r="B652" s="18" t="s">
        <v>54</v>
      </c>
    </row>
    <row r="653" spans="1:2">
      <c r="A653" s="18">
        <v>1424.5</v>
      </c>
      <c r="B653" s="18" t="s">
        <v>55</v>
      </c>
    </row>
    <row r="654" spans="1:2">
      <c r="A654" s="18">
        <f t="shared" ref="A654" si="77">SUM(A652:A653)</f>
        <v>2842.5</v>
      </c>
      <c r="B654" s="18" t="s">
        <v>113</v>
      </c>
    </row>
    <row r="655" spans="1:2">
      <c r="A655" s="18"/>
      <c r="B655" s="18"/>
    </row>
    <row r="656" spans="1:2">
      <c r="A656" s="7">
        <v>38663</v>
      </c>
      <c r="B656" s="18"/>
    </row>
    <row r="657" spans="1:2">
      <c r="A657" s="18">
        <v>1431</v>
      </c>
      <c r="B657" s="18" t="s">
        <v>56</v>
      </c>
    </row>
    <row r="658" spans="1:2">
      <c r="A658" s="18">
        <v>1437.5</v>
      </c>
      <c r="B658" s="18" t="s">
        <v>57</v>
      </c>
    </row>
    <row r="659" spans="1:2">
      <c r="A659" s="18">
        <f t="shared" ref="A659" si="78">SUM(A657:A658)</f>
        <v>2868.5</v>
      </c>
      <c r="B659" s="18" t="s">
        <v>113</v>
      </c>
    </row>
    <row r="660" spans="1:2">
      <c r="A660" s="18"/>
      <c r="B660" s="18"/>
    </row>
    <row r="661" spans="1:2">
      <c r="A661" s="7">
        <v>38663</v>
      </c>
      <c r="B661" s="18"/>
    </row>
    <row r="662" spans="1:2">
      <c r="A662" s="18">
        <v>1431</v>
      </c>
      <c r="B662" s="18" t="s">
        <v>56</v>
      </c>
    </row>
    <row r="663" spans="1:2">
      <c r="A663" s="18">
        <v>1437.5</v>
      </c>
      <c r="B663" s="18" t="s">
        <v>57</v>
      </c>
    </row>
    <row r="664" spans="1:2">
      <c r="A664" s="18">
        <f t="shared" ref="A664" si="79">SUM(A662:A663)</f>
        <v>2868.5</v>
      </c>
      <c r="B664" s="18" t="s">
        <v>113</v>
      </c>
    </row>
    <row r="665" spans="1:2">
      <c r="A665" s="18"/>
      <c r="B665" s="18"/>
    </row>
    <row r="666" spans="1:2">
      <c r="A666" s="7">
        <v>38664</v>
      </c>
      <c r="B666" s="18"/>
    </row>
    <row r="667" spans="1:2">
      <c r="A667" s="18">
        <v>1444</v>
      </c>
      <c r="B667" s="18" t="s">
        <v>58</v>
      </c>
    </row>
    <row r="668" spans="1:2">
      <c r="A668" s="18">
        <v>1450.5</v>
      </c>
      <c r="B668" s="18" t="s">
        <v>59</v>
      </c>
    </row>
    <row r="669" spans="1:2">
      <c r="A669" s="18">
        <f t="shared" ref="A669" si="80">SUM(A667:A668)</f>
        <v>2894.5</v>
      </c>
      <c r="B669" s="18" t="s">
        <v>113</v>
      </c>
    </row>
    <row r="670" spans="1:2">
      <c r="A670" s="18"/>
      <c r="B670" s="18"/>
    </row>
    <row r="671" spans="1:2">
      <c r="A671" s="7">
        <v>38664</v>
      </c>
      <c r="B671" s="18"/>
    </row>
    <row r="672" spans="1:2">
      <c r="A672" s="18">
        <v>1444</v>
      </c>
      <c r="B672" s="18" t="s">
        <v>58</v>
      </c>
    </row>
    <row r="673" spans="1:2">
      <c r="A673" s="18">
        <v>1450.5</v>
      </c>
      <c r="B673" s="18" t="s">
        <v>59</v>
      </c>
    </row>
    <row r="674" spans="1:2">
      <c r="A674" s="18">
        <f t="shared" ref="A674" si="81">SUM(A672:A673)</f>
        <v>2894.5</v>
      </c>
      <c r="B674" s="18" t="s">
        <v>113</v>
      </c>
    </row>
    <row r="675" spans="1:2">
      <c r="A675" s="18"/>
      <c r="B675" s="18"/>
    </row>
    <row r="676" spans="1:2">
      <c r="A676" s="7">
        <v>38665</v>
      </c>
      <c r="B676" s="18"/>
    </row>
    <row r="677" spans="1:2">
      <c r="A677" s="18">
        <v>1457</v>
      </c>
      <c r="B677" s="18" t="s">
        <v>60</v>
      </c>
    </row>
    <row r="678" spans="1:2">
      <c r="A678" s="18">
        <v>1463.5</v>
      </c>
      <c r="B678" s="18" t="s">
        <v>61</v>
      </c>
    </row>
    <row r="679" spans="1:2">
      <c r="A679" s="18">
        <f t="shared" ref="A679" si="82">SUM(A677:A678)</f>
        <v>2920.5</v>
      </c>
      <c r="B679" s="18" t="s">
        <v>113</v>
      </c>
    </row>
    <row r="680" spans="1:2">
      <c r="A680" s="18"/>
      <c r="B680" s="18"/>
    </row>
    <row r="681" spans="1:2">
      <c r="A681" s="7">
        <v>38665</v>
      </c>
      <c r="B681" s="18"/>
    </row>
    <row r="682" spans="1:2">
      <c r="A682" s="18">
        <v>1457</v>
      </c>
      <c r="B682" s="18" t="s">
        <v>60</v>
      </c>
    </row>
    <row r="683" spans="1:2">
      <c r="A683" s="18">
        <v>1463.5</v>
      </c>
      <c r="B683" s="18" t="s">
        <v>61</v>
      </c>
    </row>
    <row r="684" spans="1:2">
      <c r="A684" s="18">
        <f t="shared" ref="A684" si="83">SUM(A682:A683)</f>
        <v>2920.5</v>
      </c>
      <c r="B684" s="18" t="s">
        <v>113</v>
      </c>
    </row>
    <row r="685" spans="1:2">
      <c r="A685" s="18"/>
      <c r="B685" s="18"/>
    </row>
    <row r="686" spans="1:2">
      <c r="A686" s="7">
        <v>38666</v>
      </c>
      <c r="B686" s="18"/>
    </row>
    <row r="687" spans="1:2">
      <c r="A687" s="18">
        <v>1470</v>
      </c>
      <c r="B687" s="18" t="s">
        <v>62</v>
      </c>
    </row>
    <row r="688" spans="1:2">
      <c r="A688" s="18">
        <v>1476.5</v>
      </c>
      <c r="B688" s="18" t="s">
        <v>63</v>
      </c>
    </row>
    <row r="689" spans="1:2">
      <c r="A689" s="18">
        <f t="shared" ref="A689" si="84">SUM(A687:A688)</f>
        <v>2946.5</v>
      </c>
      <c r="B689" s="18" t="s">
        <v>113</v>
      </c>
    </row>
    <row r="690" spans="1:2">
      <c r="A690" s="18"/>
      <c r="B690" s="18"/>
    </row>
    <row r="691" spans="1:2">
      <c r="A691" s="7">
        <v>38666</v>
      </c>
      <c r="B691" s="18"/>
    </row>
    <row r="692" spans="1:2">
      <c r="A692" s="18">
        <v>1470</v>
      </c>
      <c r="B692" s="18" t="s">
        <v>62</v>
      </c>
    </row>
    <row r="693" spans="1:2">
      <c r="A693" s="18">
        <v>1476.5</v>
      </c>
      <c r="B693" s="18" t="s">
        <v>63</v>
      </c>
    </row>
    <row r="694" spans="1:2">
      <c r="A694" s="18">
        <f t="shared" ref="A694" si="85">SUM(A692:A693)</f>
        <v>2946.5</v>
      </c>
      <c r="B694" s="18" t="s">
        <v>113</v>
      </c>
    </row>
    <row r="695" spans="1:2">
      <c r="A695" s="18"/>
      <c r="B695" s="18"/>
    </row>
    <row r="696" spans="1:2">
      <c r="A696" s="7">
        <v>38667</v>
      </c>
      <c r="B696" s="18"/>
    </row>
    <row r="697" spans="1:2">
      <c r="A697" s="18">
        <v>1483</v>
      </c>
      <c r="B697" s="18" t="s">
        <v>64</v>
      </c>
    </row>
    <row r="698" spans="1:2">
      <c r="A698" s="18">
        <v>1489.5</v>
      </c>
      <c r="B698" s="18" t="s">
        <v>65</v>
      </c>
    </row>
    <row r="699" spans="1:2">
      <c r="A699" s="18">
        <f t="shared" ref="A699" si="86">SUM(A697:A698)</f>
        <v>2972.5</v>
      </c>
      <c r="B699" s="18" t="s">
        <v>113</v>
      </c>
    </row>
    <row r="700" spans="1:2">
      <c r="A700" s="18"/>
      <c r="B700" s="18"/>
    </row>
    <row r="701" spans="1:2">
      <c r="A701" s="7">
        <v>38667</v>
      </c>
      <c r="B701" s="18"/>
    </row>
    <row r="702" spans="1:2">
      <c r="A702" s="18">
        <v>1483</v>
      </c>
      <c r="B702" s="18" t="s">
        <v>64</v>
      </c>
    </row>
    <row r="703" spans="1:2">
      <c r="A703" s="18">
        <v>1489.5</v>
      </c>
      <c r="B703" s="18" t="s">
        <v>65</v>
      </c>
    </row>
    <row r="704" spans="1:2">
      <c r="A704" s="18">
        <f t="shared" ref="A704" si="87">SUM(A702:A703)</f>
        <v>2972.5</v>
      </c>
      <c r="B704" s="18" t="s">
        <v>113</v>
      </c>
    </row>
    <row r="705" spans="1:2">
      <c r="A705" s="18"/>
      <c r="B705" s="18"/>
    </row>
    <row r="706" spans="1:2">
      <c r="A706" s="7">
        <v>38668</v>
      </c>
      <c r="B706" s="18"/>
    </row>
    <row r="707" spans="1:2">
      <c r="A707" s="18">
        <v>1496</v>
      </c>
      <c r="B707" s="18" t="s">
        <v>66</v>
      </c>
    </row>
    <row r="708" spans="1:2">
      <c r="A708" s="18">
        <v>1502.5</v>
      </c>
      <c r="B708" s="18" t="s">
        <v>67</v>
      </c>
    </row>
    <row r="709" spans="1:2">
      <c r="A709" s="18">
        <f t="shared" ref="A709" si="88">SUM(A707:A708)</f>
        <v>2998.5</v>
      </c>
      <c r="B709" s="18" t="s">
        <v>113</v>
      </c>
    </row>
    <row r="710" spans="1:2">
      <c r="A710" s="18"/>
      <c r="B710" s="18"/>
    </row>
    <row r="711" spans="1:2">
      <c r="A711" s="7">
        <v>38668</v>
      </c>
      <c r="B711" s="18"/>
    </row>
    <row r="712" spans="1:2">
      <c r="A712" s="18">
        <v>1496</v>
      </c>
      <c r="B712" s="18" t="s">
        <v>66</v>
      </c>
    </row>
    <row r="713" spans="1:2">
      <c r="A713" s="18">
        <v>1502.5</v>
      </c>
      <c r="B713" s="18" t="s">
        <v>67</v>
      </c>
    </row>
    <row r="714" spans="1:2">
      <c r="A714" s="18">
        <f t="shared" ref="A714" si="89">SUM(A712:A713)</f>
        <v>2998.5</v>
      </c>
      <c r="B714" s="18" t="s">
        <v>113</v>
      </c>
    </row>
    <row r="715" spans="1:2">
      <c r="A715" s="18"/>
      <c r="B715" s="18"/>
    </row>
    <row r="716" spans="1:2">
      <c r="A716" s="7">
        <v>38669</v>
      </c>
      <c r="B716" s="18"/>
    </row>
    <row r="717" spans="1:2">
      <c r="A717" s="18">
        <v>1509</v>
      </c>
      <c r="B717" s="18" t="s">
        <v>68</v>
      </c>
    </row>
    <row r="718" spans="1:2">
      <c r="A718" s="18">
        <v>1515.5</v>
      </c>
      <c r="B718" s="18" t="s">
        <v>69</v>
      </c>
    </row>
    <row r="719" spans="1:2">
      <c r="A719" s="18">
        <f t="shared" ref="A719" si="90">SUM(A717:A718)</f>
        <v>3024.5</v>
      </c>
      <c r="B719" s="18" t="s">
        <v>113</v>
      </c>
    </row>
    <row r="720" spans="1:2">
      <c r="A720" s="18"/>
      <c r="B720" s="18"/>
    </row>
    <row r="721" spans="1:2">
      <c r="A721" s="7">
        <v>38669</v>
      </c>
      <c r="B721" s="18"/>
    </row>
    <row r="722" spans="1:2">
      <c r="A722" s="18">
        <v>1509</v>
      </c>
      <c r="B722" s="18" t="s">
        <v>68</v>
      </c>
    </row>
    <row r="723" spans="1:2">
      <c r="A723" s="18">
        <v>1515.5</v>
      </c>
      <c r="B723" s="18" t="s">
        <v>69</v>
      </c>
    </row>
    <row r="724" spans="1:2">
      <c r="A724" s="18">
        <f t="shared" ref="A724" si="91">SUM(A722:A723)</f>
        <v>3024.5</v>
      </c>
      <c r="B724" s="18" t="s">
        <v>113</v>
      </c>
    </row>
    <row r="725" spans="1:2">
      <c r="A725" s="18"/>
      <c r="B725" s="18"/>
    </row>
    <row r="726" spans="1:2">
      <c r="A726" s="7">
        <v>38670</v>
      </c>
      <c r="B726" s="18"/>
    </row>
    <row r="727" spans="1:2">
      <c r="A727" s="18">
        <v>1522</v>
      </c>
      <c r="B727" s="18" t="s">
        <v>70</v>
      </c>
    </row>
    <row r="728" spans="1:2">
      <c r="A728" s="18">
        <v>1528.5</v>
      </c>
      <c r="B728" s="18" t="s">
        <v>71</v>
      </c>
    </row>
    <row r="729" spans="1:2">
      <c r="A729" s="18">
        <f t="shared" ref="A729" si="92">SUM(A727:A728)</f>
        <v>3050.5</v>
      </c>
      <c r="B729" s="18" t="s">
        <v>113</v>
      </c>
    </row>
    <row r="730" spans="1:2">
      <c r="A730" s="18"/>
      <c r="B730" s="18"/>
    </row>
    <row r="731" spans="1:2">
      <c r="A731" s="7">
        <v>38670</v>
      </c>
      <c r="B731" s="18"/>
    </row>
    <row r="732" spans="1:2">
      <c r="A732" s="18">
        <v>1522</v>
      </c>
      <c r="B732" s="18" t="s">
        <v>70</v>
      </c>
    </row>
    <row r="733" spans="1:2">
      <c r="A733" s="18">
        <v>1528.5</v>
      </c>
      <c r="B733" s="18" t="s">
        <v>71</v>
      </c>
    </row>
    <row r="734" spans="1:2">
      <c r="A734" s="18">
        <f t="shared" ref="A734" si="93">SUM(A732:A733)</f>
        <v>3050.5</v>
      </c>
      <c r="B734" s="18" t="s">
        <v>113</v>
      </c>
    </row>
    <row r="735" spans="1:2">
      <c r="A735" s="18"/>
      <c r="B735" s="18"/>
    </row>
    <row r="736" spans="1:2">
      <c r="A736" s="7">
        <v>38671</v>
      </c>
      <c r="B736" s="18"/>
    </row>
    <row r="737" spans="1:2">
      <c r="A737" s="18">
        <v>1535</v>
      </c>
      <c r="B737" s="18" t="s">
        <v>72</v>
      </c>
    </row>
    <row r="738" spans="1:2">
      <c r="A738" s="18">
        <v>1541.5</v>
      </c>
      <c r="B738" s="18" t="s">
        <v>73</v>
      </c>
    </row>
    <row r="739" spans="1:2">
      <c r="A739" s="18">
        <f t="shared" ref="A739" si="94">SUM(A737:A738)</f>
        <v>3076.5</v>
      </c>
      <c r="B739" s="18" t="s">
        <v>113</v>
      </c>
    </row>
    <row r="740" spans="1:2">
      <c r="A740" s="18"/>
      <c r="B740" s="18"/>
    </row>
    <row r="741" spans="1:2">
      <c r="A741" s="7">
        <v>38671</v>
      </c>
      <c r="B741" s="18"/>
    </row>
    <row r="742" spans="1:2">
      <c r="A742" s="18">
        <v>1535</v>
      </c>
      <c r="B742" s="18" t="s">
        <v>72</v>
      </c>
    </row>
    <row r="743" spans="1:2">
      <c r="A743" s="18">
        <v>1541.5</v>
      </c>
      <c r="B743" s="18" t="s">
        <v>73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ignoredErrors>
    <ignoredError sqref="A8 A231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2009</vt:lpstr>
      <vt:lpstr>July 2009</vt:lpstr>
      <vt:lpstr>August 2009</vt:lpstr>
      <vt:lpstr>September 2009</vt:lpstr>
      <vt:lpstr>Daily</vt:lpstr>
    </vt:vector>
  </TitlesOfParts>
  <Company>sdf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Cameron Bracken</cp:lastModifiedBy>
  <dcterms:created xsi:type="dcterms:W3CDTF">2009-07-01T22:09:44Z</dcterms:created>
  <dcterms:modified xsi:type="dcterms:W3CDTF">2009-10-04T19:31:02Z</dcterms:modified>
</cp:coreProperties>
</file>