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80" yWindow="900" windowWidth="20640" windowHeight="13155" activeTab="6"/>
  </bookViews>
  <sheets>
    <sheet name="Summary" sheetId="19" r:id="rId1"/>
    <sheet name="2005" sheetId="4" r:id="rId2"/>
    <sheet name="2006" sheetId="25" r:id="rId3"/>
    <sheet name="2007" sheetId="26" r:id="rId4"/>
    <sheet name="2008" sheetId="27" r:id="rId5"/>
    <sheet name="2009" sheetId="24" r:id="rId6"/>
    <sheet name="2005-2009" sheetId="17" r:id="rId7"/>
  </sheets>
  <calcPr calcId="124519"/>
</workbook>
</file>

<file path=xl/calcChain.xml><?xml version="1.0" encoding="utf-8"?>
<calcChain xmlns="http://schemas.openxmlformats.org/spreadsheetml/2006/main">
  <c r="F5" i="26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5" i="2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5" i="27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5" i="24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C18" i="27"/>
  <c r="C18" i="26"/>
  <c r="B18"/>
  <c r="C18" i="25"/>
  <c r="B18"/>
  <c r="C19" s="1"/>
  <c r="G16" i="4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B18" s="1"/>
  <c r="C18" i="24"/>
  <c r="B18"/>
  <c r="C19"/>
  <c r="C66" i="17"/>
  <c r="B66"/>
  <c r="B18" i="27" l="1"/>
  <c r="C19" s="1"/>
  <c r="C18" i="4"/>
  <c r="C19" s="1"/>
  <c r="C19" i="26"/>
  <c r="C67" i="17"/>
</calcChain>
</file>

<file path=xl/comments1.xml><?xml version="1.0" encoding="utf-8"?>
<comments xmlns="http://schemas.openxmlformats.org/spreadsheetml/2006/main">
  <authors>
    <author>Cameron Bracken</author>
  </authors>
  <commentList>
    <comment ref="C10" authorId="0">
      <text>
        <r>
          <rPr>
            <b/>
            <sz val="8"/>
            <color indexed="81"/>
            <rFont val="Tahoma"/>
            <charset val="1"/>
          </rPr>
          <t>Cameron Bracken:</t>
        </r>
        <r>
          <rPr>
            <sz val="8"/>
            <color indexed="81"/>
            <rFont val="Tahoma"/>
            <charset val="1"/>
          </rPr>
          <t xml:space="preserve">
Problem with the rules that calculate bas flow in dry years for June, needs to be corrected. </t>
        </r>
      </text>
    </comment>
  </commentList>
</comments>
</file>

<file path=xl/sharedStrings.xml><?xml version="1.0" encoding="utf-8"?>
<sst xmlns="http://schemas.openxmlformats.org/spreadsheetml/2006/main" count="142" uniqueCount="35">
  <si>
    <t>Historic</t>
  </si>
  <si>
    <t>Modeled</t>
  </si>
  <si>
    <t>Annual Release Vol</t>
  </si>
  <si>
    <t>Continuous run from 1998 - 2009</t>
  </si>
  <si>
    <t>% difference of historical</t>
  </si>
  <si>
    <t>12 year release volume</t>
  </si>
  <si>
    <t>Started with December 31, 2004 PE, and used historic inflow</t>
  </si>
  <si>
    <t>Flaming Gorge Release</t>
  </si>
  <si>
    <t>Flaming Gorge PE</t>
  </si>
  <si>
    <t>Ramp Up</t>
  </si>
  <si>
    <t>PPC</t>
  </si>
  <si>
    <t>Previous</t>
  </si>
  <si>
    <t>Bypass</t>
  </si>
  <si>
    <t>Remaining</t>
  </si>
  <si>
    <t>Ramp Down</t>
  </si>
  <si>
    <t>Days under operation type</t>
  </si>
  <si>
    <t>FG Spring Hydrologic classification</t>
  </si>
  <si>
    <t>Yampa Spring Hydrologic classification</t>
  </si>
  <si>
    <t>FG Base Flow Hydrologic classification</t>
  </si>
  <si>
    <t>Started with December 31, 2005 PE, and used historic inflow</t>
  </si>
  <si>
    <t>Started with December 31, 2006 PE, and used historic inflow</t>
  </si>
  <si>
    <t>Notes</t>
  </si>
  <si>
    <t>Average</t>
  </si>
  <si>
    <t>Dry</t>
  </si>
  <si>
    <t>Moderately Dry</t>
  </si>
  <si>
    <t>Wet</t>
  </si>
  <si>
    <t>Moderately Wet</t>
  </si>
  <si>
    <t xml:space="preserve">Base flow magnitudes match but peak releases all occur in June where in the observed, the peak was distributed in june and july, possibly due to timing with Yampa </t>
  </si>
  <si>
    <t>Peak matched almost exactly but base flows were lower in the spring and higher in the fall/winter</t>
  </si>
  <si>
    <t xml:space="preserve">Timing of peak and fall base flow is off. </t>
  </si>
  <si>
    <t xml:space="preserve">Dry year.  The spring base flow was off along with the magnitude and timing of the spring peak.  This caused error of 20%.  The historic release draws down the reservoir much more then the modeled release. </t>
  </si>
  <si>
    <t>Flaming Gorge Volume</t>
  </si>
  <si>
    <t xml:space="preserve">Very low overall error and good agreement in pool elevation but peak is too high, possibly du to bypass that need not have happened. </t>
  </si>
  <si>
    <t>Questions</t>
  </si>
  <si>
    <t>Should the period after May 1 before the ramp up return to base flow or stay at March/April release?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</si>
</sst>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4" fontId="1" fillId="0" borderId="1" xfId="0" applyNumberFormat="1" applyFont="1" applyBorder="1" applyAlignment="1">
      <alignment horizontal="right" wrapText="1"/>
    </xf>
    <xf numFmtId="4" fontId="0" fillId="0" borderId="0" xfId="0" applyNumberFormat="1"/>
    <xf numFmtId="0" fontId="0" fillId="0" borderId="0" xfId="0" applyAlignment="1"/>
    <xf numFmtId="2" fontId="1" fillId="0" borderId="1" xfId="0" applyNumberFormat="1" applyFont="1" applyBorder="1" applyAlignment="1">
      <alignment horizontal="right" wrapText="1"/>
    </xf>
    <xf numFmtId="4" fontId="1" fillId="2" borderId="1" xfId="0" applyNumberFormat="1" applyFont="1" applyFill="1" applyBorder="1" applyAlignment="1">
      <alignment horizontal="right" wrapText="1"/>
    </xf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4" fontId="1" fillId="0" borderId="1" xfId="0" applyNumberFormat="1" applyFont="1" applyFill="1" applyBorder="1" applyAlignment="1">
      <alignment horizontal="right" wrapText="1"/>
    </xf>
    <xf numFmtId="0" fontId="0" fillId="0" borderId="0" xfId="0" applyFill="1"/>
    <xf numFmtId="0" fontId="0" fillId="3" borderId="2" xfId="0" applyFont="1" applyFill="1" applyBorder="1"/>
    <xf numFmtId="0" fontId="0" fillId="0" borderId="2" xfId="0" applyBorder="1" applyAlignment="1">
      <alignment wrapText="1"/>
    </xf>
    <xf numFmtId="0" fontId="0" fillId="3" borderId="3" xfId="0" applyFont="1" applyFill="1" applyBorder="1"/>
    <xf numFmtId="0" fontId="0" fillId="0" borderId="3" xfId="0" applyBorder="1" applyAlignment="1">
      <alignment wrapText="1"/>
    </xf>
    <xf numFmtId="0" fontId="0" fillId="0" borderId="4" xfId="0" applyBorder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2091456482378209E-2"/>
          <c:y val="4.6006853310002919E-2"/>
          <c:w val="0.89215096776004599"/>
          <c:h val="0.8162962962962963"/>
        </c:manualLayout>
      </c:layout>
      <c:lineChart>
        <c:grouping val="standard"/>
        <c:ser>
          <c:idx val="0"/>
          <c:order val="0"/>
          <c:tx>
            <c:strRef>
              <c:f>'2005'!$B$4</c:f>
              <c:strCache>
                <c:ptCount val="1"/>
                <c:pt idx="0">
                  <c:v>Historic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'2005'!$A$5:$A$16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'2005'!$B$5:$B$16</c:f>
              <c:numCache>
                <c:formatCode>#,##0.00</c:formatCode>
                <c:ptCount val="12"/>
                <c:pt idx="0">
                  <c:v>805.6</c:v>
                </c:pt>
                <c:pt idx="1">
                  <c:v>902.77</c:v>
                </c:pt>
                <c:pt idx="2">
                  <c:v>999.3</c:v>
                </c:pt>
                <c:pt idx="3">
                  <c:v>980.06</c:v>
                </c:pt>
                <c:pt idx="4">
                  <c:v>989.2</c:v>
                </c:pt>
                <c:pt idx="5">
                  <c:v>2962.87</c:v>
                </c:pt>
                <c:pt idx="6">
                  <c:v>3252.23</c:v>
                </c:pt>
                <c:pt idx="7">
                  <c:v>1612.93</c:v>
                </c:pt>
                <c:pt idx="8">
                  <c:v>1404.19</c:v>
                </c:pt>
                <c:pt idx="9">
                  <c:v>1410.23</c:v>
                </c:pt>
                <c:pt idx="10">
                  <c:v>1406.37</c:v>
                </c:pt>
                <c:pt idx="11">
                  <c:v>1400.62</c:v>
                </c:pt>
              </c:numCache>
            </c:numRef>
          </c:val>
        </c:ser>
        <c:ser>
          <c:idx val="1"/>
          <c:order val="1"/>
          <c:tx>
            <c:strRef>
              <c:f>'2005'!$C$4</c:f>
              <c:strCache>
                <c:ptCount val="1"/>
                <c:pt idx="0">
                  <c:v>Modeled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'2005'!$A$5:$A$16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'2005'!$C$5:$C$16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1621.29</c:v>
                </c:pt>
                <c:pt idx="5">
                  <c:v>4356.17</c:v>
                </c:pt>
                <c:pt idx="6">
                  <c:v>1524.21</c:v>
                </c:pt>
                <c:pt idx="7">
                  <c:v>1474.25</c:v>
                </c:pt>
                <c:pt idx="8">
                  <c:v>1474.25</c:v>
                </c:pt>
                <c:pt idx="9">
                  <c:v>1474.25</c:v>
                </c:pt>
                <c:pt idx="10">
                  <c:v>1474.25</c:v>
                </c:pt>
                <c:pt idx="11">
                  <c:v>1474.25</c:v>
                </c:pt>
              </c:numCache>
            </c:numRef>
          </c:val>
        </c:ser>
        <c:marker val="1"/>
        <c:axId val="72852608"/>
        <c:axId val="72854144"/>
      </c:lineChart>
      <c:dateAx>
        <c:axId val="72852608"/>
        <c:scaling>
          <c:orientation val="minMax"/>
        </c:scaling>
        <c:axPos val="b"/>
        <c:numFmt formatCode="[$-409]mmm;@" sourceLinked="0"/>
        <c:tickLblPos val="nextTo"/>
        <c:crossAx val="72854144"/>
        <c:crosses val="autoZero"/>
        <c:auto val="1"/>
        <c:lblOffset val="100"/>
      </c:dateAx>
      <c:valAx>
        <c:axId val="72854144"/>
        <c:scaling>
          <c:orientation val="minMax"/>
        </c:scaling>
        <c:axPos val="l"/>
        <c:numFmt formatCode="#,##0" sourceLinked="0"/>
        <c:tickLblPos val="nextTo"/>
        <c:crossAx val="7285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0920974450386"/>
          <c:y val="0.11682852143482064"/>
          <c:w val="0.16549019607843138"/>
          <c:h val="0.17925925925925926"/>
        </c:manualLayout>
      </c:layout>
    </c:legend>
    <c:plotVisOnly val="1"/>
  </c:chart>
  <c:spPr>
    <a:ln>
      <a:noFill/>
    </a:ln>
  </c:spPr>
  <c:txPr>
    <a:bodyPr/>
    <a:lstStyle/>
    <a:p>
      <a:pPr>
        <a:defRPr baseline="0">
          <a:latin typeface="Palatino Linotype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</a:t>
            </a:r>
            <a:r>
              <a:rPr lang="en-US" baseline="0"/>
              <a:t> PE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'2009'!$D$4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'2009'!$A$5:$A$16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'2009'!$D$5:$D$16</c:f>
              <c:numCache>
                <c:formatCode>#,##0.00</c:formatCode>
                <c:ptCount val="12"/>
                <c:pt idx="0">
                  <c:v>6020.01</c:v>
                </c:pt>
                <c:pt idx="1">
                  <c:v>6019.63</c:v>
                </c:pt>
                <c:pt idx="2">
                  <c:v>6019.63</c:v>
                </c:pt>
                <c:pt idx="3">
                  <c:v>6020.18</c:v>
                </c:pt>
                <c:pt idx="4">
                  <c:v>6021.21</c:v>
                </c:pt>
                <c:pt idx="5">
                  <c:v>6020.33</c:v>
                </c:pt>
                <c:pt idx="6">
                  <c:v>6029.83</c:v>
                </c:pt>
                <c:pt idx="7">
                  <c:v>6033.29</c:v>
                </c:pt>
                <c:pt idx="8">
                  <c:v>6032.53</c:v>
                </c:pt>
                <c:pt idx="9">
                  <c:v>6031.12</c:v>
                </c:pt>
                <c:pt idx="10">
                  <c:v>6029.69</c:v>
                </c:pt>
                <c:pt idx="11">
                  <c:v>6028.67</c:v>
                </c:pt>
              </c:numCache>
            </c:numRef>
          </c:val>
        </c:ser>
        <c:ser>
          <c:idx val="1"/>
          <c:order val="1"/>
          <c:tx>
            <c:strRef>
              <c:f>'2009'!$E$4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'2009'!$A$5:$A$16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'2009'!$E$5:$E$16</c:f>
              <c:numCache>
                <c:formatCode>General</c:formatCode>
                <c:ptCount val="12"/>
                <c:pt idx="0">
                  <c:v>6020.49</c:v>
                </c:pt>
                <c:pt idx="1">
                  <c:v>6020.57</c:v>
                </c:pt>
                <c:pt idx="2">
                  <c:v>6021.07</c:v>
                </c:pt>
                <c:pt idx="3">
                  <c:v>6021.62</c:v>
                </c:pt>
                <c:pt idx="4">
                  <c:v>6021.31</c:v>
                </c:pt>
                <c:pt idx="5">
                  <c:v>6016.71</c:v>
                </c:pt>
                <c:pt idx="6">
                  <c:v>6026.36</c:v>
                </c:pt>
                <c:pt idx="7">
                  <c:v>6030.07</c:v>
                </c:pt>
                <c:pt idx="8">
                  <c:v>6029.66</c:v>
                </c:pt>
                <c:pt idx="9">
                  <c:v>6028.58</c:v>
                </c:pt>
                <c:pt idx="10">
                  <c:v>6027.21</c:v>
                </c:pt>
                <c:pt idx="11">
                  <c:v>6026.09</c:v>
                </c:pt>
              </c:numCache>
            </c:numRef>
          </c:val>
        </c:ser>
        <c:marker val="1"/>
        <c:axId val="73972352"/>
        <c:axId val="73974144"/>
      </c:lineChart>
      <c:dateAx>
        <c:axId val="73972352"/>
        <c:scaling>
          <c:orientation val="minMax"/>
        </c:scaling>
        <c:axPos val="b"/>
        <c:numFmt formatCode="m/d/yyyy" sourceLinked="1"/>
        <c:tickLblPos val="nextTo"/>
        <c:crossAx val="73974144"/>
        <c:crosses val="autoZero"/>
        <c:auto val="1"/>
        <c:lblOffset val="100"/>
      </c:dateAx>
      <c:valAx>
        <c:axId val="73974144"/>
        <c:scaling>
          <c:orientation val="minMax"/>
        </c:scaling>
        <c:axPos val="l"/>
        <c:majorGridlines/>
        <c:numFmt formatCode="#,##0.00" sourceLinked="1"/>
        <c:tickLblPos val="nextTo"/>
        <c:crossAx val="7397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 Release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'2005-2009'!$B$3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'2005-2009'!$A$4:$A$63</c:f>
              <c:numCache>
                <c:formatCode>m/d/yyyy</c:formatCode>
                <c:ptCount val="6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</c:numCache>
            </c:numRef>
          </c:cat>
          <c:val>
            <c:numRef>
              <c:f>'2005-2009'!$B$4:$B$63</c:f>
              <c:numCache>
                <c:formatCode>0.00</c:formatCode>
                <c:ptCount val="60"/>
                <c:pt idx="0">
                  <c:v>805.6</c:v>
                </c:pt>
                <c:pt idx="1">
                  <c:v>902.77</c:v>
                </c:pt>
                <c:pt idx="2">
                  <c:v>999.3</c:v>
                </c:pt>
                <c:pt idx="3">
                  <c:v>980.06</c:v>
                </c:pt>
                <c:pt idx="4">
                  <c:v>989.2</c:v>
                </c:pt>
                <c:pt idx="5">
                  <c:v>2962.87</c:v>
                </c:pt>
                <c:pt idx="6">
                  <c:v>3252.23</c:v>
                </c:pt>
                <c:pt idx="7">
                  <c:v>1612.93</c:v>
                </c:pt>
                <c:pt idx="8">
                  <c:v>1404.19</c:v>
                </c:pt>
                <c:pt idx="9">
                  <c:v>1410.23</c:v>
                </c:pt>
                <c:pt idx="10">
                  <c:v>1406.37</c:v>
                </c:pt>
                <c:pt idx="11">
                  <c:v>1400.62</c:v>
                </c:pt>
                <c:pt idx="12">
                  <c:v>1398.09</c:v>
                </c:pt>
                <c:pt idx="13">
                  <c:v>1381.27</c:v>
                </c:pt>
                <c:pt idx="14">
                  <c:v>1408.77</c:v>
                </c:pt>
                <c:pt idx="15">
                  <c:v>1411.14</c:v>
                </c:pt>
                <c:pt idx="16">
                  <c:v>1412.5</c:v>
                </c:pt>
                <c:pt idx="17">
                  <c:v>2951.9</c:v>
                </c:pt>
                <c:pt idx="18">
                  <c:v>1303.0899999999999</c:v>
                </c:pt>
                <c:pt idx="19">
                  <c:v>876.27</c:v>
                </c:pt>
                <c:pt idx="20">
                  <c:v>820.46</c:v>
                </c:pt>
                <c:pt idx="21">
                  <c:v>841.45</c:v>
                </c:pt>
                <c:pt idx="22">
                  <c:v>812.05</c:v>
                </c:pt>
                <c:pt idx="23">
                  <c:v>812.53</c:v>
                </c:pt>
                <c:pt idx="24">
                  <c:v>1230.47</c:v>
                </c:pt>
                <c:pt idx="25">
                  <c:v>1223.55</c:v>
                </c:pt>
                <c:pt idx="26">
                  <c:v>1182.9000000000001</c:v>
                </c:pt>
                <c:pt idx="27">
                  <c:v>829.19</c:v>
                </c:pt>
                <c:pt idx="28">
                  <c:v>833.12</c:v>
                </c:pt>
                <c:pt idx="29">
                  <c:v>2244.9</c:v>
                </c:pt>
                <c:pt idx="30">
                  <c:v>1155.19</c:v>
                </c:pt>
                <c:pt idx="31">
                  <c:v>888.1</c:v>
                </c:pt>
                <c:pt idx="32">
                  <c:v>825.06</c:v>
                </c:pt>
                <c:pt idx="33">
                  <c:v>830.9</c:v>
                </c:pt>
                <c:pt idx="34">
                  <c:v>814.27</c:v>
                </c:pt>
                <c:pt idx="35">
                  <c:v>816.12</c:v>
                </c:pt>
                <c:pt idx="36">
                  <c:v>820.27</c:v>
                </c:pt>
                <c:pt idx="37">
                  <c:v>819.25</c:v>
                </c:pt>
                <c:pt idx="38">
                  <c:v>818.87</c:v>
                </c:pt>
                <c:pt idx="39">
                  <c:v>818.73</c:v>
                </c:pt>
                <c:pt idx="40">
                  <c:v>895.97</c:v>
                </c:pt>
                <c:pt idx="41">
                  <c:v>1641.25</c:v>
                </c:pt>
                <c:pt idx="42">
                  <c:v>2975.34</c:v>
                </c:pt>
                <c:pt idx="43">
                  <c:v>1513.94</c:v>
                </c:pt>
                <c:pt idx="44">
                  <c:v>1501.39</c:v>
                </c:pt>
                <c:pt idx="45">
                  <c:v>1498.63</c:v>
                </c:pt>
                <c:pt idx="46">
                  <c:v>1147.33</c:v>
                </c:pt>
                <c:pt idx="47">
                  <c:v>1091.43</c:v>
                </c:pt>
                <c:pt idx="48">
                  <c:v>1289.6099999999999</c:v>
                </c:pt>
                <c:pt idx="49">
                  <c:v>1295.74</c:v>
                </c:pt>
                <c:pt idx="50">
                  <c:v>1111.0999999999999</c:v>
                </c:pt>
                <c:pt idx="51">
                  <c:v>841.74</c:v>
                </c:pt>
                <c:pt idx="52">
                  <c:v>835.97</c:v>
                </c:pt>
                <c:pt idx="53">
                  <c:v>2438.5100000000002</c:v>
                </c:pt>
                <c:pt idx="54">
                  <c:v>1621.65</c:v>
                </c:pt>
                <c:pt idx="55">
                  <c:v>1895.05</c:v>
                </c:pt>
                <c:pt idx="56">
                  <c:v>2023.62</c:v>
                </c:pt>
                <c:pt idx="57">
                  <c:v>2018.87</c:v>
                </c:pt>
                <c:pt idx="58">
                  <c:v>1779.41</c:v>
                </c:pt>
                <c:pt idx="59">
                  <c:v>1755.2</c:v>
                </c:pt>
              </c:numCache>
            </c:numRef>
          </c:val>
        </c:ser>
        <c:ser>
          <c:idx val="1"/>
          <c:order val="1"/>
          <c:tx>
            <c:strRef>
              <c:f>'2005-2009'!$C$3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'2005-2009'!$A$4:$A$63</c:f>
              <c:numCache>
                <c:formatCode>m/d/yyyy</c:formatCode>
                <c:ptCount val="6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</c:numCache>
            </c:numRef>
          </c:cat>
          <c:val>
            <c:numRef>
              <c:f>'2005-2009'!$C$4:$C$63</c:f>
              <c:numCache>
                <c:formatCode>General</c:formatCode>
                <c:ptCount val="6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1621.29</c:v>
                </c:pt>
                <c:pt idx="5">
                  <c:v>4356.17</c:v>
                </c:pt>
                <c:pt idx="6">
                  <c:v>1524.21</c:v>
                </c:pt>
                <c:pt idx="7">
                  <c:v>1474.25</c:v>
                </c:pt>
                <c:pt idx="8">
                  <c:v>1474.25</c:v>
                </c:pt>
                <c:pt idx="9">
                  <c:v>1474.25</c:v>
                </c:pt>
                <c:pt idx="10">
                  <c:v>1474.25</c:v>
                </c:pt>
                <c:pt idx="11">
                  <c:v>1474.25</c:v>
                </c:pt>
                <c:pt idx="12">
                  <c:v>1310.45</c:v>
                </c:pt>
                <c:pt idx="13">
                  <c:v>1310.45</c:v>
                </c:pt>
                <c:pt idx="14">
                  <c:v>800</c:v>
                </c:pt>
                <c:pt idx="15">
                  <c:v>800</c:v>
                </c:pt>
                <c:pt idx="16">
                  <c:v>1621.29</c:v>
                </c:pt>
                <c:pt idx="17">
                  <c:v>3397.61</c:v>
                </c:pt>
                <c:pt idx="18">
                  <c:v>1172.6600000000001</c:v>
                </c:pt>
                <c:pt idx="19">
                  <c:v>1135.67</c:v>
                </c:pt>
                <c:pt idx="20">
                  <c:v>1135.67</c:v>
                </c:pt>
                <c:pt idx="21">
                  <c:v>1135.67</c:v>
                </c:pt>
                <c:pt idx="22">
                  <c:v>1135.67</c:v>
                </c:pt>
                <c:pt idx="23">
                  <c:v>1135.67</c:v>
                </c:pt>
                <c:pt idx="24">
                  <c:v>1009.48</c:v>
                </c:pt>
                <c:pt idx="25">
                  <c:v>1009.48</c:v>
                </c:pt>
                <c:pt idx="26">
                  <c:v>800</c:v>
                </c:pt>
                <c:pt idx="27">
                  <c:v>800</c:v>
                </c:pt>
                <c:pt idx="28">
                  <c:v>1621.29</c:v>
                </c:pt>
                <c:pt idx="29">
                  <c:v>1040.67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1621.29</c:v>
                </c:pt>
                <c:pt idx="41">
                  <c:v>3823.69</c:v>
                </c:pt>
                <c:pt idx="42">
                  <c:v>1046.8699999999999</c:v>
                </c:pt>
                <c:pt idx="43">
                  <c:v>1014.32</c:v>
                </c:pt>
                <c:pt idx="44">
                  <c:v>1014.32</c:v>
                </c:pt>
                <c:pt idx="45">
                  <c:v>1014.32</c:v>
                </c:pt>
                <c:pt idx="46">
                  <c:v>1014.32</c:v>
                </c:pt>
                <c:pt idx="47">
                  <c:v>1014.32</c:v>
                </c:pt>
                <c:pt idx="48">
                  <c:v>901.61</c:v>
                </c:pt>
                <c:pt idx="49">
                  <c:v>901.61</c:v>
                </c:pt>
                <c:pt idx="50">
                  <c:v>957.02</c:v>
                </c:pt>
                <c:pt idx="51">
                  <c:v>957.02</c:v>
                </c:pt>
                <c:pt idx="52">
                  <c:v>1744.37</c:v>
                </c:pt>
                <c:pt idx="53">
                  <c:v>4692.3900000000003</c:v>
                </c:pt>
                <c:pt idx="54">
                  <c:v>2066.29</c:v>
                </c:pt>
                <c:pt idx="55">
                  <c:v>2012.61</c:v>
                </c:pt>
                <c:pt idx="56">
                  <c:v>2012.61</c:v>
                </c:pt>
                <c:pt idx="57">
                  <c:v>2012.61</c:v>
                </c:pt>
                <c:pt idx="58">
                  <c:v>2012.61</c:v>
                </c:pt>
                <c:pt idx="59">
                  <c:v>2012.61</c:v>
                </c:pt>
              </c:numCache>
            </c:numRef>
          </c:val>
        </c:ser>
        <c:marker val="1"/>
        <c:axId val="73913472"/>
        <c:axId val="73915008"/>
      </c:lineChart>
      <c:dateAx>
        <c:axId val="73913472"/>
        <c:scaling>
          <c:orientation val="minMax"/>
        </c:scaling>
        <c:axPos val="b"/>
        <c:numFmt formatCode="m/d/yyyy" sourceLinked="1"/>
        <c:tickLblPos val="nextTo"/>
        <c:crossAx val="73915008"/>
        <c:crosses val="autoZero"/>
        <c:auto val="1"/>
        <c:lblOffset val="100"/>
      </c:dateAx>
      <c:valAx>
        <c:axId val="73915008"/>
        <c:scaling>
          <c:orientation val="minMax"/>
        </c:scaling>
        <c:axPos val="l"/>
        <c:majorGridlines/>
        <c:numFmt formatCode="0.00" sourceLinked="1"/>
        <c:tickLblPos val="nextTo"/>
        <c:crossAx val="7391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 PE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'2005-2009'!$D$3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'2005-2009'!$A$4:$A$63</c:f>
              <c:numCache>
                <c:formatCode>m/d/yyyy</c:formatCode>
                <c:ptCount val="6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</c:numCache>
            </c:numRef>
          </c:cat>
          <c:val>
            <c:numRef>
              <c:f>'2005-2009'!$D$4:$D$63</c:f>
              <c:numCache>
                <c:formatCode>0.00</c:formatCode>
                <c:ptCount val="60"/>
                <c:pt idx="0">
                  <c:v>6013.09</c:v>
                </c:pt>
                <c:pt idx="1">
                  <c:v>6013.81</c:v>
                </c:pt>
                <c:pt idx="2">
                  <c:v>6014.39</c:v>
                </c:pt>
                <c:pt idx="3">
                  <c:v>6016.39</c:v>
                </c:pt>
                <c:pt idx="4">
                  <c:v>6018.01</c:v>
                </c:pt>
                <c:pt idx="5">
                  <c:v>6020.29</c:v>
                </c:pt>
                <c:pt idx="6">
                  <c:v>6025.53</c:v>
                </c:pt>
                <c:pt idx="7">
                  <c:v>6026.61</c:v>
                </c:pt>
                <c:pt idx="8">
                  <c:v>6026.23</c:v>
                </c:pt>
                <c:pt idx="9">
                  <c:v>6025.45</c:v>
                </c:pt>
                <c:pt idx="10">
                  <c:v>6024.68</c:v>
                </c:pt>
                <c:pt idx="11">
                  <c:v>6023.71</c:v>
                </c:pt>
                <c:pt idx="12">
                  <c:v>6022.85</c:v>
                </c:pt>
                <c:pt idx="13">
                  <c:v>6022.17</c:v>
                </c:pt>
                <c:pt idx="14">
                  <c:v>6021.46</c:v>
                </c:pt>
                <c:pt idx="15">
                  <c:v>6021.2</c:v>
                </c:pt>
                <c:pt idx="16">
                  <c:v>6021.59</c:v>
                </c:pt>
                <c:pt idx="17">
                  <c:v>6020.81</c:v>
                </c:pt>
                <c:pt idx="18">
                  <c:v>6024.17</c:v>
                </c:pt>
                <c:pt idx="19">
                  <c:v>6024.29</c:v>
                </c:pt>
                <c:pt idx="20">
                  <c:v>6024.35</c:v>
                </c:pt>
                <c:pt idx="21">
                  <c:v>6024.19</c:v>
                </c:pt>
                <c:pt idx="22">
                  <c:v>6024.37</c:v>
                </c:pt>
                <c:pt idx="23">
                  <c:v>6024.5</c:v>
                </c:pt>
                <c:pt idx="24">
                  <c:v>6023.99</c:v>
                </c:pt>
                <c:pt idx="25">
                  <c:v>6023.61</c:v>
                </c:pt>
                <c:pt idx="26">
                  <c:v>6023.65</c:v>
                </c:pt>
                <c:pt idx="27">
                  <c:v>6025.19</c:v>
                </c:pt>
                <c:pt idx="28">
                  <c:v>6025.71</c:v>
                </c:pt>
                <c:pt idx="29">
                  <c:v>6024.67</c:v>
                </c:pt>
                <c:pt idx="30">
                  <c:v>6023.89</c:v>
                </c:pt>
                <c:pt idx="31">
                  <c:v>6023.31</c:v>
                </c:pt>
                <c:pt idx="32">
                  <c:v>6022.87</c:v>
                </c:pt>
                <c:pt idx="33">
                  <c:v>6022.35</c:v>
                </c:pt>
                <c:pt idx="34">
                  <c:v>6022.07</c:v>
                </c:pt>
                <c:pt idx="35">
                  <c:v>6021.81</c:v>
                </c:pt>
                <c:pt idx="36">
                  <c:v>6021.4</c:v>
                </c:pt>
                <c:pt idx="37">
                  <c:v>6021.15</c:v>
                </c:pt>
                <c:pt idx="38">
                  <c:v>6021.15</c:v>
                </c:pt>
                <c:pt idx="39">
                  <c:v>6021.55</c:v>
                </c:pt>
                <c:pt idx="40">
                  <c:v>6021.85</c:v>
                </c:pt>
                <c:pt idx="41">
                  <c:v>6021.85</c:v>
                </c:pt>
                <c:pt idx="42">
                  <c:v>6021.15</c:v>
                </c:pt>
                <c:pt idx="43">
                  <c:v>6022.43</c:v>
                </c:pt>
                <c:pt idx="44">
                  <c:v>6022.11</c:v>
                </c:pt>
                <c:pt idx="45">
                  <c:v>6021.25</c:v>
                </c:pt>
                <c:pt idx="46">
                  <c:v>6020.97</c:v>
                </c:pt>
                <c:pt idx="47">
                  <c:v>6020.91</c:v>
                </c:pt>
                <c:pt idx="48">
                  <c:v>6020.01</c:v>
                </c:pt>
                <c:pt idx="49">
                  <c:v>6019.63</c:v>
                </c:pt>
                <c:pt idx="50">
                  <c:v>6019.63</c:v>
                </c:pt>
                <c:pt idx="51">
                  <c:v>6020.18</c:v>
                </c:pt>
                <c:pt idx="52">
                  <c:v>6021.21</c:v>
                </c:pt>
                <c:pt idx="53">
                  <c:v>6020.33</c:v>
                </c:pt>
                <c:pt idx="54">
                  <c:v>6029.83</c:v>
                </c:pt>
                <c:pt idx="55">
                  <c:v>6033.29</c:v>
                </c:pt>
                <c:pt idx="56">
                  <c:v>6032.53</c:v>
                </c:pt>
                <c:pt idx="57">
                  <c:v>6031.12</c:v>
                </c:pt>
                <c:pt idx="58">
                  <c:v>6029.69</c:v>
                </c:pt>
                <c:pt idx="59">
                  <c:v>6028.67</c:v>
                </c:pt>
              </c:numCache>
            </c:numRef>
          </c:val>
        </c:ser>
        <c:ser>
          <c:idx val="1"/>
          <c:order val="1"/>
          <c:tx>
            <c:strRef>
              <c:f>'2005-2009'!$E$3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'2005-2009'!$A$4:$A$63</c:f>
              <c:numCache>
                <c:formatCode>m/d/yyyy</c:formatCode>
                <c:ptCount val="60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</c:numCache>
            </c:numRef>
          </c:cat>
          <c:val>
            <c:numRef>
              <c:f>'2005-2009'!$E$4:$E$63</c:f>
              <c:numCache>
                <c:formatCode>General</c:formatCode>
                <c:ptCount val="60"/>
                <c:pt idx="0">
                  <c:v>6013.1</c:v>
                </c:pt>
                <c:pt idx="1">
                  <c:v>6013.89</c:v>
                </c:pt>
                <c:pt idx="2">
                  <c:v>6014.86</c:v>
                </c:pt>
                <c:pt idx="3">
                  <c:v>6017.05</c:v>
                </c:pt>
                <c:pt idx="4">
                  <c:v>6017.57</c:v>
                </c:pt>
                <c:pt idx="5">
                  <c:v>6017.43</c:v>
                </c:pt>
                <c:pt idx="6">
                  <c:v>6025.7</c:v>
                </c:pt>
                <c:pt idx="7">
                  <c:v>6027.01</c:v>
                </c:pt>
                <c:pt idx="8">
                  <c:v>6026.56</c:v>
                </c:pt>
                <c:pt idx="9">
                  <c:v>6025.75</c:v>
                </c:pt>
                <c:pt idx="10">
                  <c:v>6024.99</c:v>
                </c:pt>
                <c:pt idx="11">
                  <c:v>6023.92</c:v>
                </c:pt>
                <c:pt idx="12">
                  <c:v>6023.21</c:v>
                </c:pt>
                <c:pt idx="13">
                  <c:v>6022.69</c:v>
                </c:pt>
                <c:pt idx="14">
                  <c:v>6022.89</c:v>
                </c:pt>
                <c:pt idx="15">
                  <c:v>6023.56</c:v>
                </c:pt>
                <c:pt idx="16">
                  <c:v>6023.55</c:v>
                </c:pt>
                <c:pt idx="17">
                  <c:v>6022.03</c:v>
                </c:pt>
                <c:pt idx="18">
                  <c:v>6025.6</c:v>
                </c:pt>
                <c:pt idx="19">
                  <c:v>6025.31</c:v>
                </c:pt>
                <c:pt idx="20">
                  <c:v>6024.9</c:v>
                </c:pt>
                <c:pt idx="21">
                  <c:v>6024.36</c:v>
                </c:pt>
                <c:pt idx="22">
                  <c:v>6024.12</c:v>
                </c:pt>
                <c:pt idx="23">
                  <c:v>6023.78</c:v>
                </c:pt>
                <c:pt idx="24">
                  <c:v>6023.63</c:v>
                </c:pt>
                <c:pt idx="25">
                  <c:v>6023.59</c:v>
                </c:pt>
                <c:pt idx="26">
                  <c:v>6024.24</c:v>
                </c:pt>
                <c:pt idx="27">
                  <c:v>6025.72</c:v>
                </c:pt>
                <c:pt idx="28">
                  <c:v>6024.94</c:v>
                </c:pt>
                <c:pt idx="29">
                  <c:v>6025.72</c:v>
                </c:pt>
                <c:pt idx="30">
                  <c:v>6025.42</c:v>
                </c:pt>
                <c:pt idx="31">
                  <c:v>6024.99</c:v>
                </c:pt>
                <c:pt idx="32">
                  <c:v>6024.63</c:v>
                </c:pt>
                <c:pt idx="33">
                  <c:v>6024.25</c:v>
                </c:pt>
                <c:pt idx="34">
                  <c:v>6024.09</c:v>
                </c:pt>
                <c:pt idx="35">
                  <c:v>6023.9</c:v>
                </c:pt>
                <c:pt idx="36">
                  <c:v>6023.54</c:v>
                </c:pt>
                <c:pt idx="37">
                  <c:v>6023.32</c:v>
                </c:pt>
                <c:pt idx="38">
                  <c:v>6023.34</c:v>
                </c:pt>
                <c:pt idx="39">
                  <c:v>6023.7</c:v>
                </c:pt>
                <c:pt idx="40">
                  <c:v>6022.76</c:v>
                </c:pt>
                <c:pt idx="41">
                  <c:v>6019.18</c:v>
                </c:pt>
                <c:pt idx="42">
                  <c:v>6021.6</c:v>
                </c:pt>
                <c:pt idx="43">
                  <c:v>6023.7</c:v>
                </c:pt>
                <c:pt idx="44">
                  <c:v>6024.18</c:v>
                </c:pt>
                <c:pt idx="45">
                  <c:v>6024.18</c:v>
                </c:pt>
                <c:pt idx="46">
                  <c:v>6024.21</c:v>
                </c:pt>
                <c:pt idx="47">
                  <c:v>6024.32</c:v>
                </c:pt>
                <c:pt idx="48">
                  <c:v>6024.08</c:v>
                </c:pt>
                <c:pt idx="49">
                  <c:v>6024.31</c:v>
                </c:pt>
                <c:pt idx="50">
                  <c:v>6024.54</c:v>
                </c:pt>
                <c:pt idx="51">
                  <c:v>6024.82</c:v>
                </c:pt>
                <c:pt idx="52">
                  <c:v>6024.32</c:v>
                </c:pt>
                <c:pt idx="53">
                  <c:v>6019.82</c:v>
                </c:pt>
                <c:pt idx="54">
                  <c:v>6028.92</c:v>
                </c:pt>
                <c:pt idx="55">
                  <c:v>6032.25</c:v>
                </c:pt>
                <c:pt idx="56">
                  <c:v>6031.55</c:v>
                </c:pt>
                <c:pt idx="57">
                  <c:v>6030.19</c:v>
                </c:pt>
                <c:pt idx="58">
                  <c:v>6028.53</c:v>
                </c:pt>
                <c:pt idx="59">
                  <c:v>6027.12</c:v>
                </c:pt>
              </c:numCache>
            </c:numRef>
          </c:val>
        </c:ser>
        <c:marker val="1"/>
        <c:axId val="74009600"/>
        <c:axId val="74027776"/>
      </c:lineChart>
      <c:dateAx>
        <c:axId val="74009600"/>
        <c:scaling>
          <c:orientation val="minMax"/>
        </c:scaling>
        <c:axPos val="b"/>
        <c:numFmt formatCode="m/d/yyyy" sourceLinked="1"/>
        <c:tickLblPos val="nextTo"/>
        <c:crossAx val="74027776"/>
        <c:crosses val="autoZero"/>
        <c:auto val="1"/>
        <c:lblOffset val="100"/>
      </c:dateAx>
      <c:valAx>
        <c:axId val="74027776"/>
        <c:scaling>
          <c:orientation val="minMax"/>
          <c:min val="6010"/>
        </c:scaling>
        <c:axPos val="l"/>
        <c:majorGridlines/>
        <c:numFmt formatCode="0.00" sourceLinked="1"/>
        <c:tickLblPos val="nextTo"/>
        <c:crossAx val="7400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412143466938545"/>
          <c:y val="4.6655365995917179E-2"/>
          <c:w val="0.8749644925622474"/>
          <c:h val="0.78454760863225426"/>
        </c:manualLayout>
      </c:layout>
      <c:lineChart>
        <c:grouping val="standard"/>
        <c:ser>
          <c:idx val="0"/>
          <c:order val="0"/>
          <c:tx>
            <c:strRef>
              <c:f>'2005'!$D$4</c:f>
              <c:strCache>
                <c:ptCount val="1"/>
                <c:pt idx="0">
                  <c:v>Historic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'2005'!$A$5:$A$16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'2005'!$D$5:$D$16</c:f>
              <c:numCache>
                <c:formatCode>#,##0.00</c:formatCode>
                <c:ptCount val="12"/>
                <c:pt idx="0">
                  <c:v>6013.09</c:v>
                </c:pt>
                <c:pt idx="1">
                  <c:v>6013.81</c:v>
                </c:pt>
                <c:pt idx="2">
                  <c:v>6014.39</c:v>
                </c:pt>
                <c:pt idx="3">
                  <c:v>6016.39</c:v>
                </c:pt>
                <c:pt idx="4">
                  <c:v>6018.01</c:v>
                </c:pt>
                <c:pt idx="5">
                  <c:v>6020.29</c:v>
                </c:pt>
                <c:pt idx="6">
                  <c:v>6025.53</c:v>
                </c:pt>
                <c:pt idx="7">
                  <c:v>6026.61</c:v>
                </c:pt>
                <c:pt idx="8">
                  <c:v>6026.23</c:v>
                </c:pt>
                <c:pt idx="9">
                  <c:v>6025.45</c:v>
                </c:pt>
                <c:pt idx="10">
                  <c:v>6024.68</c:v>
                </c:pt>
                <c:pt idx="11">
                  <c:v>6023.71</c:v>
                </c:pt>
              </c:numCache>
            </c:numRef>
          </c:val>
        </c:ser>
        <c:ser>
          <c:idx val="1"/>
          <c:order val="1"/>
          <c:tx>
            <c:strRef>
              <c:f>'2005'!$E$4</c:f>
              <c:strCache>
                <c:ptCount val="1"/>
                <c:pt idx="0">
                  <c:v>Modeled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'2005'!$A$5:$A$16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'2005'!$E$5:$E$16</c:f>
              <c:numCache>
                <c:formatCode>General</c:formatCode>
                <c:ptCount val="12"/>
                <c:pt idx="0">
                  <c:v>6013.1</c:v>
                </c:pt>
                <c:pt idx="1">
                  <c:v>6013.89</c:v>
                </c:pt>
                <c:pt idx="2">
                  <c:v>6014.86</c:v>
                </c:pt>
                <c:pt idx="3">
                  <c:v>6017.05</c:v>
                </c:pt>
                <c:pt idx="4">
                  <c:v>6017.57</c:v>
                </c:pt>
                <c:pt idx="5">
                  <c:v>6017.43</c:v>
                </c:pt>
                <c:pt idx="6">
                  <c:v>6025.7</c:v>
                </c:pt>
                <c:pt idx="7">
                  <c:v>6027.01</c:v>
                </c:pt>
                <c:pt idx="8">
                  <c:v>6026.56</c:v>
                </c:pt>
                <c:pt idx="9">
                  <c:v>6025.75</c:v>
                </c:pt>
                <c:pt idx="10">
                  <c:v>6024.99</c:v>
                </c:pt>
                <c:pt idx="11">
                  <c:v>6023.92</c:v>
                </c:pt>
              </c:numCache>
            </c:numRef>
          </c:val>
        </c:ser>
        <c:marker val="1"/>
        <c:axId val="72879488"/>
        <c:axId val="72901760"/>
      </c:lineChart>
      <c:dateAx>
        <c:axId val="72879488"/>
        <c:scaling>
          <c:orientation val="minMax"/>
        </c:scaling>
        <c:axPos val="b"/>
        <c:numFmt formatCode="[$-409]mmm;@" sourceLinked="0"/>
        <c:tickLblPos val="nextTo"/>
        <c:crossAx val="72901760"/>
        <c:crosses val="autoZero"/>
        <c:auto val="1"/>
        <c:lblOffset val="100"/>
      </c:dateAx>
      <c:valAx>
        <c:axId val="72901760"/>
        <c:scaling>
          <c:orientation val="minMax"/>
        </c:scaling>
        <c:axPos val="l"/>
        <c:numFmt formatCode="#,##0" sourceLinked="0"/>
        <c:tickLblPos val="nextTo"/>
        <c:crossAx val="72879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8652045535505899"/>
          <c:y val="0.5852063283756197"/>
          <c:w val="0.16229125465243402"/>
          <c:h val="0.16743438320209975"/>
        </c:manualLayout>
      </c:layout>
    </c:legend>
    <c:plotVisOnly val="1"/>
  </c:chart>
  <c:spPr>
    <a:ln>
      <a:noFill/>
    </a:ln>
  </c:spPr>
  <c:txPr>
    <a:bodyPr/>
    <a:lstStyle/>
    <a:p>
      <a:pPr>
        <a:defRPr baseline="0">
          <a:latin typeface="Palatino Linotype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 Release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'2006'!$B$4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'2006'!$A$5:$A$16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'2006'!$B$5:$B$16</c:f>
              <c:numCache>
                <c:formatCode>#,##0.00</c:formatCode>
                <c:ptCount val="12"/>
                <c:pt idx="0">
                  <c:v>1398.09</c:v>
                </c:pt>
                <c:pt idx="1">
                  <c:v>1381.27</c:v>
                </c:pt>
                <c:pt idx="2">
                  <c:v>1408.77</c:v>
                </c:pt>
                <c:pt idx="3">
                  <c:v>1411.14</c:v>
                </c:pt>
                <c:pt idx="4">
                  <c:v>1412.5</c:v>
                </c:pt>
                <c:pt idx="5">
                  <c:v>2951.9</c:v>
                </c:pt>
                <c:pt idx="6">
                  <c:v>1303.0899999999999</c:v>
                </c:pt>
                <c:pt idx="7">
                  <c:v>876.27</c:v>
                </c:pt>
                <c:pt idx="8">
                  <c:v>820.46</c:v>
                </c:pt>
                <c:pt idx="9">
                  <c:v>841.45</c:v>
                </c:pt>
                <c:pt idx="10">
                  <c:v>812.05</c:v>
                </c:pt>
                <c:pt idx="11">
                  <c:v>812.53</c:v>
                </c:pt>
              </c:numCache>
            </c:numRef>
          </c:val>
        </c:ser>
        <c:ser>
          <c:idx val="1"/>
          <c:order val="1"/>
          <c:tx>
            <c:strRef>
              <c:f>'2006'!$C$4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'2006'!$A$5:$A$16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'2006'!$C$5:$C$16</c:f>
              <c:numCache>
                <c:formatCode>General</c:formatCode>
                <c:ptCount val="12"/>
                <c:pt idx="0">
                  <c:v>1098</c:v>
                </c:pt>
                <c:pt idx="1">
                  <c:v>1098</c:v>
                </c:pt>
                <c:pt idx="2">
                  <c:v>800</c:v>
                </c:pt>
                <c:pt idx="3">
                  <c:v>800</c:v>
                </c:pt>
                <c:pt idx="4">
                  <c:v>1621.29</c:v>
                </c:pt>
                <c:pt idx="5">
                  <c:v>3365.39</c:v>
                </c:pt>
                <c:pt idx="6">
                  <c:v>1205.05</c:v>
                </c:pt>
                <c:pt idx="7">
                  <c:v>1168.1099999999999</c:v>
                </c:pt>
                <c:pt idx="8">
                  <c:v>1168.1099999999999</c:v>
                </c:pt>
                <c:pt idx="9">
                  <c:v>1168.1099999999999</c:v>
                </c:pt>
                <c:pt idx="10">
                  <c:v>1168.1099999999999</c:v>
                </c:pt>
                <c:pt idx="11">
                  <c:v>1168.1099999999999</c:v>
                </c:pt>
              </c:numCache>
            </c:numRef>
          </c:val>
        </c:ser>
        <c:marker val="1"/>
        <c:axId val="72919296"/>
        <c:axId val="72933376"/>
      </c:lineChart>
      <c:dateAx>
        <c:axId val="72919296"/>
        <c:scaling>
          <c:orientation val="minMax"/>
        </c:scaling>
        <c:axPos val="b"/>
        <c:numFmt formatCode="m/d/yyyy" sourceLinked="1"/>
        <c:tickLblPos val="nextTo"/>
        <c:crossAx val="72933376"/>
        <c:crosses val="autoZero"/>
        <c:auto val="1"/>
        <c:lblOffset val="100"/>
      </c:dateAx>
      <c:valAx>
        <c:axId val="72933376"/>
        <c:scaling>
          <c:orientation val="minMax"/>
        </c:scaling>
        <c:axPos val="l"/>
        <c:majorGridlines/>
        <c:numFmt formatCode="#,##0.00" sourceLinked="1"/>
        <c:tickLblPos val="nextTo"/>
        <c:crossAx val="7291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</a:t>
            </a:r>
            <a:r>
              <a:rPr lang="en-US" baseline="0"/>
              <a:t> PE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'2006'!$D$4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'2006'!$A$5:$A$16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'2006'!$D$5:$D$16</c:f>
              <c:numCache>
                <c:formatCode>#,##0.00</c:formatCode>
                <c:ptCount val="12"/>
                <c:pt idx="0">
                  <c:v>6022.85</c:v>
                </c:pt>
                <c:pt idx="1">
                  <c:v>6022.17</c:v>
                </c:pt>
                <c:pt idx="2">
                  <c:v>6021.46</c:v>
                </c:pt>
                <c:pt idx="3">
                  <c:v>6021.2</c:v>
                </c:pt>
                <c:pt idx="4">
                  <c:v>6021.59</c:v>
                </c:pt>
                <c:pt idx="5">
                  <c:v>6020.81</c:v>
                </c:pt>
                <c:pt idx="6">
                  <c:v>6024.17</c:v>
                </c:pt>
                <c:pt idx="7">
                  <c:v>6024.29</c:v>
                </c:pt>
                <c:pt idx="8">
                  <c:v>6024.35</c:v>
                </c:pt>
                <c:pt idx="9">
                  <c:v>6024.19</c:v>
                </c:pt>
                <c:pt idx="10">
                  <c:v>6024.37</c:v>
                </c:pt>
                <c:pt idx="11">
                  <c:v>6024.5</c:v>
                </c:pt>
              </c:numCache>
            </c:numRef>
          </c:val>
        </c:ser>
        <c:ser>
          <c:idx val="1"/>
          <c:order val="1"/>
          <c:tx>
            <c:strRef>
              <c:f>'2006'!$E$4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'2006'!$A$5:$A$16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'2006'!$E$5:$E$16</c:f>
              <c:numCache>
                <c:formatCode>General</c:formatCode>
                <c:ptCount val="12"/>
                <c:pt idx="0">
                  <c:v>6023.34</c:v>
                </c:pt>
                <c:pt idx="1">
                  <c:v>6023.14</c:v>
                </c:pt>
                <c:pt idx="2">
                  <c:v>6023.33</c:v>
                </c:pt>
                <c:pt idx="3">
                  <c:v>6024</c:v>
                </c:pt>
                <c:pt idx="4">
                  <c:v>6023.99</c:v>
                </c:pt>
                <c:pt idx="5">
                  <c:v>6022.52</c:v>
                </c:pt>
                <c:pt idx="6">
                  <c:v>6026.03</c:v>
                </c:pt>
                <c:pt idx="7">
                  <c:v>6025.69</c:v>
                </c:pt>
                <c:pt idx="8">
                  <c:v>6025.23</c:v>
                </c:pt>
                <c:pt idx="9">
                  <c:v>6024.64</c:v>
                </c:pt>
                <c:pt idx="10">
                  <c:v>6024.35</c:v>
                </c:pt>
                <c:pt idx="11">
                  <c:v>6023.96</c:v>
                </c:pt>
              </c:numCache>
            </c:numRef>
          </c:val>
        </c:ser>
        <c:marker val="1"/>
        <c:axId val="73245056"/>
        <c:axId val="73246592"/>
      </c:lineChart>
      <c:dateAx>
        <c:axId val="73245056"/>
        <c:scaling>
          <c:orientation val="minMax"/>
        </c:scaling>
        <c:axPos val="b"/>
        <c:numFmt formatCode="m/d/yyyy" sourceLinked="1"/>
        <c:tickLblPos val="nextTo"/>
        <c:crossAx val="73246592"/>
        <c:crosses val="autoZero"/>
        <c:auto val="1"/>
        <c:lblOffset val="100"/>
      </c:dateAx>
      <c:valAx>
        <c:axId val="73246592"/>
        <c:scaling>
          <c:orientation val="minMax"/>
        </c:scaling>
        <c:axPos val="l"/>
        <c:majorGridlines/>
        <c:numFmt formatCode="#,##0.00" sourceLinked="1"/>
        <c:tickLblPos val="nextTo"/>
        <c:crossAx val="7324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 Release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'2007'!$B$4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'2007'!$A$5:$A$16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'2007'!$B$5:$B$16</c:f>
              <c:numCache>
                <c:formatCode>#,##0.00</c:formatCode>
                <c:ptCount val="12"/>
                <c:pt idx="0">
                  <c:v>1230.47</c:v>
                </c:pt>
                <c:pt idx="1">
                  <c:v>1223.55</c:v>
                </c:pt>
                <c:pt idx="2">
                  <c:v>1182.9000000000001</c:v>
                </c:pt>
                <c:pt idx="3">
                  <c:v>829.19</c:v>
                </c:pt>
                <c:pt idx="4">
                  <c:v>833.12</c:v>
                </c:pt>
                <c:pt idx="5">
                  <c:v>2244.9</c:v>
                </c:pt>
                <c:pt idx="6">
                  <c:v>1155.19</c:v>
                </c:pt>
                <c:pt idx="7">
                  <c:v>888.1</c:v>
                </c:pt>
                <c:pt idx="8">
                  <c:v>825.06</c:v>
                </c:pt>
                <c:pt idx="9">
                  <c:v>830.9</c:v>
                </c:pt>
                <c:pt idx="10">
                  <c:v>814.27</c:v>
                </c:pt>
                <c:pt idx="11">
                  <c:v>816.12</c:v>
                </c:pt>
              </c:numCache>
            </c:numRef>
          </c:val>
        </c:ser>
        <c:ser>
          <c:idx val="1"/>
          <c:order val="1"/>
          <c:tx>
            <c:strRef>
              <c:f>'2007'!$C$4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'2007'!$A$5:$A$16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'2007'!$C$5:$C$16</c:f>
              <c:numCache>
                <c:formatCode>General</c:formatCode>
                <c:ptCount val="12"/>
                <c:pt idx="0">
                  <c:v>914.38</c:v>
                </c:pt>
                <c:pt idx="1">
                  <c:v>914.38</c:v>
                </c:pt>
                <c:pt idx="2">
                  <c:v>800</c:v>
                </c:pt>
                <c:pt idx="3">
                  <c:v>800</c:v>
                </c:pt>
                <c:pt idx="4">
                  <c:v>1621.29</c:v>
                </c:pt>
                <c:pt idx="5">
                  <c:v>1096.3499999999999</c:v>
                </c:pt>
                <c:pt idx="6">
                  <c:v>816.69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</c:ser>
        <c:marker val="1"/>
        <c:axId val="73436160"/>
        <c:axId val="73270016"/>
      </c:lineChart>
      <c:dateAx>
        <c:axId val="73436160"/>
        <c:scaling>
          <c:orientation val="minMax"/>
        </c:scaling>
        <c:axPos val="b"/>
        <c:numFmt formatCode="m/d/yyyy" sourceLinked="1"/>
        <c:tickLblPos val="nextTo"/>
        <c:crossAx val="73270016"/>
        <c:crosses val="autoZero"/>
        <c:auto val="1"/>
        <c:lblOffset val="100"/>
      </c:dateAx>
      <c:valAx>
        <c:axId val="73270016"/>
        <c:scaling>
          <c:orientation val="minMax"/>
        </c:scaling>
        <c:axPos val="l"/>
        <c:majorGridlines/>
        <c:numFmt formatCode="#,##0.00" sourceLinked="1"/>
        <c:tickLblPos val="nextTo"/>
        <c:crossAx val="7343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</a:t>
            </a:r>
            <a:r>
              <a:rPr lang="en-US" baseline="0"/>
              <a:t> PE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'2007'!$D$4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'2007'!$A$5:$A$16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'2007'!$D$5:$D$16</c:f>
              <c:numCache>
                <c:formatCode>#,##0.00</c:formatCode>
                <c:ptCount val="12"/>
                <c:pt idx="0">
                  <c:v>6023.99</c:v>
                </c:pt>
                <c:pt idx="1">
                  <c:v>6023.61</c:v>
                </c:pt>
                <c:pt idx="2">
                  <c:v>6023.65</c:v>
                </c:pt>
                <c:pt idx="3">
                  <c:v>6025.19</c:v>
                </c:pt>
                <c:pt idx="4">
                  <c:v>6025.71</c:v>
                </c:pt>
                <c:pt idx="5">
                  <c:v>6024.67</c:v>
                </c:pt>
                <c:pt idx="6">
                  <c:v>6023.89</c:v>
                </c:pt>
                <c:pt idx="7">
                  <c:v>6023.31</c:v>
                </c:pt>
                <c:pt idx="8">
                  <c:v>6022.87</c:v>
                </c:pt>
                <c:pt idx="9">
                  <c:v>6022.35</c:v>
                </c:pt>
                <c:pt idx="10">
                  <c:v>6022.07</c:v>
                </c:pt>
                <c:pt idx="11">
                  <c:v>6021.81</c:v>
                </c:pt>
              </c:numCache>
            </c:numRef>
          </c:val>
        </c:ser>
        <c:ser>
          <c:idx val="1"/>
          <c:order val="1"/>
          <c:tx>
            <c:strRef>
              <c:f>'2007'!$E$4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'2007'!$A$5:$A$16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'2007'!$E$5:$E$16</c:f>
              <c:numCache>
                <c:formatCode>General</c:formatCode>
                <c:ptCount val="12"/>
                <c:pt idx="0">
                  <c:v>6024.5</c:v>
                </c:pt>
                <c:pt idx="1">
                  <c:v>6024.6</c:v>
                </c:pt>
                <c:pt idx="2">
                  <c:v>6025.24</c:v>
                </c:pt>
                <c:pt idx="3">
                  <c:v>6026.71</c:v>
                </c:pt>
                <c:pt idx="4">
                  <c:v>6025.93</c:v>
                </c:pt>
                <c:pt idx="5">
                  <c:v>6026.62</c:v>
                </c:pt>
                <c:pt idx="6">
                  <c:v>6026.29</c:v>
                </c:pt>
                <c:pt idx="7">
                  <c:v>6025.87</c:v>
                </c:pt>
                <c:pt idx="8">
                  <c:v>6025.51</c:v>
                </c:pt>
                <c:pt idx="9">
                  <c:v>6025.12</c:v>
                </c:pt>
                <c:pt idx="10">
                  <c:v>6024.96</c:v>
                </c:pt>
                <c:pt idx="11">
                  <c:v>6024.78</c:v>
                </c:pt>
              </c:numCache>
            </c:numRef>
          </c:val>
        </c:ser>
        <c:marker val="1"/>
        <c:axId val="73303168"/>
        <c:axId val="73304704"/>
      </c:lineChart>
      <c:dateAx>
        <c:axId val="73303168"/>
        <c:scaling>
          <c:orientation val="minMax"/>
        </c:scaling>
        <c:axPos val="b"/>
        <c:numFmt formatCode="m/d/yyyy" sourceLinked="1"/>
        <c:tickLblPos val="nextTo"/>
        <c:crossAx val="73304704"/>
        <c:crosses val="autoZero"/>
        <c:auto val="1"/>
        <c:lblOffset val="100"/>
      </c:dateAx>
      <c:valAx>
        <c:axId val="73304704"/>
        <c:scaling>
          <c:orientation val="minMax"/>
        </c:scaling>
        <c:axPos val="l"/>
        <c:majorGridlines/>
        <c:numFmt formatCode="#,##0.00" sourceLinked="1"/>
        <c:tickLblPos val="nextTo"/>
        <c:crossAx val="733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 Release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'2008'!$B$4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'2008'!$A$5:$A$16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'2008'!$B$5:$B$16</c:f>
              <c:numCache>
                <c:formatCode>#,##0.00</c:formatCode>
                <c:ptCount val="12"/>
                <c:pt idx="0">
                  <c:v>820.27</c:v>
                </c:pt>
                <c:pt idx="1">
                  <c:v>819.25</c:v>
                </c:pt>
                <c:pt idx="2">
                  <c:v>818.87</c:v>
                </c:pt>
                <c:pt idx="3">
                  <c:v>818.73</c:v>
                </c:pt>
                <c:pt idx="4">
                  <c:v>895.97</c:v>
                </c:pt>
                <c:pt idx="5">
                  <c:v>1641.25</c:v>
                </c:pt>
                <c:pt idx="6">
                  <c:v>2975.34</c:v>
                </c:pt>
                <c:pt idx="7">
                  <c:v>1513.94</c:v>
                </c:pt>
                <c:pt idx="8">
                  <c:v>1501.39</c:v>
                </c:pt>
                <c:pt idx="9">
                  <c:v>1498.63</c:v>
                </c:pt>
                <c:pt idx="10">
                  <c:v>1147.33</c:v>
                </c:pt>
                <c:pt idx="11">
                  <c:v>1091.43</c:v>
                </c:pt>
              </c:numCache>
            </c:numRef>
          </c:val>
        </c:ser>
        <c:ser>
          <c:idx val="1"/>
          <c:order val="1"/>
          <c:tx>
            <c:strRef>
              <c:f>'2008'!$C$4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'2008'!$A$5:$A$16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'2008'!$C$5:$C$16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1621.29</c:v>
                </c:pt>
                <c:pt idx="5">
                  <c:v>3794.67</c:v>
                </c:pt>
                <c:pt idx="6">
                  <c:v>913.95</c:v>
                </c:pt>
                <c:pt idx="7">
                  <c:v>881.18</c:v>
                </c:pt>
                <c:pt idx="8">
                  <c:v>881.18</c:v>
                </c:pt>
                <c:pt idx="9">
                  <c:v>881.18</c:v>
                </c:pt>
                <c:pt idx="10">
                  <c:v>881.18</c:v>
                </c:pt>
                <c:pt idx="11">
                  <c:v>881.18</c:v>
                </c:pt>
              </c:numCache>
            </c:numRef>
          </c:val>
        </c:ser>
        <c:marker val="1"/>
        <c:axId val="73646080"/>
        <c:axId val="73647616"/>
      </c:lineChart>
      <c:dateAx>
        <c:axId val="73646080"/>
        <c:scaling>
          <c:orientation val="minMax"/>
        </c:scaling>
        <c:axPos val="b"/>
        <c:numFmt formatCode="m/d/yyyy" sourceLinked="1"/>
        <c:tickLblPos val="nextTo"/>
        <c:crossAx val="73647616"/>
        <c:crosses val="autoZero"/>
        <c:auto val="1"/>
        <c:lblOffset val="100"/>
      </c:dateAx>
      <c:valAx>
        <c:axId val="73647616"/>
        <c:scaling>
          <c:orientation val="minMax"/>
        </c:scaling>
        <c:axPos val="l"/>
        <c:majorGridlines/>
        <c:numFmt formatCode="#,##0.00" sourceLinked="1"/>
        <c:tickLblPos val="nextTo"/>
        <c:crossAx val="7364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</a:t>
            </a:r>
            <a:r>
              <a:rPr lang="en-US" baseline="0"/>
              <a:t> PE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'2008'!$D$4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'2008'!$A$5:$A$16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'2008'!$D$5:$D$16</c:f>
              <c:numCache>
                <c:formatCode>#,##0.00</c:formatCode>
                <c:ptCount val="12"/>
                <c:pt idx="0">
                  <c:v>6021.4</c:v>
                </c:pt>
                <c:pt idx="1">
                  <c:v>6021.15</c:v>
                </c:pt>
                <c:pt idx="2">
                  <c:v>6021.15</c:v>
                </c:pt>
                <c:pt idx="3">
                  <c:v>6021.55</c:v>
                </c:pt>
                <c:pt idx="4">
                  <c:v>6021.85</c:v>
                </c:pt>
                <c:pt idx="5">
                  <c:v>6021.85</c:v>
                </c:pt>
                <c:pt idx="6">
                  <c:v>6021.15</c:v>
                </c:pt>
                <c:pt idx="7">
                  <c:v>6022.43</c:v>
                </c:pt>
                <c:pt idx="8">
                  <c:v>6022.11</c:v>
                </c:pt>
                <c:pt idx="9">
                  <c:v>6021.25</c:v>
                </c:pt>
                <c:pt idx="10">
                  <c:v>6020.97</c:v>
                </c:pt>
                <c:pt idx="11">
                  <c:v>6020.91</c:v>
                </c:pt>
              </c:numCache>
            </c:numRef>
          </c:val>
        </c:ser>
        <c:ser>
          <c:idx val="1"/>
          <c:order val="1"/>
          <c:tx>
            <c:strRef>
              <c:f>'2008'!$E$4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'2008'!$A$5:$A$16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'2008'!$E$5:$E$16</c:f>
              <c:numCache>
                <c:formatCode>General</c:formatCode>
                <c:ptCount val="12"/>
                <c:pt idx="0">
                  <c:v>6021.44</c:v>
                </c:pt>
                <c:pt idx="1">
                  <c:v>6021.22</c:v>
                </c:pt>
                <c:pt idx="2">
                  <c:v>6021.24</c:v>
                </c:pt>
                <c:pt idx="3">
                  <c:v>6021.61</c:v>
                </c:pt>
                <c:pt idx="4">
                  <c:v>6020.66</c:v>
                </c:pt>
                <c:pt idx="5">
                  <c:v>6017.07</c:v>
                </c:pt>
                <c:pt idx="6">
                  <c:v>6019.76</c:v>
                </c:pt>
                <c:pt idx="7">
                  <c:v>6022.12</c:v>
                </c:pt>
                <c:pt idx="8">
                  <c:v>6022.81</c:v>
                </c:pt>
                <c:pt idx="9">
                  <c:v>6023.04</c:v>
                </c:pt>
                <c:pt idx="10">
                  <c:v>6023.27</c:v>
                </c:pt>
                <c:pt idx="11">
                  <c:v>6023.6</c:v>
                </c:pt>
              </c:numCache>
            </c:numRef>
          </c:val>
        </c:ser>
        <c:marker val="1"/>
        <c:axId val="73471872"/>
        <c:axId val="73473408"/>
      </c:lineChart>
      <c:dateAx>
        <c:axId val="73471872"/>
        <c:scaling>
          <c:orientation val="minMax"/>
        </c:scaling>
        <c:axPos val="b"/>
        <c:numFmt formatCode="m/d/yyyy" sourceLinked="1"/>
        <c:tickLblPos val="nextTo"/>
        <c:crossAx val="73473408"/>
        <c:crosses val="autoZero"/>
        <c:auto val="1"/>
        <c:lblOffset val="100"/>
      </c:dateAx>
      <c:valAx>
        <c:axId val="73473408"/>
        <c:scaling>
          <c:orientation val="minMax"/>
        </c:scaling>
        <c:axPos val="l"/>
        <c:majorGridlines/>
        <c:numFmt formatCode="#,##0.00" sourceLinked="1"/>
        <c:tickLblPos val="nextTo"/>
        <c:crossAx val="734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Flaming Gorge Release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'2009'!$B$4</c:f>
              <c:strCache>
                <c:ptCount val="1"/>
                <c:pt idx="0">
                  <c:v>Historic</c:v>
                </c:pt>
              </c:strCache>
            </c:strRef>
          </c:tx>
          <c:marker>
            <c:symbol val="none"/>
          </c:marker>
          <c:cat>
            <c:numRef>
              <c:f>'2009'!$A$5:$A$16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'2009'!$B$5:$B$16</c:f>
              <c:numCache>
                <c:formatCode>#,##0.00</c:formatCode>
                <c:ptCount val="12"/>
                <c:pt idx="0">
                  <c:v>1289.6099999999999</c:v>
                </c:pt>
                <c:pt idx="1">
                  <c:v>1295.74</c:v>
                </c:pt>
                <c:pt idx="2">
                  <c:v>1111.0999999999999</c:v>
                </c:pt>
                <c:pt idx="3">
                  <c:v>841.74</c:v>
                </c:pt>
                <c:pt idx="4">
                  <c:v>835.97</c:v>
                </c:pt>
                <c:pt idx="5">
                  <c:v>2438.5100000000002</c:v>
                </c:pt>
                <c:pt idx="6">
                  <c:v>1621.65</c:v>
                </c:pt>
                <c:pt idx="7">
                  <c:v>1895.05</c:v>
                </c:pt>
                <c:pt idx="8">
                  <c:v>2023.62</c:v>
                </c:pt>
                <c:pt idx="9">
                  <c:v>2018.87</c:v>
                </c:pt>
                <c:pt idx="10">
                  <c:v>1779.41</c:v>
                </c:pt>
                <c:pt idx="11">
                  <c:v>1755.2</c:v>
                </c:pt>
              </c:numCache>
            </c:numRef>
          </c:val>
        </c:ser>
        <c:ser>
          <c:idx val="1"/>
          <c:order val="1"/>
          <c:tx>
            <c:strRef>
              <c:f>'2009'!$C$4</c:f>
              <c:strCache>
                <c:ptCount val="1"/>
                <c:pt idx="0">
                  <c:v>Modeled</c:v>
                </c:pt>
              </c:strCache>
            </c:strRef>
          </c:tx>
          <c:marker>
            <c:symbol val="none"/>
          </c:marker>
          <c:cat>
            <c:numRef>
              <c:f>'2009'!$A$5:$A$16</c:f>
              <c:numCache>
                <c:formatCode>m/d/yyyy</c:formatCode>
                <c:ptCount val="12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</c:numCache>
            </c:numRef>
          </c:cat>
          <c:val>
            <c:numRef>
              <c:f>'2009'!$C$5:$C$16</c:f>
              <c:numCache>
                <c:formatCode>General</c:formatCode>
                <c:ptCount val="12"/>
                <c:pt idx="0">
                  <c:v>1006.94</c:v>
                </c:pt>
                <c:pt idx="1">
                  <c:v>1006.94</c:v>
                </c:pt>
                <c:pt idx="2">
                  <c:v>800</c:v>
                </c:pt>
                <c:pt idx="3">
                  <c:v>800</c:v>
                </c:pt>
                <c:pt idx="4">
                  <c:v>1621.29</c:v>
                </c:pt>
                <c:pt idx="5">
                  <c:v>4684.91</c:v>
                </c:pt>
                <c:pt idx="6">
                  <c:v>1870.39</c:v>
                </c:pt>
                <c:pt idx="7">
                  <c:v>1816.38</c:v>
                </c:pt>
                <c:pt idx="8">
                  <c:v>1816.38</c:v>
                </c:pt>
                <c:pt idx="9">
                  <c:v>1816.38</c:v>
                </c:pt>
                <c:pt idx="10">
                  <c:v>1816.38</c:v>
                </c:pt>
                <c:pt idx="11">
                  <c:v>1816.38</c:v>
                </c:pt>
              </c:numCache>
            </c:numRef>
          </c:val>
        </c:ser>
        <c:marker val="1"/>
        <c:axId val="73929472"/>
        <c:axId val="73931008"/>
      </c:lineChart>
      <c:dateAx>
        <c:axId val="73929472"/>
        <c:scaling>
          <c:orientation val="minMax"/>
        </c:scaling>
        <c:axPos val="b"/>
        <c:numFmt formatCode="m/d/yyyy" sourceLinked="1"/>
        <c:tickLblPos val="nextTo"/>
        <c:crossAx val="73931008"/>
        <c:crosses val="autoZero"/>
        <c:auto val="1"/>
        <c:lblOffset val="100"/>
      </c:dateAx>
      <c:valAx>
        <c:axId val="73931008"/>
        <c:scaling>
          <c:orientation val="minMax"/>
        </c:scaling>
        <c:axPos val="l"/>
        <c:majorGridlines/>
        <c:numFmt formatCode="#,##0.00" sourceLinked="1"/>
        <c:tickLblPos val="nextTo"/>
        <c:crossAx val="7392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15</xdr:row>
      <xdr:rowOff>76200</xdr:rowOff>
    </xdr:from>
    <xdr:to>
      <xdr:col>15</xdr:col>
      <xdr:colOff>238125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19</xdr:row>
      <xdr:rowOff>76200</xdr:rowOff>
    </xdr:from>
    <xdr:to>
      <xdr:col>7</xdr:col>
      <xdr:colOff>95250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16</xdr:row>
      <xdr:rowOff>171450</xdr:rowOff>
    </xdr:from>
    <xdr:to>
      <xdr:col>15</xdr:col>
      <xdr:colOff>190500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19</xdr:row>
      <xdr:rowOff>76200</xdr:rowOff>
    </xdr:from>
    <xdr:to>
      <xdr:col>7</xdr:col>
      <xdr:colOff>95250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16</xdr:row>
      <xdr:rowOff>171450</xdr:rowOff>
    </xdr:from>
    <xdr:to>
      <xdr:col>15</xdr:col>
      <xdr:colOff>190500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19</xdr:row>
      <xdr:rowOff>123825</xdr:rowOff>
    </xdr:from>
    <xdr:to>
      <xdr:col>7</xdr:col>
      <xdr:colOff>95250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16</xdr:row>
      <xdr:rowOff>171450</xdr:rowOff>
    </xdr:from>
    <xdr:to>
      <xdr:col>15</xdr:col>
      <xdr:colOff>190500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19</xdr:row>
      <xdr:rowOff>76200</xdr:rowOff>
    </xdr:from>
    <xdr:to>
      <xdr:col>7</xdr:col>
      <xdr:colOff>95250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18</xdr:row>
      <xdr:rowOff>104775</xdr:rowOff>
    </xdr:from>
    <xdr:to>
      <xdr:col>16</xdr:col>
      <xdr:colOff>19050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19</xdr:row>
      <xdr:rowOff>104775</xdr:rowOff>
    </xdr:from>
    <xdr:to>
      <xdr:col>7</xdr:col>
      <xdr:colOff>38100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142875</xdr:rowOff>
    </xdr:from>
    <xdr:to>
      <xdr:col>15</xdr:col>
      <xdr:colOff>380999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15</xdr:row>
      <xdr:rowOff>76200</xdr:rowOff>
    </xdr:from>
    <xdr:to>
      <xdr:col>15</xdr:col>
      <xdr:colOff>257175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B14" sqref="B13:B14"/>
    </sheetView>
  </sheetViews>
  <sheetFormatPr defaultRowHeight="15"/>
  <cols>
    <col min="2" max="2" width="84" customWidth="1"/>
  </cols>
  <sheetData>
    <row r="1" spans="1:2">
      <c r="B1" s="8" t="s">
        <v>21</v>
      </c>
    </row>
    <row r="2" spans="1:2">
      <c r="A2" s="14"/>
    </row>
    <row r="3" spans="1:2" ht="30">
      <c r="A3" s="15">
        <v>2005</v>
      </c>
      <c r="B3" s="16" t="s">
        <v>27</v>
      </c>
    </row>
    <row r="4" spans="1:2" ht="30">
      <c r="A4" s="17">
        <v>2006</v>
      </c>
      <c r="B4" s="18" t="s">
        <v>28</v>
      </c>
    </row>
    <row r="5" spans="1:2" ht="45">
      <c r="A5" s="17">
        <v>2007</v>
      </c>
      <c r="B5" s="18" t="s">
        <v>30</v>
      </c>
    </row>
    <row r="6" spans="1:2">
      <c r="A6" s="17">
        <v>2008</v>
      </c>
      <c r="B6" s="18" t="s">
        <v>29</v>
      </c>
    </row>
    <row r="7" spans="1:2" ht="30">
      <c r="A7" s="17">
        <v>2009</v>
      </c>
      <c r="B7" s="18" t="s">
        <v>32</v>
      </c>
    </row>
    <row r="8" spans="1:2">
      <c r="B8" s="9"/>
    </row>
    <row r="9" spans="1:2">
      <c r="B9" s="20" t="s">
        <v>33</v>
      </c>
    </row>
    <row r="10" spans="1:2" ht="30">
      <c r="B10" s="9" t="s">
        <v>34</v>
      </c>
    </row>
    <row r="11" spans="1:2">
      <c r="B11" s="9"/>
    </row>
    <row r="12" spans="1:2">
      <c r="B12" s="9"/>
    </row>
    <row r="13" spans="1:2">
      <c r="B13" s="9"/>
    </row>
    <row r="14" spans="1:2">
      <c r="B14" s="9"/>
    </row>
    <row r="15" spans="1:2">
      <c r="B15" s="9"/>
    </row>
    <row r="16" spans="1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topLeftCell="A7" workbookViewId="0">
      <selection activeCell="I33" sqref="I33"/>
    </sheetView>
  </sheetViews>
  <sheetFormatPr defaultRowHeight="15"/>
  <cols>
    <col min="1" max="1" width="17.42578125" customWidth="1"/>
    <col min="2" max="2" width="10.140625" bestFit="1" customWidth="1"/>
    <col min="3" max="3" width="11" customWidth="1"/>
    <col min="5" max="5" width="12" bestFit="1" customWidth="1"/>
    <col min="7" max="7" width="9.85546875" bestFit="1" customWidth="1"/>
    <col min="8" max="8" width="12.5703125" customWidth="1"/>
    <col min="10" max="10" width="11.5703125" bestFit="1" customWidth="1"/>
    <col min="12" max="12" width="11.7109375" customWidth="1"/>
  </cols>
  <sheetData>
    <row r="1" spans="1:15">
      <c r="A1" t="s">
        <v>6</v>
      </c>
    </row>
    <row r="3" spans="1:15">
      <c r="B3" s="21" t="s">
        <v>7</v>
      </c>
      <c r="C3" s="21"/>
      <c r="D3" s="21" t="s">
        <v>8</v>
      </c>
      <c r="E3" s="21"/>
      <c r="F3" s="21" t="s">
        <v>31</v>
      </c>
      <c r="G3" s="21"/>
      <c r="H3" s="8" t="s">
        <v>15</v>
      </c>
      <c r="I3" s="4"/>
      <c r="J3" s="4"/>
    </row>
    <row r="4" spans="1:15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s="1" t="s">
        <v>11</v>
      </c>
      <c r="I4" t="s">
        <v>9</v>
      </c>
      <c r="J4" t="s">
        <v>10</v>
      </c>
      <c r="K4" t="s">
        <v>12</v>
      </c>
      <c r="L4" t="s">
        <v>14</v>
      </c>
      <c r="M4" t="s">
        <v>13</v>
      </c>
    </row>
    <row r="5" spans="1:15">
      <c r="A5" s="1">
        <v>38383</v>
      </c>
      <c r="B5" s="2">
        <v>805.6</v>
      </c>
      <c r="C5">
        <v>800</v>
      </c>
      <c r="D5" s="2">
        <v>6013.09</v>
      </c>
      <c r="E5">
        <v>6013.1</v>
      </c>
      <c r="F5" s="19">
        <f t="shared" ref="F5:F16" si="0">B5*E20*24*86400/43560/1000</f>
        <v>1188.825917355372</v>
      </c>
      <c r="G5">
        <f t="shared" ref="G5:G16" si="1">C5*E20*24*86400/43560/1000</f>
        <v>1180.5619834710744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</row>
    <row r="6" spans="1:15">
      <c r="A6" s="1">
        <v>38411</v>
      </c>
      <c r="B6" s="2">
        <v>902.77</v>
      </c>
      <c r="C6">
        <v>800</v>
      </c>
      <c r="D6" s="2">
        <v>6013.81</v>
      </c>
      <c r="E6">
        <v>6013.89</v>
      </c>
      <c r="F6" s="19">
        <f t="shared" si="0"/>
        <v>1203.2954181818179</v>
      </c>
      <c r="G6">
        <f t="shared" si="1"/>
        <v>1066.3140495867769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</row>
    <row r="7" spans="1:15">
      <c r="A7" s="1">
        <v>38442</v>
      </c>
      <c r="B7" s="2">
        <v>999.3</v>
      </c>
      <c r="C7">
        <v>800</v>
      </c>
      <c r="D7" s="2">
        <v>6014.39</v>
      </c>
      <c r="E7">
        <v>6014.86</v>
      </c>
      <c r="F7" s="19">
        <f t="shared" si="0"/>
        <v>1474.6694876033057</v>
      </c>
      <c r="G7">
        <f t="shared" si="1"/>
        <v>1180.5619834710744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8" t="s">
        <v>16</v>
      </c>
    </row>
    <row r="8" spans="1:15">
      <c r="A8" s="1">
        <v>38472</v>
      </c>
      <c r="B8" s="2">
        <v>980.06</v>
      </c>
      <c r="C8">
        <v>800</v>
      </c>
      <c r="D8" s="2">
        <v>6016.39</v>
      </c>
      <c r="E8">
        <v>6017.05</v>
      </c>
      <c r="F8" s="19">
        <f t="shared" si="0"/>
        <v>1399.6228760330578</v>
      </c>
      <c r="G8">
        <f t="shared" si="1"/>
        <v>1142.4793388429753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O8" t="s">
        <v>22</v>
      </c>
    </row>
    <row r="9" spans="1:15">
      <c r="A9" s="1">
        <v>38503</v>
      </c>
      <c r="B9" s="2">
        <v>989.2</v>
      </c>
      <c r="C9">
        <v>1621.29</v>
      </c>
      <c r="D9" s="2">
        <v>6018.01</v>
      </c>
      <c r="E9">
        <v>6017.57</v>
      </c>
      <c r="F9" s="19">
        <f t="shared" si="0"/>
        <v>1459.7648925619835</v>
      </c>
      <c r="G9">
        <f t="shared" si="1"/>
        <v>2392.5416727272727</v>
      </c>
      <c r="H9" s="12">
        <v>22.73</v>
      </c>
      <c r="I9" s="12">
        <v>1.9</v>
      </c>
      <c r="J9" s="12">
        <v>6.37</v>
      </c>
      <c r="K9" s="12">
        <v>0</v>
      </c>
      <c r="L9" s="12">
        <v>0</v>
      </c>
      <c r="M9" s="12">
        <v>0</v>
      </c>
      <c r="O9" s="8" t="s">
        <v>18</v>
      </c>
    </row>
    <row r="10" spans="1:15">
      <c r="A10" s="1">
        <v>38533</v>
      </c>
      <c r="B10" s="2">
        <v>2962.87</v>
      </c>
      <c r="C10">
        <v>4356.17</v>
      </c>
      <c r="D10" s="2">
        <v>6020.29</v>
      </c>
      <c r="E10">
        <v>6017.43</v>
      </c>
      <c r="F10" s="19">
        <f t="shared" si="0"/>
        <v>4231.2721983471074</v>
      </c>
      <c r="G10">
        <f t="shared" si="1"/>
        <v>6221.0427768595055</v>
      </c>
      <c r="H10" s="12">
        <v>0</v>
      </c>
      <c r="I10" s="12">
        <v>0</v>
      </c>
      <c r="J10" s="12">
        <v>18.95</v>
      </c>
      <c r="K10" s="12">
        <v>5</v>
      </c>
      <c r="L10" s="12">
        <v>6.05</v>
      </c>
      <c r="M10" s="12">
        <v>0</v>
      </c>
      <c r="O10" t="s">
        <v>22</v>
      </c>
    </row>
    <row r="11" spans="1:15">
      <c r="A11" s="1">
        <v>38564</v>
      </c>
      <c r="B11" s="2">
        <v>3252.23</v>
      </c>
      <c r="C11">
        <v>1524.21</v>
      </c>
      <c r="D11" s="2">
        <v>6025.53</v>
      </c>
      <c r="E11">
        <v>6025.7</v>
      </c>
      <c r="F11" s="19">
        <f t="shared" si="0"/>
        <v>4799.3238743801658</v>
      </c>
      <c r="G11">
        <f t="shared" si="1"/>
        <v>2249.2804760330582</v>
      </c>
      <c r="H11" s="12">
        <v>0</v>
      </c>
      <c r="I11" s="12">
        <v>0</v>
      </c>
      <c r="J11" s="12">
        <v>0</v>
      </c>
      <c r="K11" s="12">
        <v>0</v>
      </c>
      <c r="L11" s="12">
        <v>0.75</v>
      </c>
      <c r="M11" s="12">
        <v>30.25</v>
      </c>
      <c r="O11" s="8" t="s">
        <v>17</v>
      </c>
    </row>
    <row r="12" spans="1:15">
      <c r="A12" s="1">
        <v>38595</v>
      </c>
      <c r="B12" s="2">
        <v>1612.93</v>
      </c>
      <c r="C12">
        <v>1474.25</v>
      </c>
      <c r="D12" s="2">
        <v>6026.61</v>
      </c>
      <c r="E12">
        <v>6027.01</v>
      </c>
      <c r="F12" s="19">
        <f t="shared" si="0"/>
        <v>2380.2048</v>
      </c>
      <c r="G12">
        <f t="shared" si="1"/>
        <v>2175.5543801652893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O12" t="s">
        <v>22</v>
      </c>
    </row>
    <row r="13" spans="1:15">
      <c r="A13" s="1">
        <v>38625</v>
      </c>
      <c r="B13" s="2">
        <v>1404.19</v>
      </c>
      <c r="C13">
        <v>1474.25</v>
      </c>
      <c r="D13" s="13">
        <v>6026.23</v>
      </c>
      <c r="E13" s="14">
        <v>6026.56</v>
      </c>
      <c r="F13" s="19">
        <f t="shared" si="0"/>
        <v>2005.3225785123966</v>
      </c>
      <c r="G13">
        <f t="shared" si="1"/>
        <v>2105.3752066115703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5">
      <c r="A14" s="1">
        <v>38656</v>
      </c>
      <c r="B14" s="2">
        <v>1410.23</v>
      </c>
      <c r="C14">
        <v>1474.25</v>
      </c>
      <c r="D14" s="2">
        <v>6025.45</v>
      </c>
      <c r="E14">
        <v>6025.75</v>
      </c>
      <c r="F14" s="19">
        <f t="shared" si="0"/>
        <v>2081.0799074380161</v>
      </c>
      <c r="G14">
        <f t="shared" si="1"/>
        <v>2175.5543801652893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5">
      <c r="A15" s="1">
        <v>38686</v>
      </c>
      <c r="B15" s="2">
        <v>1406.37</v>
      </c>
      <c r="C15">
        <v>1474.25</v>
      </c>
      <c r="D15" s="2">
        <v>6024.68</v>
      </c>
      <c r="E15">
        <v>6024.99</v>
      </c>
      <c r="F15" s="19">
        <f t="shared" si="0"/>
        <v>2008.4358347107436</v>
      </c>
      <c r="G15">
        <f t="shared" si="1"/>
        <v>2105.3752066115703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5">
      <c r="A16" s="1">
        <v>38717</v>
      </c>
      <c r="B16" s="2">
        <v>1400.62</v>
      </c>
      <c r="C16">
        <v>1474.25</v>
      </c>
      <c r="D16" s="2">
        <v>6023.71</v>
      </c>
      <c r="E16">
        <v>6023.92</v>
      </c>
      <c r="F16" s="19">
        <f t="shared" si="0"/>
        <v>2066.89840661157</v>
      </c>
      <c r="G16">
        <f t="shared" si="1"/>
        <v>2175.5543801652893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8" spans="1:5">
      <c r="A18" s="8" t="s">
        <v>2</v>
      </c>
      <c r="B18" s="3">
        <f>SUM(F5:F16)</f>
        <v>26298.716191735537</v>
      </c>
      <c r="C18" s="3">
        <f>SUM(G5:G16)</f>
        <v>26170.195834710747</v>
      </c>
    </row>
    <row r="19" spans="1:5">
      <c r="A19" s="8" t="s">
        <v>4</v>
      </c>
      <c r="C19" s="10">
        <f>(C18-B18)/B18</f>
        <v>-4.8869441415995201E-3</v>
      </c>
    </row>
    <row r="20" spans="1:5">
      <c r="E20">
        <v>31</v>
      </c>
    </row>
    <row r="21" spans="1:5">
      <c r="E21">
        <v>28</v>
      </c>
    </row>
    <row r="22" spans="1:5">
      <c r="E22">
        <v>31</v>
      </c>
    </row>
    <row r="23" spans="1:5">
      <c r="E23">
        <v>30</v>
      </c>
    </row>
    <row r="24" spans="1:5">
      <c r="E24">
        <v>31</v>
      </c>
    </row>
    <row r="25" spans="1:5">
      <c r="E25">
        <v>30</v>
      </c>
    </row>
    <row r="26" spans="1:5">
      <c r="E26">
        <v>31</v>
      </c>
    </row>
    <row r="27" spans="1:5">
      <c r="E27">
        <v>31</v>
      </c>
    </row>
    <row r="28" spans="1:5">
      <c r="E28">
        <v>30</v>
      </c>
    </row>
    <row r="29" spans="1:5">
      <c r="E29">
        <v>31</v>
      </c>
    </row>
    <row r="30" spans="1:5">
      <c r="E30">
        <v>30</v>
      </c>
    </row>
    <row r="31" spans="1:5">
      <c r="E31">
        <v>31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B5" sqref="B5:E16"/>
    </sheetView>
  </sheetViews>
  <sheetFormatPr defaultRowHeight="15"/>
  <cols>
    <col min="1" max="1" width="17.42578125" customWidth="1"/>
    <col min="2" max="2" width="10.140625" bestFit="1" customWidth="1"/>
    <col min="3" max="3" width="11" customWidth="1"/>
    <col min="5" max="5" width="12" bestFit="1" customWidth="1"/>
    <col min="7" max="7" width="9.85546875" bestFit="1" customWidth="1"/>
    <col min="8" max="8" width="12.5703125" customWidth="1"/>
  </cols>
  <sheetData>
    <row r="1" spans="1:15">
      <c r="A1" t="s">
        <v>19</v>
      </c>
    </row>
    <row r="3" spans="1:15">
      <c r="B3" s="21" t="s">
        <v>7</v>
      </c>
      <c r="C3" s="21"/>
      <c r="D3" s="21" t="s">
        <v>8</v>
      </c>
      <c r="E3" s="21"/>
      <c r="F3" s="21" t="s">
        <v>31</v>
      </c>
      <c r="G3" s="21"/>
      <c r="H3" s="8" t="s">
        <v>15</v>
      </c>
      <c r="I3" s="4"/>
      <c r="J3" s="4"/>
    </row>
    <row r="4" spans="1:15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s="1" t="s">
        <v>11</v>
      </c>
      <c r="I4" t="s">
        <v>9</v>
      </c>
      <c r="J4" t="s">
        <v>10</v>
      </c>
      <c r="K4" t="s">
        <v>12</v>
      </c>
      <c r="L4" t="s">
        <v>14</v>
      </c>
      <c r="M4" t="s">
        <v>13</v>
      </c>
    </row>
    <row r="5" spans="1:15">
      <c r="A5" s="1">
        <v>38383</v>
      </c>
      <c r="B5" s="2">
        <v>1398.09</v>
      </c>
      <c r="C5">
        <v>1098</v>
      </c>
      <c r="D5" s="2">
        <v>6022.85</v>
      </c>
      <c r="E5">
        <v>6023.34</v>
      </c>
      <c r="F5" s="19">
        <f t="shared" ref="F5:F16" si="0">B5*E20*24*86400/43560/1000</f>
        <v>2063.1648793388431</v>
      </c>
      <c r="G5">
        <f t="shared" ref="G5:G16" si="1">C5*E20*24*86400/43560/1000</f>
        <v>1620.3213223140497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</row>
    <row r="6" spans="1:15">
      <c r="A6" s="1">
        <v>38411</v>
      </c>
      <c r="B6" s="2">
        <v>1381.27</v>
      </c>
      <c r="C6">
        <v>1098</v>
      </c>
      <c r="D6" s="2">
        <v>6022.17</v>
      </c>
      <c r="E6">
        <v>6023.14</v>
      </c>
      <c r="F6" s="19">
        <f t="shared" si="0"/>
        <v>1841.084509090909</v>
      </c>
      <c r="G6">
        <f t="shared" si="1"/>
        <v>1463.5160330578512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</row>
    <row r="7" spans="1:15">
      <c r="A7" s="1">
        <v>38442</v>
      </c>
      <c r="B7" s="2">
        <v>1408.77</v>
      </c>
      <c r="C7">
        <v>800</v>
      </c>
      <c r="D7" s="2">
        <v>6021.46</v>
      </c>
      <c r="E7">
        <v>6023.33</v>
      </c>
      <c r="F7" s="19">
        <f t="shared" si="0"/>
        <v>2078.9253818181819</v>
      </c>
      <c r="G7">
        <f t="shared" si="1"/>
        <v>1180.5619834710744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8" t="s">
        <v>16</v>
      </c>
    </row>
    <row r="8" spans="1:15">
      <c r="A8" s="1">
        <v>38472</v>
      </c>
      <c r="B8" s="2">
        <v>1411.14</v>
      </c>
      <c r="C8">
        <v>800</v>
      </c>
      <c r="D8" s="2">
        <v>6021.2</v>
      </c>
      <c r="E8">
        <v>6024</v>
      </c>
      <c r="F8" s="19">
        <f t="shared" si="0"/>
        <v>2015.2478677685949</v>
      </c>
      <c r="G8">
        <f t="shared" si="1"/>
        <v>1142.4793388429753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O8" t="s">
        <v>22</v>
      </c>
    </row>
    <row r="9" spans="1:15">
      <c r="A9" s="1">
        <v>38503</v>
      </c>
      <c r="B9" s="2">
        <v>1412.5</v>
      </c>
      <c r="C9">
        <v>1621.29</v>
      </c>
      <c r="D9" s="2">
        <v>6021.59</v>
      </c>
      <c r="E9">
        <v>6023.99</v>
      </c>
      <c r="F9" s="19">
        <f t="shared" si="0"/>
        <v>2084.4297520661157</v>
      </c>
      <c r="G9">
        <f t="shared" si="1"/>
        <v>2392.5416727272727</v>
      </c>
      <c r="H9" s="12">
        <v>22.73</v>
      </c>
      <c r="I9" s="12">
        <v>1.9</v>
      </c>
      <c r="J9" s="12">
        <v>6.37</v>
      </c>
      <c r="K9" s="12">
        <v>0</v>
      </c>
      <c r="L9" s="12">
        <v>0</v>
      </c>
      <c r="M9" s="12">
        <v>0</v>
      </c>
      <c r="O9" s="8" t="s">
        <v>18</v>
      </c>
    </row>
    <row r="10" spans="1:15">
      <c r="A10" s="1">
        <v>38533</v>
      </c>
      <c r="B10" s="2">
        <v>2951.9</v>
      </c>
      <c r="C10">
        <v>3365.39</v>
      </c>
      <c r="D10" s="2">
        <v>6020.81</v>
      </c>
      <c r="E10">
        <v>6022.52</v>
      </c>
      <c r="F10" s="19">
        <f t="shared" si="0"/>
        <v>4215.6059504132236</v>
      </c>
      <c r="G10">
        <f t="shared" si="1"/>
        <v>4806.1106776859497</v>
      </c>
      <c r="H10" s="12">
        <v>0</v>
      </c>
      <c r="I10" s="12">
        <v>0</v>
      </c>
      <c r="J10" s="12">
        <v>17.079999999999998</v>
      </c>
      <c r="K10" s="12">
        <v>0</v>
      </c>
      <c r="L10" s="12">
        <v>12.92</v>
      </c>
      <c r="M10" s="12">
        <v>0</v>
      </c>
      <c r="O10" t="s">
        <v>22</v>
      </c>
    </row>
    <row r="11" spans="1:15">
      <c r="A11" s="1">
        <v>38564</v>
      </c>
      <c r="B11" s="2">
        <v>1303.0899999999999</v>
      </c>
      <c r="C11">
        <v>1205.05</v>
      </c>
      <c r="D11" s="2">
        <v>6024.17</v>
      </c>
      <c r="E11">
        <v>6026.03</v>
      </c>
      <c r="F11" s="19">
        <f t="shared" si="0"/>
        <v>1922.9731438016529</v>
      </c>
      <c r="G11">
        <f t="shared" si="1"/>
        <v>1778.2952727272727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31</v>
      </c>
      <c r="O11" s="8" t="s">
        <v>17</v>
      </c>
    </row>
    <row r="12" spans="1:15">
      <c r="A12" s="1">
        <v>38595</v>
      </c>
      <c r="B12" s="2">
        <v>876.27</v>
      </c>
      <c r="C12">
        <v>1168.1099999999999</v>
      </c>
      <c r="D12" s="2">
        <v>6024.29</v>
      </c>
      <c r="E12">
        <v>6025.69</v>
      </c>
      <c r="F12" s="19">
        <f t="shared" si="0"/>
        <v>1293.1138115702479</v>
      </c>
      <c r="G12">
        <f t="shared" si="1"/>
        <v>1723.7828231404956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O12" t="s">
        <v>22</v>
      </c>
    </row>
    <row r="13" spans="1:15">
      <c r="A13" s="1">
        <v>38625</v>
      </c>
      <c r="B13" s="2">
        <v>820.46</v>
      </c>
      <c r="C13">
        <v>1168.1099999999999</v>
      </c>
      <c r="D13" s="13">
        <v>6024.35</v>
      </c>
      <c r="E13" s="14">
        <v>6025.23</v>
      </c>
      <c r="F13" s="19">
        <f t="shared" si="0"/>
        <v>1171.6982479338844</v>
      </c>
      <c r="G13">
        <f t="shared" si="1"/>
        <v>1668.1769256198347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5">
      <c r="A14" s="1">
        <v>38656</v>
      </c>
      <c r="B14" s="2">
        <v>841.45</v>
      </c>
      <c r="C14">
        <v>1168.1099999999999</v>
      </c>
      <c r="D14" s="2">
        <v>6024.19</v>
      </c>
      <c r="E14">
        <v>6024.64</v>
      </c>
      <c r="F14" s="19">
        <f t="shared" si="0"/>
        <v>1241.7298512396696</v>
      </c>
      <c r="G14">
        <f t="shared" si="1"/>
        <v>1723.7828231404956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5">
      <c r="A15" s="1">
        <v>38686</v>
      </c>
      <c r="B15" s="2">
        <v>812.05</v>
      </c>
      <c r="C15">
        <v>1168.1099999999999</v>
      </c>
      <c r="D15" s="2">
        <v>6024.37</v>
      </c>
      <c r="E15">
        <v>6024.35</v>
      </c>
      <c r="F15" s="19">
        <f t="shared" si="0"/>
        <v>1159.6879338842975</v>
      </c>
      <c r="G15">
        <f t="shared" si="1"/>
        <v>1668.1769256198347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5">
      <c r="A16" s="1">
        <v>38717</v>
      </c>
      <c r="B16" s="2">
        <v>812.53</v>
      </c>
      <c r="C16">
        <v>1168.1099999999999</v>
      </c>
      <c r="D16" s="2">
        <v>6024.5</v>
      </c>
      <c r="E16">
        <v>6023.96</v>
      </c>
      <c r="F16" s="19">
        <f t="shared" si="0"/>
        <v>1199.0525355371904</v>
      </c>
      <c r="G16">
        <f t="shared" si="1"/>
        <v>1723.7828231404956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8" spans="1:5">
      <c r="A18" s="8" t="s">
        <v>2</v>
      </c>
      <c r="B18" s="3">
        <f>SUM(F5:F16)</f>
        <v>22286.713864462814</v>
      </c>
      <c r="C18" s="3">
        <f>SUM(G5:G16)</f>
        <v>22891.528621487603</v>
      </c>
    </row>
    <row r="19" spans="1:5">
      <c r="A19" s="8" t="s">
        <v>4</v>
      </c>
      <c r="C19" s="10">
        <f>(C18-B18)/B18</f>
        <v>2.7137906499046238E-2</v>
      </c>
    </row>
    <row r="20" spans="1:5">
      <c r="E20">
        <v>31</v>
      </c>
    </row>
    <row r="21" spans="1:5">
      <c r="E21">
        <v>28</v>
      </c>
    </row>
    <row r="22" spans="1:5">
      <c r="E22">
        <v>31</v>
      </c>
    </row>
    <row r="23" spans="1:5">
      <c r="E23">
        <v>30</v>
      </c>
    </row>
    <row r="24" spans="1:5">
      <c r="E24">
        <v>31</v>
      </c>
    </row>
    <row r="25" spans="1:5">
      <c r="E25">
        <v>30</v>
      </c>
    </row>
    <row r="26" spans="1:5">
      <c r="E26">
        <v>31</v>
      </c>
    </row>
    <row r="27" spans="1:5">
      <c r="E27">
        <v>31</v>
      </c>
    </row>
    <row r="28" spans="1:5">
      <c r="E28">
        <v>30</v>
      </c>
    </row>
    <row r="29" spans="1:5">
      <c r="E29">
        <v>31</v>
      </c>
    </row>
    <row r="30" spans="1:5">
      <c r="E30">
        <v>30</v>
      </c>
    </row>
    <row r="31" spans="1:5">
      <c r="E31">
        <v>31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B5" sqref="B5:E16"/>
    </sheetView>
  </sheetViews>
  <sheetFormatPr defaultRowHeight="15"/>
  <cols>
    <col min="1" max="1" width="17.42578125" customWidth="1"/>
    <col min="2" max="2" width="10.140625" bestFit="1" customWidth="1"/>
    <col min="3" max="3" width="11" customWidth="1"/>
    <col min="5" max="5" width="12" bestFit="1" customWidth="1"/>
    <col min="7" max="7" width="12" bestFit="1" customWidth="1"/>
    <col min="8" max="8" width="10.42578125" customWidth="1"/>
    <col min="10" max="10" width="11.5703125" bestFit="1" customWidth="1"/>
    <col min="11" max="11" width="10.42578125" bestFit="1" customWidth="1"/>
  </cols>
  <sheetData>
    <row r="1" spans="1:15">
      <c r="A1" t="s">
        <v>20</v>
      </c>
    </row>
    <row r="3" spans="1:15">
      <c r="B3" s="21" t="s">
        <v>7</v>
      </c>
      <c r="C3" s="21"/>
      <c r="D3" s="21" t="s">
        <v>8</v>
      </c>
      <c r="E3" s="21"/>
      <c r="F3" s="21" t="s">
        <v>31</v>
      </c>
      <c r="G3" s="21"/>
      <c r="H3" s="8" t="s">
        <v>15</v>
      </c>
      <c r="I3" s="4"/>
      <c r="J3" s="4"/>
    </row>
    <row r="4" spans="1:15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s="1" t="s">
        <v>11</v>
      </c>
      <c r="I4" t="s">
        <v>9</v>
      </c>
      <c r="J4" t="s">
        <v>10</v>
      </c>
      <c r="K4" t="s">
        <v>12</v>
      </c>
      <c r="L4" t="s">
        <v>14</v>
      </c>
      <c r="M4" t="s">
        <v>13</v>
      </c>
    </row>
    <row r="5" spans="1:15">
      <c r="A5" s="1">
        <v>38383</v>
      </c>
      <c r="B5" s="2">
        <v>1230.47</v>
      </c>
      <c r="C5">
        <v>914.38</v>
      </c>
      <c r="D5" s="2">
        <v>6023.99</v>
      </c>
      <c r="E5">
        <v>6024.5</v>
      </c>
      <c r="F5" s="19">
        <f t="shared" ref="F5:F16" si="0">B5*E20*24*86400/43560/1000</f>
        <v>1815.8076297520663</v>
      </c>
      <c r="G5">
        <f t="shared" ref="G5:G16" si="1">C5*E20*24*86400/43560/1000</f>
        <v>1349.3528330578513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</row>
    <row r="6" spans="1:15">
      <c r="A6" s="1">
        <v>38411</v>
      </c>
      <c r="B6" s="2">
        <v>1223.55</v>
      </c>
      <c r="C6">
        <v>914.38</v>
      </c>
      <c r="D6" s="2">
        <v>6023.61</v>
      </c>
      <c r="E6">
        <v>6024.6</v>
      </c>
      <c r="F6" s="19">
        <f t="shared" si="0"/>
        <v>1630.8606942148763</v>
      </c>
      <c r="G6">
        <f t="shared" si="1"/>
        <v>1218.7703008264464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</row>
    <row r="7" spans="1:15">
      <c r="A7" s="1">
        <v>38442</v>
      </c>
      <c r="B7" s="2">
        <v>1182.9000000000001</v>
      </c>
      <c r="C7">
        <v>800</v>
      </c>
      <c r="D7" s="2">
        <v>6023.65</v>
      </c>
      <c r="E7">
        <v>6025.24</v>
      </c>
      <c r="F7" s="19">
        <f t="shared" si="0"/>
        <v>1745.6084628099177</v>
      </c>
      <c r="G7">
        <f t="shared" si="1"/>
        <v>1180.5619834710744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8" t="s">
        <v>16</v>
      </c>
    </row>
    <row r="8" spans="1:15">
      <c r="A8" s="1">
        <v>38472</v>
      </c>
      <c r="B8" s="2">
        <v>829.19</v>
      </c>
      <c r="C8">
        <v>800</v>
      </c>
      <c r="D8" s="2">
        <v>6025.19</v>
      </c>
      <c r="E8">
        <v>6026.71</v>
      </c>
      <c r="F8" s="19">
        <f t="shared" si="0"/>
        <v>1184.1655537190084</v>
      </c>
      <c r="G8">
        <f t="shared" si="1"/>
        <v>1142.4793388429753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O8" t="s">
        <v>23</v>
      </c>
    </row>
    <row r="9" spans="1:15">
      <c r="A9" s="1">
        <v>38503</v>
      </c>
      <c r="B9" s="2">
        <v>833.12</v>
      </c>
      <c r="C9">
        <v>1621.29</v>
      </c>
      <c r="D9" s="2">
        <v>6025.71</v>
      </c>
      <c r="E9">
        <v>6025.93</v>
      </c>
      <c r="F9" s="19">
        <f t="shared" si="0"/>
        <v>1229.4372495867769</v>
      </c>
      <c r="G9">
        <f t="shared" si="1"/>
        <v>2392.5416727272727</v>
      </c>
      <c r="H9" s="12">
        <v>22.73</v>
      </c>
      <c r="I9" s="12">
        <v>1.9</v>
      </c>
      <c r="J9" s="12">
        <v>6.37</v>
      </c>
      <c r="K9" s="12">
        <v>0</v>
      </c>
      <c r="L9" s="12">
        <v>0</v>
      </c>
      <c r="M9" s="12">
        <v>0</v>
      </c>
      <c r="O9" s="8" t="s">
        <v>18</v>
      </c>
    </row>
    <row r="10" spans="1:15">
      <c r="A10" s="1">
        <v>38533</v>
      </c>
      <c r="B10" s="6">
        <v>2244.9</v>
      </c>
      <c r="C10" s="7">
        <v>1096.3499999999999</v>
      </c>
      <c r="D10" s="2">
        <v>6024.67</v>
      </c>
      <c r="E10">
        <v>6026.62</v>
      </c>
      <c r="F10" s="19">
        <f t="shared" si="0"/>
        <v>3205.9398347107435</v>
      </c>
      <c r="G10">
        <f t="shared" si="1"/>
        <v>1565.6965289256198</v>
      </c>
      <c r="H10" s="12">
        <v>0</v>
      </c>
      <c r="I10" s="12">
        <v>0</v>
      </c>
      <c r="J10" s="12">
        <v>0.63</v>
      </c>
      <c r="K10" s="12">
        <v>0</v>
      </c>
      <c r="L10" s="12">
        <v>29.37</v>
      </c>
      <c r="M10" s="12">
        <v>0</v>
      </c>
      <c r="O10" t="s">
        <v>23</v>
      </c>
    </row>
    <row r="11" spans="1:15">
      <c r="A11" s="1">
        <v>38564</v>
      </c>
      <c r="B11" s="2">
        <v>1155.19</v>
      </c>
      <c r="C11">
        <v>816.69</v>
      </c>
      <c r="D11" s="2">
        <v>6023.89</v>
      </c>
      <c r="E11">
        <v>6026.29</v>
      </c>
      <c r="F11" s="19">
        <f t="shared" si="0"/>
        <v>1704.7167471074381</v>
      </c>
      <c r="G11">
        <f t="shared" si="1"/>
        <v>1205.1914578512399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31</v>
      </c>
      <c r="O11" s="8" t="s">
        <v>17</v>
      </c>
    </row>
    <row r="12" spans="1:15">
      <c r="A12" s="1">
        <v>38595</v>
      </c>
      <c r="B12" s="2">
        <v>888.1</v>
      </c>
      <c r="C12">
        <v>800</v>
      </c>
      <c r="D12" s="2">
        <v>6023.31</v>
      </c>
      <c r="E12">
        <v>6025.87</v>
      </c>
      <c r="F12" s="19">
        <f t="shared" si="0"/>
        <v>1310.5713719008265</v>
      </c>
      <c r="G12">
        <f t="shared" si="1"/>
        <v>1180.5619834710744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O12" t="s">
        <v>24</v>
      </c>
    </row>
    <row r="13" spans="1:15">
      <c r="A13" s="1">
        <v>38625</v>
      </c>
      <c r="B13" s="2">
        <v>825.06</v>
      </c>
      <c r="C13">
        <v>800</v>
      </c>
      <c r="D13" s="13">
        <v>6022.87</v>
      </c>
      <c r="E13" s="14">
        <v>6025.51</v>
      </c>
      <c r="F13" s="19">
        <f t="shared" si="0"/>
        <v>1178.2675041322311</v>
      </c>
      <c r="G13">
        <f t="shared" si="1"/>
        <v>1142.4793388429753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5">
      <c r="A14" s="1">
        <v>38656</v>
      </c>
      <c r="B14" s="2">
        <v>830.9</v>
      </c>
      <c r="C14">
        <v>800</v>
      </c>
      <c r="D14" s="2">
        <v>6022.35</v>
      </c>
      <c r="E14">
        <v>6025.12</v>
      </c>
      <c r="F14" s="19">
        <f t="shared" si="0"/>
        <v>1226.1611900826447</v>
      </c>
      <c r="G14">
        <f t="shared" si="1"/>
        <v>1180.5619834710744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5">
      <c r="A15" s="1">
        <v>38686</v>
      </c>
      <c r="B15" s="2">
        <v>814.27</v>
      </c>
      <c r="C15">
        <v>800</v>
      </c>
      <c r="D15" s="2">
        <v>6022.07</v>
      </c>
      <c r="E15">
        <v>6024.96</v>
      </c>
      <c r="F15" s="19">
        <f t="shared" si="0"/>
        <v>1162.8583140495866</v>
      </c>
      <c r="G15">
        <f t="shared" si="1"/>
        <v>1142.4793388429753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5">
      <c r="A16" s="1">
        <v>38717</v>
      </c>
      <c r="B16" s="2">
        <v>816.12</v>
      </c>
      <c r="C16">
        <v>800</v>
      </c>
      <c r="D16" s="2">
        <v>6021.81</v>
      </c>
      <c r="E16">
        <v>6024.78</v>
      </c>
      <c r="F16" s="19">
        <f t="shared" si="0"/>
        <v>1204.3503074380167</v>
      </c>
      <c r="G16">
        <f t="shared" si="1"/>
        <v>1180.5619834710744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8" spans="1:5">
      <c r="A18" s="8" t="s">
        <v>2</v>
      </c>
      <c r="B18" s="3">
        <f>SUM(F5:F16)</f>
        <v>18598.744859504135</v>
      </c>
      <c r="C18" s="3">
        <f>SUM(G5:G16)</f>
        <v>15881.238743801654</v>
      </c>
    </row>
    <row r="19" spans="1:5">
      <c r="A19" s="8" t="s">
        <v>4</v>
      </c>
      <c r="C19" s="10">
        <f>(C18-B18)/B18</f>
        <v>-0.14611233909764668</v>
      </c>
    </row>
    <row r="20" spans="1:5">
      <c r="E20">
        <v>31</v>
      </c>
    </row>
    <row r="21" spans="1:5">
      <c r="E21">
        <v>28</v>
      </c>
    </row>
    <row r="22" spans="1:5">
      <c r="E22">
        <v>31</v>
      </c>
    </row>
    <row r="23" spans="1:5">
      <c r="E23">
        <v>30</v>
      </c>
    </row>
    <row r="24" spans="1:5">
      <c r="E24">
        <v>31</v>
      </c>
    </row>
    <row r="25" spans="1:5">
      <c r="E25">
        <v>30</v>
      </c>
    </row>
    <row r="26" spans="1:5">
      <c r="E26">
        <v>31</v>
      </c>
    </row>
    <row r="27" spans="1:5">
      <c r="E27">
        <v>31</v>
      </c>
    </row>
    <row r="28" spans="1:5">
      <c r="E28">
        <v>30</v>
      </c>
    </row>
    <row r="29" spans="1:5">
      <c r="E29">
        <v>31</v>
      </c>
    </row>
    <row r="30" spans="1:5">
      <c r="E30">
        <v>30</v>
      </c>
    </row>
    <row r="31" spans="1:5">
      <c r="E31">
        <v>31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B5" sqref="B5:E16"/>
    </sheetView>
  </sheetViews>
  <sheetFormatPr defaultRowHeight="15"/>
  <cols>
    <col min="1" max="1" width="17.42578125" customWidth="1"/>
    <col min="2" max="2" width="10.140625" bestFit="1" customWidth="1"/>
    <col min="3" max="3" width="11" customWidth="1"/>
    <col min="5" max="5" width="12" bestFit="1" customWidth="1"/>
    <col min="7" max="7" width="9.85546875" bestFit="1" customWidth="1"/>
    <col min="8" max="8" width="12.5703125" customWidth="1"/>
  </cols>
  <sheetData>
    <row r="1" spans="1:15">
      <c r="A1" t="s">
        <v>6</v>
      </c>
    </row>
    <row r="3" spans="1:15">
      <c r="B3" s="21" t="s">
        <v>7</v>
      </c>
      <c r="C3" s="21"/>
      <c r="D3" s="21" t="s">
        <v>8</v>
      </c>
      <c r="E3" s="21"/>
      <c r="F3" s="21" t="s">
        <v>31</v>
      </c>
      <c r="G3" s="21"/>
      <c r="H3" s="8" t="s">
        <v>15</v>
      </c>
      <c r="I3" s="4"/>
      <c r="J3" s="4"/>
    </row>
    <row r="4" spans="1:15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s="1" t="s">
        <v>11</v>
      </c>
      <c r="I4" t="s">
        <v>9</v>
      </c>
      <c r="J4" t="s">
        <v>10</v>
      </c>
      <c r="K4" t="s">
        <v>12</v>
      </c>
      <c r="L4" t="s">
        <v>14</v>
      </c>
      <c r="M4" t="s">
        <v>13</v>
      </c>
    </row>
    <row r="5" spans="1:15">
      <c r="A5" s="1">
        <v>38383</v>
      </c>
      <c r="B5" s="2">
        <v>820.27</v>
      </c>
      <c r="C5">
        <v>800</v>
      </c>
      <c r="D5" s="2">
        <v>6021.4</v>
      </c>
      <c r="E5">
        <v>6021.44</v>
      </c>
      <c r="F5" s="19">
        <f t="shared" ref="F5:F16" si="0">B5*E20*24*86400/43560/1000</f>
        <v>1210.4744727272728</v>
      </c>
      <c r="G5">
        <f t="shared" ref="G5:G16" si="1">C5*E20*24*86400/43560/1000</f>
        <v>1180.5619834710744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</row>
    <row r="6" spans="1:15">
      <c r="A6" s="1">
        <v>38411</v>
      </c>
      <c r="B6" s="2">
        <v>819.25</v>
      </c>
      <c r="C6">
        <v>800</v>
      </c>
      <c r="D6" s="2">
        <v>6021.15</v>
      </c>
      <c r="E6">
        <v>6021.22</v>
      </c>
      <c r="F6" s="19">
        <f t="shared" si="0"/>
        <v>1091.9722314049588</v>
      </c>
      <c r="G6">
        <f t="shared" si="1"/>
        <v>1066.3140495867769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</row>
    <row r="7" spans="1:15">
      <c r="A7" s="1">
        <v>38442</v>
      </c>
      <c r="B7" s="2">
        <v>818.87</v>
      </c>
      <c r="C7">
        <v>800</v>
      </c>
      <c r="D7" s="2">
        <v>6021.15</v>
      </c>
      <c r="E7">
        <v>6021.24</v>
      </c>
      <c r="F7" s="19">
        <f t="shared" si="0"/>
        <v>1208.4084892561982</v>
      </c>
      <c r="G7">
        <f t="shared" si="1"/>
        <v>1180.5619834710744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8" t="s">
        <v>16</v>
      </c>
    </row>
    <row r="8" spans="1:15">
      <c r="A8" s="1">
        <v>38472</v>
      </c>
      <c r="B8" s="2">
        <v>818.73</v>
      </c>
      <c r="C8">
        <v>800</v>
      </c>
      <c r="D8" s="2">
        <v>6021.55</v>
      </c>
      <c r="E8">
        <v>6021.61</v>
      </c>
      <c r="F8" s="19">
        <f t="shared" si="0"/>
        <v>1169.2276363636365</v>
      </c>
      <c r="G8">
        <f t="shared" si="1"/>
        <v>1142.4793388429753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O8" t="s">
        <v>22</v>
      </c>
    </row>
    <row r="9" spans="1:15">
      <c r="A9" s="1">
        <v>38503</v>
      </c>
      <c r="B9" s="2">
        <v>895.97</v>
      </c>
      <c r="C9">
        <v>1621.29</v>
      </c>
      <c r="D9" s="2">
        <v>6021.85</v>
      </c>
      <c r="E9">
        <v>6020.66</v>
      </c>
      <c r="F9" s="19">
        <f t="shared" si="0"/>
        <v>1322.185150413223</v>
      </c>
      <c r="G9">
        <f t="shared" si="1"/>
        <v>2392.5416727272727</v>
      </c>
      <c r="H9" s="12">
        <v>22.73</v>
      </c>
      <c r="I9" s="12">
        <v>1.9</v>
      </c>
      <c r="J9" s="12">
        <v>6.37</v>
      </c>
      <c r="K9" s="12">
        <v>0</v>
      </c>
      <c r="L9" s="12">
        <v>0</v>
      </c>
      <c r="M9" s="12">
        <v>0</v>
      </c>
      <c r="O9" s="8" t="s">
        <v>18</v>
      </c>
    </row>
    <row r="10" spans="1:15">
      <c r="A10" s="1">
        <v>38533</v>
      </c>
      <c r="B10" s="2">
        <v>1641.25</v>
      </c>
      <c r="C10">
        <v>3794.67</v>
      </c>
      <c r="D10" s="2">
        <v>6021.85</v>
      </c>
      <c r="E10">
        <v>6017.07</v>
      </c>
      <c r="F10" s="19">
        <f t="shared" si="0"/>
        <v>2343.8677685950411</v>
      </c>
      <c r="G10">
        <f t="shared" si="1"/>
        <v>5419.1650909090913</v>
      </c>
      <c r="H10" s="12">
        <v>0</v>
      </c>
      <c r="I10" s="12">
        <v>0</v>
      </c>
      <c r="J10" s="12">
        <v>21.63</v>
      </c>
      <c r="K10" s="12">
        <v>0</v>
      </c>
      <c r="L10" s="12">
        <v>8.3699999999999992</v>
      </c>
      <c r="M10" s="12">
        <v>0</v>
      </c>
      <c r="O10" t="s">
        <v>22</v>
      </c>
    </row>
    <row r="11" spans="1:15">
      <c r="A11" s="1">
        <v>38564</v>
      </c>
      <c r="B11" s="2">
        <v>2975.34</v>
      </c>
      <c r="C11">
        <v>913.95</v>
      </c>
      <c r="D11" s="2">
        <v>6021.15</v>
      </c>
      <c r="E11">
        <v>6019.76</v>
      </c>
      <c r="F11" s="19">
        <f t="shared" si="0"/>
        <v>4390.7166148760325</v>
      </c>
      <c r="G11">
        <f t="shared" si="1"/>
        <v>1348.7182809917356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31</v>
      </c>
      <c r="O11" s="8" t="s">
        <v>17</v>
      </c>
    </row>
    <row r="12" spans="1:15">
      <c r="A12" s="1">
        <v>38595</v>
      </c>
      <c r="B12" s="2">
        <v>1513.94</v>
      </c>
      <c r="C12">
        <v>881.18</v>
      </c>
      <c r="D12" s="2">
        <v>6022.43</v>
      </c>
      <c r="E12">
        <v>6022.12</v>
      </c>
      <c r="F12" s="19">
        <f t="shared" si="0"/>
        <v>2234.1250115702474</v>
      </c>
      <c r="G12">
        <f t="shared" si="1"/>
        <v>1300.3595107438016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O12" t="s">
        <v>25</v>
      </c>
    </row>
    <row r="13" spans="1:15">
      <c r="A13" s="1">
        <v>38625</v>
      </c>
      <c r="B13" s="2">
        <v>1501.39</v>
      </c>
      <c r="C13">
        <v>881.18</v>
      </c>
      <c r="D13" s="13">
        <v>6022.11</v>
      </c>
      <c r="E13" s="14">
        <v>6022.81</v>
      </c>
      <c r="F13" s="19">
        <f t="shared" si="0"/>
        <v>2144.1338181818182</v>
      </c>
      <c r="G13">
        <f t="shared" si="1"/>
        <v>1258.4124297520661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5">
      <c r="A14" s="1">
        <v>38656</v>
      </c>
      <c r="B14" s="2">
        <v>1498.63</v>
      </c>
      <c r="C14">
        <v>881.18</v>
      </c>
      <c r="D14" s="2">
        <v>6021.25</v>
      </c>
      <c r="E14">
        <v>6023.04</v>
      </c>
      <c r="F14" s="19">
        <f t="shared" si="0"/>
        <v>2211.5320066115705</v>
      </c>
      <c r="G14">
        <f t="shared" si="1"/>
        <v>1300.3595107438016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5">
      <c r="A15" s="1">
        <v>38686</v>
      </c>
      <c r="B15" s="2">
        <v>1147.33</v>
      </c>
      <c r="C15">
        <v>881.18</v>
      </c>
      <c r="D15" s="2">
        <v>6020.97</v>
      </c>
      <c r="E15">
        <v>6023.27</v>
      </c>
      <c r="F15" s="19">
        <f t="shared" si="0"/>
        <v>1638.5010247933881</v>
      </c>
      <c r="G15">
        <f t="shared" si="1"/>
        <v>1258.4124297520661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5">
      <c r="A16" s="1">
        <v>38717</v>
      </c>
      <c r="B16" s="2">
        <v>1091.43</v>
      </c>
      <c r="C16">
        <v>881.18</v>
      </c>
      <c r="D16" s="2">
        <v>6020.91</v>
      </c>
      <c r="E16">
        <v>6023.6</v>
      </c>
      <c r="F16" s="19">
        <f t="shared" si="0"/>
        <v>1610.6259570247935</v>
      </c>
      <c r="G16">
        <f t="shared" si="1"/>
        <v>1300.3595107438016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8" spans="1:5">
      <c r="A18" s="8" t="s">
        <v>2</v>
      </c>
      <c r="B18" s="3">
        <f>SUM(F5:F16)</f>
        <v>22575.770181818181</v>
      </c>
      <c r="C18" s="3">
        <f>SUM(G5:G16)</f>
        <v>20148.245791735539</v>
      </c>
    </row>
    <row r="19" spans="1:5">
      <c r="A19" s="8" t="s">
        <v>4</v>
      </c>
      <c r="C19" s="10">
        <f>(C18-B18)/B18</f>
        <v>-0.10752786596125499</v>
      </c>
    </row>
    <row r="20" spans="1:5">
      <c r="E20">
        <v>31</v>
      </c>
    </row>
    <row r="21" spans="1:5">
      <c r="E21">
        <v>28</v>
      </c>
    </row>
    <row r="22" spans="1:5">
      <c r="E22">
        <v>31</v>
      </c>
    </row>
    <row r="23" spans="1:5">
      <c r="E23">
        <v>30</v>
      </c>
    </row>
    <row r="24" spans="1:5">
      <c r="E24">
        <v>31</v>
      </c>
    </row>
    <row r="25" spans="1:5">
      <c r="E25">
        <v>30</v>
      </c>
    </row>
    <row r="26" spans="1:5">
      <c r="E26">
        <v>31</v>
      </c>
    </row>
    <row r="27" spans="1:5">
      <c r="E27">
        <v>31</v>
      </c>
    </row>
    <row r="28" spans="1:5">
      <c r="E28">
        <v>30</v>
      </c>
    </row>
    <row r="29" spans="1:5">
      <c r="E29">
        <v>31</v>
      </c>
    </row>
    <row r="30" spans="1:5">
      <c r="E30">
        <v>30</v>
      </c>
    </row>
    <row r="31" spans="1:5">
      <c r="E31">
        <v>31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B5" sqref="B5:E16"/>
    </sheetView>
  </sheetViews>
  <sheetFormatPr defaultRowHeight="15"/>
  <cols>
    <col min="1" max="1" width="19.140625" customWidth="1"/>
    <col min="2" max="2" width="10.140625" bestFit="1" customWidth="1"/>
    <col min="3" max="5" width="11" customWidth="1"/>
    <col min="9" max="9" width="9.85546875" bestFit="1" customWidth="1"/>
    <col min="10" max="10" width="12.5703125" customWidth="1"/>
  </cols>
  <sheetData>
    <row r="1" spans="1:15">
      <c r="A1" t="s">
        <v>6</v>
      </c>
    </row>
    <row r="3" spans="1:15">
      <c r="B3" s="21" t="s">
        <v>7</v>
      </c>
      <c r="C3" s="21"/>
      <c r="D3" s="21" t="s">
        <v>8</v>
      </c>
      <c r="E3" s="21"/>
      <c r="F3" s="21" t="s">
        <v>31</v>
      </c>
      <c r="G3" s="21"/>
      <c r="H3" s="8" t="s">
        <v>15</v>
      </c>
      <c r="I3" s="4"/>
      <c r="J3" s="4"/>
    </row>
    <row r="4" spans="1:15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s="1" t="s">
        <v>11</v>
      </c>
      <c r="I4" t="s">
        <v>9</v>
      </c>
      <c r="J4" t="s">
        <v>10</v>
      </c>
      <c r="K4" t="s">
        <v>12</v>
      </c>
      <c r="L4" t="s">
        <v>14</v>
      </c>
      <c r="M4" t="s">
        <v>13</v>
      </c>
    </row>
    <row r="5" spans="1:15">
      <c r="A5" s="1">
        <v>38383</v>
      </c>
      <c r="B5" s="2">
        <v>1289.6099999999999</v>
      </c>
      <c r="C5">
        <v>1006.94</v>
      </c>
      <c r="D5" s="2">
        <v>6020.01</v>
      </c>
      <c r="E5">
        <v>6020.49</v>
      </c>
      <c r="F5" s="19">
        <f t="shared" ref="F5:F16" si="0">B5*E20*24*86400/43560/1000</f>
        <v>1903.0806743801647</v>
      </c>
      <c r="G5">
        <f t="shared" ref="G5:G16" si="1">C5*E20*24*86400/43560/1000</f>
        <v>1485.9438545454548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</row>
    <row r="6" spans="1:15">
      <c r="A6" s="1">
        <v>38411</v>
      </c>
      <c r="B6" s="2">
        <v>1295.74</v>
      </c>
      <c r="C6">
        <v>1006.94</v>
      </c>
      <c r="D6" s="2">
        <v>6019.63</v>
      </c>
      <c r="E6">
        <v>6020.57</v>
      </c>
      <c r="F6" s="19">
        <f t="shared" si="0"/>
        <v>1727.0822082644629</v>
      </c>
      <c r="G6">
        <f t="shared" si="1"/>
        <v>1342.1428363636362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</row>
    <row r="7" spans="1:15">
      <c r="A7" s="1">
        <v>38442</v>
      </c>
      <c r="B7" s="2">
        <v>1111.0999999999999</v>
      </c>
      <c r="C7">
        <v>800</v>
      </c>
      <c r="D7" s="2">
        <v>6019.63</v>
      </c>
      <c r="E7">
        <v>6021.07</v>
      </c>
      <c r="F7" s="19">
        <f t="shared" si="0"/>
        <v>1639.6530247933881</v>
      </c>
      <c r="G7">
        <f t="shared" si="1"/>
        <v>1180.5619834710744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8" t="s">
        <v>16</v>
      </c>
    </row>
    <row r="8" spans="1:15">
      <c r="A8" s="1">
        <v>38472</v>
      </c>
      <c r="B8" s="2">
        <v>841.74</v>
      </c>
      <c r="C8">
        <v>800</v>
      </c>
      <c r="D8" s="2">
        <v>6020.18</v>
      </c>
      <c r="E8">
        <v>6021.62</v>
      </c>
      <c r="F8" s="19">
        <f t="shared" si="0"/>
        <v>1202.0881983471074</v>
      </c>
      <c r="G8">
        <f t="shared" si="1"/>
        <v>1142.4793388429753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O8" t="s">
        <v>22</v>
      </c>
    </row>
    <row r="9" spans="1:15">
      <c r="A9" s="1">
        <v>38503</v>
      </c>
      <c r="B9" s="2">
        <v>835.97</v>
      </c>
      <c r="C9">
        <v>1621.29</v>
      </c>
      <c r="D9" s="2">
        <v>6021.21</v>
      </c>
      <c r="E9">
        <v>6021.31</v>
      </c>
      <c r="F9" s="19">
        <f t="shared" si="0"/>
        <v>1233.6430016528925</v>
      </c>
      <c r="G9">
        <f t="shared" si="1"/>
        <v>2392.5416727272727</v>
      </c>
      <c r="H9" s="12">
        <v>22.73</v>
      </c>
      <c r="I9" s="12">
        <v>1.9</v>
      </c>
      <c r="J9" s="12">
        <v>6.37</v>
      </c>
      <c r="K9" s="12">
        <v>0</v>
      </c>
      <c r="L9" s="12">
        <v>0</v>
      </c>
      <c r="M9" s="12">
        <v>0</v>
      </c>
      <c r="O9" s="8" t="s">
        <v>18</v>
      </c>
    </row>
    <row r="10" spans="1:15">
      <c r="A10" s="1">
        <v>38533</v>
      </c>
      <c r="B10" s="2">
        <v>2438.5100000000002</v>
      </c>
      <c r="C10">
        <v>4684.91</v>
      </c>
      <c r="D10" s="2">
        <v>6020.33</v>
      </c>
      <c r="E10">
        <v>6016.71</v>
      </c>
      <c r="F10" s="19">
        <f t="shared" si="0"/>
        <v>3482.4341157024801</v>
      </c>
      <c r="G10">
        <f t="shared" si="1"/>
        <v>6690.5160991735529</v>
      </c>
      <c r="H10" s="12">
        <v>0</v>
      </c>
      <c r="I10" s="12">
        <v>0</v>
      </c>
      <c r="J10" s="12">
        <v>16.63</v>
      </c>
      <c r="K10" s="12">
        <v>5</v>
      </c>
      <c r="L10" s="12">
        <v>8.3699999999999992</v>
      </c>
      <c r="M10" s="12">
        <v>0</v>
      </c>
      <c r="O10" t="s">
        <v>22</v>
      </c>
    </row>
    <row r="11" spans="1:15">
      <c r="A11" s="1">
        <v>38564</v>
      </c>
      <c r="B11" s="2">
        <v>1621.65</v>
      </c>
      <c r="C11">
        <v>1870.39</v>
      </c>
      <c r="D11" s="2">
        <v>6029.83</v>
      </c>
      <c r="E11">
        <v>6026.36</v>
      </c>
      <c r="F11" s="19">
        <f t="shared" si="0"/>
        <v>2393.0729256198351</v>
      </c>
      <c r="G11">
        <f t="shared" si="1"/>
        <v>2760.1391603305788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31</v>
      </c>
      <c r="O11" s="8" t="s">
        <v>17</v>
      </c>
    </row>
    <row r="12" spans="1:15">
      <c r="A12" s="1">
        <v>38595</v>
      </c>
      <c r="B12" s="2">
        <v>1895.05</v>
      </c>
      <c r="C12">
        <v>1816.38</v>
      </c>
      <c r="D12" s="2">
        <v>6033.29</v>
      </c>
      <c r="E12">
        <v>6030.07</v>
      </c>
      <c r="F12" s="19">
        <f t="shared" si="0"/>
        <v>2796.5299834710745</v>
      </c>
      <c r="G12">
        <f t="shared" si="1"/>
        <v>2680.4364694214878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O12" t="s">
        <v>26</v>
      </c>
    </row>
    <row r="13" spans="1:15">
      <c r="A13" s="1">
        <v>38625</v>
      </c>
      <c r="B13" s="2">
        <v>2023.62</v>
      </c>
      <c r="C13">
        <v>1816.38</v>
      </c>
      <c r="D13" s="13">
        <v>6032.53</v>
      </c>
      <c r="E13" s="14">
        <v>6029.66</v>
      </c>
      <c r="F13" s="19">
        <f t="shared" si="0"/>
        <v>2889.9300495867765</v>
      </c>
      <c r="G13">
        <f t="shared" si="1"/>
        <v>2593.9707768595044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5">
      <c r="A14" s="1">
        <v>38656</v>
      </c>
      <c r="B14" s="2">
        <v>2018.87</v>
      </c>
      <c r="C14">
        <v>1816.38</v>
      </c>
      <c r="D14" s="2">
        <v>6031.12</v>
      </c>
      <c r="E14">
        <v>6028.58</v>
      </c>
      <c r="F14" s="19">
        <f t="shared" si="0"/>
        <v>2979.2514644628095</v>
      </c>
      <c r="G14">
        <f t="shared" si="1"/>
        <v>2680.4364694214878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5">
      <c r="A15" s="1">
        <v>38686</v>
      </c>
      <c r="B15" s="2">
        <v>1779.41</v>
      </c>
      <c r="C15">
        <v>1816.38</v>
      </c>
      <c r="D15" s="2">
        <v>6029.69</v>
      </c>
      <c r="E15">
        <v>6027.21</v>
      </c>
      <c r="F15" s="19">
        <f t="shared" si="0"/>
        <v>2541.1739504132233</v>
      </c>
      <c r="G15">
        <f t="shared" si="1"/>
        <v>2593.9707768595044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5">
      <c r="A16" s="1">
        <v>38717</v>
      </c>
      <c r="B16" s="2">
        <v>1755.2</v>
      </c>
      <c r="C16">
        <v>1816.38</v>
      </c>
      <c r="D16" s="2">
        <v>6028.67</v>
      </c>
      <c r="E16">
        <v>6026.09</v>
      </c>
      <c r="F16" s="19">
        <f t="shared" si="0"/>
        <v>2590.1529917355369</v>
      </c>
      <c r="G16">
        <f t="shared" si="1"/>
        <v>2680.4364694214878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8" spans="1:5">
      <c r="A18" s="8" t="s">
        <v>2</v>
      </c>
      <c r="B18" s="3">
        <f>SUM(F5:F16)</f>
        <v>27378.09258842975</v>
      </c>
      <c r="C18" s="3">
        <f>SUM(G5:G16)</f>
        <v>30223.575907438018</v>
      </c>
      <c r="D18" s="3"/>
      <c r="E18" s="3"/>
    </row>
    <row r="19" spans="1:5">
      <c r="A19" s="8" t="s">
        <v>4</v>
      </c>
      <c r="C19" s="10">
        <f>(C18-B18)/B18</f>
        <v>0.10393285470189392</v>
      </c>
      <c r="D19" s="10"/>
      <c r="E19" s="10"/>
    </row>
    <row r="20" spans="1:5">
      <c r="E20">
        <v>31</v>
      </c>
    </row>
    <row r="21" spans="1:5">
      <c r="E21">
        <v>28</v>
      </c>
    </row>
    <row r="22" spans="1:5">
      <c r="E22">
        <v>31</v>
      </c>
    </row>
    <row r="23" spans="1:5">
      <c r="E23">
        <v>30</v>
      </c>
    </row>
    <row r="24" spans="1:5">
      <c r="E24">
        <v>31</v>
      </c>
    </row>
    <row r="25" spans="1:5">
      <c r="E25">
        <v>30</v>
      </c>
    </row>
    <row r="26" spans="1:5">
      <c r="E26">
        <v>31</v>
      </c>
    </row>
    <row r="27" spans="1:5">
      <c r="E27">
        <v>31</v>
      </c>
    </row>
    <row r="28" spans="1:5">
      <c r="E28">
        <v>30</v>
      </c>
    </row>
    <row r="29" spans="1:5">
      <c r="E29">
        <v>31</v>
      </c>
    </row>
    <row r="30" spans="1:5">
      <c r="E30">
        <v>30</v>
      </c>
    </row>
    <row r="31" spans="1:5">
      <c r="E31">
        <v>31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>
      <selection activeCell="B4" sqref="B4:E63"/>
    </sheetView>
  </sheetViews>
  <sheetFormatPr defaultRowHeight="15"/>
  <cols>
    <col min="1" max="1" width="22.28515625" customWidth="1"/>
    <col min="2" max="2" width="10.5703125" bestFit="1" customWidth="1"/>
    <col min="3" max="3" width="12" bestFit="1" customWidth="1"/>
  </cols>
  <sheetData>
    <row r="1" spans="1:5">
      <c r="A1" t="s">
        <v>3</v>
      </c>
    </row>
    <row r="2" spans="1:5">
      <c r="B2" s="22" t="s">
        <v>7</v>
      </c>
      <c r="C2" s="22"/>
      <c r="D2" s="22" t="s">
        <v>8</v>
      </c>
      <c r="E2" s="22"/>
    </row>
    <row r="3" spans="1:5">
      <c r="B3" s="8" t="s">
        <v>0</v>
      </c>
      <c r="C3" s="8" t="s">
        <v>1</v>
      </c>
      <c r="D3" s="8" t="s">
        <v>0</v>
      </c>
      <c r="E3" s="8" t="s">
        <v>1</v>
      </c>
    </row>
    <row r="4" spans="1:5">
      <c r="A4" s="1">
        <v>38383</v>
      </c>
      <c r="B4" s="5">
        <v>805.6</v>
      </c>
      <c r="C4">
        <v>800</v>
      </c>
      <c r="D4" s="5">
        <v>6013.09</v>
      </c>
      <c r="E4">
        <v>6013.1</v>
      </c>
    </row>
    <row r="5" spans="1:5">
      <c r="A5" s="1">
        <v>38411</v>
      </c>
      <c r="B5" s="5">
        <v>902.77</v>
      </c>
      <c r="C5">
        <v>800</v>
      </c>
      <c r="D5" s="5">
        <v>6013.81</v>
      </c>
      <c r="E5">
        <v>6013.89</v>
      </c>
    </row>
    <row r="6" spans="1:5">
      <c r="A6" s="1">
        <v>38442</v>
      </c>
      <c r="B6" s="5">
        <v>999.3</v>
      </c>
      <c r="C6">
        <v>800</v>
      </c>
      <c r="D6" s="5">
        <v>6014.39</v>
      </c>
      <c r="E6">
        <v>6014.86</v>
      </c>
    </row>
    <row r="7" spans="1:5">
      <c r="A7" s="1">
        <v>38472</v>
      </c>
      <c r="B7" s="5">
        <v>980.06</v>
      </c>
      <c r="C7">
        <v>800</v>
      </c>
      <c r="D7" s="5">
        <v>6016.39</v>
      </c>
      <c r="E7">
        <v>6017.05</v>
      </c>
    </row>
    <row r="8" spans="1:5">
      <c r="A8" s="1">
        <v>38503</v>
      </c>
      <c r="B8" s="5">
        <v>989.2</v>
      </c>
      <c r="C8">
        <v>1621.29</v>
      </c>
      <c r="D8" s="5">
        <v>6018.01</v>
      </c>
      <c r="E8">
        <v>6017.57</v>
      </c>
    </row>
    <row r="9" spans="1:5">
      <c r="A9" s="1">
        <v>38533</v>
      </c>
      <c r="B9" s="5">
        <v>2962.87</v>
      </c>
      <c r="C9">
        <v>4356.17</v>
      </c>
      <c r="D9" s="5">
        <v>6020.29</v>
      </c>
      <c r="E9">
        <v>6017.43</v>
      </c>
    </row>
    <row r="10" spans="1:5">
      <c r="A10" s="1">
        <v>38564</v>
      </c>
      <c r="B10" s="5">
        <v>3252.23</v>
      </c>
      <c r="C10">
        <v>1524.21</v>
      </c>
      <c r="D10" s="5">
        <v>6025.53</v>
      </c>
      <c r="E10">
        <v>6025.7</v>
      </c>
    </row>
    <row r="11" spans="1:5">
      <c r="A11" s="1">
        <v>38595</v>
      </c>
      <c r="B11" s="5">
        <v>1612.93</v>
      </c>
      <c r="C11">
        <v>1474.25</v>
      </c>
      <c r="D11" s="5">
        <v>6026.61</v>
      </c>
      <c r="E11">
        <v>6027.01</v>
      </c>
    </row>
    <row r="12" spans="1:5">
      <c r="A12" s="1">
        <v>38625</v>
      </c>
      <c r="B12" s="5">
        <v>1404.19</v>
      </c>
      <c r="C12">
        <v>1474.25</v>
      </c>
      <c r="D12" s="5">
        <v>6026.23</v>
      </c>
      <c r="E12">
        <v>6026.56</v>
      </c>
    </row>
    <row r="13" spans="1:5">
      <c r="A13" s="1">
        <v>38656</v>
      </c>
      <c r="B13" s="5">
        <v>1410.23</v>
      </c>
      <c r="C13">
        <v>1474.25</v>
      </c>
      <c r="D13" s="5">
        <v>6025.45</v>
      </c>
      <c r="E13">
        <v>6025.75</v>
      </c>
    </row>
    <row r="14" spans="1:5">
      <c r="A14" s="1">
        <v>38686</v>
      </c>
      <c r="B14" s="5">
        <v>1406.37</v>
      </c>
      <c r="C14">
        <v>1474.25</v>
      </c>
      <c r="D14" s="5">
        <v>6024.68</v>
      </c>
      <c r="E14">
        <v>6024.99</v>
      </c>
    </row>
    <row r="15" spans="1:5">
      <c r="A15" s="1">
        <v>38717</v>
      </c>
      <c r="B15" s="5">
        <v>1400.62</v>
      </c>
      <c r="C15">
        <v>1474.25</v>
      </c>
      <c r="D15" s="5">
        <v>6023.71</v>
      </c>
      <c r="E15">
        <v>6023.92</v>
      </c>
    </row>
    <row r="16" spans="1:5">
      <c r="A16" s="1">
        <v>38748</v>
      </c>
      <c r="B16" s="5">
        <v>1398.09</v>
      </c>
      <c r="C16">
        <v>1310.45</v>
      </c>
      <c r="D16" s="5">
        <v>6022.85</v>
      </c>
      <c r="E16">
        <v>6023.21</v>
      </c>
    </row>
    <row r="17" spans="1:5">
      <c r="A17" s="1">
        <v>38776</v>
      </c>
      <c r="B17" s="5">
        <v>1381.27</v>
      </c>
      <c r="C17">
        <v>1310.45</v>
      </c>
      <c r="D17" s="5">
        <v>6022.17</v>
      </c>
      <c r="E17">
        <v>6022.69</v>
      </c>
    </row>
    <row r="18" spans="1:5">
      <c r="A18" s="1">
        <v>38807</v>
      </c>
      <c r="B18" s="5">
        <v>1408.77</v>
      </c>
      <c r="C18">
        <v>800</v>
      </c>
      <c r="D18" s="5">
        <v>6021.46</v>
      </c>
      <c r="E18">
        <v>6022.89</v>
      </c>
    </row>
    <row r="19" spans="1:5">
      <c r="A19" s="1">
        <v>38837</v>
      </c>
      <c r="B19" s="5">
        <v>1411.14</v>
      </c>
      <c r="C19">
        <v>800</v>
      </c>
      <c r="D19" s="5">
        <v>6021.2</v>
      </c>
      <c r="E19">
        <v>6023.56</v>
      </c>
    </row>
    <row r="20" spans="1:5">
      <c r="A20" s="1">
        <v>38868</v>
      </c>
      <c r="B20" s="5">
        <v>1412.5</v>
      </c>
      <c r="C20">
        <v>1621.29</v>
      </c>
      <c r="D20" s="5">
        <v>6021.59</v>
      </c>
      <c r="E20">
        <v>6023.55</v>
      </c>
    </row>
    <row r="21" spans="1:5">
      <c r="A21" s="1">
        <v>38898</v>
      </c>
      <c r="B21" s="5">
        <v>2951.9</v>
      </c>
      <c r="C21">
        <v>3397.61</v>
      </c>
      <c r="D21" s="5">
        <v>6020.81</v>
      </c>
      <c r="E21">
        <v>6022.03</v>
      </c>
    </row>
    <row r="22" spans="1:5">
      <c r="A22" s="1">
        <v>38929</v>
      </c>
      <c r="B22" s="5">
        <v>1303.0899999999999</v>
      </c>
      <c r="C22">
        <v>1172.6600000000001</v>
      </c>
      <c r="D22" s="5">
        <v>6024.17</v>
      </c>
      <c r="E22">
        <v>6025.6</v>
      </c>
    </row>
    <row r="23" spans="1:5">
      <c r="A23" s="1">
        <v>38960</v>
      </c>
      <c r="B23" s="5">
        <v>876.27</v>
      </c>
      <c r="C23">
        <v>1135.67</v>
      </c>
      <c r="D23" s="5">
        <v>6024.29</v>
      </c>
      <c r="E23">
        <v>6025.31</v>
      </c>
    </row>
    <row r="24" spans="1:5">
      <c r="A24" s="1">
        <v>38990</v>
      </c>
      <c r="B24" s="5">
        <v>820.46</v>
      </c>
      <c r="C24">
        <v>1135.67</v>
      </c>
      <c r="D24" s="5">
        <v>6024.35</v>
      </c>
      <c r="E24">
        <v>6024.9</v>
      </c>
    </row>
    <row r="25" spans="1:5">
      <c r="A25" s="1">
        <v>39021</v>
      </c>
      <c r="B25" s="5">
        <v>841.45</v>
      </c>
      <c r="C25">
        <v>1135.67</v>
      </c>
      <c r="D25" s="5">
        <v>6024.19</v>
      </c>
      <c r="E25">
        <v>6024.36</v>
      </c>
    </row>
    <row r="26" spans="1:5">
      <c r="A26" s="1">
        <v>39051</v>
      </c>
      <c r="B26" s="5">
        <v>812.05</v>
      </c>
      <c r="C26">
        <v>1135.67</v>
      </c>
      <c r="D26" s="5">
        <v>6024.37</v>
      </c>
      <c r="E26">
        <v>6024.12</v>
      </c>
    </row>
    <row r="27" spans="1:5">
      <c r="A27" s="1">
        <v>39082</v>
      </c>
      <c r="B27" s="5">
        <v>812.53</v>
      </c>
      <c r="C27">
        <v>1135.67</v>
      </c>
      <c r="D27" s="5">
        <v>6024.5</v>
      </c>
      <c r="E27">
        <v>6023.78</v>
      </c>
    </row>
    <row r="28" spans="1:5">
      <c r="A28" s="1">
        <v>39113</v>
      </c>
      <c r="B28" s="5">
        <v>1230.47</v>
      </c>
      <c r="C28">
        <v>1009.48</v>
      </c>
      <c r="D28" s="5">
        <v>6023.99</v>
      </c>
      <c r="E28">
        <v>6023.63</v>
      </c>
    </row>
    <row r="29" spans="1:5">
      <c r="A29" s="1">
        <v>39141</v>
      </c>
      <c r="B29" s="5">
        <v>1223.55</v>
      </c>
      <c r="C29">
        <v>1009.48</v>
      </c>
      <c r="D29" s="5">
        <v>6023.61</v>
      </c>
      <c r="E29">
        <v>6023.59</v>
      </c>
    </row>
    <row r="30" spans="1:5">
      <c r="A30" s="1">
        <v>39172</v>
      </c>
      <c r="B30" s="5">
        <v>1182.9000000000001</v>
      </c>
      <c r="C30">
        <v>800</v>
      </c>
      <c r="D30" s="5">
        <v>6023.65</v>
      </c>
      <c r="E30">
        <v>6024.24</v>
      </c>
    </row>
    <row r="31" spans="1:5">
      <c r="A31" s="1">
        <v>39202</v>
      </c>
      <c r="B31" s="5">
        <v>829.19</v>
      </c>
      <c r="C31">
        <v>800</v>
      </c>
      <c r="D31" s="5">
        <v>6025.19</v>
      </c>
      <c r="E31">
        <v>6025.72</v>
      </c>
    </row>
    <row r="32" spans="1:5">
      <c r="A32" s="1">
        <v>39233</v>
      </c>
      <c r="B32" s="5">
        <v>833.12</v>
      </c>
      <c r="C32">
        <v>1621.29</v>
      </c>
      <c r="D32" s="5">
        <v>6025.71</v>
      </c>
      <c r="E32">
        <v>6024.94</v>
      </c>
    </row>
    <row r="33" spans="1:5">
      <c r="A33" s="1">
        <v>39263</v>
      </c>
      <c r="B33" s="5">
        <v>2244.9</v>
      </c>
      <c r="C33">
        <v>1040.67</v>
      </c>
      <c r="D33" s="5">
        <v>6024.67</v>
      </c>
      <c r="E33">
        <v>6025.72</v>
      </c>
    </row>
    <row r="34" spans="1:5">
      <c r="A34" s="1">
        <v>39294</v>
      </c>
      <c r="B34" s="5">
        <v>1155.19</v>
      </c>
      <c r="C34">
        <v>800</v>
      </c>
      <c r="D34" s="5">
        <v>6023.89</v>
      </c>
      <c r="E34">
        <v>6025.42</v>
      </c>
    </row>
    <row r="35" spans="1:5">
      <c r="A35" s="1">
        <v>39325</v>
      </c>
      <c r="B35" s="5">
        <v>888.1</v>
      </c>
      <c r="C35">
        <v>800</v>
      </c>
      <c r="D35" s="5">
        <v>6023.31</v>
      </c>
      <c r="E35">
        <v>6024.99</v>
      </c>
    </row>
    <row r="36" spans="1:5">
      <c r="A36" s="1">
        <v>39355</v>
      </c>
      <c r="B36" s="5">
        <v>825.06</v>
      </c>
      <c r="C36">
        <v>800</v>
      </c>
      <c r="D36" s="5">
        <v>6022.87</v>
      </c>
      <c r="E36">
        <v>6024.63</v>
      </c>
    </row>
    <row r="37" spans="1:5">
      <c r="A37" s="1">
        <v>39386</v>
      </c>
      <c r="B37" s="5">
        <v>830.9</v>
      </c>
      <c r="C37">
        <v>800</v>
      </c>
      <c r="D37" s="5">
        <v>6022.35</v>
      </c>
      <c r="E37">
        <v>6024.25</v>
      </c>
    </row>
    <row r="38" spans="1:5">
      <c r="A38" s="1">
        <v>39416</v>
      </c>
      <c r="B38" s="5">
        <v>814.27</v>
      </c>
      <c r="C38">
        <v>800</v>
      </c>
      <c r="D38" s="5">
        <v>6022.07</v>
      </c>
      <c r="E38">
        <v>6024.09</v>
      </c>
    </row>
    <row r="39" spans="1:5">
      <c r="A39" s="1">
        <v>39447</v>
      </c>
      <c r="B39" s="5">
        <v>816.12</v>
      </c>
      <c r="C39">
        <v>800</v>
      </c>
      <c r="D39" s="5">
        <v>6021.81</v>
      </c>
      <c r="E39">
        <v>6023.9</v>
      </c>
    </row>
    <row r="40" spans="1:5">
      <c r="A40" s="1">
        <v>39478</v>
      </c>
      <c r="B40" s="5">
        <v>820.27</v>
      </c>
      <c r="C40">
        <v>800</v>
      </c>
      <c r="D40" s="5">
        <v>6021.4</v>
      </c>
      <c r="E40">
        <v>6023.54</v>
      </c>
    </row>
    <row r="41" spans="1:5">
      <c r="A41" s="1">
        <v>39507</v>
      </c>
      <c r="B41" s="5">
        <v>819.25</v>
      </c>
      <c r="C41">
        <v>800</v>
      </c>
      <c r="D41" s="5">
        <v>6021.15</v>
      </c>
      <c r="E41">
        <v>6023.32</v>
      </c>
    </row>
    <row r="42" spans="1:5">
      <c r="A42" s="1">
        <v>39538</v>
      </c>
      <c r="B42" s="5">
        <v>818.87</v>
      </c>
      <c r="C42">
        <v>800</v>
      </c>
      <c r="D42" s="5">
        <v>6021.15</v>
      </c>
      <c r="E42">
        <v>6023.34</v>
      </c>
    </row>
    <row r="43" spans="1:5">
      <c r="A43" s="1">
        <v>39568</v>
      </c>
      <c r="B43" s="5">
        <v>818.73</v>
      </c>
      <c r="C43">
        <v>800</v>
      </c>
      <c r="D43" s="5">
        <v>6021.55</v>
      </c>
      <c r="E43">
        <v>6023.7</v>
      </c>
    </row>
    <row r="44" spans="1:5">
      <c r="A44" s="1">
        <v>39599</v>
      </c>
      <c r="B44" s="5">
        <v>895.97</v>
      </c>
      <c r="C44">
        <v>1621.29</v>
      </c>
      <c r="D44" s="5">
        <v>6021.85</v>
      </c>
      <c r="E44">
        <v>6022.76</v>
      </c>
    </row>
    <row r="45" spans="1:5">
      <c r="A45" s="1">
        <v>39629</v>
      </c>
      <c r="B45" s="5">
        <v>1641.25</v>
      </c>
      <c r="C45">
        <v>3823.69</v>
      </c>
      <c r="D45" s="5">
        <v>6021.85</v>
      </c>
      <c r="E45">
        <v>6019.18</v>
      </c>
    </row>
    <row r="46" spans="1:5">
      <c r="A46" s="1">
        <v>39660</v>
      </c>
      <c r="B46" s="5">
        <v>2975.34</v>
      </c>
      <c r="C46">
        <v>1046.8699999999999</v>
      </c>
      <c r="D46" s="5">
        <v>6021.15</v>
      </c>
      <c r="E46">
        <v>6021.6</v>
      </c>
    </row>
    <row r="47" spans="1:5">
      <c r="A47" s="1">
        <v>39691</v>
      </c>
      <c r="B47" s="5">
        <v>1513.94</v>
      </c>
      <c r="C47">
        <v>1014.32</v>
      </c>
      <c r="D47" s="5">
        <v>6022.43</v>
      </c>
      <c r="E47">
        <v>6023.7</v>
      </c>
    </row>
    <row r="48" spans="1:5">
      <c r="A48" s="1">
        <v>39721</v>
      </c>
      <c r="B48" s="5">
        <v>1501.39</v>
      </c>
      <c r="C48">
        <v>1014.32</v>
      </c>
      <c r="D48" s="5">
        <v>6022.11</v>
      </c>
      <c r="E48">
        <v>6024.18</v>
      </c>
    </row>
    <row r="49" spans="1:5">
      <c r="A49" s="1">
        <v>39752</v>
      </c>
      <c r="B49" s="5">
        <v>1498.63</v>
      </c>
      <c r="C49">
        <v>1014.32</v>
      </c>
      <c r="D49" s="5">
        <v>6021.25</v>
      </c>
      <c r="E49">
        <v>6024.18</v>
      </c>
    </row>
    <row r="50" spans="1:5">
      <c r="A50" s="1">
        <v>39782</v>
      </c>
      <c r="B50" s="5">
        <v>1147.33</v>
      </c>
      <c r="C50">
        <v>1014.32</v>
      </c>
      <c r="D50" s="5">
        <v>6020.97</v>
      </c>
      <c r="E50">
        <v>6024.21</v>
      </c>
    </row>
    <row r="51" spans="1:5">
      <c r="A51" s="1">
        <v>39813</v>
      </c>
      <c r="B51" s="5">
        <v>1091.43</v>
      </c>
      <c r="C51">
        <v>1014.32</v>
      </c>
      <c r="D51" s="5">
        <v>6020.91</v>
      </c>
      <c r="E51">
        <v>6024.32</v>
      </c>
    </row>
    <row r="52" spans="1:5">
      <c r="A52" s="1">
        <v>39844</v>
      </c>
      <c r="B52" s="5">
        <v>1289.6099999999999</v>
      </c>
      <c r="C52">
        <v>901.61</v>
      </c>
      <c r="D52" s="5">
        <v>6020.01</v>
      </c>
      <c r="E52">
        <v>6024.08</v>
      </c>
    </row>
    <row r="53" spans="1:5">
      <c r="A53" s="1">
        <v>39872</v>
      </c>
      <c r="B53" s="5">
        <v>1295.74</v>
      </c>
      <c r="C53">
        <v>901.61</v>
      </c>
      <c r="D53" s="5">
        <v>6019.63</v>
      </c>
      <c r="E53">
        <v>6024.31</v>
      </c>
    </row>
    <row r="54" spans="1:5">
      <c r="A54" s="1">
        <v>39903</v>
      </c>
      <c r="B54" s="5">
        <v>1111.0999999999999</v>
      </c>
      <c r="C54">
        <v>957.02</v>
      </c>
      <c r="D54" s="5">
        <v>6019.63</v>
      </c>
      <c r="E54">
        <v>6024.54</v>
      </c>
    </row>
    <row r="55" spans="1:5">
      <c r="A55" s="1">
        <v>39933</v>
      </c>
      <c r="B55" s="5">
        <v>841.74</v>
      </c>
      <c r="C55">
        <v>957.02</v>
      </c>
      <c r="D55" s="5">
        <v>6020.18</v>
      </c>
      <c r="E55">
        <v>6024.82</v>
      </c>
    </row>
    <row r="56" spans="1:5">
      <c r="A56" s="1">
        <v>39964</v>
      </c>
      <c r="B56" s="5">
        <v>835.97</v>
      </c>
      <c r="C56">
        <v>1744.37</v>
      </c>
      <c r="D56" s="5">
        <v>6021.21</v>
      </c>
      <c r="E56">
        <v>6024.32</v>
      </c>
    </row>
    <row r="57" spans="1:5">
      <c r="A57" s="1">
        <v>39994</v>
      </c>
      <c r="B57" s="5">
        <v>2438.5100000000002</v>
      </c>
      <c r="C57">
        <v>4692.3900000000003</v>
      </c>
      <c r="D57" s="5">
        <v>6020.33</v>
      </c>
      <c r="E57">
        <v>6019.82</v>
      </c>
    </row>
    <row r="58" spans="1:5">
      <c r="A58" s="1">
        <v>40025</v>
      </c>
      <c r="B58" s="5">
        <v>1621.65</v>
      </c>
      <c r="C58">
        <v>2066.29</v>
      </c>
      <c r="D58" s="5">
        <v>6029.83</v>
      </c>
      <c r="E58">
        <v>6028.92</v>
      </c>
    </row>
    <row r="59" spans="1:5">
      <c r="A59" s="1">
        <v>40056</v>
      </c>
      <c r="B59" s="5">
        <v>1895.05</v>
      </c>
      <c r="C59">
        <v>2012.61</v>
      </c>
      <c r="D59" s="5">
        <v>6033.29</v>
      </c>
      <c r="E59">
        <v>6032.25</v>
      </c>
    </row>
    <row r="60" spans="1:5">
      <c r="A60" s="1">
        <v>40086</v>
      </c>
      <c r="B60" s="5">
        <v>2023.62</v>
      </c>
      <c r="C60">
        <v>2012.61</v>
      </c>
      <c r="D60" s="5">
        <v>6032.53</v>
      </c>
      <c r="E60">
        <v>6031.55</v>
      </c>
    </row>
    <row r="61" spans="1:5">
      <c r="A61" s="1">
        <v>40117</v>
      </c>
      <c r="B61" s="5">
        <v>2018.87</v>
      </c>
      <c r="C61">
        <v>2012.61</v>
      </c>
      <c r="D61" s="5">
        <v>6031.12</v>
      </c>
      <c r="E61">
        <v>6030.19</v>
      </c>
    </row>
    <row r="62" spans="1:5">
      <c r="A62" s="1">
        <v>40147</v>
      </c>
      <c r="B62" s="5">
        <v>1779.41</v>
      </c>
      <c r="C62">
        <v>2012.61</v>
      </c>
      <c r="D62" s="5">
        <v>6029.69</v>
      </c>
      <c r="E62">
        <v>6028.53</v>
      </c>
    </row>
    <row r="63" spans="1:5">
      <c r="A63" s="1">
        <v>40178</v>
      </c>
      <c r="B63" s="5">
        <v>1755.2</v>
      </c>
      <c r="C63">
        <v>2012.61</v>
      </c>
      <c r="D63" s="5">
        <v>6028.67</v>
      </c>
      <c r="E63">
        <v>6027.12</v>
      </c>
    </row>
    <row r="66" spans="1:3">
      <c r="A66" t="s">
        <v>5</v>
      </c>
      <c r="B66" s="11">
        <f>SUM(B4:B65)</f>
        <v>80878.53</v>
      </c>
      <c r="C66" s="11">
        <f>SUM(C4:C65)</f>
        <v>82291.460000000006</v>
      </c>
    </row>
    <row r="67" spans="1:3">
      <c r="A67" t="s">
        <v>4</v>
      </c>
      <c r="C67" s="10">
        <f>(C66-B66)/B66</f>
        <v>1.74697784442918E-2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2005</vt:lpstr>
      <vt:lpstr>2006</vt:lpstr>
      <vt:lpstr>2007</vt:lpstr>
      <vt:lpstr>2008</vt:lpstr>
      <vt:lpstr>2009</vt:lpstr>
      <vt:lpstr>2005-2009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butlerra</dc:creator>
  <cp:lastModifiedBy>Cameron Bracken</cp:lastModifiedBy>
  <cp:lastPrinted>2010-06-16T23:10:20Z</cp:lastPrinted>
  <dcterms:created xsi:type="dcterms:W3CDTF">2010-06-16T21:48:19Z</dcterms:created>
  <dcterms:modified xsi:type="dcterms:W3CDTF">2010-08-23T20:42:02Z</dcterms:modified>
</cp:coreProperties>
</file>