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-120" yWindow="-120" windowWidth="20730" windowHeight="11160"/>
  </bookViews>
  <sheets>
    <sheet name="1 лист" sheetId="1" r:id="rId1"/>
    <sheet name="Лист1" sheetId="2" r:id="rId2"/>
  </sheets>
  <externalReferences>
    <externalReference r:id="rId3"/>
  </externalReferenc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66" i="1" l="1"/>
  <c r="L566" i="1"/>
  <c r="M565" i="1"/>
  <c r="L565" i="1"/>
  <c r="U564" i="1"/>
  <c r="M564" i="1"/>
  <c r="L564" i="1"/>
  <c r="B564" i="1"/>
  <c r="V563" i="1"/>
  <c r="U563" i="1"/>
  <c r="M563" i="1"/>
  <c r="L563" i="1"/>
  <c r="C563" i="1"/>
  <c r="B563" i="1"/>
  <c r="V562" i="1"/>
  <c r="U562" i="1"/>
  <c r="M562" i="1"/>
  <c r="L562" i="1"/>
  <c r="C562" i="1"/>
  <c r="B562" i="1"/>
  <c r="V561" i="1"/>
  <c r="U561" i="1"/>
  <c r="M561" i="1"/>
  <c r="L561" i="1"/>
  <c r="C561" i="1"/>
  <c r="B561" i="1"/>
  <c r="V560" i="1"/>
  <c r="U560" i="1"/>
  <c r="M560" i="1"/>
  <c r="L560" i="1"/>
  <c r="C560" i="1"/>
  <c r="B560" i="1"/>
  <c r="V559" i="1"/>
  <c r="U559" i="1"/>
  <c r="M559" i="1"/>
  <c r="L559" i="1"/>
  <c r="C559" i="1"/>
  <c r="B559" i="1"/>
  <c r="V558" i="1"/>
  <c r="U558" i="1"/>
  <c r="M558" i="1"/>
  <c r="L558" i="1"/>
  <c r="C558" i="1"/>
  <c r="B558" i="1"/>
  <c r="V557" i="1"/>
  <c r="U557" i="1"/>
  <c r="M557" i="1"/>
  <c r="L557" i="1"/>
  <c r="C557" i="1"/>
  <c r="B557" i="1"/>
  <c r="V556" i="1"/>
  <c r="U556" i="1"/>
  <c r="M556" i="1"/>
  <c r="L556" i="1"/>
  <c r="C556" i="1"/>
  <c r="B556" i="1"/>
  <c r="V555" i="1"/>
  <c r="U555" i="1"/>
  <c r="M555" i="1"/>
  <c r="L555" i="1"/>
  <c r="C555" i="1"/>
  <c r="B555" i="1"/>
  <c r="V554" i="1"/>
  <c r="U554" i="1"/>
  <c r="M554" i="1"/>
  <c r="L554" i="1"/>
  <c r="C554" i="1"/>
  <c r="B554" i="1"/>
  <c r="V553" i="1"/>
  <c r="U553" i="1"/>
  <c r="M553" i="1"/>
  <c r="L553" i="1"/>
  <c r="C553" i="1"/>
  <c r="B553" i="1"/>
  <c r="V552" i="1"/>
  <c r="U552" i="1"/>
  <c r="M552" i="1"/>
  <c r="L552" i="1"/>
  <c r="C552" i="1"/>
  <c r="B552" i="1"/>
  <c r="V551" i="1"/>
  <c r="U551" i="1"/>
  <c r="M551" i="1"/>
  <c r="L551" i="1"/>
  <c r="C551" i="1"/>
  <c r="B551" i="1"/>
  <c r="V550" i="1"/>
  <c r="U550" i="1"/>
  <c r="M550" i="1"/>
  <c r="L550" i="1"/>
  <c r="C550" i="1"/>
  <c r="B550" i="1"/>
  <c r="V549" i="1"/>
  <c r="U549" i="1"/>
  <c r="M549" i="1"/>
  <c r="L549" i="1"/>
  <c r="C549" i="1"/>
  <c r="B549" i="1"/>
  <c r="V548" i="1"/>
  <c r="U548" i="1"/>
  <c r="M548" i="1"/>
  <c r="L548" i="1"/>
  <c r="C548" i="1"/>
  <c r="B548" i="1"/>
  <c r="V547" i="1"/>
  <c r="U547" i="1"/>
  <c r="M547" i="1"/>
  <c r="L547" i="1"/>
  <c r="C547" i="1"/>
  <c r="B547" i="1"/>
  <c r="M540" i="1"/>
  <c r="L540" i="1"/>
  <c r="M539" i="1"/>
  <c r="L539" i="1"/>
  <c r="U538" i="1"/>
  <c r="M538" i="1"/>
  <c r="L538" i="1"/>
  <c r="B538" i="1"/>
  <c r="V537" i="1"/>
  <c r="U537" i="1"/>
  <c r="M537" i="1"/>
  <c r="L537" i="1"/>
  <c r="C537" i="1"/>
  <c r="B537" i="1"/>
  <c r="V536" i="1"/>
  <c r="U536" i="1"/>
  <c r="M536" i="1"/>
  <c r="L536" i="1"/>
  <c r="C536" i="1"/>
  <c r="B536" i="1"/>
  <c r="V535" i="1"/>
  <c r="U535" i="1"/>
  <c r="M535" i="1"/>
  <c r="L535" i="1"/>
  <c r="C535" i="1"/>
  <c r="B535" i="1"/>
  <c r="V534" i="1"/>
  <c r="U534" i="1"/>
  <c r="M534" i="1"/>
  <c r="L534" i="1"/>
  <c r="C534" i="1"/>
  <c r="B534" i="1"/>
  <c r="V533" i="1"/>
  <c r="U533" i="1"/>
  <c r="M533" i="1"/>
  <c r="L533" i="1"/>
  <c r="C533" i="1"/>
  <c r="B533" i="1"/>
  <c r="V532" i="1"/>
  <c r="U532" i="1"/>
  <c r="M532" i="1"/>
  <c r="L532" i="1"/>
  <c r="C532" i="1"/>
  <c r="B532" i="1"/>
  <c r="V531" i="1"/>
  <c r="U531" i="1"/>
  <c r="M531" i="1"/>
  <c r="L531" i="1"/>
  <c r="C531" i="1"/>
  <c r="B531" i="1"/>
  <c r="V530" i="1"/>
  <c r="U530" i="1"/>
  <c r="M530" i="1"/>
  <c r="L530" i="1"/>
  <c r="C530" i="1"/>
  <c r="B530" i="1"/>
  <c r="V529" i="1"/>
  <c r="U529" i="1"/>
  <c r="M529" i="1"/>
  <c r="L529" i="1"/>
  <c r="C529" i="1"/>
  <c r="B529" i="1"/>
  <c r="V528" i="1"/>
  <c r="U528" i="1"/>
  <c r="M528" i="1"/>
  <c r="L528" i="1"/>
  <c r="C528" i="1"/>
  <c r="B528" i="1"/>
  <c r="V527" i="1"/>
  <c r="U527" i="1"/>
  <c r="M527" i="1"/>
  <c r="L527" i="1"/>
  <c r="C527" i="1"/>
  <c r="B527" i="1"/>
  <c r="V526" i="1"/>
  <c r="U526" i="1"/>
  <c r="M526" i="1"/>
  <c r="L526" i="1"/>
  <c r="C526" i="1"/>
  <c r="B526" i="1"/>
  <c r="V525" i="1"/>
  <c r="U525" i="1"/>
  <c r="M525" i="1"/>
  <c r="L525" i="1"/>
  <c r="C525" i="1"/>
  <c r="B525" i="1"/>
  <c r="V524" i="1"/>
  <c r="U524" i="1"/>
  <c r="M524" i="1"/>
  <c r="L524" i="1"/>
  <c r="C524" i="1"/>
  <c r="B524" i="1"/>
  <c r="V523" i="1"/>
  <c r="U523" i="1"/>
  <c r="M523" i="1"/>
  <c r="L523" i="1"/>
  <c r="C523" i="1"/>
  <c r="B523" i="1"/>
  <c r="V522" i="1"/>
  <c r="U522" i="1"/>
  <c r="M522" i="1"/>
  <c r="L522" i="1"/>
  <c r="C522" i="1"/>
  <c r="B522" i="1"/>
  <c r="V521" i="1"/>
  <c r="U521" i="1"/>
  <c r="M521" i="1"/>
  <c r="L521" i="1"/>
  <c r="C521" i="1"/>
  <c r="B521" i="1"/>
  <c r="M514" i="1"/>
  <c r="L514" i="1"/>
  <c r="M513" i="1"/>
  <c r="L513" i="1"/>
  <c r="U512" i="1"/>
  <c r="M512" i="1"/>
  <c r="L512" i="1"/>
  <c r="B512" i="1"/>
  <c r="V511" i="1"/>
  <c r="U511" i="1"/>
  <c r="M511" i="1"/>
  <c r="L511" i="1"/>
  <c r="C511" i="1"/>
  <c r="B511" i="1"/>
  <c r="V510" i="1"/>
  <c r="U510" i="1"/>
  <c r="M510" i="1"/>
  <c r="L510" i="1"/>
  <c r="C510" i="1"/>
  <c r="B510" i="1"/>
  <c r="V509" i="1"/>
  <c r="U509" i="1"/>
  <c r="M509" i="1"/>
  <c r="L509" i="1"/>
  <c r="C509" i="1"/>
  <c r="B509" i="1"/>
  <c r="V508" i="1"/>
  <c r="U508" i="1"/>
  <c r="M508" i="1"/>
  <c r="L508" i="1"/>
  <c r="C508" i="1"/>
  <c r="B508" i="1"/>
  <c r="V507" i="1"/>
  <c r="U507" i="1"/>
  <c r="M507" i="1"/>
  <c r="L507" i="1"/>
  <c r="C507" i="1"/>
  <c r="B507" i="1"/>
  <c r="V506" i="1"/>
  <c r="U506" i="1"/>
  <c r="M506" i="1"/>
  <c r="L506" i="1"/>
  <c r="C506" i="1"/>
  <c r="B506" i="1"/>
  <c r="V505" i="1"/>
  <c r="U505" i="1"/>
  <c r="M505" i="1"/>
  <c r="L505" i="1"/>
  <c r="C505" i="1"/>
  <c r="B505" i="1"/>
  <c r="V504" i="1"/>
  <c r="U504" i="1"/>
  <c r="M504" i="1"/>
  <c r="L504" i="1"/>
  <c r="C504" i="1"/>
  <c r="B504" i="1"/>
  <c r="V503" i="1"/>
  <c r="U503" i="1"/>
  <c r="M503" i="1"/>
  <c r="L503" i="1"/>
  <c r="C503" i="1"/>
  <c r="B503" i="1"/>
  <c r="V502" i="1"/>
  <c r="U502" i="1"/>
  <c r="M502" i="1"/>
  <c r="L502" i="1"/>
  <c r="C502" i="1"/>
  <c r="B502" i="1"/>
  <c r="V501" i="1"/>
  <c r="U501" i="1"/>
  <c r="M501" i="1"/>
  <c r="L501" i="1"/>
  <c r="C501" i="1"/>
  <c r="B501" i="1"/>
  <c r="V500" i="1"/>
  <c r="U500" i="1"/>
  <c r="M500" i="1"/>
  <c r="L500" i="1"/>
  <c r="C500" i="1"/>
  <c r="B500" i="1"/>
  <c r="V499" i="1"/>
  <c r="U499" i="1"/>
  <c r="M499" i="1"/>
  <c r="L499" i="1"/>
  <c r="C499" i="1"/>
  <c r="B499" i="1"/>
  <c r="V498" i="1"/>
  <c r="U498" i="1"/>
  <c r="M498" i="1"/>
  <c r="L498" i="1"/>
  <c r="C498" i="1"/>
  <c r="B498" i="1"/>
  <c r="V497" i="1"/>
  <c r="U497" i="1"/>
  <c r="M497" i="1"/>
  <c r="L497" i="1"/>
  <c r="C497" i="1"/>
  <c r="B497" i="1"/>
  <c r="V496" i="1"/>
  <c r="U496" i="1"/>
  <c r="M496" i="1"/>
  <c r="L496" i="1"/>
  <c r="C496" i="1"/>
  <c r="B496" i="1"/>
  <c r="V495" i="1"/>
  <c r="U495" i="1"/>
  <c r="M495" i="1"/>
  <c r="L495" i="1"/>
  <c r="C495" i="1"/>
  <c r="B495" i="1"/>
  <c r="M488" i="1"/>
  <c r="L488" i="1"/>
  <c r="M487" i="1"/>
  <c r="L487" i="1"/>
  <c r="U486" i="1"/>
  <c r="M486" i="1"/>
  <c r="L486" i="1"/>
  <c r="B486" i="1"/>
  <c r="V485" i="1"/>
  <c r="U485" i="1"/>
  <c r="M485" i="1"/>
  <c r="L485" i="1"/>
  <c r="C485" i="1"/>
  <c r="B485" i="1"/>
  <c r="V484" i="1"/>
  <c r="U484" i="1"/>
  <c r="M484" i="1"/>
  <c r="L484" i="1"/>
  <c r="C484" i="1"/>
  <c r="B484" i="1"/>
  <c r="V483" i="1"/>
  <c r="U483" i="1"/>
  <c r="M483" i="1"/>
  <c r="L483" i="1"/>
  <c r="C483" i="1"/>
  <c r="B483" i="1"/>
  <c r="V482" i="1"/>
  <c r="U482" i="1"/>
  <c r="M482" i="1"/>
  <c r="L482" i="1"/>
  <c r="C482" i="1"/>
  <c r="B482" i="1"/>
  <c r="V481" i="1"/>
  <c r="U481" i="1"/>
  <c r="M481" i="1"/>
  <c r="L481" i="1"/>
  <c r="C481" i="1"/>
  <c r="B481" i="1"/>
  <c r="V480" i="1"/>
  <c r="U480" i="1"/>
  <c r="M480" i="1"/>
  <c r="L480" i="1"/>
  <c r="C480" i="1"/>
  <c r="B480" i="1"/>
  <c r="V479" i="1"/>
  <c r="U479" i="1"/>
  <c r="M479" i="1"/>
  <c r="L479" i="1"/>
  <c r="C479" i="1"/>
  <c r="B479" i="1"/>
  <c r="V478" i="1"/>
  <c r="U478" i="1"/>
  <c r="M478" i="1"/>
  <c r="L478" i="1"/>
  <c r="C478" i="1"/>
  <c r="B478" i="1"/>
  <c r="V477" i="1"/>
  <c r="U477" i="1"/>
  <c r="M477" i="1"/>
  <c r="L477" i="1"/>
  <c r="C477" i="1"/>
  <c r="B477" i="1"/>
  <c r="V476" i="1"/>
  <c r="U476" i="1"/>
  <c r="M476" i="1"/>
  <c r="L476" i="1"/>
  <c r="C476" i="1"/>
  <c r="B476" i="1"/>
  <c r="V475" i="1"/>
  <c r="U475" i="1"/>
  <c r="M475" i="1"/>
  <c r="L475" i="1"/>
  <c r="C475" i="1"/>
  <c r="B475" i="1"/>
  <c r="V474" i="1"/>
  <c r="U474" i="1"/>
  <c r="M474" i="1"/>
  <c r="L474" i="1"/>
  <c r="C474" i="1"/>
  <c r="B474" i="1"/>
  <c r="V473" i="1"/>
  <c r="U473" i="1"/>
  <c r="M473" i="1"/>
  <c r="L473" i="1"/>
  <c r="C473" i="1"/>
  <c r="B473" i="1"/>
  <c r="V472" i="1"/>
  <c r="U472" i="1"/>
  <c r="M472" i="1"/>
  <c r="L472" i="1"/>
  <c r="C472" i="1"/>
  <c r="B472" i="1"/>
  <c r="V471" i="1"/>
  <c r="U471" i="1"/>
  <c r="M471" i="1"/>
  <c r="L471" i="1"/>
  <c r="C471" i="1"/>
  <c r="B471" i="1"/>
  <c r="V470" i="1"/>
  <c r="U470" i="1"/>
  <c r="M470" i="1"/>
  <c r="L470" i="1"/>
  <c r="C470" i="1"/>
  <c r="B470" i="1"/>
  <c r="V469" i="1"/>
  <c r="U469" i="1"/>
  <c r="M469" i="1"/>
  <c r="L469" i="1"/>
  <c r="C469" i="1"/>
  <c r="B469" i="1"/>
  <c r="M462" i="1"/>
  <c r="L462" i="1"/>
  <c r="M461" i="1"/>
  <c r="L461" i="1"/>
  <c r="U460" i="1"/>
  <c r="M460" i="1"/>
  <c r="L460" i="1"/>
  <c r="B460" i="1"/>
  <c r="V459" i="1"/>
  <c r="U459" i="1"/>
  <c r="M459" i="1"/>
  <c r="L459" i="1"/>
  <c r="C459" i="1"/>
  <c r="B459" i="1"/>
  <c r="V458" i="1"/>
  <c r="U458" i="1"/>
  <c r="M458" i="1"/>
  <c r="L458" i="1"/>
  <c r="C458" i="1"/>
  <c r="B458" i="1"/>
  <c r="V457" i="1"/>
  <c r="U457" i="1"/>
  <c r="M457" i="1"/>
  <c r="L457" i="1"/>
  <c r="C457" i="1"/>
  <c r="B457" i="1"/>
  <c r="V456" i="1"/>
  <c r="U456" i="1"/>
  <c r="M456" i="1"/>
  <c r="L456" i="1"/>
  <c r="C456" i="1"/>
  <c r="B456" i="1"/>
  <c r="V455" i="1"/>
  <c r="U455" i="1"/>
  <c r="M455" i="1"/>
  <c r="L455" i="1"/>
  <c r="C455" i="1"/>
  <c r="B455" i="1"/>
  <c r="V454" i="1"/>
  <c r="U454" i="1"/>
  <c r="M454" i="1"/>
  <c r="L454" i="1"/>
  <c r="C454" i="1"/>
  <c r="B454" i="1"/>
  <c r="V453" i="1"/>
  <c r="U453" i="1"/>
  <c r="M453" i="1"/>
  <c r="L453" i="1"/>
  <c r="C453" i="1"/>
  <c r="B453" i="1"/>
  <c r="V452" i="1"/>
  <c r="U452" i="1"/>
  <c r="M452" i="1"/>
  <c r="L452" i="1"/>
  <c r="C452" i="1"/>
  <c r="B452" i="1"/>
  <c r="V451" i="1"/>
  <c r="U451" i="1"/>
  <c r="M451" i="1"/>
  <c r="L451" i="1"/>
  <c r="C451" i="1"/>
  <c r="B451" i="1"/>
  <c r="V450" i="1"/>
  <c r="U450" i="1"/>
  <c r="M450" i="1"/>
  <c r="L450" i="1"/>
  <c r="C450" i="1"/>
  <c r="B450" i="1"/>
  <c r="V449" i="1"/>
  <c r="U449" i="1"/>
  <c r="M449" i="1"/>
  <c r="L449" i="1"/>
  <c r="C449" i="1"/>
  <c r="B449" i="1"/>
  <c r="V448" i="1"/>
  <c r="U448" i="1"/>
  <c r="M448" i="1"/>
  <c r="L448" i="1"/>
  <c r="C448" i="1"/>
  <c r="B448" i="1"/>
  <c r="V447" i="1"/>
  <c r="U447" i="1"/>
  <c r="M447" i="1"/>
  <c r="L447" i="1"/>
  <c r="C447" i="1"/>
  <c r="B447" i="1"/>
  <c r="V446" i="1"/>
  <c r="U446" i="1"/>
  <c r="M446" i="1"/>
  <c r="L446" i="1"/>
  <c r="C446" i="1"/>
  <c r="B446" i="1"/>
  <c r="V445" i="1"/>
  <c r="U445" i="1"/>
  <c r="M445" i="1"/>
  <c r="L445" i="1"/>
  <c r="C445" i="1"/>
  <c r="B445" i="1"/>
  <c r="V444" i="1"/>
  <c r="U444" i="1"/>
  <c r="M444" i="1"/>
  <c r="L444" i="1"/>
  <c r="C444" i="1"/>
  <c r="B444" i="1"/>
  <c r="V443" i="1"/>
  <c r="U443" i="1"/>
  <c r="M443" i="1"/>
  <c r="L443" i="1"/>
  <c r="C443" i="1"/>
  <c r="B443" i="1"/>
  <c r="M436" i="1"/>
  <c r="L436" i="1"/>
  <c r="M435" i="1"/>
  <c r="L435" i="1"/>
  <c r="U434" i="1"/>
  <c r="M434" i="1"/>
  <c r="L434" i="1"/>
  <c r="B434" i="1"/>
  <c r="V433" i="1"/>
  <c r="U433" i="1"/>
  <c r="M433" i="1"/>
  <c r="L433" i="1"/>
  <c r="C433" i="1"/>
  <c r="B433" i="1"/>
  <c r="V432" i="1"/>
  <c r="U432" i="1"/>
  <c r="M432" i="1"/>
  <c r="L432" i="1"/>
  <c r="C432" i="1"/>
  <c r="B432" i="1"/>
  <c r="V431" i="1"/>
  <c r="U431" i="1"/>
  <c r="M431" i="1"/>
  <c r="L431" i="1"/>
  <c r="C431" i="1"/>
  <c r="B431" i="1"/>
  <c r="V430" i="1"/>
  <c r="U430" i="1"/>
  <c r="M430" i="1"/>
  <c r="L430" i="1"/>
  <c r="C430" i="1"/>
  <c r="B430" i="1"/>
  <c r="V429" i="1"/>
  <c r="U429" i="1"/>
  <c r="M429" i="1"/>
  <c r="L429" i="1"/>
  <c r="C429" i="1"/>
  <c r="B429" i="1"/>
  <c r="V428" i="1"/>
  <c r="U428" i="1"/>
  <c r="M428" i="1"/>
  <c r="L428" i="1"/>
  <c r="C428" i="1"/>
  <c r="B428" i="1"/>
  <c r="V427" i="1"/>
  <c r="U427" i="1"/>
  <c r="M427" i="1"/>
  <c r="L427" i="1"/>
  <c r="C427" i="1"/>
  <c r="B427" i="1"/>
  <c r="V426" i="1"/>
  <c r="U426" i="1"/>
  <c r="M426" i="1"/>
  <c r="L426" i="1"/>
  <c r="C426" i="1"/>
  <c r="B426" i="1"/>
  <c r="V425" i="1"/>
  <c r="U425" i="1"/>
  <c r="M425" i="1"/>
  <c r="L425" i="1"/>
  <c r="C425" i="1"/>
  <c r="B425" i="1"/>
  <c r="V424" i="1"/>
  <c r="U424" i="1"/>
  <c r="M424" i="1"/>
  <c r="L424" i="1"/>
  <c r="C424" i="1"/>
  <c r="B424" i="1"/>
  <c r="V423" i="1"/>
  <c r="U423" i="1"/>
  <c r="M423" i="1"/>
  <c r="L423" i="1"/>
  <c r="C423" i="1"/>
  <c r="B423" i="1"/>
  <c r="V422" i="1"/>
  <c r="U422" i="1"/>
  <c r="M422" i="1"/>
  <c r="L422" i="1"/>
  <c r="C422" i="1"/>
  <c r="B422" i="1"/>
  <c r="V421" i="1"/>
  <c r="U421" i="1"/>
  <c r="M421" i="1"/>
  <c r="L421" i="1"/>
  <c r="C421" i="1"/>
  <c r="B421" i="1"/>
  <c r="V420" i="1"/>
  <c r="U420" i="1"/>
  <c r="M420" i="1"/>
  <c r="L420" i="1"/>
  <c r="C420" i="1"/>
  <c r="B420" i="1"/>
  <c r="V419" i="1"/>
  <c r="U419" i="1"/>
  <c r="M419" i="1"/>
  <c r="L419" i="1"/>
  <c r="C419" i="1"/>
  <c r="B419" i="1"/>
  <c r="V418" i="1"/>
  <c r="U418" i="1"/>
  <c r="M418" i="1"/>
  <c r="L418" i="1"/>
  <c r="C418" i="1"/>
  <c r="B418" i="1"/>
  <c r="V417" i="1"/>
  <c r="U417" i="1"/>
  <c r="M417" i="1"/>
  <c r="L417" i="1"/>
  <c r="C417" i="1"/>
  <c r="B417" i="1"/>
  <c r="M410" i="1"/>
  <c r="L410" i="1"/>
  <c r="M409" i="1"/>
  <c r="L409" i="1"/>
  <c r="U408" i="1"/>
  <c r="M408" i="1"/>
  <c r="L408" i="1"/>
  <c r="B408" i="1"/>
  <c r="V407" i="1"/>
  <c r="U407" i="1"/>
  <c r="M407" i="1"/>
  <c r="L407" i="1"/>
  <c r="C407" i="1"/>
  <c r="B407" i="1"/>
  <c r="V406" i="1"/>
  <c r="U406" i="1"/>
  <c r="M406" i="1"/>
  <c r="L406" i="1"/>
  <c r="C406" i="1"/>
  <c r="B406" i="1"/>
  <c r="V405" i="1"/>
  <c r="U405" i="1"/>
  <c r="M405" i="1"/>
  <c r="L405" i="1"/>
  <c r="C405" i="1"/>
  <c r="B405" i="1"/>
  <c r="V404" i="1"/>
  <c r="U404" i="1"/>
  <c r="M404" i="1"/>
  <c r="L404" i="1"/>
  <c r="C404" i="1"/>
  <c r="B404" i="1"/>
  <c r="V403" i="1"/>
  <c r="U403" i="1"/>
  <c r="M403" i="1"/>
  <c r="L403" i="1"/>
  <c r="C403" i="1"/>
  <c r="B403" i="1"/>
  <c r="V402" i="1"/>
  <c r="U402" i="1"/>
  <c r="M402" i="1"/>
  <c r="L402" i="1"/>
  <c r="C402" i="1"/>
  <c r="B402" i="1"/>
  <c r="V401" i="1"/>
  <c r="U401" i="1"/>
  <c r="M401" i="1"/>
  <c r="L401" i="1"/>
  <c r="C401" i="1"/>
  <c r="B401" i="1"/>
  <c r="V400" i="1"/>
  <c r="U400" i="1"/>
  <c r="M400" i="1"/>
  <c r="L400" i="1"/>
  <c r="C400" i="1"/>
  <c r="B400" i="1"/>
  <c r="V399" i="1"/>
  <c r="U399" i="1"/>
  <c r="M399" i="1"/>
  <c r="L399" i="1"/>
  <c r="C399" i="1"/>
  <c r="B399" i="1"/>
  <c r="V398" i="1"/>
  <c r="U398" i="1"/>
  <c r="M398" i="1"/>
  <c r="L398" i="1"/>
  <c r="C398" i="1"/>
  <c r="B398" i="1"/>
  <c r="V397" i="1"/>
  <c r="U397" i="1"/>
  <c r="M397" i="1"/>
  <c r="L397" i="1"/>
  <c r="C397" i="1"/>
  <c r="B397" i="1"/>
  <c r="V396" i="1"/>
  <c r="U396" i="1"/>
  <c r="M396" i="1"/>
  <c r="L396" i="1"/>
  <c r="C396" i="1"/>
  <c r="B396" i="1"/>
  <c r="V395" i="1"/>
  <c r="U395" i="1"/>
  <c r="M395" i="1"/>
  <c r="L395" i="1"/>
  <c r="C395" i="1"/>
  <c r="B395" i="1"/>
  <c r="V394" i="1"/>
  <c r="U394" i="1"/>
  <c r="M394" i="1"/>
  <c r="L394" i="1"/>
  <c r="C394" i="1"/>
  <c r="B394" i="1"/>
  <c r="V393" i="1"/>
  <c r="U393" i="1"/>
  <c r="M393" i="1"/>
  <c r="L393" i="1"/>
  <c r="C393" i="1"/>
  <c r="B393" i="1"/>
  <c r="V392" i="1"/>
  <c r="U392" i="1"/>
  <c r="M392" i="1"/>
  <c r="L392" i="1"/>
  <c r="C392" i="1"/>
  <c r="B392" i="1"/>
  <c r="V391" i="1"/>
  <c r="U391" i="1"/>
  <c r="M391" i="1"/>
  <c r="L391" i="1"/>
  <c r="C391" i="1"/>
  <c r="B391" i="1"/>
  <c r="M384" i="1"/>
  <c r="L384" i="1"/>
  <c r="M383" i="1"/>
  <c r="L383" i="1"/>
  <c r="U382" i="1"/>
  <c r="M382" i="1"/>
  <c r="L382" i="1"/>
  <c r="B382" i="1"/>
  <c r="V381" i="1"/>
  <c r="U381" i="1"/>
  <c r="M381" i="1"/>
  <c r="L381" i="1"/>
  <c r="C381" i="1"/>
  <c r="B381" i="1"/>
  <c r="V380" i="1"/>
  <c r="U380" i="1"/>
  <c r="M380" i="1"/>
  <c r="L380" i="1"/>
  <c r="C380" i="1"/>
  <c r="B380" i="1"/>
  <c r="V379" i="1"/>
  <c r="U379" i="1"/>
  <c r="M379" i="1"/>
  <c r="L379" i="1"/>
  <c r="C379" i="1"/>
  <c r="B379" i="1"/>
  <c r="V378" i="1"/>
  <c r="U378" i="1"/>
  <c r="M378" i="1"/>
  <c r="L378" i="1"/>
  <c r="C378" i="1"/>
  <c r="B378" i="1"/>
  <c r="V377" i="1"/>
  <c r="U377" i="1"/>
  <c r="M377" i="1"/>
  <c r="L377" i="1"/>
  <c r="C377" i="1"/>
  <c r="B377" i="1"/>
  <c r="V376" i="1"/>
  <c r="U376" i="1"/>
  <c r="M376" i="1"/>
  <c r="L376" i="1"/>
  <c r="C376" i="1"/>
  <c r="B376" i="1"/>
  <c r="V375" i="1"/>
  <c r="U375" i="1"/>
  <c r="M375" i="1"/>
  <c r="L375" i="1"/>
  <c r="C375" i="1"/>
  <c r="B375" i="1"/>
  <c r="V374" i="1"/>
  <c r="U374" i="1"/>
  <c r="M374" i="1"/>
  <c r="L374" i="1"/>
  <c r="C374" i="1"/>
  <c r="B374" i="1"/>
  <c r="V373" i="1"/>
  <c r="U373" i="1"/>
  <c r="M373" i="1"/>
  <c r="L373" i="1"/>
  <c r="C373" i="1"/>
  <c r="B373" i="1"/>
  <c r="V372" i="1"/>
  <c r="U372" i="1"/>
  <c r="M372" i="1"/>
  <c r="L372" i="1"/>
  <c r="C372" i="1"/>
  <c r="B372" i="1"/>
  <c r="V371" i="1"/>
  <c r="U371" i="1"/>
  <c r="M371" i="1"/>
  <c r="L371" i="1"/>
  <c r="C371" i="1"/>
  <c r="B371" i="1"/>
  <c r="V370" i="1"/>
  <c r="U370" i="1"/>
  <c r="M370" i="1"/>
  <c r="L370" i="1"/>
  <c r="C370" i="1"/>
  <c r="B370" i="1"/>
  <c r="V369" i="1"/>
  <c r="U369" i="1"/>
  <c r="M369" i="1"/>
  <c r="L369" i="1"/>
  <c r="C369" i="1"/>
  <c r="B369" i="1"/>
  <c r="V368" i="1"/>
  <c r="U368" i="1"/>
  <c r="M368" i="1"/>
  <c r="L368" i="1"/>
  <c r="C368" i="1"/>
  <c r="B368" i="1"/>
  <c r="V367" i="1"/>
  <c r="U367" i="1"/>
  <c r="M367" i="1"/>
  <c r="L367" i="1"/>
  <c r="C367" i="1"/>
  <c r="B367" i="1"/>
  <c r="V366" i="1"/>
  <c r="U366" i="1"/>
  <c r="M366" i="1"/>
  <c r="L366" i="1"/>
  <c r="C366" i="1"/>
  <c r="B366" i="1"/>
  <c r="V365" i="1"/>
  <c r="U365" i="1"/>
  <c r="M365" i="1"/>
  <c r="L365" i="1"/>
  <c r="C365" i="1"/>
  <c r="B365" i="1"/>
  <c r="M358" i="1"/>
  <c r="L358" i="1"/>
  <c r="M357" i="1"/>
  <c r="L357" i="1"/>
  <c r="U356" i="1"/>
  <c r="M356" i="1"/>
  <c r="L356" i="1"/>
  <c r="B356" i="1"/>
  <c r="V355" i="1"/>
  <c r="U355" i="1"/>
  <c r="M355" i="1"/>
  <c r="L355" i="1"/>
  <c r="C355" i="1"/>
  <c r="B355" i="1"/>
  <c r="V354" i="1"/>
  <c r="U354" i="1"/>
  <c r="M354" i="1"/>
  <c r="L354" i="1"/>
  <c r="C354" i="1"/>
  <c r="B354" i="1"/>
  <c r="V353" i="1"/>
  <c r="U353" i="1"/>
  <c r="M353" i="1"/>
  <c r="L353" i="1"/>
  <c r="C353" i="1"/>
  <c r="B353" i="1"/>
  <c r="V352" i="1"/>
  <c r="U352" i="1"/>
  <c r="M352" i="1"/>
  <c r="L352" i="1"/>
  <c r="C352" i="1"/>
  <c r="B352" i="1"/>
  <c r="V351" i="1"/>
  <c r="U351" i="1"/>
  <c r="M351" i="1"/>
  <c r="L351" i="1"/>
  <c r="C351" i="1"/>
  <c r="B351" i="1"/>
  <c r="V350" i="1"/>
  <c r="U350" i="1"/>
  <c r="M350" i="1"/>
  <c r="L350" i="1"/>
  <c r="C350" i="1"/>
  <c r="B350" i="1"/>
  <c r="V349" i="1"/>
  <c r="U349" i="1"/>
  <c r="M349" i="1"/>
  <c r="L349" i="1"/>
  <c r="C349" i="1"/>
  <c r="B349" i="1"/>
  <c r="V348" i="1"/>
  <c r="U348" i="1"/>
  <c r="M348" i="1"/>
  <c r="L348" i="1"/>
  <c r="C348" i="1"/>
  <c r="B348" i="1"/>
  <c r="V347" i="1"/>
  <c r="U347" i="1"/>
  <c r="M347" i="1"/>
  <c r="L347" i="1"/>
  <c r="C347" i="1"/>
  <c r="B347" i="1"/>
  <c r="V346" i="1"/>
  <c r="U346" i="1"/>
  <c r="M346" i="1"/>
  <c r="L346" i="1"/>
  <c r="C346" i="1"/>
  <c r="B346" i="1"/>
  <c r="V345" i="1"/>
  <c r="U345" i="1"/>
  <c r="M345" i="1"/>
  <c r="L345" i="1"/>
  <c r="C345" i="1"/>
  <c r="B345" i="1"/>
  <c r="V344" i="1"/>
  <c r="U344" i="1"/>
  <c r="M344" i="1"/>
  <c r="L344" i="1"/>
  <c r="C344" i="1"/>
  <c r="B344" i="1"/>
  <c r="V343" i="1"/>
  <c r="U343" i="1"/>
  <c r="M343" i="1"/>
  <c r="L343" i="1"/>
  <c r="C343" i="1"/>
  <c r="B343" i="1"/>
  <c r="V342" i="1"/>
  <c r="U342" i="1"/>
  <c r="M342" i="1"/>
  <c r="L342" i="1"/>
  <c r="C342" i="1"/>
  <c r="B342" i="1"/>
  <c r="V341" i="1"/>
  <c r="U341" i="1"/>
  <c r="M341" i="1"/>
  <c r="L341" i="1"/>
  <c r="C341" i="1"/>
  <c r="B341" i="1"/>
  <c r="V340" i="1"/>
  <c r="U340" i="1"/>
  <c r="M340" i="1"/>
  <c r="L340" i="1"/>
  <c r="C340" i="1"/>
  <c r="B340" i="1"/>
  <c r="V339" i="1"/>
  <c r="U339" i="1"/>
  <c r="M339" i="1"/>
  <c r="L339" i="1"/>
  <c r="C339" i="1"/>
  <c r="B339" i="1"/>
  <c r="M332" i="1"/>
  <c r="L332" i="1"/>
  <c r="M331" i="1"/>
  <c r="L331" i="1"/>
  <c r="U330" i="1"/>
  <c r="M330" i="1"/>
  <c r="L330" i="1"/>
  <c r="B330" i="1"/>
  <c r="V329" i="1"/>
  <c r="U329" i="1"/>
  <c r="M329" i="1"/>
  <c r="L329" i="1"/>
  <c r="C329" i="1"/>
  <c r="B329" i="1"/>
  <c r="V328" i="1"/>
  <c r="U328" i="1"/>
  <c r="M328" i="1"/>
  <c r="L328" i="1"/>
  <c r="C328" i="1"/>
  <c r="B328" i="1"/>
  <c r="V327" i="1"/>
  <c r="U327" i="1"/>
  <c r="M327" i="1"/>
  <c r="L327" i="1"/>
  <c r="C327" i="1"/>
  <c r="B327" i="1"/>
  <c r="V326" i="1"/>
  <c r="U326" i="1"/>
  <c r="M326" i="1"/>
  <c r="L326" i="1"/>
  <c r="C326" i="1"/>
  <c r="B326" i="1"/>
  <c r="V325" i="1"/>
  <c r="U325" i="1"/>
  <c r="M325" i="1"/>
  <c r="L325" i="1"/>
  <c r="C325" i="1"/>
  <c r="B325" i="1"/>
  <c r="V324" i="1"/>
  <c r="U324" i="1"/>
  <c r="M324" i="1"/>
  <c r="L324" i="1"/>
  <c r="C324" i="1"/>
  <c r="B324" i="1"/>
  <c r="V323" i="1"/>
  <c r="U323" i="1"/>
  <c r="M323" i="1"/>
  <c r="L323" i="1"/>
  <c r="C323" i="1"/>
  <c r="B323" i="1"/>
  <c r="V322" i="1"/>
  <c r="U322" i="1"/>
  <c r="M322" i="1"/>
  <c r="L322" i="1"/>
  <c r="C322" i="1"/>
  <c r="B322" i="1"/>
  <c r="V321" i="1"/>
  <c r="U321" i="1"/>
  <c r="M321" i="1"/>
  <c r="L321" i="1"/>
  <c r="C321" i="1"/>
  <c r="B321" i="1"/>
  <c r="V320" i="1"/>
  <c r="U320" i="1"/>
  <c r="M320" i="1"/>
  <c r="L320" i="1"/>
  <c r="C320" i="1"/>
  <c r="B320" i="1"/>
  <c r="V319" i="1"/>
  <c r="U319" i="1"/>
  <c r="M319" i="1"/>
  <c r="L319" i="1"/>
  <c r="C319" i="1"/>
  <c r="B319" i="1"/>
  <c r="V318" i="1"/>
  <c r="U318" i="1"/>
  <c r="M318" i="1"/>
  <c r="L318" i="1"/>
  <c r="C318" i="1"/>
  <c r="B318" i="1"/>
  <c r="V317" i="1"/>
  <c r="U317" i="1"/>
  <c r="M317" i="1"/>
  <c r="L317" i="1"/>
  <c r="C317" i="1"/>
  <c r="B317" i="1"/>
  <c r="V316" i="1"/>
  <c r="U316" i="1"/>
  <c r="M316" i="1"/>
  <c r="L316" i="1"/>
  <c r="C316" i="1"/>
  <c r="B316" i="1"/>
  <c r="V315" i="1"/>
  <c r="U315" i="1"/>
  <c r="M315" i="1"/>
  <c r="L315" i="1"/>
  <c r="C315" i="1"/>
  <c r="B315" i="1"/>
  <c r="V314" i="1"/>
  <c r="U314" i="1"/>
  <c r="M314" i="1"/>
  <c r="L314" i="1"/>
  <c r="C314" i="1"/>
  <c r="B314" i="1"/>
  <c r="V313" i="1"/>
  <c r="U313" i="1"/>
  <c r="M313" i="1"/>
  <c r="L313" i="1"/>
  <c r="C313" i="1"/>
  <c r="B313" i="1"/>
  <c r="M306" i="1"/>
  <c r="L306" i="1"/>
  <c r="M305" i="1"/>
  <c r="L305" i="1"/>
  <c r="U304" i="1"/>
  <c r="M304" i="1"/>
  <c r="L304" i="1"/>
  <c r="B304" i="1"/>
  <c r="V303" i="1"/>
  <c r="U303" i="1"/>
  <c r="M303" i="1"/>
  <c r="L303" i="1"/>
  <c r="C303" i="1"/>
  <c r="B303" i="1"/>
  <c r="V302" i="1"/>
  <c r="U302" i="1"/>
  <c r="M302" i="1"/>
  <c r="L302" i="1"/>
  <c r="C302" i="1"/>
  <c r="B302" i="1"/>
  <c r="V301" i="1"/>
  <c r="U301" i="1"/>
  <c r="M301" i="1"/>
  <c r="L301" i="1"/>
  <c r="C301" i="1"/>
  <c r="B301" i="1"/>
  <c r="V300" i="1"/>
  <c r="U300" i="1"/>
  <c r="M300" i="1"/>
  <c r="L300" i="1"/>
  <c r="C300" i="1"/>
  <c r="B300" i="1"/>
  <c r="V299" i="1"/>
  <c r="U299" i="1"/>
  <c r="M299" i="1"/>
  <c r="L299" i="1"/>
  <c r="C299" i="1"/>
  <c r="B299" i="1"/>
  <c r="V298" i="1"/>
  <c r="U298" i="1"/>
  <c r="M298" i="1"/>
  <c r="L298" i="1"/>
  <c r="C298" i="1"/>
  <c r="B298" i="1"/>
  <c r="V297" i="1"/>
  <c r="U297" i="1"/>
  <c r="M297" i="1"/>
  <c r="L297" i="1"/>
  <c r="C297" i="1"/>
  <c r="B297" i="1"/>
  <c r="V296" i="1"/>
  <c r="U296" i="1"/>
  <c r="M296" i="1"/>
  <c r="L296" i="1"/>
  <c r="C296" i="1"/>
  <c r="B296" i="1"/>
  <c r="V295" i="1"/>
  <c r="U295" i="1"/>
  <c r="M295" i="1"/>
  <c r="L295" i="1"/>
  <c r="C295" i="1"/>
  <c r="B295" i="1"/>
  <c r="V294" i="1"/>
  <c r="U294" i="1"/>
  <c r="M294" i="1"/>
  <c r="L294" i="1"/>
  <c r="C294" i="1"/>
  <c r="B294" i="1"/>
  <c r="V293" i="1"/>
  <c r="U293" i="1"/>
  <c r="M293" i="1"/>
  <c r="L293" i="1"/>
  <c r="C293" i="1"/>
  <c r="B293" i="1"/>
  <c r="V292" i="1"/>
  <c r="U292" i="1"/>
  <c r="M292" i="1"/>
  <c r="L292" i="1"/>
  <c r="C292" i="1"/>
  <c r="B292" i="1"/>
  <c r="V291" i="1"/>
  <c r="U291" i="1"/>
  <c r="M291" i="1"/>
  <c r="L291" i="1"/>
  <c r="C291" i="1"/>
  <c r="B291" i="1"/>
  <c r="V290" i="1"/>
  <c r="U290" i="1"/>
  <c r="M290" i="1"/>
  <c r="L290" i="1"/>
  <c r="C290" i="1"/>
  <c r="B290" i="1"/>
  <c r="V289" i="1"/>
  <c r="U289" i="1"/>
  <c r="M289" i="1"/>
  <c r="L289" i="1"/>
  <c r="C289" i="1"/>
  <c r="B289" i="1"/>
  <c r="V288" i="1"/>
  <c r="U288" i="1"/>
  <c r="M288" i="1"/>
  <c r="L288" i="1"/>
  <c r="C288" i="1"/>
  <c r="B288" i="1"/>
  <c r="V287" i="1"/>
  <c r="U287" i="1"/>
  <c r="M287" i="1"/>
  <c r="L287" i="1"/>
  <c r="C287" i="1"/>
  <c r="B287" i="1"/>
  <c r="M280" i="1"/>
  <c r="L280" i="1"/>
  <c r="M279" i="1"/>
  <c r="L279" i="1"/>
  <c r="U278" i="1"/>
  <c r="M278" i="1"/>
  <c r="L278" i="1"/>
  <c r="B278" i="1"/>
  <c r="V277" i="1"/>
  <c r="U277" i="1"/>
  <c r="M277" i="1"/>
  <c r="L277" i="1"/>
  <c r="C277" i="1"/>
  <c r="B277" i="1"/>
  <c r="V276" i="1"/>
  <c r="U276" i="1"/>
  <c r="M276" i="1"/>
  <c r="L276" i="1"/>
  <c r="C276" i="1"/>
  <c r="B276" i="1"/>
  <c r="V275" i="1"/>
  <c r="U275" i="1"/>
  <c r="M275" i="1"/>
  <c r="L275" i="1"/>
  <c r="C275" i="1"/>
  <c r="B275" i="1"/>
  <c r="V274" i="1"/>
  <c r="U274" i="1"/>
  <c r="M274" i="1"/>
  <c r="L274" i="1"/>
  <c r="C274" i="1"/>
  <c r="B274" i="1"/>
  <c r="V273" i="1"/>
  <c r="U273" i="1"/>
  <c r="M273" i="1"/>
  <c r="L273" i="1"/>
  <c r="C273" i="1"/>
  <c r="B273" i="1"/>
  <c r="V272" i="1"/>
  <c r="U272" i="1"/>
  <c r="M272" i="1"/>
  <c r="L272" i="1"/>
  <c r="C272" i="1"/>
  <c r="B272" i="1"/>
  <c r="V271" i="1"/>
  <c r="U271" i="1"/>
  <c r="M271" i="1"/>
  <c r="L271" i="1"/>
  <c r="C271" i="1"/>
  <c r="B271" i="1"/>
  <c r="V270" i="1"/>
  <c r="U270" i="1"/>
  <c r="M270" i="1"/>
  <c r="L270" i="1"/>
  <c r="C270" i="1"/>
  <c r="B270" i="1"/>
  <c r="V269" i="1"/>
  <c r="U269" i="1"/>
  <c r="M269" i="1"/>
  <c r="L269" i="1"/>
  <c r="C269" i="1"/>
  <c r="B269" i="1"/>
  <c r="V268" i="1"/>
  <c r="U268" i="1"/>
  <c r="M268" i="1"/>
  <c r="L268" i="1"/>
  <c r="C268" i="1"/>
  <c r="B268" i="1"/>
  <c r="V267" i="1"/>
  <c r="U267" i="1"/>
  <c r="M267" i="1"/>
  <c r="L267" i="1"/>
  <c r="C267" i="1"/>
  <c r="B267" i="1"/>
  <c r="V266" i="1"/>
  <c r="U266" i="1"/>
  <c r="M266" i="1"/>
  <c r="L266" i="1"/>
  <c r="C266" i="1"/>
  <c r="B266" i="1"/>
  <c r="V265" i="1"/>
  <c r="U265" i="1"/>
  <c r="M265" i="1"/>
  <c r="L265" i="1"/>
  <c r="C265" i="1"/>
  <c r="B265" i="1"/>
  <c r="V264" i="1"/>
  <c r="U264" i="1"/>
  <c r="M264" i="1"/>
  <c r="L264" i="1"/>
  <c r="C264" i="1"/>
  <c r="B264" i="1"/>
  <c r="V263" i="1"/>
  <c r="U263" i="1"/>
  <c r="M263" i="1"/>
  <c r="L263" i="1"/>
  <c r="C263" i="1"/>
  <c r="B263" i="1"/>
  <c r="V262" i="1"/>
  <c r="U262" i="1"/>
  <c r="M262" i="1"/>
  <c r="L262" i="1"/>
  <c r="C262" i="1"/>
  <c r="B262" i="1"/>
  <c r="V261" i="1"/>
  <c r="U261" i="1"/>
  <c r="M261" i="1"/>
  <c r="L261" i="1"/>
  <c r="C261" i="1"/>
  <c r="B261" i="1"/>
  <c r="M254" i="1"/>
  <c r="L254" i="1"/>
  <c r="M253" i="1"/>
  <c r="L253" i="1"/>
  <c r="U252" i="1"/>
  <c r="M252" i="1"/>
  <c r="L252" i="1"/>
  <c r="B252" i="1"/>
  <c r="V251" i="1"/>
  <c r="U251" i="1"/>
  <c r="M251" i="1"/>
  <c r="L251" i="1"/>
  <c r="C251" i="1"/>
  <c r="B251" i="1"/>
  <c r="V250" i="1"/>
  <c r="U250" i="1"/>
  <c r="M250" i="1"/>
  <c r="L250" i="1"/>
  <c r="C250" i="1"/>
  <c r="B250" i="1"/>
  <c r="V249" i="1"/>
  <c r="U249" i="1"/>
  <c r="M249" i="1"/>
  <c r="L249" i="1"/>
  <c r="C249" i="1"/>
  <c r="B249" i="1"/>
  <c r="V248" i="1"/>
  <c r="U248" i="1"/>
  <c r="M248" i="1"/>
  <c r="L248" i="1"/>
  <c r="C248" i="1"/>
  <c r="B248" i="1"/>
  <c r="V247" i="1"/>
  <c r="U247" i="1"/>
  <c r="M247" i="1"/>
  <c r="L247" i="1"/>
  <c r="C247" i="1"/>
  <c r="B247" i="1"/>
  <c r="V246" i="1"/>
  <c r="U246" i="1"/>
  <c r="M246" i="1"/>
  <c r="L246" i="1"/>
  <c r="C246" i="1"/>
  <c r="B246" i="1"/>
  <c r="V245" i="1"/>
  <c r="U245" i="1"/>
  <c r="M245" i="1"/>
  <c r="L245" i="1"/>
  <c r="C245" i="1"/>
  <c r="B245" i="1"/>
  <c r="V244" i="1"/>
  <c r="U244" i="1"/>
  <c r="M244" i="1"/>
  <c r="L244" i="1"/>
  <c r="C244" i="1"/>
  <c r="B244" i="1"/>
  <c r="V243" i="1"/>
  <c r="U243" i="1"/>
  <c r="M243" i="1"/>
  <c r="L243" i="1"/>
  <c r="C243" i="1"/>
  <c r="B243" i="1"/>
  <c r="V242" i="1"/>
  <c r="U242" i="1"/>
  <c r="M242" i="1"/>
  <c r="L242" i="1"/>
  <c r="C242" i="1"/>
  <c r="B242" i="1"/>
  <c r="V241" i="1"/>
  <c r="U241" i="1"/>
  <c r="M241" i="1"/>
  <c r="L241" i="1"/>
  <c r="C241" i="1"/>
  <c r="B241" i="1"/>
  <c r="V240" i="1"/>
  <c r="U240" i="1"/>
  <c r="M240" i="1"/>
  <c r="L240" i="1"/>
  <c r="C240" i="1"/>
  <c r="B240" i="1"/>
  <c r="V239" i="1"/>
  <c r="U239" i="1"/>
  <c r="M239" i="1"/>
  <c r="L239" i="1"/>
  <c r="C239" i="1"/>
  <c r="B239" i="1"/>
  <c r="V238" i="1"/>
  <c r="U238" i="1"/>
  <c r="M238" i="1"/>
  <c r="L238" i="1"/>
  <c r="C238" i="1"/>
  <c r="B238" i="1"/>
  <c r="V237" i="1"/>
  <c r="U237" i="1"/>
  <c r="M237" i="1"/>
  <c r="L237" i="1"/>
  <c r="C237" i="1"/>
  <c r="B237" i="1"/>
  <c r="V236" i="1"/>
  <c r="U236" i="1"/>
  <c r="M236" i="1"/>
  <c r="L236" i="1"/>
  <c r="C236" i="1"/>
  <c r="B236" i="1"/>
  <c r="V235" i="1"/>
  <c r="U235" i="1"/>
  <c r="M235" i="1"/>
  <c r="L235" i="1"/>
  <c r="C235" i="1"/>
  <c r="B235" i="1"/>
  <c r="M228" i="1"/>
  <c r="L228" i="1"/>
  <c r="M227" i="1"/>
  <c r="L227" i="1"/>
  <c r="U226" i="1"/>
  <c r="M226" i="1"/>
  <c r="L226" i="1"/>
  <c r="B226" i="1"/>
  <c r="V225" i="1"/>
  <c r="U225" i="1"/>
  <c r="M225" i="1"/>
  <c r="L225" i="1"/>
  <c r="C225" i="1"/>
  <c r="B225" i="1"/>
  <c r="V224" i="1"/>
  <c r="U224" i="1"/>
  <c r="M224" i="1"/>
  <c r="L224" i="1"/>
  <c r="C224" i="1"/>
  <c r="B224" i="1"/>
  <c r="V223" i="1"/>
  <c r="U223" i="1"/>
  <c r="M223" i="1"/>
  <c r="L223" i="1"/>
  <c r="C223" i="1"/>
  <c r="B223" i="1"/>
  <c r="V222" i="1"/>
  <c r="U222" i="1"/>
  <c r="M222" i="1"/>
  <c r="L222" i="1"/>
  <c r="C222" i="1"/>
  <c r="B222" i="1"/>
  <c r="V221" i="1"/>
  <c r="U221" i="1"/>
  <c r="M221" i="1"/>
  <c r="L221" i="1"/>
  <c r="C221" i="1"/>
  <c r="B221" i="1"/>
  <c r="V220" i="1"/>
  <c r="U220" i="1"/>
  <c r="M220" i="1"/>
  <c r="L220" i="1"/>
  <c r="C220" i="1"/>
  <c r="B220" i="1"/>
  <c r="V219" i="1"/>
  <c r="U219" i="1"/>
  <c r="M219" i="1"/>
  <c r="L219" i="1"/>
  <c r="C219" i="1"/>
  <c r="B219" i="1"/>
  <c r="V218" i="1"/>
  <c r="U218" i="1"/>
  <c r="M218" i="1"/>
  <c r="L218" i="1"/>
  <c r="C218" i="1"/>
  <c r="B218" i="1"/>
  <c r="V217" i="1"/>
  <c r="U217" i="1"/>
  <c r="M217" i="1"/>
  <c r="L217" i="1"/>
  <c r="C217" i="1"/>
  <c r="B217" i="1"/>
  <c r="V216" i="1"/>
  <c r="U216" i="1"/>
  <c r="M216" i="1"/>
  <c r="L216" i="1"/>
  <c r="C216" i="1"/>
  <c r="B216" i="1"/>
  <c r="V215" i="1"/>
  <c r="U215" i="1"/>
  <c r="M215" i="1"/>
  <c r="L215" i="1"/>
  <c r="C215" i="1"/>
  <c r="B215" i="1"/>
  <c r="V214" i="1"/>
  <c r="U214" i="1"/>
  <c r="M214" i="1"/>
  <c r="L214" i="1"/>
  <c r="C214" i="1"/>
  <c r="B214" i="1"/>
  <c r="V213" i="1"/>
  <c r="U213" i="1"/>
  <c r="M213" i="1"/>
  <c r="L213" i="1"/>
  <c r="C213" i="1"/>
  <c r="B213" i="1"/>
  <c r="V212" i="1"/>
  <c r="U212" i="1"/>
  <c r="M212" i="1"/>
  <c r="L212" i="1"/>
  <c r="C212" i="1"/>
  <c r="B212" i="1"/>
  <c r="V211" i="1"/>
  <c r="U211" i="1"/>
  <c r="M211" i="1"/>
  <c r="L211" i="1"/>
  <c r="C211" i="1"/>
  <c r="B211" i="1"/>
  <c r="V210" i="1"/>
  <c r="U210" i="1"/>
  <c r="M210" i="1"/>
  <c r="L210" i="1"/>
  <c r="C210" i="1"/>
  <c r="B210" i="1"/>
  <c r="V209" i="1"/>
  <c r="U209" i="1"/>
  <c r="M209" i="1"/>
  <c r="L209" i="1"/>
  <c r="C209" i="1"/>
  <c r="B209" i="1"/>
  <c r="M202" i="1"/>
  <c r="L202" i="1"/>
  <c r="M201" i="1"/>
  <c r="L201" i="1"/>
  <c r="U200" i="1"/>
  <c r="M200" i="1"/>
  <c r="L200" i="1"/>
  <c r="B200" i="1"/>
  <c r="V199" i="1"/>
  <c r="U199" i="1"/>
  <c r="M199" i="1"/>
  <c r="L199" i="1"/>
  <c r="C199" i="1"/>
  <c r="B199" i="1"/>
  <c r="V198" i="1"/>
  <c r="U198" i="1"/>
  <c r="M198" i="1"/>
  <c r="L198" i="1"/>
  <c r="C198" i="1"/>
  <c r="B198" i="1"/>
  <c r="V197" i="1"/>
  <c r="U197" i="1"/>
  <c r="M197" i="1"/>
  <c r="L197" i="1"/>
  <c r="C197" i="1"/>
  <c r="B197" i="1"/>
  <c r="V196" i="1"/>
  <c r="U196" i="1"/>
  <c r="M196" i="1"/>
  <c r="L196" i="1"/>
  <c r="C196" i="1"/>
  <c r="B196" i="1"/>
  <c r="V195" i="1"/>
  <c r="U195" i="1"/>
  <c r="M195" i="1"/>
  <c r="L195" i="1"/>
  <c r="C195" i="1"/>
  <c r="B195" i="1"/>
  <c r="V194" i="1"/>
  <c r="U194" i="1"/>
  <c r="M194" i="1"/>
  <c r="L194" i="1"/>
  <c r="C194" i="1"/>
  <c r="B194" i="1"/>
  <c r="V193" i="1"/>
  <c r="U193" i="1"/>
  <c r="M193" i="1"/>
  <c r="L193" i="1"/>
  <c r="C193" i="1"/>
  <c r="B193" i="1"/>
  <c r="V192" i="1"/>
  <c r="U192" i="1"/>
  <c r="M192" i="1"/>
  <c r="L192" i="1"/>
  <c r="C192" i="1"/>
  <c r="B192" i="1"/>
  <c r="V191" i="1"/>
  <c r="U191" i="1"/>
  <c r="M191" i="1"/>
  <c r="L191" i="1"/>
  <c r="C191" i="1"/>
  <c r="B191" i="1"/>
  <c r="V190" i="1"/>
  <c r="U190" i="1"/>
  <c r="M190" i="1"/>
  <c r="L190" i="1"/>
  <c r="C190" i="1"/>
  <c r="B190" i="1"/>
  <c r="V189" i="1"/>
  <c r="U189" i="1"/>
  <c r="M189" i="1"/>
  <c r="L189" i="1"/>
  <c r="C189" i="1"/>
  <c r="B189" i="1"/>
  <c r="V188" i="1"/>
  <c r="U188" i="1"/>
  <c r="M188" i="1"/>
  <c r="L188" i="1"/>
  <c r="C188" i="1"/>
  <c r="B188" i="1"/>
  <c r="V187" i="1"/>
  <c r="U187" i="1"/>
  <c r="M187" i="1"/>
  <c r="L187" i="1"/>
  <c r="C187" i="1"/>
  <c r="B187" i="1"/>
  <c r="V186" i="1"/>
  <c r="U186" i="1"/>
  <c r="M186" i="1"/>
  <c r="L186" i="1"/>
  <c r="C186" i="1"/>
  <c r="B186" i="1"/>
  <c r="V185" i="1"/>
  <c r="U185" i="1"/>
  <c r="M185" i="1"/>
  <c r="L185" i="1"/>
  <c r="C185" i="1"/>
  <c r="B185" i="1"/>
  <c r="V184" i="1"/>
  <c r="U184" i="1"/>
  <c r="M184" i="1"/>
  <c r="L184" i="1"/>
  <c r="C184" i="1"/>
  <c r="B184" i="1"/>
  <c r="V183" i="1"/>
  <c r="U183" i="1"/>
  <c r="M183" i="1"/>
  <c r="L183" i="1"/>
  <c r="C183" i="1"/>
  <c r="B183" i="1"/>
  <c r="M176" i="1"/>
  <c r="L176" i="1"/>
  <c r="M175" i="1"/>
  <c r="L175" i="1"/>
  <c r="U174" i="1"/>
  <c r="M174" i="1"/>
  <c r="L174" i="1"/>
  <c r="B174" i="1"/>
  <c r="V173" i="1"/>
  <c r="U173" i="1"/>
  <c r="M173" i="1"/>
  <c r="L173" i="1"/>
  <c r="C173" i="1"/>
  <c r="B173" i="1"/>
  <c r="V172" i="1"/>
  <c r="U172" i="1"/>
  <c r="M172" i="1"/>
  <c r="L172" i="1"/>
  <c r="C172" i="1"/>
  <c r="B172" i="1"/>
  <c r="V171" i="1"/>
  <c r="U171" i="1"/>
  <c r="M171" i="1"/>
  <c r="L171" i="1"/>
  <c r="C171" i="1"/>
  <c r="B171" i="1"/>
  <c r="V170" i="1"/>
  <c r="U170" i="1"/>
  <c r="M170" i="1"/>
  <c r="L170" i="1"/>
  <c r="C170" i="1"/>
  <c r="B170" i="1"/>
  <c r="V169" i="1"/>
  <c r="U169" i="1"/>
  <c r="M169" i="1"/>
  <c r="L169" i="1"/>
  <c r="C169" i="1"/>
  <c r="B169" i="1"/>
  <c r="V168" i="1"/>
  <c r="U168" i="1"/>
  <c r="M168" i="1"/>
  <c r="L168" i="1"/>
  <c r="C168" i="1"/>
  <c r="B168" i="1"/>
  <c r="V167" i="1"/>
  <c r="U167" i="1"/>
  <c r="M167" i="1"/>
  <c r="L167" i="1"/>
  <c r="C167" i="1"/>
  <c r="B167" i="1"/>
  <c r="V166" i="1"/>
  <c r="U166" i="1"/>
  <c r="M166" i="1"/>
  <c r="L166" i="1"/>
  <c r="C166" i="1"/>
  <c r="B166" i="1"/>
  <c r="V165" i="1"/>
  <c r="U165" i="1"/>
  <c r="M165" i="1"/>
  <c r="L165" i="1"/>
  <c r="C165" i="1"/>
  <c r="B165" i="1"/>
  <c r="V164" i="1"/>
  <c r="U164" i="1"/>
  <c r="M164" i="1"/>
  <c r="L164" i="1"/>
  <c r="C164" i="1"/>
  <c r="B164" i="1"/>
  <c r="V163" i="1"/>
  <c r="U163" i="1"/>
  <c r="M163" i="1"/>
  <c r="L163" i="1"/>
  <c r="C163" i="1"/>
  <c r="B163" i="1"/>
  <c r="V162" i="1"/>
  <c r="U162" i="1"/>
  <c r="M162" i="1"/>
  <c r="L162" i="1"/>
  <c r="C162" i="1"/>
  <c r="B162" i="1"/>
  <c r="V161" i="1"/>
  <c r="U161" i="1"/>
  <c r="M161" i="1"/>
  <c r="L161" i="1"/>
  <c r="C161" i="1"/>
  <c r="B161" i="1"/>
  <c r="V160" i="1"/>
  <c r="U160" i="1"/>
  <c r="M160" i="1"/>
  <c r="L160" i="1"/>
  <c r="C160" i="1"/>
  <c r="B160" i="1"/>
  <c r="V159" i="1"/>
  <c r="U159" i="1"/>
  <c r="M159" i="1"/>
  <c r="L159" i="1"/>
  <c r="C159" i="1"/>
  <c r="B159" i="1"/>
  <c r="V158" i="1"/>
  <c r="U158" i="1"/>
  <c r="M158" i="1"/>
  <c r="L158" i="1"/>
  <c r="C158" i="1"/>
  <c r="B158" i="1"/>
  <c r="V157" i="1"/>
  <c r="U157" i="1"/>
  <c r="M157" i="1"/>
  <c r="L157" i="1"/>
  <c r="C157" i="1"/>
  <c r="B157" i="1"/>
  <c r="M150" i="1"/>
  <c r="L150" i="1"/>
  <c r="M149" i="1"/>
  <c r="L149" i="1"/>
  <c r="U148" i="1"/>
  <c r="M148" i="1"/>
  <c r="L148" i="1"/>
  <c r="B148" i="1"/>
  <c r="V147" i="1"/>
  <c r="U147" i="1"/>
  <c r="M147" i="1"/>
  <c r="L147" i="1"/>
  <c r="C147" i="1"/>
  <c r="B147" i="1"/>
  <c r="V146" i="1"/>
  <c r="U146" i="1"/>
  <c r="M146" i="1"/>
  <c r="L146" i="1"/>
  <c r="C146" i="1"/>
  <c r="B146" i="1"/>
  <c r="V145" i="1"/>
  <c r="U145" i="1"/>
  <c r="M145" i="1"/>
  <c r="L145" i="1"/>
  <c r="C145" i="1"/>
  <c r="B145" i="1"/>
  <c r="V144" i="1"/>
  <c r="U144" i="1"/>
  <c r="M144" i="1"/>
  <c r="L144" i="1"/>
  <c r="C144" i="1"/>
  <c r="B144" i="1"/>
  <c r="V143" i="1"/>
  <c r="U143" i="1"/>
  <c r="M143" i="1"/>
  <c r="L143" i="1"/>
  <c r="C143" i="1"/>
  <c r="B143" i="1"/>
  <c r="V142" i="1"/>
  <c r="U142" i="1"/>
  <c r="M142" i="1"/>
  <c r="L142" i="1"/>
  <c r="C142" i="1"/>
  <c r="B142" i="1"/>
  <c r="V141" i="1"/>
  <c r="U141" i="1"/>
  <c r="M141" i="1"/>
  <c r="L141" i="1"/>
  <c r="C141" i="1"/>
  <c r="B141" i="1"/>
  <c r="V140" i="1"/>
  <c r="U140" i="1"/>
  <c r="M140" i="1"/>
  <c r="L140" i="1"/>
  <c r="C140" i="1"/>
  <c r="B140" i="1"/>
  <c r="V139" i="1"/>
  <c r="U139" i="1"/>
  <c r="M139" i="1"/>
  <c r="L139" i="1"/>
  <c r="C139" i="1"/>
  <c r="B139" i="1"/>
  <c r="V138" i="1"/>
  <c r="U138" i="1"/>
  <c r="M138" i="1"/>
  <c r="L138" i="1"/>
  <c r="C138" i="1"/>
  <c r="B138" i="1"/>
  <c r="V137" i="1"/>
  <c r="U137" i="1"/>
  <c r="M137" i="1"/>
  <c r="L137" i="1"/>
  <c r="C137" i="1"/>
  <c r="B137" i="1"/>
  <c r="V136" i="1"/>
  <c r="U136" i="1"/>
  <c r="M136" i="1"/>
  <c r="L136" i="1"/>
  <c r="C136" i="1"/>
  <c r="B136" i="1"/>
  <c r="V135" i="1"/>
  <c r="U135" i="1"/>
  <c r="M135" i="1"/>
  <c r="L135" i="1"/>
  <c r="C135" i="1"/>
  <c r="B135" i="1"/>
  <c r="V134" i="1"/>
  <c r="U134" i="1"/>
  <c r="M134" i="1"/>
  <c r="L134" i="1"/>
  <c r="C134" i="1"/>
  <c r="B134" i="1"/>
  <c r="V133" i="1"/>
  <c r="U133" i="1"/>
  <c r="M133" i="1"/>
  <c r="L133" i="1"/>
  <c r="C133" i="1"/>
  <c r="B133" i="1"/>
  <c r="V132" i="1"/>
  <c r="U132" i="1"/>
  <c r="M132" i="1"/>
  <c r="L132" i="1"/>
  <c r="C132" i="1"/>
  <c r="B132" i="1"/>
  <c r="V131" i="1"/>
  <c r="U131" i="1"/>
  <c r="M131" i="1"/>
  <c r="L131" i="1"/>
  <c r="C131" i="1"/>
  <c r="B131" i="1"/>
  <c r="M124" i="1"/>
  <c r="L124" i="1"/>
  <c r="M123" i="1"/>
  <c r="L123" i="1"/>
  <c r="U122" i="1"/>
  <c r="M122" i="1"/>
  <c r="L122" i="1"/>
  <c r="B122" i="1"/>
  <c r="V121" i="1"/>
  <c r="U121" i="1"/>
  <c r="M121" i="1"/>
  <c r="L121" i="1"/>
  <c r="C121" i="1"/>
  <c r="B121" i="1"/>
  <c r="V120" i="1"/>
  <c r="U120" i="1"/>
  <c r="M120" i="1"/>
  <c r="L120" i="1"/>
  <c r="C120" i="1"/>
  <c r="B120" i="1"/>
  <c r="V119" i="1"/>
  <c r="U119" i="1"/>
  <c r="M119" i="1"/>
  <c r="L119" i="1"/>
  <c r="C119" i="1"/>
  <c r="B119" i="1"/>
  <c r="V118" i="1"/>
  <c r="U118" i="1"/>
  <c r="M118" i="1"/>
  <c r="L118" i="1"/>
  <c r="C118" i="1"/>
  <c r="B118" i="1"/>
  <c r="V117" i="1"/>
  <c r="U117" i="1"/>
  <c r="M117" i="1"/>
  <c r="L117" i="1"/>
  <c r="C117" i="1"/>
  <c r="B117" i="1"/>
  <c r="V116" i="1"/>
  <c r="U116" i="1"/>
  <c r="M116" i="1"/>
  <c r="L116" i="1"/>
  <c r="C116" i="1"/>
  <c r="B116" i="1"/>
  <c r="V115" i="1"/>
  <c r="U115" i="1"/>
  <c r="M115" i="1"/>
  <c r="L115" i="1"/>
  <c r="C115" i="1"/>
  <c r="B115" i="1"/>
  <c r="V114" i="1"/>
  <c r="U114" i="1"/>
  <c r="M114" i="1"/>
  <c r="L114" i="1"/>
  <c r="C114" i="1"/>
  <c r="B114" i="1"/>
  <c r="V113" i="1"/>
  <c r="U113" i="1"/>
  <c r="M113" i="1"/>
  <c r="L113" i="1"/>
  <c r="C113" i="1"/>
  <c r="B113" i="1"/>
  <c r="V112" i="1"/>
  <c r="U112" i="1"/>
  <c r="M112" i="1"/>
  <c r="L112" i="1"/>
  <c r="C112" i="1"/>
  <c r="B112" i="1"/>
  <c r="V111" i="1"/>
  <c r="U111" i="1"/>
  <c r="M111" i="1"/>
  <c r="L111" i="1"/>
  <c r="C111" i="1"/>
  <c r="B111" i="1"/>
  <c r="V110" i="1"/>
  <c r="U110" i="1"/>
  <c r="M110" i="1"/>
  <c r="L110" i="1"/>
  <c r="C110" i="1"/>
  <c r="B110" i="1"/>
  <c r="V109" i="1"/>
  <c r="U109" i="1"/>
  <c r="M109" i="1"/>
  <c r="L109" i="1"/>
  <c r="C109" i="1"/>
  <c r="B109" i="1"/>
  <c r="V108" i="1"/>
  <c r="U108" i="1"/>
  <c r="M108" i="1"/>
  <c r="L108" i="1"/>
  <c r="C108" i="1"/>
  <c r="B108" i="1"/>
  <c r="V107" i="1"/>
  <c r="U107" i="1"/>
  <c r="M107" i="1"/>
  <c r="L107" i="1"/>
  <c r="C107" i="1"/>
  <c r="B107" i="1"/>
  <c r="V106" i="1"/>
  <c r="U106" i="1"/>
  <c r="M106" i="1"/>
  <c r="L106" i="1"/>
  <c r="C106" i="1"/>
  <c r="B106" i="1"/>
  <c r="V105" i="1"/>
  <c r="U105" i="1"/>
  <c r="M105" i="1"/>
  <c r="L105" i="1"/>
  <c r="C105" i="1"/>
  <c r="B105" i="1"/>
  <c r="S98" i="1"/>
  <c r="S124" i="1" s="1"/>
  <c r="S150" i="1" s="1"/>
  <c r="S176" i="1" s="1"/>
  <c r="S202" i="1" s="1"/>
  <c r="S228" i="1" s="1"/>
  <c r="S254" i="1" s="1"/>
  <c r="S280" i="1" s="1"/>
  <c r="S306" i="1" s="1"/>
  <c r="S332" i="1" s="1"/>
  <c r="S358" i="1" s="1"/>
  <c r="S384" i="1" s="1"/>
  <c r="S410" i="1" s="1"/>
  <c r="S436" i="1" s="1"/>
  <c r="S462" i="1" s="1"/>
  <c r="S488" i="1" s="1"/>
  <c r="S514" i="1" s="1"/>
  <c r="S540" i="1" s="1"/>
  <c r="S566" i="1" s="1"/>
  <c r="R98" i="1"/>
  <c r="R124" i="1" s="1"/>
  <c r="R150" i="1" s="1"/>
  <c r="R176" i="1" s="1"/>
  <c r="R202" i="1" s="1"/>
  <c r="R228" i="1" s="1"/>
  <c r="R254" i="1" s="1"/>
  <c r="R280" i="1" s="1"/>
  <c r="R306" i="1" s="1"/>
  <c r="R332" i="1" s="1"/>
  <c r="R358" i="1" s="1"/>
  <c r="R384" i="1" s="1"/>
  <c r="R410" i="1" s="1"/>
  <c r="R436" i="1" s="1"/>
  <c r="R462" i="1" s="1"/>
  <c r="R488" i="1" s="1"/>
  <c r="R514" i="1" s="1"/>
  <c r="R540" i="1" s="1"/>
  <c r="R566" i="1" s="1"/>
  <c r="Q98" i="1"/>
  <c r="Q124" i="1" s="1"/>
  <c r="Q150" i="1" s="1"/>
  <c r="Q176" i="1" s="1"/>
  <c r="Q202" i="1" s="1"/>
  <c r="Q228" i="1" s="1"/>
  <c r="Q254" i="1" s="1"/>
  <c r="Q280" i="1" s="1"/>
  <c r="Q306" i="1" s="1"/>
  <c r="Q332" i="1" s="1"/>
  <c r="Q358" i="1" s="1"/>
  <c r="Q384" i="1" s="1"/>
  <c r="Q410" i="1" s="1"/>
  <c r="Q436" i="1" s="1"/>
  <c r="Q462" i="1" s="1"/>
  <c r="Q488" i="1" s="1"/>
  <c r="Q514" i="1" s="1"/>
  <c r="Q540" i="1" s="1"/>
  <c r="Q566" i="1" s="1"/>
  <c r="P98" i="1"/>
  <c r="P124" i="1" s="1"/>
  <c r="P150" i="1" s="1"/>
  <c r="P176" i="1" s="1"/>
  <c r="P202" i="1" s="1"/>
  <c r="P228" i="1" s="1"/>
  <c r="P254" i="1" s="1"/>
  <c r="P280" i="1" s="1"/>
  <c r="P306" i="1" s="1"/>
  <c r="P332" i="1" s="1"/>
  <c r="P358" i="1" s="1"/>
  <c r="P384" i="1" s="1"/>
  <c r="P410" i="1" s="1"/>
  <c r="P436" i="1" s="1"/>
  <c r="P462" i="1" s="1"/>
  <c r="P488" i="1" s="1"/>
  <c r="P514" i="1" s="1"/>
  <c r="P540" i="1" s="1"/>
  <c r="P566" i="1" s="1"/>
  <c r="M98" i="1"/>
  <c r="L98" i="1"/>
  <c r="S97" i="1"/>
  <c r="S123" i="1" s="1"/>
  <c r="S149" i="1" s="1"/>
  <c r="S175" i="1" s="1"/>
  <c r="S201" i="1" s="1"/>
  <c r="S227" i="1" s="1"/>
  <c r="S253" i="1" s="1"/>
  <c r="S279" i="1" s="1"/>
  <c r="S305" i="1" s="1"/>
  <c r="S331" i="1" s="1"/>
  <c r="S357" i="1" s="1"/>
  <c r="S383" i="1" s="1"/>
  <c r="S409" i="1" s="1"/>
  <c r="S435" i="1" s="1"/>
  <c r="S461" i="1" s="1"/>
  <c r="S487" i="1" s="1"/>
  <c r="S513" i="1" s="1"/>
  <c r="S539" i="1" s="1"/>
  <c r="S565" i="1" s="1"/>
  <c r="R97" i="1"/>
  <c r="R123" i="1" s="1"/>
  <c r="R149" i="1" s="1"/>
  <c r="R175" i="1" s="1"/>
  <c r="R201" i="1" s="1"/>
  <c r="R227" i="1" s="1"/>
  <c r="R253" i="1" s="1"/>
  <c r="R279" i="1" s="1"/>
  <c r="R305" i="1" s="1"/>
  <c r="R331" i="1" s="1"/>
  <c r="R357" i="1" s="1"/>
  <c r="R383" i="1" s="1"/>
  <c r="R409" i="1" s="1"/>
  <c r="R435" i="1" s="1"/>
  <c r="R461" i="1" s="1"/>
  <c r="R487" i="1" s="1"/>
  <c r="R513" i="1" s="1"/>
  <c r="R539" i="1" s="1"/>
  <c r="R565" i="1" s="1"/>
  <c r="Q97" i="1"/>
  <c r="Q123" i="1" s="1"/>
  <c r="Q149" i="1" s="1"/>
  <c r="Q175" i="1" s="1"/>
  <c r="Q201" i="1" s="1"/>
  <c r="Q227" i="1" s="1"/>
  <c r="Q253" i="1" s="1"/>
  <c r="Q279" i="1" s="1"/>
  <c r="Q305" i="1" s="1"/>
  <c r="Q331" i="1" s="1"/>
  <c r="Q357" i="1" s="1"/>
  <c r="Q383" i="1" s="1"/>
  <c r="Q409" i="1" s="1"/>
  <c r="Q435" i="1" s="1"/>
  <c r="Q461" i="1" s="1"/>
  <c r="Q487" i="1" s="1"/>
  <c r="Q513" i="1" s="1"/>
  <c r="Q539" i="1" s="1"/>
  <c r="Q565" i="1" s="1"/>
  <c r="P97" i="1"/>
  <c r="P123" i="1" s="1"/>
  <c r="P149" i="1" s="1"/>
  <c r="P175" i="1" s="1"/>
  <c r="P201" i="1" s="1"/>
  <c r="P227" i="1" s="1"/>
  <c r="P253" i="1" s="1"/>
  <c r="P279" i="1" s="1"/>
  <c r="P305" i="1" s="1"/>
  <c r="P331" i="1" s="1"/>
  <c r="P357" i="1" s="1"/>
  <c r="P383" i="1" s="1"/>
  <c r="P409" i="1" s="1"/>
  <c r="P435" i="1" s="1"/>
  <c r="P461" i="1" s="1"/>
  <c r="P487" i="1" s="1"/>
  <c r="P513" i="1" s="1"/>
  <c r="P539" i="1" s="1"/>
  <c r="P565" i="1" s="1"/>
  <c r="M97" i="1"/>
  <c r="L97" i="1"/>
  <c r="Y96" i="1"/>
  <c r="Y122" i="1" s="1"/>
  <c r="Y148" i="1" s="1"/>
  <c r="Y174" i="1" s="1"/>
  <c r="Y200" i="1" s="1"/>
  <c r="Y226" i="1" s="1"/>
  <c r="Y252" i="1" s="1"/>
  <c r="Y278" i="1" s="1"/>
  <c r="Y304" i="1" s="1"/>
  <c r="Y330" i="1" s="1"/>
  <c r="Y356" i="1" s="1"/>
  <c r="Y382" i="1" s="1"/>
  <c r="Y408" i="1" s="1"/>
  <c r="Y434" i="1" s="1"/>
  <c r="Y460" i="1" s="1"/>
  <c r="Y486" i="1" s="1"/>
  <c r="Y512" i="1" s="1"/>
  <c r="Y538" i="1" s="1"/>
  <c r="Y564" i="1" s="1"/>
  <c r="U96" i="1"/>
  <c r="S96" i="1"/>
  <c r="S122" i="1" s="1"/>
  <c r="S148" i="1" s="1"/>
  <c r="S174" i="1" s="1"/>
  <c r="S200" i="1" s="1"/>
  <c r="S226" i="1" s="1"/>
  <c r="S252" i="1" s="1"/>
  <c r="S278" i="1" s="1"/>
  <c r="S304" i="1" s="1"/>
  <c r="S330" i="1" s="1"/>
  <c r="S356" i="1" s="1"/>
  <c r="S382" i="1" s="1"/>
  <c r="S408" i="1" s="1"/>
  <c r="S434" i="1" s="1"/>
  <c r="S460" i="1" s="1"/>
  <c r="S486" i="1" s="1"/>
  <c r="S512" i="1" s="1"/>
  <c r="S538" i="1" s="1"/>
  <c r="S564" i="1" s="1"/>
  <c r="R96" i="1"/>
  <c r="R122" i="1" s="1"/>
  <c r="R148" i="1" s="1"/>
  <c r="R174" i="1" s="1"/>
  <c r="R200" i="1" s="1"/>
  <c r="R226" i="1" s="1"/>
  <c r="R252" i="1" s="1"/>
  <c r="R278" i="1" s="1"/>
  <c r="R304" i="1" s="1"/>
  <c r="R330" i="1" s="1"/>
  <c r="R356" i="1" s="1"/>
  <c r="R382" i="1" s="1"/>
  <c r="R408" i="1" s="1"/>
  <c r="R434" i="1" s="1"/>
  <c r="R460" i="1" s="1"/>
  <c r="R486" i="1" s="1"/>
  <c r="R512" i="1" s="1"/>
  <c r="R538" i="1" s="1"/>
  <c r="R564" i="1" s="1"/>
  <c r="Q96" i="1"/>
  <c r="Q122" i="1" s="1"/>
  <c r="Q148" i="1" s="1"/>
  <c r="Q174" i="1" s="1"/>
  <c r="Q200" i="1" s="1"/>
  <c r="Q226" i="1" s="1"/>
  <c r="Q252" i="1" s="1"/>
  <c r="Q278" i="1" s="1"/>
  <c r="Q304" i="1" s="1"/>
  <c r="Q330" i="1" s="1"/>
  <c r="Q356" i="1" s="1"/>
  <c r="Q382" i="1" s="1"/>
  <c r="Q408" i="1" s="1"/>
  <c r="Q434" i="1" s="1"/>
  <c r="Q460" i="1" s="1"/>
  <c r="Q486" i="1" s="1"/>
  <c r="Q512" i="1" s="1"/>
  <c r="Q538" i="1" s="1"/>
  <c r="Q564" i="1" s="1"/>
  <c r="P96" i="1"/>
  <c r="P122" i="1" s="1"/>
  <c r="P148" i="1" s="1"/>
  <c r="P174" i="1" s="1"/>
  <c r="P200" i="1" s="1"/>
  <c r="P226" i="1" s="1"/>
  <c r="P252" i="1" s="1"/>
  <c r="P278" i="1" s="1"/>
  <c r="P304" i="1" s="1"/>
  <c r="P330" i="1" s="1"/>
  <c r="P356" i="1" s="1"/>
  <c r="P382" i="1" s="1"/>
  <c r="P408" i="1" s="1"/>
  <c r="P434" i="1" s="1"/>
  <c r="P460" i="1" s="1"/>
  <c r="P486" i="1" s="1"/>
  <c r="P512" i="1" s="1"/>
  <c r="P538" i="1" s="1"/>
  <c r="P564" i="1" s="1"/>
  <c r="M96" i="1"/>
  <c r="L96" i="1"/>
  <c r="J96" i="1"/>
  <c r="J122" i="1" s="1"/>
  <c r="J148" i="1" s="1"/>
  <c r="J174" i="1" s="1"/>
  <c r="J200" i="1" s="1"/>
  <c r="J226" i="1" s="1"/>
  <c r="J252" i="1" s="1"/>
  <c r="J278" i="1" s="1"/>
  <c r="J304" i="1" s="1"/>
  <c r="J330" i="1" s="1"/>
  <c r="J356" i="1" s="1"/>
  <c r="J382" i="1" s="1"/>
  <c r="J408" i="1" s="1"/>
  <c r="J434" i="1" s="1"/>
  <c r="J460" i="1" s="1"/>
  <c r="J486" i="1" s="1"/>
  <c r="J512" i="1" s="1"/>
  <c r="J538" i="1" s="1"/>
  <c r="J564" i="1" s="1"/>
  <c r="I96" i="1"/>
  <c r="I122" i="1" s="1"/>
  <c r="I148" i="1" s="1"/>
  <c r="I174" i="1" s="1"/>
  <c r="I200" i="1" s="1"/>
  <c r="I226" i="1" s="1"/>
  <c r="I252" i="1" s="1"/>
  <c r="I278" i="1" s="1"/>
  <c r="I304" i="1" s="1"/>
  <c r="I330" i="1" s="1"/>
  <c r="I356" i="1" s="1"/>
  <c r="I382" i="1" s="1"/>
  <c r="I408" i="1" s="1"/>
  <c r="I434" i="1" s="1"/>
  <c r="I460" i="1" s="1"/>
  <c r="I486" i="1" s="1"/>
  <c r="I512" i="1" s="1"/>
  <c r="I538" i="1" s="1"/>
  <c r="I564" i="1" s="1"/>
  <c r="H96" i="1"/>
  <c r="H122" i="1" s="1"/>
  <c r="H148" i="1" s="1"/>
  <c r="H174" i="1" s="1"/>
  <c r="H200" i="1" s="1"/>
  <c r="H226" i="1" s="1"/>
  <c r="H252" i="1" s="1"/>
  <c r="H278" i="1" s="1"/>
  <c r="H304" i="1" s="1"/>
  <c r="H330" i="1" s="1"/>
  <c r="H356" i="1" s="1"/>
  <c r="H382" i="1" s="1"/>
  <c r="H408" i="1" s="1"/>
  <c r="H434" i="1" s="1"/>
  <c r="H460" i="1" s="1"/>
  <c r="H486" i="1" s="1"/>
  <c r="H512" i="1" s="1"/>
  <c r="H538" i="1" s="1"/>
  <c r="H564" i="1" s="1"/>
  <c r="G96" i="1"/>
  <c r="G122" i="1" s="1"/>
  <c r="G148" i="1" s="1"/>
  <c r="G174" i="1" s="1"/>
  <c r="G200" i="1" s="1"/>
  <c r="G226" i="1" s="1"/>
  <c r="G252" i="1" s="1"/>
  <c r="G278" i="1" s="1"/>
  <c r="G304" i="1" s="1"/>
  <c r="G330" i="1" s="1"/>
  <c r="G356" i="1" s="1"/>
  <c r="G382" i="1" s="1"/>
  <c r="G408" i="1" s="1"/>
  <c r="G434" i="1" s="1"/>
  <c r="G460" i="1" s="1"/>
  <c r="G486" i="1" s="1"/>
  <c r="G512" i="1" s="1"/>
  <c r="G538" i="1" s="1"/>
  <c r="G564" i="1" s="1"/>
  <c r="B96" i="1"/>
  <c r="Y95" i="1"/>
  <c r="Y121" i="1" s="1"/>
  <c r="Y147" i="1" s="1"/>
  <c r="Y173" i="1" s="1"/>
  <c r="Y199" i="1" s="1"/>
  <c r="Y225" i="1" s="1"/>
  <c r="Y251" i="1" s="1"/>
  <c r="Y277" i="1" s="1"/>
  <c r="Y303" i="1" s="1"/>
  <c r="Y329" i="1" s="1"/>
  <c r="Y355" i="1" s="1"/>
  <c r="Y381" i="1" s="1"/>
  <c r="Y407" i="1" s="1"/>
  <c r="Y433" i="1" s="1"/>
  <c r="Y459" i="1" s="1"/>
  <c r="Y485" i="1" s="1"/>
  <c r="Y511" i="1" s="1"/>
  <c r="Y537" i="1" s="1"/>
  <c r="Y563" i="1" s="1"/>
  <c r="V95" i="1"/>
  <c r="U95" i="1"/>
  <c r="S95" i="1"/>
  <c r="S121" i="1" s="1"/>
  <c r="S147" i="1" s="1"/>
  <c r="S173" i="1" s="1"/>
  <c r="S199" i="1" s="1"/>
  <c r="S225" i="1" s="1"/>
  <c r="S251" i="1" s="1"/>
  <c r="S277" i="1" s="1"/>
  <c r="S303" i="1" s="1"/>
  <c r="S329" i="1" s="1"/>
  <c r="S355" i="1" s="1"/>
  <c r="S381" i="1" s="1"/>
  <c r="S407" i="1" s="1"/>
  <c r="S433" i="1" s="1"/>
  <c r="S459" i="1" s="1"/>
  <c r="S485" i="1" s="1"/>
  <c r="S511" i="1" s="1"/>
  <c r="S537" i="1" s="1"/>
  <c r="S563" i="1" s="1"/>
  <c r="R95" i="1"/>
  <c r="R121" i="1" s="1"/>
  <c r="R147" i="1" s="1"/>
  <c r="R173" i="1" s="1"/>
  <c r="R199" i="1" s="1"/>
  <c r="R225" i="1" s="1"/>
  <c r="R251" i="1" s="1"/>
  <c r="R277" i="1" s="1"/>
  <c r="R303" i="1" s="1"/>
  <c r="R329" i="1" s="1"/>
  <c r="R355" i="1" s="1"/>
  <c r="R381" i="1" s="1"/>
  <c r="R407" i="1" s="1"/>
  <c r="R433" i="1" s="1"/>
  <c r="R459" i="1" s="1"/>
  <c r="R485" i="1" s="1"/>
  <c r="R511" i="1" s="1"/>
  <c r="R537" i="1" s="1"/>
  <c r="R563" i="1" s="1"/>
  <c r="Q95" i="1"/>
  <c r="Q121" i="1" s="1"/>
  <c r="Q147" i="1" s="1"/>
  <c r="Q173" i="1" s="1"/>
  <c r="Q199" i="1" s="1"/>
  <c r="Q225" i="1" s="1"/>
  <c r="Q251" i="1" s="1"/>
  <c r="Q277" i="1" s="1"/>
  <c r="Q303" i="1" s="1"/>
  <c r="Q329" i="1" s="1"/>
  <c r="Q355" i="1" s="1"/>
  <c r="Q381" i="1" s="1"/>
  <c r="Q407" i="1" s="1"/>
  <c r="Q433" i="1" s="1"/>
  <c r="Q459" i="1" s="1"/>
  <c r="Q485" i="1" s="1"/>
  <c r="Q511" i="1" s="1"/>
  <c r="Q537" i="1" s="1"/>
  <c r="Q563" i="1" s="1"/>
  <c r="P95" i="1"/>
  <c r="P121" i="1" s="1"/>
  <c r="P147" i="1" s="1"/>
  <c r="P173" i="1" s="1"/>
  <c r="P199" i="1" s="1"/>
  <c r="P225" i="1" s="1"/>
  <c r="P251" i="1" s="1"/>
  <c r="P277" i="1" s="1"/>
  <c r="P303" i="1" s="1"/>
  <c r="P329" i="1" s="1"/>
  <c r="P355" i="1" s="1"/>
  <c r="P381" i="1" s="1"/>
  <c r="P407" i="1" s="1"/>
  <c r="P433" i="1" s="1"/>
  <c r="P459" i="1" s="1"/>
  <c r="P485" i="1" s="1"/>
  <c r="P511" i="1" s="1"/>
  <c r="P537" i="1" s="1"/>
  <c r="P563" i="1" s="1"/>
  <c r="M95" i="1"/>
  <c r="L95" i="1"/>
  <c r="J95" i="1"/>
  <c r="J121" i="1" s="1"/>
  <c r="J147" i="1" s="1"/>
  <c r="J173" i="1" s="1"/>
  <c r="J199" i="1" s="1"/>
  <c r="J225" i="1" s="1"/>
  <c r="J251" i="1" s="1"/>
  <c r="J277" i="1" s="1"/>
  <c r="J303" i="1" s="1"/>
  <c r="J329" i="1" s="1"/>
  <c r="J355" i="1" s="1"/>
  <c r="J381" i="1" s="1"/>
  <c r="J407" i="1" s="1"/>
  <c r="J433" i="1" s="1"/>
  <c r="J459" i="1" s="1"/>
  <c r="J485" i="1" s="1"/>
  <c r="J511" i="1" s="1"/>
  <c r="J537" i="1" s="1"/>
  <c r="J563" i="1" s="1"/>
  <c r="I95" i="1"/>
  <c r="I121" i="1" s="1"/>
  <c r="I147" i="1" s="1"/>
  <c r="I173" i="1" s="1"/>
  <c r="I199" i="1" s="1"/>
  <c r="I225" i="1" s="1"/>
  <c r="I251" i="1" s="1"/>
  <c r="I277" i="1" s="1"/>
  <c r="I303" i="1" s="1"/>
  <c r="I329" i="1" s="1"/>
  <c r="I355" i="1" s="1"/>
  <c r="I381" i="1" s="1"/>
  <c r="I407" i="1" s="1"/>
  <c r="I433" i="1" s="1"/>
  <c r="I459" i="1" s="1"/>
  <c r="I485" i="1" s="1"/>
  <c r="I511" i="1" s="1"/>
  <c r="I537" i="1" s="1"/>
  <c r="I563" i="1" s="1"/>
  <c r="H95" i="1"/>
  <c r="H121" i="1" s="1"/>
  <c r="H147" i="1" s="1"/>
  <c r="H173" i="1" s="1"/>
  <c r="H199" i="1" s="1"/>
  <c r="H225" i="1" s="1"/>
  <c r="H251" i="1" s="1"/>
  <c r="H277" i="1" s="1"/>
  <c r="H303" i="1" s="1"/>
  <c r="H329" i="1" s="1"/>
  <c r="H355" i="1" s="1"/>
  <c r="H381" i="1" s="1"/>
  <c r="H407" i="1" s="1"/>
  <c r="H433" i="1" s="1"/>
  <c r="H459" i="1" s="1"/>
  <c r="H485" i="1" s="1"/>
  <c r="H511" i="1" s="1"/>
  <c r="H537" i="1" s="1"/>
  <c r="H563" i="1" s="1"/>
  <c r="G95" i="1"/>
  <c r="G121" i="1" s="1"/>
  <c r="G147" i="1" s="1"/>
  <c r="G173" i="1" s="1"/>
  <c r="G199" i="1" s="1"/>
  <c r="G225" i="1" s="1"/>
  <c r="G251" i="1" s="1"/>
  <c r="G277" i="1" s="1"/>
  <c r="G303" i="1" s="1"/>
  <c r="G329" i="1" s="1"/>
  <c r="G355" i="1" s="1"/>
  <c r="G381" i="1" s="1"/>
  <c r="G407" i="1" s="1"/>
  <c r="G433" i="1" s="1"/>
  <c r="G459" i="1" s="1"/>
  <c r="G485" i="1" s="1"/>
  <c r="G511" i="1" s="1"/>
  <c r="G537" i="1" s="1"/>
  <c r="G563" i="1" s="1"/>
  <c r="C95" i="1"/>
  <c r="B95" i="1"/>
  <c r="Y94" i="1"/>
  <c r="Y120" i="1" s="1"/>
  <c r="Y146" i="1" s="1"/>
  <c r="Y172" i="1" s="1"/>
  <c r="Y198" i="1" s="1"/>
  <c r="Y224" i="1" s="1"/>
  <c r="Y250" i="1" s="1"/>
  <c r="Y276" i="1" s="1"/>
  <c r="Y302" i="1" s="1"/>
  <c r="Y328" i="1" s="1"/>
  <c r="Y354" i="1" s="1"/>
  <c r="Y380" i="1" s="1"/>
  <c r="Y406" i="1" s="1"/>
  <c r="Y432" i="1" s="1"/>
  <c r="Y458" i="1" s="1"/>
  <c r="Y484" i="1" s="1"/>
  <c r="Y510" i="1" s="1"/>
  <c r="Y536" i="1" s="1"/>
  <c r="Y562" i="1" s="1"/>
  <c r="V94" i="1"/>
  <c r="U94" i="1"/>
  <c r="S94" i="1"/>
  <c r="S120" i="1" s="1"/>
  <c r="S146" i="1" s="1"/>
  <c r="S172" i="1" s="1"/>
  <c r="S198" i="1" s="1"/>
  <c r="S224" i="1" s="1"/>
  <c r="S250" i="1" s="1"/>
  <c r="S276" i="1" s="1"/>
  <c r="S302" i="1" s="1"/>
  <c r="S328" i="1" s="1"/>
  <c r="S354" i="1" s="1"/>
  <c r="S380" i="1" s="1"/>
  <c r="S406" i="1" s="1"/>
  <c r="S432" i="1" s="1"/>
  <c r="S458" i="1" s="1"/>
  <c r="S484" i="1" s="1"/>
  <c r="S510" i="1" s="1"/>
  <c r="S536" i="1" s="1"/>
  <c r="S562" i="1" s="1"/>
  <c r="R94" i="1"/>
  <c r="R120" i="1" s="1"/>
  <c r="R146" i="1" s="1"/>
  <c r="R172" i="1" s="1"/>
  <c r="R198" i="1" s="1"/>
  <c r="R224" i="1" s="1"/>
  <c r="R250" i="1" s="1"/>
  <c r="R276" i="1" s="1"/>
  <c r="R302" i="1" s="1"/>
  <c r="R328" i="1" s="1"/>
  <c r="R354" i="1" s="1"/>
  <c r="R380" i="1" s="1"/>
  <c r="R406" i="1" s="1"/>
  <c r="R432" i="1" s="1"/>
  <c r="R458" i="1" s="1"/>
  <c r="R484" i="1" s="1"/>
  <c r="R510" i="1" s="1"/>
  <c r="R536" i="1" s="1"/>
  <c r="R562" i="1" s="1"/>
  <c r="Q94" i="1"/>
  <c r="Q120" i="1" s="1"/>
  <c r="Q146" i="1" s="1"/>
  <c r="Q172" i="1" s="1"/>
  <c r="Q198" i="1" s="1"/>
  <c r="Q224" i="1" s="1"/>
  <c r="Q250" i="1" s="1"/>
  <c r="Q276" i="1" s="1"/>
  <c r="Q302" i="1" s="1"/>
  <c r="Q328" i="1" s="1"/>
  <c r="Q354" i="1" s="1"/>
  <c r="Q380" i="1" s="1"/>
  <c r="Q406" i="1" s="1"/>
  <c r="Q432" i="1" s="1"/>
  <c r="Q458" i="1" s="1"/>
  <c r="Q484" i="1" s="1"/>
  <c r="Q510" i="1" s="1"/>
  <c r="Q536" i="1" s="1"/>
  <c r="Q562" i="1" s="1"/>
  <c r="P94" i="1"/>
  <c r="P120" i="1" s="1"/>
  <c r="P146" i="1" s="1"/>
  <c r="P172" i="1" s="1"/>
  <c r="P198" i="1" s="1"/>
  <c r="P224" i="1" s="1"/>
  <c r="P250" i="1" s="1"/>
  <c r="P276" i="1" s="1"/>
  <c r="P302" i="1" s="1"/>
  <c r="P328" i="1" s="1"/>
  <c r="P354" i="1" s="1"/>
  <c r="P380" i="1" s="1"/>
  <c r="P406" i="1" s="1"/>
  <c r="P432" i="1" s="1"/>
  <c r="P458" i="1" s="1"/>
  <c r="P484" i="1" s="1"/>
  <c r="P510" i="1" s="1"/>
  <c r="P536" i="1" s="1"/>
  <c r="P562" i="1" s="1"/>
  <c r="M94" i="1"/>
  <c r="L94" i="1"/>
  <c r="J94" i="1"/>
  <c r="J120" i="1" s="1"/>
  <c r="J146" i="1" s="1"/>
  <c r="J172" i="1" s="1"/>
  <c r="J198" i="1" s="1"/>
  <c r="J224" i="1" s="1"/>
  <c r="J250" i="1" s="1"/>
  <c r="J276" i="1" s="1"/>
  <c r="J302" i="1" s="1"/>
  <c r="J328" i="1" s="1"/>
  <c r="J354" i="1" s="1"/>
  <c r="J380" i="1" s="1"/>
  <c r="J406" i="1" s="1"/>
  <c r="J432" i="1" s="1"/>
  <c r="J458" i="1" s="1"/>
  <c r="J484" i="1" s="1"/>
  <c r="J510" i="1" s="1"/>
  <c r="J536" i="1" s="1"/>
  <c r="J562" i="1" s="1"/>
  <c r="I94" i="1"/>
  <c r="I120" i="1" s="1"/>
  <c r="I146" i="1" s="1"/>
  <c r="I172" i="1" s="1"/>
  <c r="I198" i="1" s="1"/>
  <c r="I224" i="1" s="1"/>
  <c r="I250" i="1" s="1"/>
  <c r="I276" i="1" s="1"/>
  <c r="I302" i="1" s="1"/>
  <c r="I328" i="1" s="1"/>
  <c r="I354" i="1" s="1"/>
  <c r="I380" i="1" s="1"/>
  <c r="I406" i="1" s="1"/>
  <c r="I432" i="1" s="1"/>
  <c r="I458" i="1" s="1"/>
  <c r="I484" i="1" s="1"/>
  <c r="I510" i="1" s="1"/>
  <c r="I536" i="1" s="1"/>
  <c r="I562" i="1" s="1"/>
  <c r="H94" i="1"/>
  <c r="H120" i="1" s="1"/>
  <c r="H146" i="1" s="1"/>
  <c r="H172" i="1" s="1"/>
  <c r="H198" i="1" s="1"/>
  <c r="H224" i="1" s="1"/>
  <c r="H250" i="1" s="1"/>
  <c r="H276" i="1" s="1"/>
  <c r="H302" i="1" s="1"/>
  <c r="H328" i="1" s="1"/>
  <c r="H354" i="1" s="1"/>
  <c r="H380" i="1" s="1"/>
  <c r="H406" i="1" s="1"/>
  <c r="H432" i="1" s="1"/>
  <c r="H458" i="1" s="1"/>
  <c r="H484" i="1" s="1"/>
  <c r="H510" i="1" s="1"/>
  <c r="H536" i="1" s="1"/>
  <c r="H562" i="1" s="1"/>
  <c r="G94" i="1"/>
  <c r="G120" i="1" s="1"/>
  <c r="G146" i="1" s="1"/>
  <c r="G172" i="1" s="1"/>
  <c r="G198" i="1" s="1"/>
  <c r="G224" i="1" s="1"/>
  <c r="G250" i="1" s="1"/>
  <c r="G276" i="1" s="1"/>
  <c r="G302" i="1" s="1"/>
  <c r="G328" i="1" s="1"/>
  <c r="G354" i="1" s="1"/>
  <c r="G380" i="1" s="1"/>
  <c r="G406" i="1" s="1"/>
  <c r="G432" i="1" s="1"/>
  <c r="G458" i="1" s="1"/>
  <c r="G484" i="1" s="1"/>
  <c r="G510" i="1" s="1"/>
  <c r="G536" i="1" s="1"/>
  <c r="G562" i="1" s="1"/>
  <c r="C94" i="1"/>
  <c r="B94" i="1"/>
  <c r="Y93" i="1"/>
  <c r="Y119" i="1" s="1"/>
  <c r="Y145" i="1" s="1"/>
  <c r="Y171" i="1" s="1"/>
  <c r="Y197" i="1" s="1"/>
  <c r="Y223" i="1" s="1"/>
  <c r="Y249" i="1" s="1"/>
  <c r="Y275" i="1" s="1"/>
  <c r="Y301" i="1" s="1"/>
  <c r="Y327" i="1" s="1"/>
  <c r="Y353" i="1" s="1"/>
  <c r="Y379" i="1" s="1"/>
  <c r="Y405" i="1" s="1"/>
  <c r="Y431" i="1" s="1"/>
  <c r="Y457" i="1" s="1"/>
  <c r="Y483" i="1" s="1"/>
  <c r="Y509" i="1" s="1"/>
  <c r="Y535" i="1" s="1"/>
  <c r="Y561" i="1" s="1"/>
  <c r="V93" i="1"/>
  <c r="U93" i="1"/>
  <c r="S93" i="1"/>
  <c r="S119" i="1" s="1"/>
  <c r="S145" i="1" s="1"/>
  <c r="S171" i="1" s="1"/>
  <c r="S197" i="1" s="1"/>
  <c r="S223" i="1" s="1"/>
  <c r="S249" i="1" s="1"/>
  <c r="S275" i="1" s="1"/>
  <c r="S301" i="1" s="1"/>
  <c r="S327" i="1" s="1"/>
  <c r="S353" i="1" s="1"/>
  <c r="S379" i="1" s="1"/>
  <c r="S405" i="1" s="1"/>
  <c r="S431" i="1" s="1"/>
  <c r="S457" i="1" s="1"/>
  <c r="S483" i="1" s="1"/>
  <c r="S509" i="1" s="1"/>
  <c r="S535" i="1" s="1"/>
  <c r="S561" i="1" s="1"/>
  <c r="R93" i="1"/>
  <c r="R119" i="1" s="1"/>
  <c r="R145" i="1" s="1"/>
  <c r="R171" i="1" s="1"/>
  <c r="R197" i="1" s="1"/>
  <c r="R223" i="1" s="1"/>
  <c r="R249" i="1" s="1"/>
  <c r="R275" i="1" s="1"/>
  <c r="R301" i="1" s="1"/>
  <c r="R327" i="1" s="1"/>
  <c r="R353" i="1" s="1"/>
  <c r="R379" i="1" s="1"/>
  <c r="R405" i="1" s="1"/>
  <c r="R431" i="1" s="1"/>
  <c r="R457" i="1" s="1"/>
  <c r="R483" i="1" s="1"/>
  <c r="R509" i="1" s="1"/>
  <c r="R535" i="1" s="1"/>
  <c r="R561" i="1" s="1"/>
  <c r="Q93" i="1"/>
  <c r="Q119" i="1" s="1"/>
  <c r="Q145" i="1" s="1"/>
  <c r="Q171" i="1" s="1"/>
  <c r="Q197" i="1" s="1"/>
  <c r="Q223" i="1" s="1"/>
  <c r="Q249" i="1" s="1"/>
  <c r="Q275" i="1" s="1"/>
  <c r="Q301" i="1" s="1"/>
  <c r="Q327" i="1" s="1"/>
  <c r="Q353" i="1" s="1"/>
  <c r="Q379" i="1" s="1"/>
  <c r="Q405" i="1" s="1"/>
  <c r="Q431" i="1" s="1"/>
  <c r="Q457" i="1" s="1"/>
  <c r="Q483" i="1" s="1"/>
  <c r="Q509" i="1" s="1"/>
  <c r="Q535" i="1" s="1"/>
  <c r="Q561" i="1" s="1"/>
  <c r="P93" i="1"/>
  <c r="P119" i="1" s="1"/>
  <c r="P145" i="1" s="1"/>
  <c r="P171" i="1" s="1"/>
  <c r="P197" i="1" s="1"/>
  <c r="P223" i="1" s="1"/>
  <c r="P249" i="1" s="1"/>
  <c r="P275" i="1" s="1"/>
  <c r="P301" i="1" s="1"/>
  <c r="P327" i="1" s="1"/>
  <c r="P353" i="1" s="1"/>
  <c r="P379" i="1" s="1"/>
  <c r="P405" i="1" s="1"/>
  <c r="P431" i="1" s="1"/>
  <c r="P457" i="1" s="1"/>
  <c r="P483" i="1" s="1"/>
  <c r="P509" i="1" s="1"/>
  <c r="P535" i="1" s="1"/>
  <c r="P561" i="1" s="1"/>
  <c r="M93" i="1"/>
  <c r="L93" i="1"/>
  <c r="J93" i="1"/>
  <c r="J119" i="1" s="1"/>
  <c r="J145" i="1" s="1"/>
  <c r="J171" i="1" s="1"/>
  <c r="J197" i="1" s="1"/>
  <c r="J223" i="1" s="1"/>
  <c r="J249" i="1" s="1"/>
  <c r="J275" i="1" s="1"/>
  <c r="J301" i="1" s="1"/>
  <c r="J327" i="1" s="1"/>
  <c r="J353" i="1" s="1"/>
  <c r="J379" i="1" s="1"/>
  <c r="J405" i="1" s="1"/>
  <c r="J431" i="1" s="1"/>
  <c r="J457" i="1" s="1"/>
  <c r="J483" i="1" s="1"/>
  <c r="J509" i="1" s="1"/>
  <c r="J535" i="1" s="1"/>
  <c r="J561" i="1" s="1"/>
  <c r="I93" i="1"/>
  <c r="I119" i="1" s="1"/>
  <c r="I145" i="1" s="1"/>
  <c r="I171" i="1" s="1"/>
  <c r="I197" i="1" s="1"/>
  <c r="I223" i="1" s="1"/>
  <c r="I249" i="1" s="1"/>
  <c r="I275" i="1" s="1"/>
  <c r="I301" i="1" s="1"/>
  <c r="I327" i="1" s="1"/>
  <c r="I353" i="1" s="1"/>
  <c r="I379" i="1" s="1"/>
  <c r="I405" i="1" s="1"/>
  <c r="I431" i="1" s="1"/>
  <c r="I457" i="1" s="1"/>
  <c r="I483" i="1" s="1"/>
  <c r="I509" i="1" s="1"/>
  <c r="I535" i="1" s="1"/>
  <c r="I561" i="1" s="1"/>
  <c r="H93" i="1"/>
  <c r="H119" i="1" s="1"/>
  <c r="H145" i="1" s="1"/>
  <c r="H171" i="1" s="1"/>
  <c r="H197" i="1" s="1"/>
  <c r="H223" i="1" s="1"/>
  <c r="H249" i="1" s="1"/>
  <c r="H275" i="1" s="1"/>
  <c r="H301" i="1" s="1"/>
  <c r="H327" i="1" s="1"/>
  <c r="H353" i="1" s="1"/>
  <c r="H379" i="1" s="1"/>
  <c r="H405" i="1" s="1"/>
  <c r="H431" i="1" s="1"/>
  <c r="H457" i="1" s="1"/>
  <c r="H483" i="1" s="1"/>
  <c r="H509" i="1" s="1"/>
  <c r="H535" i="1" s="1"/>
  <c r="H561" i="1" s="1"/>
  <c r="G93" i="1"/>
  <c r="G119" i="1" s="1"/>
  <c r="G145" i="1" s="1"/>
  <c r="G171" i="1" s="1"/>
  <c r="G197" i="1" s="1"/>
  <c r="G223" i="1" s="1"/>
  <c r="G249" i="1" s="1"/>
  <c r="G275" i="1" s="1"/>
  <c r="G301" i="1" s="1"/>
  <c r="G327" i="1" s="1"/>
  <c r="G353" i="1" s="1"/>
  <c r="G379" i="1" s="1"/>
  <c r="G405" i="1" s="1"/>
  <c r="G431" i="1" s="1"/>
  <c r="G457" i="1" s="1"/>
  <c r="G483" i="1" s="1"/>
  <c r="G509" i="1" s="1"/>
  <c r="G535" i="1" s="1"/>
  <c r="G561" i="1" s="1"/>
  <c r="C93" i="1"/>
  <c r="B93" i="1"/>
  <c r="Y92" i="1"/>
  <c r="Y118" i="1" s="1"/>
  <c r="Y144" i="1" s="1"/>
  <c r="Y170" i="1" s="1"/>
  <c r="Y196" i="1" s="1"/>
  <c r="Y222" i="1" s="1"/>
  <c r="Y248" i="1" s="1"/>
  <c r="Y274" i="1" s="1"/>
  <c r="Y300" i="1" s="1"/>
  <c r="Y326" i="1" s="1"/>
  <c r="Y352" i="1" s="1"/>
  <c r="Y378" i="1" s="1"/>
  <c r="Y404" i="1" s="1"/>
  <c r="Y430" i="1" s="1"/>
  <c r="Y456" i="1" s="1"/>
  <c r="Y482" i="1" s="1"/>
  <c r="Y508" i="1" s="1"/>
  <c r="Y534" i="1" s="1"/>
  <c r="Y560" i="1" s="1"/>
  <c r="V92" i="1"/>
  <c r="U92" i="1"/>
  <c r="S92" i="1"/>
  <c r="S118" i="1" s="1"/>
  <c r="S144" i="1" s="1"/>
  <c r="S170" i="1" s="1"/>
  <c r="S196" i="1" s="1"/>
  <c r="S222" i="1" s="1"/>
  <c r="S248" i="1" s="1"/>
  <c r="S274" i="1" s="1"/>
  <c r="S300" i="1" s="1"/>
  <c r="S326" i="1" s="1"/>
  <c r="S352" i="1" s="1"/>
  <c r="S378" i="1" s="1"/>
  <c r="S404" i="1" s="1"/>
  <c r="S430" i="1" s="1"/>
  <c r="S456" i="1" s="1"/>
  <c r="S482" i="1" s="1"/>
  <c r="S508" i="1" s="1"/>
  <c r="S534" i="1" s="1"/>
  <c r="S560" i="1" s="1"/>
  <c r="R92" i="1"/>
  <c r="R118" i="1" s="1"/>
  <c r="R144" i="1" s="1"/>
  <c r="R170" i="1" s="1"/>
  <c r="R196" i="1" s="1"/>
  <c r="R222" i="1" s="1"/>
  <c r="R248" i="1" s="1"/>
  <c r="R274" i="1" s="1"/>
  <c r="R300" i="1" s="1"/>
  <c r="R326" i="1" s="1"/>
  <c r="R352" i="1" s="1"/>
  <c r="R378" i="1" s="1"/>
  <c r="R404" i="1" s="1"/>
  <c r="R430" i="1" s="1"/>
  <c r="R456" i="1" s="1"/>
  <c r="R482" i="1" s="1"/>
  <c r="R508" i="1" s="1"/>
  <c r="R534" i="1" s="1"/>
  <c r="R560" i="1" s="1"/>
  <c r="Q92" i="1"/>
  <c r="Q118" i="1" s="1"/>
  <c r="Q144" i="1" s="1"/>
  <c r="Q170" i="1" s="1"/>
  <c r="Q196" i="1" s="1"/>
  <c r="Q222" i="1" s="1"/>
  <c r="Q248" i="1" s="1"/>
  <c r="Q274" i="1" s="1"/>
  <c r="Q300" i="1" s="1"/>
  <c r="Q326" i="1" s="1"/>
  <c r="Q352" i="1" s="1"/>
  <c r="Q378" i="1" s="1"/>
  <c r="Q404" i="1" s="1"/>
  <c r="Q430" i="1" s="1"/>
  <c r="Q456" i="1" s="1"/>
  <c r="Q482" i="1" s="1"/>
  <c r="Q508" i="1" s="1"/>
  <c r="Q534" i="1" s="1"/>
  <c r="Q560" i="1" s="1"/>
  <c r="P92" i="1"/>
  <c r="P118" i="1" s="1"/>
  <c r="P144" i="1" s="1"/>
  <c r="P170" i="1" s="1"/>
  <c r="P196" i="1" s="1"/>
  <c r="P222" i="1" s="1"/>
  <c r="P248" i="1" s="1"/>
  <c r="P274" i="1" s="1"/>
  <c r="P300" i="1" s="1"/>
  <c r="P326" i="1" s="1"/>
  <c r="P352" i="1" s="1"/>
  <c r="P378" i="1" s="1"/>
  <c r="P404" i="1" s="1"/>
  <c r="P430" i="1" s="1"/>
  <c r="P456" i="1" s="1"/>
  <c r="P482" i="1" s="1"/>
  <c r="P508" i="1" s="1"/>
  <c r="P534" i="1" s="1"/>
  <c r="P560" i="1" s="1"/>
  <c r="M92" i="1"/>
  <c r="L92" i="1"/>
  <c r="J92" i="1"/>
  <c r="J118" i="1" s="1"/>
  <c r="J144" i="1" s="1"/>
  <c r="J170" i="1" s="1"/>
  <c r="J196" i="1" s="1"/>
  <c r="J222" i="1" s="1"/>
  <c r="J248" i="1" s="1"/>
  <c r="J274" i="1" s="1"/>
  <c r="J300" i="1" s="1"/>
  <c r="J326" i="1" s="1"/>
  <c r="J352" i="1" s="1"/>
  <c r="J378" i="1" s="1"/>
  <c r="J404" i="1" s="1"/>
  <c r="J430" i="1" s="1"/>
  <c r="J456" i="1" s="1"/>
  <c r="J482" i="1" s="1"/>
  <c r="J508" i="1" s="1"/>
  <c r="J534" i="1" s="1"/>
  <c r="J560" i="1" s="1"/>
  <c r="I92" i="1"/>
  <c r="I118" i="1" s="1"/>
  <c r="I144" i="1" s="1"/>
  <c r="I170" i="1" s="1"/>
  <c r="I196" i="1" s="1"/>
  <c r="I222" i="1" s="1"/>
  <c r="I248" i="1" s="1"/>
  <c r="I274" i="1" s="1"/>
  <c r="I300" i="1" s="1"/>
  <c r="I326" i="1" s="1"/>
  <c r="I352" i="1" s="1"/>
  <c r="I378" i="1" s="1"/>
  <c r="I404" i="1" s="1"/>
  <c r="I430" i="1" s="1"/>
  <c r="I456" i="1" s="1"/>
  <c r="I482" i="1" s="1"/>
  <c r="I508" i="1" s="1"/>
  <c r="I534" i="1" s="1"/>
  <c r="I560" i="1" s="1"/>
  <c r="H92" i="1"/>
  <c r="H118" i="1" s="1"/>
  <c r="H144" i="1" s="1"/>
  <c r="H170" i="1" s="1"/>
  <c r="H196" i="1" s="1"/>
  <c r="H222" i="1" s="1"/>
  <c r="H248" i="1" s="1"/>
  <c r="H274" i="1" s="1"/>
  <c r="H300" i="1" s="1"/>
  <c r="H326" i="1" s="1"/>
  <c r="H352" i="1" s="1"/>
  <c r="H378" i="1" s="1"/>
  <c r="H404" i="1" s="1"/>
  <c r="H430" i="1" s="1"/>
  <c r="H456" i="1" s="1"/>
  <c r="H482" i="1" s="1"/>
  <c r="H508" i="1" s="1"/>
  <c r="H534" i="1" s="1"/>
  <c r="H560" i="1" s="1"/>
  <c r="G92" i="1"/>
  <c r="G118" i="1" s="1"/>
  <c r="G144" i="1" s="1"/>
  <c r="G170" i="1" s="1"/>
  <c r="G196" i="1" s="1"/>
  <c r="G222" i="1" s="1"/>
  <c r="G248" i="1" s="1"/>
  <c r="G274" i="1" s="1"/>
  <c r="G300" i="1" s="1"/>
  <c r="G326" i="1" s="1"/>
  <c r="G352" i="1" s="1"/>
  <c r="G378" i="1" s="1"/>
  <c r="G404" i="1" s="1"/>
  <c r="G430" i="1" s="1"/>
  <c r="G456" i="1" s="1"/>
  <c r="G482" i="1" s="1"/>
  <c r="G508" i="1" s="1"/>
  <c r="G534" i="1" s="1"/>
  <c r="G560" i="1" s="1"/>
  <c r="C92" i="1"/>
  <c r="B92" i="1"/>
  <c r="Y91" i="1"/>
  <c r="Y117" i="1" s="1"/>
  <c r="Y143" i="1" s="1"/>
  <c r="Y169" i="1" s="1"/>
  <c r="Y195" i="1" s="1"/>
  <c r="Y221" i="1" s="1"/>
  <c r="Y247" i="1" s="1"/>
  <c r="Y273" i="1" s="1"/>
  <c r="Y299" i="1" s="1"/>
  <c r="Y325" i="1" s="1"/>
  <c r="Y351" i="1" s="1"/>
  <c r="Y377" i="1" s="1"/>
  <c r="Y403" i="1" s="1"/>
  <c r="Y429" i="1" s="1"/>
  <c r="Y455" i="1" s="1"/>
  <c r="Y481" i="1" s="1"/>
  <c r="Y507" i="1" s="1"/>
  <c r="Y533" i="1" s="1"/>
  <c r="Y559" i="1" s="1"/>
  <c r="V91" i="1"/>
  <c r="U91" i="1"/>
  <c r="S91" i="1"/>
  <c r="S117" i="1" s="1"/>
  <c r="S143" i="1" s="1"/>
  <c r="S169" i="1" s="1"/>
  <c r="S195" i="1" s="1"/>
  <c r="S221" i="1" s="1"/>
  <c r="S247" i="1" s="1"/>
  <c r="S273" i="1" s="1"/>
  <c r="S299" i="1" s="1"/>
  <c r="S325" i="1" s="1"/>
  <c r="S351" i="1" s="1"/>
  <c r="S377" i="1" s="1"/>
  <c r="S403" i="1" s="1"/>
  <c r="S429" i="1" s="1"/>
  <c r="S455" i="1" s="1"/>
  <c r="S481" i="1" s="1"/>
  <c r="S507" i="1" s="1"/>
  <c r="S533" i="1" s="1"/>
  <c r="S559" i="1" s="1"/>
  <c r="R91" i="1"/>
  <c r="R117" i="1" s="1"/>
  <c r="R143" i="1" s="1"/>
  <c r="R169" i="1" s="1"/>
  <c r="R195" i="1" s="1"/>
  <c r="R221" i="1" s="1"/>
  <c r="R247" i="1" s="1"/>
  <c r="R273" i="1" s="1"/>
  <c r="R299" i="1" s="1"/>
  <c r="R325" i="1" s="1"/>
  <c r="R351" i="1" s="1"/>
  <c r="R377" i="1" s="1"/>
  <c r="R403" i="1" s="1"/>
  <c r="R429" i="1" s="1"/>
  <c r="R455" i="1" s="1"/>
  <c r="R481" i="1" s="1"/>
  <c r="R507" i="1" s="1"/>
  <c r="R533" i="1" s="1"/>
  <c r="R559" i="1" s="1"/>
  <c r="Q91" i="1"/>
  <c r="Q117" i="1" s="1"/>
  <c r="Q143" i="1" s="1"/>
  <c r="Q169" i="1" s="1"/>
  <c r="Q195" i="1" s="1"/>
  <c r="Q221" i="1" s="1"/>
  <c r="Q247" i="1" s="1"/>
  <c r="Q273" i="1" s="1"/>
  <c r="Q299" i="1" s="1"/>
  <c r="Q325" i="1" s="1"/>
  <c r="Q351" i="1" s="1"/>
  <c r="Q377" i="1" s="1"/>
  <c r="Q403" i="1" s="1"/>
  <c r="Q429" i="1" s="1"/>
  <c r="Q455" i="1" s="1"/>
  <c r="Q481" i="1" s="1"/>
  <c r="Q507" i="1" s="1"/>
  <c r="Q533" i="1" s="1"/>
  <c r="Q559" i="1" s="1"/>
  <c r="P91" i="1"/>
  <c r="P117" i="1" s="1"/>
  <c r="P143" i="1" s="1"/>
  <c r="P169" i="1" s="1"/>
  <c r="P195" i="1" s="1"/>
  <c r="P221" i="1" s="1"/>
  <c r="P247" i="1" s="1"/>
  <c r="P273" i="1" s="1"/>
  <c r="P299" i="1" s="1"/>
  <c r="P325" i="1" s="1"/>
  <c r="P351" i="1" s="1"/>
  <c r="P377" i="1" s="1"/>
  <c r="P403" i="1" s="1"/>
  <c r="P429" i="1" s="1"/>
  <c r="P455" i="1" s="1"/>
  <c r="P481" i="1" s="1"/>
  <c r="P507" i="1" s="1"/>
  <c r="P533" i="1" s="1"/>
  <c r="P559" i="1" s="1"/>
  <c r="M91" i="1"/>
  <c r="L91" i="1"/>
  <c r="J91" i="1"/>
  <c r="J117" i="1" s="1"/>
  <c r="J143" i="1" s="1"/>
  <c r="J169" i="1" s="1"/>
  <c r="J195" i="1" s="1"/>
  <c r="J221" i="1" s="1"/>
  <c r="J247" i="1" s="1"/>
  <c r="J273" i="1" s="1"/>
  <c r="J299" i="1" s="1"/>
  <c r="J325" i="1" s="1"/>
  <c r="J351" i="1" s="1"/>
  <c r="J377" i="1" s="1"/>
  <c r="J403" i="1" s="1"/>
  <c r="J429" i="1" s="1"/>
  <c r="J455" i="1" s="1"/>
  <c r="J481" i="1" s="1"/>
  <c r="J507" i="1" s="1"/>
  <c r="J533" i="1" s="1"/>
  <c r="J559" i="1" s="1"/>
  <c r="I91" i="1"/>
  <c r="I117" i="1" s="1"/>
  <c r="I143" i="1" s="1"/>
  <c r="I169" i="1" s="1"/>
  <c r="I195" i="1" s="1"/>
  <c r="I221" i="1" s="1"/>
  <c r="I247" i="1" s="1"/>
  <c r="I273" i="1" s="1"/>
  <c r="I299" i="1" s="1"/>
  <c r="I325" i="1" s="1"/>
  <c r="I351" i="1" s="1"/>
  <c r="I377" i="1" s="1"/>
  <c r="I403" i="1" s="1"/>
  <c r="I429" i="1" s="1"/>
  <c r="I455" i="1" s="1"/>
  <c r="I481" i="1" s="1"/>
  <c r="I507" i="1" s="1"/>
  <c r="I533" i="1" s="1"/>
  <c r="I559" i="1" s="1"/>
  <c r="H91" i="1"/>
  <c r="H117" i="1" s="1"/>
  <c r="H143" i="1" s="1"/>
  <c r="H169" i="1" s="1"/>
  <c r="H195" i="1" s="1"/>
  <c r="H221" i="1" s="1"/>
  <c r="H247" i="1" s="1"/>
  <c r="H273" i="1" s="1"/>
  <c r="H299" i="1" s="1"/>
  <c r="H325" i="1" s="1"/>
  <c r="H351" i="1" s="1"/>
  <c r="H377" i="1" s="1"/>
  <c r="H403" i="1" s="1"/>
  <c r="H429" i="1" s="1"/>
  <c r="H455" i="1" s="1"/>
  <c r="H481" i="1" s="1"/>
  <c r="H507" i="1" s="1"/>
  <c r="H533" i="1" s="1"/>
  <c r="H559" i="1" s="1"/>
  <c r="G91" i="1"/>
  <c r="G117" i="1" s="1"/>
  <c r="G143" i="1" s="1"/>
  <c r="G169" i="1" s="1"/>
  <c r="G195" i="1" s="1"/>
  <c r="G221" i="1" s="1"/>
  <c r="G247" i="1" s="1"/>
  <c r="G273" i="1" s="1"/>
  <c r="G299" i="1" s="1"/>
  <c r="G325" i="1" s="1"/>
  <c r="G351" i="1" s="1"/>
  <c r="G377" i="1" s="1"/>
  <c r="G403" i="1" s="1"/>
  <c r="G429" i="1" s="1"/>
  <c r="G455" i="1" s="1"/>
  <c r="G481" i="1" s="1"/>
  <c r="G507" i="1" s="1"/>
  <c r="G533" i="1" s="1"/>
  <c r="G559" i="1" s="1"/>
  <c r="C91" i="1"/>
  <c r="B91" i="1"/>
  <c r="Y90" i="1"/>
  <c r="Y116" i="1" s="1"/>
  <c r="Y142" i="1" s="1"/>
  <c r="Y168" i="1" s="1"/>
  <c r="Y194" i="1" s="1"/>
  <c r="Y220" i="1" s="1"/>
  <c r="Y246" i="1" s="1"/>
  <c r="Y272" i="1" s="1"/>
  <c r="Y298" i="1" s="1"/>
  <c r="Y324" i="1" s="1"/>
  <c r="Y350" i="1" s="1"/>
  <c r="Y376" i="1" s="1"/>
  <c r="Y402" i="1" s="1"/>
  <c r="Y428" i="1" s="1"/>
  <c r="Y454" i="1" s="1"/>
  <c r="Y480" i="1" s="1"/>
  <c r="Y506" i="1" s="1"/>
  <c r="Y532" i="1" s="1"/>
  <c r="Y558" i="1" s="1"/>
  <c r="V90" i="1"/>
  <c r="U90" i="1"/>
  <c r="S90" i="1"/>
  <c r="S116" i="1" s="1"/>
  <c r="S142" i="1" s="1"/>
  <c r="S168" i="1" s="1"/>
  <c r="S194" i="1" s="1"/>
  <c r="S220" i="1" s="1"/>
  <c r="S246" i="1" s="1"/>
  <c r="S272" i="1" s="1"/>
  <c r="S298" i="1" s="1"/>
  <c r="S324" i="1" s="1"/>
  <c r="S350" i="1" s="1"/>
  <c r="S376" i="1" s="1"/>
  <c r="S402" i="1" s="1"/>
  <c r="S428" i="1" s="1"/>
  <c r="S454" i="1" s="1"/>
  <c r="S480" i="1" s="1"/>
  <c r="S506" i="1" s="1"/>
  <c r="S532" i="1" s="1"/>
  <c r="S558" i="1" s="1"/>
  <c r="R90" i="1"/>
  <c r="R116" i="1" s="1"/>
  <c r="R142" i="1" s="1"/>
  <c r="R168" i="1" s="1"/>
  <c r="R194" i="1" s="1"/>
  <c r="R220" i="1" s="1"/>
  <c r="R246" i="1" s="1"/>
  <c r="R272" i="1" s="1"/>
  <c r="R298" i="1" s="1"/>
  <c r="R324" i="1" s="1"/>
  <c r="R350" i="1" s="1"/>
  <c r="R376" i="1" s="1"/>
  <c r="R402" i="1" s="1"/>
  <c r="R428" i="1" s="1"/>
  <c r="R454" i="1" s="1"/>
  <c r="R480" i="1" s="1"/>
  <c r="R506" i="1" s="1"/>
  <c r="R532" i="1" s="1"/>
  <c r="R558" i="1" s="1"/>
  <c r="Q90" i="1"/>
  <c r="Q116" i="1" s="1"/>
  <c r="Q142" i="1" s="1"/>
  <c r="Q168" i="1" s="1"/>
  <c r="Q194" i="1" s="1"/>
  <c r="Q220" i="1" s="1"/>
  <c r="Q246" i="1" s="1"/>
  <c r="Q272" i="1" s="1"/>
  <c r="Q298" i="1" s="1"/>
  <c r="Q324" i="1" s="1"/>
  <c r="Q350" i="1" s="1"/>
  <c r="Q376" i="1" s="1"/>
  <c r="Q402" i="1" s="1"/>
  <c r="Q428" i="1" s="1"/>
  <c r="Q454" i="1" s="1"/>
  <c r="Q480" i="1" s="1"/>
  <c r="Q506" i="1" s="1"/>
  <c r="Q532" i="1" s="1"/>
  <c r="Q558" i="1" s="1"/>
  <c r="P90" i="1"/>
  <c r="P116" i="1" s="1"/>
  <c r="P142" i="1" s="1"/>
  <c r="P168" i="1" s="1"/>
  <c r="P194" i="1" s="1"/>
  <c r="P220" i="1" s="1"/>
  <c r="P246" i="1" s="1"/>
  <c r="P272" i="1" s="1"/>
  <c r="P298" i="1" s="1"/>
  <c r="P324" i="1" s="1"/>
  <c r="P350" i="1" s="1"/>
  <c r="P376" i="1" s="1"/>
  <c r="P402" i="1" s="1"/>
  <c r="P428" i="1" s="1"/>
  <c r="P454" i="1" s="1"/>
  <c r="P480" i="1" s="1"/>
  <c r="P506" i="1" s="1"/>
  <c r="P532" i="1" s="1"/>
  <c r="P558" i="1" s="1"/>
  <c r="M90" i="1"/>
  <c r="L90" i="1"/>
  <c r="J90" i="1"/>
  <c r="J116" i="1" s="1"/>
  <c r="J142" i="1" s="1"/>
  <c r="J168" i="1" s="1"/>
  <c r="J194" i="1" s="1"/>
  <c r="J220" i="1" s="1"/>
  <c r="J246" i="1" s="1"/>
  <c r="J272" i="1" s="1"/>
  <c r="J298" i="1" s="1"/>
  <c r="J324" i="1" s="1"/>
  <c r="J350" i="1" s="1"/>
  <c r="J376" i="1" s="1"/>
  <c r="J402" i="1" s="1"/>
  <c r="J428" i="1" s="1"/>
  <c r="J454" i="1" s="1"/>
  <c r="J480" i="1" s="1"/>
  <c r="J506" i="1" s="1"/>
  <c r="J532" i="1" s="1"/>
  <c r="J558" i="1" s="1"/>
  <c r="I90" i="1"/>
  <c r="I116" i="1" s="1"/>
  <c r="I142" i="1" s="1"/>
  <c r="I168" i="1" s="1"/>
  <c r="I194" i="1" s="1"/>
  <c r="I220" i="1" s="1"/>
  <c r="I246" i="1" s="1"/>
  <c r="I272" i="1" s="1"/>
  <c r="I298" i="1" s="1"/>
  <c r="I324" i="1" s="1"/>
  <c r="I350" i="1" s="1"/>
  <c r="I376" i="1" s="1"/>
  <c r="I402" i="1" s="1"/>
  <c r="I428" i="1" s="1"/>
  <c r="I454" i="1" s="1"/>
  <c r="I480" i="1" s="1"/>
  <c r="I506" i="1" s="1"/>
  <c r="I532" i="1" s="1"/>
  <c r="I558" i="1" s="1"/>
  <c r="H90" i="1"/>
  <c r="H116" i="1" s="1"/>
  <c r="H142" i="1" s="1"/>
  <c r="H168" i="1" s="1"/>
  <c r="H194" i="1" s="1"/>
  <c r="H220" i="1" s="1"/>
  <c r="H246" i="1" s="1"/>
  <c r="H272" i="1" s="1"/>
  <c r="H298" i="1" s="1"/>
  <c r="H324" i="1" s="1"/>
  <c r="H350" i="1" s="1"/>
  <c r="H376" i="1" s="1"/>
  <c r="H402" i="1" s="1"/>
  <c r="H428" i="1" s="1"/>
  <c r="H454" i="1" s="1"/>
  <c r="H480" i="1" s="1"/>
  <c r="H506" i="1" s="1"/>
  <c r="H532" i="1" s="1"/>
  <c r="H558" i="1" s="1"/>
  <c r="G90" i="1"/>
  <c r="G116" i="1" s="1"/>
  <c r="G142" i="1" s="1"/>
  <c r="G168" i="1" s="1"/>
  <c r="G194" i="1" s="1"/>
  <c r="G220" i="1" s="1"/>
  <c r="G246" i="1" s="1"/>
  <c r="G272" i="1" s="1"/>
  <c r="G298" i="1" s="1"/>
  <c r="G324" i="1" s="1"/>
  <c r="G350" i="1" s="1"/>
  <c r="G376" i="1" s="1"/>
  <c r="G402" i="1" s="1"/>
  <c r="G428" i="1" s="1"/>
  <c r="G454" i="1" s="1"/>
  <c r="G480" i="1" s="1"/>
  <c r="G506" i="1" s="1"/>
  <c r="G532" i="1" s="1"/>
  <c r="G558" i="1" s="1"/>
  <c r="C90" i="1"/>
  <c r="B90" i="1"/>
  <c r="Y89" i="1"/>
  <c r="Y115" i="1" s="1"/>
  <c r="Y141" i="1" s="1"/>
  <c r="Y167" i="1" s="1"/>
  <c r="Y193" i="1" s="1"/>
  <c r="Y219" i="1" s="1"/>
  <c r="Y245" i="1" s="1"/>
  <c r="Y271" i="1" s="1"/>
  <c r="Y297" i="1" s="1"/>
  <c r="Y323" i="1" s="1"/>
  <c r="Y349" i="1" s="1"/>
  <c r="Y375" i="1" s="1"/>
  <c r="Y401" i="1" s="1"/>
  <c r="Y427" i="1" s="1"/>
  <c r="Y453" i="1" s="1"/>
  <c r="Y479" i="1" s="1"/>
  <c r="Y505" i="1" s="1"/>
  <c r="Y531" i="1" s="1"/>
  <c r="Y557" i="1" s="1"/>
  <c r="V89" i="1"/>
  <c r="U89" i="1"/>
  <c r="S89" i="1"/>
  <c r="S115" i="1" s="1"/>
  <c r="S141" i="1" s="1"/>
  <c r="S167" i="1" s="1"/>
  <c r="S193" i="1" s="1"/>
  <c r="S219" i="1" s="1"/>
  <c r="S245" i="1" s="1"/>
  <c r="S271" i="1" s="1"/>
  <c r="S297" i="1" s="1"/>
  <c r="S323" i="1" s="1"/>
  <c r="S349" i="1" s="1"/>
  <c r="S375" i="1" s="1"/>
  <c r="S401" i="1" s="1"/>
  <c r="S427" i="1" s="1"/>
  <c r="S453" i="1" s="1"/>
  <c r="S479" i="1" s="1"/>
  <c r="S505" i="1" s="1"/>
  <c r="S531" i="1" s="1"/>
  <c r="S557" i="1" s="1"/>
  <c r="R89" i="1"/>
  <c r="R115" i="1" s="1"/>
  <c r="R141" i="1" s="1"/>
  <c r="R167" i="1" s="1"/>
  <c r="R193" i="1" s="1"/>
  <c r="R219" i="1" s="1"/>
  <c r="R245" i="1" s="1"/>
  <c r="R271" i="1" s="1"/>
  <c r="R297" i="1" s="1"/>
  <c r="R323" i="1" s="1"/>
  <c r="R349" i="1" s="1"/>
  <c r="R375" i="1" s="1"/>
  <c r="R401" i="1" s="1"/>
  <c r="R427" i="1" s="1"/>
  <c r="R453" i="1" s="1"/>
  <c r="R479" i="1" s="1"/>
  <c r="R505" i="1" s="1"/>
  <c r="R531" i="1" s="1"/>
  <c r="R557" i="1" s="1"/>
  <c r="Q89" i="1"/>
  <c r="Q115" i="1" s="1"/>
  <c r="Q141" i="1" s="1"/>
  <c r="Q167" i="1" s="1"/>
  <c r="Q193" i="1" s="1"/>
  <c r="Q219" i="1" s="1"/>
  <c r="Q245" i="1" s="1"/>
  <c r="Q271" i="1" s="1"/>
  <c r="Q297" i="1" s="1"/>
  <c r="Q323" i="1" s="1"/>
  <c r="Q349" i="1" s="1"/>
  <c r="Q375" i="1" s="1"/>
  <c r="Q401" i="1" s="1"/>
  <c r="Q427" i="1" s="1"/>
  <c r="Q453" i="1" s="1"/>
  <c r="Q479" i="1" s="1"/>
  <c r="Q505" i="1" s="1"/>
  <c r="Q531" i="1" s="1"/>
  <c r="Q557" i="1" s="1"/>
  <c r="P89" i="1"/>
  <c r="P115" i="1" s="1"/>
  <c r="P141" i="1" s="1"/>
  <c r="P167" i="1" s="1"/>
  <c r="P193" i="1" s="1"/>
  <c r="P219" i="1" s="1"/>
  <c r="P245" i="1" s="1"/>
  <c r="P271" i="1" s="1"/>
  <c r="P297" i="1" s="1"/>
  <c r="P323" i="1" s="1"/>
  <c r="P349" i="1" s="1"/>
  <c r="P375" i="1" s="1"/>
  <c r="P401" i="1" s="1"/>
  <c r="P427" i="1" s="1"/>
  <c r="P453" i="1" s="1"/>
  <c r="P479" i="1" s="1"/>
  <c r="P505" i="1" s="1"/>
  <c r="P531" i="1" s="1"/>
  <c r="P557" i="1" s="1"/>
  <c r="M89" i="1"/>
  <c r="L89" i="1"/>
  <c r="J89" i="1"/>
  <c r="J115" i="1" s="1"/>
  <c r="J141" i="1" s="1"/>
  <c r="J167" i="1" s="1"/>
  <c r="J193" i="1" s="1"/>
  <c r="J219" i="1" s="1"/>
  <c r="J245" i="1" s="1"/>
  <c r="J271" i="1" s="1"/>
  <c r="J297" i="1" s="1"/>
  <c r="J323" i="1" s="1"/>
  <c r="J349" i="1" s="1"/>
  <c r="J375" i="1" s="1"/>
  <c r="J401" i="1" s="1"/>
  <c r="J427" i="1" s="1"/>
  <c r="J453" i="1" s="1"/>
  <c r="J479" i="1" s="1"/>
  <c r="J505" i="1" s="1"/>
  <c r="J531" i="1" s="1"/>
  <c r="J557" i="1" s="1"/>
  <c r="I89" i="1"/>
  <c r="I115" i="1" s="1"/>
  <c r="I141" i="1" s="1"/>
  <c r="I167" i="1" s="1"/>
  <c r="I193" i="1" s="1"/>
  <c r="I219" i="1" s="1"/>
  <c r="I245" i="1" s="1"/>
  <c r="I271" i="1" s="1"/>
  <c r="I297" i="1" s="1"/>
  <c r="I323" i="1" s="1"/>
  <c r="I349" i="1" s="1"/>
  <c r="I375" i="1" s="1"/>
  <c r="I401" i="1" s="1"/>
  <c r="I427" i="1" s="1"/>
  <c r="I453" i="1" s="1"/>
  <c r="I479" i="1" s="1"/>
  <c r="I505" i="1" s="1"/>
  <c r="I531" i="1" s="1"/>
  <c r="I557" i="1" s="1"/>
  <c r="H89" i="1"/>
  <c r="H115" i="1" s="1"/>
  <c r="H141" i="1" s="1"/>
  <c r="H167" i="1" s="1"/>
  <c r="H193" i="1" s="1"/>
  <c r="H219" i="1" s="1"/>
  <c r="H245" i="1" s="1"/>
  <c r="H271" i="1" s="1"/>
  <c r="H297" i="1" s="1"/>
  <c r="H323" i="1" s="1"/>
  <c r="H349" i="1" s="1"/>
  <c r="H375" i="1" s="1"/>
  <c r="H401" i="1" s="1"/>
  <c r="H427" i="1" s="1"/>
  <c r="H453" i="1" s="1"/>
  <c r="H479" i="1" s="1"/>
  <c r="H505" i="1" s="1"/>
  <c r="H531" i="1" s="1"/>
  <c r="H557" i="1" s="1"/>
  <c r="G89" i="1"/>
  <c r="G115" i="1" s="1"/>
  <c r="G141" i="1" s="1"/>
  <c r="G167" i="1" s="1"/>
  <c r="G193" i="1" s="1"/>
  <c r="G219" i="1" s="1"/>
  <c r="G245" i="1" s="1"/>
  <c r="G271" i="1" s="1"/>
  <c r="G297" i="1" s="1"/>
  <c r="G323" i="1" s="1"/>
  <c r="G349" i="1" s="1"/>
  <c r="G375" i="1" s="1"/>
  <c r="G401" i="1" s="1"/>
  <c r="G427" i="1" s="1"/>
  <c r="G453" i="1" s="1"/>
  <c r="G479" i="1" s="1"/>
  <c r="G505" i="1" s="1"/>
  <c r="G531" i="1" s="1"/>
  <c r="G557" i="1" s="1"/>
  <c r="C89" i="1"/>
  <c r="B89" i="1"/>
  <c r="Y88" i="1"/>
  <c r="Y114" i="1" s="1"/>
  <c r="Y140" i="1" s="1"/>
  <c r="Y166" i="1" s="1"/>
  <c r="Y192" i="1" s="1"/>
  <c r="Y218" i="1" s="1"/>
  <c r="Y244" i="1" s="1"/>
  <c r="Y270" i="1" s="1"/>
  <c r="Y296" i="1" s="1"/>
  <c r="Y322" i="1" s="1"/>
  <c r="Y348" i="1" s="1"/>
  <c r="Y374" i="1" s="1"/>
  <c r="Y400" i="1" s="1"/>
  <c r="Y426" i="1" s="1"/>
  <c r="Y452" i="1" s="1"/>
  <c r="Y478" i="1" s="1"/>
  <c r="Y504" i="1" s="1"/>
  <c r="Y530" i="1" s="1"/>
  <c r="Y556" i="1" s="1"/>
  <c r="V88" i="1"/>
  <c r="U88" i="1"/>
  <c r="S88" i="1"/>
  <c r="S114" i="1" s="1"/>
  <c r="S140" i="1" s="1"/>
  <c r="S166" i="1" s="1"/>
  <c r="S192" i="1" s="1"/>
  <c r="S218" i="1" s="1"/>
  <c r="S244" i="1" s="1"/>
  <c r="S270" i="1" s="1"/>
  <c r="S296" i="1" s="1"/>
  <c r="S322" i="1" s="1"/>
  <c r="S348" i="1" s="1"/>
  <c r="S374" i="1" s="1"/>
  <c r="S400" i="1" s="1"/>
  <c r="S426" i="1" s="1"/>
  <c r="S452" i="1" s="1"/>
  <c r="S478" i="1" s="1"/>
  <c r="S504" i="1" s="1"/>
  <c r="S530" i="1" s="1"/>
  <c r="S556" i="1" s="1"/>
  <c r="R88" i="1"/>
  <c r="R114" i="1" s="1"/>
  <c r="R140" i="1" s="1"/>
  <c r="R166" i="1" s="1"/>
  <c r="R192" i="1" s="1"/>
  <c r="R218" i="1" s="1"/>
  <c r="R244" i="1" s="1"/>
  <c r="R270" i="1" s="1"/>
  <c r="R296" i="1" s="1"/>
  <c r="R322" i="1" s="1"/>
  <c r="R348" i="1" s="1"/>
  <c r="R374" i="1" s="1"/>
  <c r="R400" i="1" s="1"/>
  <c r="R426" i="1" s="1"/>
  <c r="R452" i="1" s="1"/>
  <c r="R478" i="1" s="1"/>
  <c r="R504" i="1" s="1"/>
  <c r="R530" i="1" s="1"/>
  <c r="R556" i="1" s="1"/>
  <c r="Q88" i="1"/>
  <c r="Q114" i="1" s="1"/>
  <c r="Q140" i="1" s="1"/>
  <c r="Q166" i="1" s="1"/>
  <c r="Q192" i="1" s="1"/>
  <c r="Q218" i="1" s="1"/>
  <c r="Q244" i="1" s="1"/>
  <c r="Q270" i="1" s="1"/>
  <c r="Q296" i="1" s="1"/>
  <c r="Q322" i="1" s="1"/>
  <c r="Q348" i="1" s="1"/>
  <c r="Q374" i="1" s="1"/>
  <c r="Q400" i="1" s="1"/>
  <c r="Q426" i="1" s="1"/>
  <c r="Q452" i="1" s="1"/>
  <c r="Q478" i="1" s="1"/>
  <c r="Q504" i="1" s="1"/>
  <c r="Q530" i="1" s="1"/>
  <c r="Q556" i="1" s="1"/>
  <c r="P88" i="1"/>
  <c r="P114" i="1" s="1"/>
  <c r="P140" i="1" s="1"/>
  <c r="P166" i="1" s="1"/>
  <c r="P192" i="1" s="1"/>
  <c r="P218" i="1" s="1"/>
  <c r="P244" i="1" s="1"/>
  <c r="P270" i="1" s="1"/>
  <c r="P296" i="1" s="1"/>
  <c r="P322" i="1" s="1"/>
  <c r="P348" i="1" s="1"/>
  <c r="P374" i="1" s="1"/>
  <c r="P400" i="1" s="1"/>
  <c r="P426" i="1" s="1"/>
  <c r="P452" i="1" s="1"/>
  <c r="P478" i="1" s="1"/>
  <c r="P504" i="1" s="1"/>
  <c r="P530" i="1" s="1"/>
  <c r="P556" i="1" s="1"/>
  <c r="M88" i="1"/>
  <c r="L88" i="1"/>
  <c r="J88" i="1"/>
  <c r="J114" i="1" s="1"/>
  <c r="J140" i="1" s="1"/>
  <c r="J166" i="1" s="1"/>
  <c r="J192" i="1" s="1"/>
  <c r="J218" i="1" s="1"/>
  <c r="J244" i="1" s="1"/>
  <c r="J270" i="1" s="1"/>
  <c r="J296" i="1" s="1"/>
  <c r="J322" i="1" s="1"/>
  <c r="J348" i="1" s="1"/>
  <c r="J374" i="1" s="1"/>
  <c r="J400" i="1" s="1"/>
  <c r="J426" i="1" s="1"/>
  <c r="J452" i="1" s="1"/>
  <c r="J478" i="1" s="1"/>
  <c r="J504" i="1" s="1"/>
  <c r="J530" i="1" s="1"/>
  <c r="J556" i="1" s="1"/>
  <c r="I88" i="1"/>
  <c r="I114" i="1" s="1"/>
  <c r="I140" i="1" s="1"/>
  <c r="I166" i="1" s="1"/>
  <c r="I192" i="1" s="1"/>
  <c r="I218" i="1" s="1"/>
  <c r="I244" i="1" s="1"/>
  <c r="I270" i="1" s="1"/>
  <c r="I296" i="1" s="1"/>
  <c r="I322" i="1" s="1"/>
  <c r="I348" i="1" s="1"/>
  <c r="I374" i="1" s="1"/>
  <c r="I400" i="1" s="1"/>
  <c r="I426" i="1" s="1"/>
  <c r="I452" i="1" s="1"/>
  <c r="I478" i="1" s="1"/>
  <c r="I504" i="1" s="1"/>
  <c r="I530" i="1" s="1"/>
  <c r="I556" i="1" s="1"/>
  <c r="H88" i="1"/>
  <c r="H114" i="1" s="1"/>
  <c r="H140" i="1" s="1"/>
  <c r="H166" i="1" s="1"/>
  <c r="H192" i="1" s="1"/>
  <c r="H218" i="1" s="1"/>
  <c r="H244" i="1" s="1"/>
  <c r="H270" i="1" s="1"/>
  <c r="H296" i="1" s="1"/>
  <c r="H322" i="1" s="1"/>
  <c r="H348" i="1" s="1"/>
  <c r="H374" i="1" s="1"/>
  <c r="H400" i="1" s="1"/>
  <c r="H426" i="1" s="1"/>
  <c r="H452" i="1" s="1"/>
  <c r="H478" i="1" s="1"/>
  <c r="H504" i="1" s="1"/>
  <c r="H530" i="1" s="1"/>
  <c r="H556" i="1" s="1"/>
  <c r="G88" i="1"/>
  <c r="G114" i="1" s="1"/>
  <c r="G140" i="1" s="1"/>
  <c r="G166" i="1" s="1"/>
  <c r="G192" i="1" s="1"/>
  <c r="G218" i="1" s="1"/>
  <c r="G244" i="1" s="1"/>
  <c r="G270" i="1" s="1"/>
  <c r="G296" i="1" s="1"/>
  <c r="G322" i="1" s="1"/>
  <c r="G348" i="1" s="1"/>
  <c r="G374" i="1" s="1"/>
  <c r="G400" i="1" s="1"/>
  <c r="G426" i="1" s="1"/>
  <c r="G452" i="1" s="1"/>
  <c r="G478" i="1" s="1"/>
  <c r="G504" i="1" s="1"/>
  <c r="G530" i="1" s="1"/>
  <c r="G556" i="1" s="1"/>
  <c r="C88" i="1"/>
  <c r="B88" i="1"/>
  <c r="Y87" i="1"/>
  <c r="Y113" i="1" s="1"/>
  <c r="Y139" i="1" s="1"/>
  <c r="Y165" i="1" s="1"/>
  <c r="Y191" i="1" s="1"/>
  <c r="Y217" i="1" s="1"/>
  <c r="Y243" i="1" s="1"/>
  <c r="Y269" i="1" s="1"/>
  <c r="Y295" i="1" s="1"/>
  <c r="Y321" i="1" s="1"/>
  <c r="Y347" i="1" s="1"/>
  <c r="Y373" i="1" s="1"/>
  <c r="Y399" i="1" s="1"/>
  <c r="Y425" i="1" s="1"/>
  <c r="Y451" i="1" s="1"/>
  <c r="Y477" i="1" s="1"/>
  <c r="Y503" i="1" s="1"/>
  <c r="Y529" i="1" s="1"/>
  <c r="Y555" i="1" s="1"/>
  <c r="V87" i="1"/>
  <c r="U87" i="1"/>
  <c r="S87" i="1"/>
  <c r="S113" i="1" s="1"/>
  <c r="S139" i="1" s="1"/>
  <c r="S165" i="1" s="1"/>
  <c r="S191" i="1" s="1"/>
  <c r="S217" i="1" s="1"/>
  <c r="S243" i="1" s="1"/>
  <c r="S269" i="1" s="1"/>
  <c r="S295" i="1" s="1"/>
  <c r="S321" i="1" s="1"/>
  <c r="S347" i="1" s="1"/>
  <c r="S373" i="1" s="1"/>
  <c r="S399" i="1" s="1"/>
  <c r="S425" i="1" s="1"/>
  <c r="S451" i="1" s="1"/>
  <c r="S477" i="1" s="1"/>
  <c r="S503" i="1" s="1"/>
  <c r="S529" i="1" s="1"/>
  <c r="S555" i="1" s="1"/>
  <c r="R87" i="1"/>
  <c r="R113" i="1" s="1"/>
  <c r="R139" i="1" s="1"/>
  <c r="R165" i="1" s="1"/>
  <c r="R191" i="1" s="1"/>
  <c r="R217" i="1" s="1"/>
  <c r="R243" i="1" s="1"/>
  <c r="R269" i="1" s="1"/>
  <c r="R295" i="1" s="1"/>
  <c r="R321" i="1" s="1"/>
  <c r="R347" i="1" s="1"/>
  <c r="R373" i="1" s="1"/>
  <c r="R399" i="1" s="1"/>
  <c r="R425" i="1" s="1"/>
  <c r="R451" i="1" s="1"/>
  <c r="R477" i="1" s="1"/>
  <c r="R503" i="1" s="1"/>
  <c r="R529" i="1" s="1"/>
  <c r="R555" i="1" s="1"/>
  <c r="Q87" i="1"/>
  <c r="Q113" i="1" s="1"/>
  <c r="Q139" i="1" s="1"/>
  <c r="Q165" i="1" s="1"/>
  <c r="Q191" i="1" s="1"/>
  <c r="Q217" i="1" s="1"/>
  <c r="Q243" i="1" s="1"/>
  <c r="Q269" i="1" s="1"/>
  <c r="Q295" i="1" s="1"/>
  <c r="Q321" i="1" s="1"/>
  <c r="Q347" i="1" s="1"/>
  <c r="Q373" i="1" s="1"/>
  <c r="Q399" i="1" s="1"/>
  <c r="Q425" i="1" s="1"/>
  <c r="Q451" i="1" s="1"/>
  <c r="Q477" i="1" s="1"/>
  <c r="Q503" i="1" s="1"/>
  <c r="Q529" i="1" s="1"/>
  <c r="Q555" i="1" s="1"/>
  <c r="P87" i="1"/>
  <c r="P113" i="1" s="1"/>
  <c r="P139" i="1" s="1"/>
  <c r="P165" i="1" s="1"/>
  <c r="P191" i="1" s="1"/>
  <c r="P217" i="1" s="1"/>
  <c r="P243" i="1" s="1"/>
  <c r="P269" i="1" s="1"/>
  <c r="P295" i="1" s="1"/>
  <c r="P321" i="1" s="1"/>
  <c r="P347" i="1" s="1"/>
  <c r="P373" i="1" s="1"/>
  <c r="P399" i="1" s="1"/>
  <c r="P425" i="1" s="1"/>
  <c r="P451" i="1" s="1"/>
  <c r="P477" i="1" s="1"/>
  <c r="P503" i="1" s="1"/>
  <c r="P529" i="1" s="1"/>
  <c r="P555" i="1" s="1"/>
  <c r="M87" i="1"/>
  <c r="L87" i="1"/>
  <c r="J87" i="1"/>
  <c r="J113" i="1" s="1"/>
  <c r="J139" i="1" s="1"/>
  <c r="J165" i="1" s="1"/>
  <c r="J191" i="1" s="1"/>
  <c r="J217" i="1" s="1"/>
  <c r="J243" i="1" s="1"/>
  <c r="J269" i="1" s="1"/>
  <c r="J295" i="1" s="1"/>
  <c r="J321" i="1" s="1"/>
  <c r="J347" i="1" s="1"/>
  <c r="J373" i="1" s="1"/>
  <c r="J399" i="1" s="1"/>
  <c r="J425" i="1" s="1"/>
  <c r="J451" i="1" s="1"/>
  <c r="J477" i="1" s="1"/>
  <c r="J503" i="1" s="1"/>
  <c r="J529" i="1" s="1"/>
  <c r="J555" i="1" s="1"/>
  <c r="I87" i="1"/>
  <c r="I113" i="1" s="1"/>
  <c r="I139" i="1" s="1"/>
  <c r="I165" i="1" s="1"/>
  <c r="I191" i="1" s="1"/>
  <c r="I217" i="1" s="1"/>
  <c r="I243" i="1" s="1"/>
  <c r="I269" i="1" s="1"/>
  <c r="I295" i="1" s="1"/>
  <c r="I321" i="1" s="1"/>
  <c r="I347" i="1" s="1"/>
  <c r="I373" i="1" s="1"/>
  <c r="I399" i="1" s="1"/>
  <c r="I425" i="1" s="1"/>
  <c r="I451" i="1" s="1"/>
  <c r="I477" i="1" s="1"/>
  <c r="I503" i="1" s="1"/>
  <c r="I529" i="1" s="1"/>
  <c r="I555" i="1" s="1"/>
  <c r="H87" i="1"/>
  <c r="H113" i="1" s="1"/>
  <c r="H139" i="1" s="1"/>
  <c r="H165" i="1" s="1"/>
  <c r="H191" i="1" s="1"/>
  <c r="H217" i="1" s="1"/>
  <c r="H243" i="1" s="1"/>
  <c r="H269" i="1" s="1"/>
  <c r="H295" i="1" s="1"/>
  <c r="H321" i="1" s="1"/>
  <c r="H347" i="1" s="1"/>
  <c r="H373" i="1" s="1"/>
  <c r="H399" i="1" s="1"/>
  <c r="H425" i="1" s="1"/>
  <c r="H451" i="1" s="1"/>
  <c r="H477" i="1" s="1"/>
  <c r="H503" i="1" s="1"/>
  <c r="H529" i="1" s="1"/>
  <c r="H555" i="1" s="1"/>
  <c r="G87" i="1"/>
  <c r="G113" i="1" s="1"/>
  <c r="G139" i="1" s="1"/>
  <c r="G165" i="1" s="1"/>
  <c r="G191" i="1" s="1"/>
  <c r="G217" i="1" s="1"/>
  <c r="G243" i="1" s="1"/>
  <c r="G269" i="1" s="1"/>
  <c r="G295" i="1" s="1"/>
  <c r="G321" i="1" s="1"/>
  <c r="G347" i="1" s="1"/>
  <c r="G373" i="1" s="1"/>
  <c r="G399" i="1" s="1"/>
  <c r="G425" i="1" s="1"/>
  <c r="G451" i="1" s="1"/>
  <c r="G477" i="1" s="1"/>
  <c r="G503" i="1" s="1"/>
  <c r="G529" i="1" s="1"/>
  <c r="G555" i="1" s="1"/>
  <c r="C87" i="1"/>
  <c r="B87" i="1"/>
  <c r="Y86" i="1"/>
  <c r="Y112" i="1" s="1"/>
  <c r="Y138" i="1" s="1"/>
  <c r="Y164" i="1" s="1"/>
  <c r="Y190" i="1" s="1"/>
  <c r="Y216" i="1" s="1"/>
  <c r="Y242" i="1" s="1"/>
  <c r="Y268" i="1" s="1"/>
  <c r="Y294" i="1" s="1"/>
  <c r="Y320" i="1" s="1"/>
  <c r="Y346" i="1" s="1"/>
  <c r="Y372" i="1" s="1"/>
  <c r="Y398" i="1" s="1"/>
  <c r="Y424" i="1" s="1"/>
  <c r="Y450" i="1" s="1"/>
  <c r="Y476" i="1" s="1"/>
  <c r="Y502" i="1" s="1"/>
  <c r="Y528" i="1" s="1"/>
  <c r="Y554" i="1" s="1"/>
  <c r="V86" i="1"/>
  <c r="U86" i="1"/>
  <c r="S86" i="1"/>
  <c r="S112" i="1" s="1"/>
  <c r="S138" i="1" s="1"/>
  <c r="S164" i="1" s="1"/>
  <c r="S190" i="1" s="1"/>
  <c r="S216" i="1" s="1"/>
  <c r="S242" i="1" s="1"/>
  <c r="S268" i="1" s="1"/>
  <c r="S294" i="1" s="1"/>
  <c r="S320" i="1" s="1"/>
  <c r="S346" i="1" s="1"/>
  <c r="S372" i="1" s="1"/>
  <c r="S398" i="1" s="1"/>
  <c r="S424" i="1" s="1"/>
  <c r="S450" i="1" s="1"/>
  <c r="S476" i="1" s="1"/>
  <c r="S502" i="1" s="1"/>
  <c r="S528" i="1" s="1"/>
  <c r="S554" i="1" s="1"/>
  <c r="R86" i="1"/>
  <c r="R112" i="1" s="1"/>
  <c r="R138" i="1" s="1"/>
  <c r="R164" i="1" s="1"/>
  <c r="R190" i="1" s="1"/>
  <c r="R216" i="1" s="1"/>
  <c r="R242" i="1" s="1"/>
  <c r="R268" i="1" s="1"/>
  <c r="R294" i="1" s="1"/>
  <c r="R320" i="1" s="1"/>
  <c r="R346" i="1" s="1"/>
  <c r="R372" i="1" s="1"/>
  <c r="R398" i="1" s="1"/>
  <c r="R424" i="1" s="1"/>
  <c r="R450" i="1" s="1"/>
  <c r="R476" i="1" s="1"/>
  <c r="R502" i="1" s="1"/>
  <c r="R528" i="1" s="1"/>
  <c r="R554" i="1" s="1"/>
  <c r="Q86" i="1"/>
  <c r="Q112" i="1" s="1"/>
  <c r="Q138" i="1" s="1"/>
  <c r="Q164" i="1" s="1"/>
  <c r="Q190" i="1" s="1"/>
  <c r="Q216" i="1" s="1"/>
  <c r="Q242" i="1" s="1"/>
  <c r="Q268" i="1" s="1"/>
  <c r="Q294" i="1" s="1"/>
  <c r="Q320" i="1" s="1"/>
  <c r="Q346" i="1" s="1"/>
  <c r="Q372" i="1" s="1"/>
  <c r="Q398" i="1" s="1"/>
  <c r="Q424" i="1" s="1"/>
  <c r="Q450" i="1" s="1"/>
  <c r="Q476" i="1" s="1"/>
  <c r="Q502" i="1" s="1"/>
  <c r="Q528" i="1" s="1"/>
  <c r="Q554" i="1" s="1"/>
  <c r="P86" i="1"/>
  <c r="P112" i="1" s="1"/>
  <c r="P138" i="1" s="1"/>
  <c r="P164" i="1" s="1"/>
  <c r="P190" i="1" s="1"/>
  <c r="P216" i="1" s="1"/>
  <c r="P242" i="1" s="1"/>
  <c r="P268" i="1" s="1"/>
  <c r="P294" i="1" s="1"/>
  <c r="P320" i="1" s="1"/>
  <c r="P346" i="1" s="1"/>
  <c r="P372" i="1" s="1"/>
  <c r="P398" i="1" s="1"/>
  <c r="P424" i="1" s="1"/>
  <c r="P450" i="1" s="1"/>
  <c r="P476" i="1" s="1"/>
  <c r="P502" i="1" s="1"/>
  <c r="P528" i="1" s="1"/>
  <c r="P554" i="1" s="1"/>
  <c r="M86" i="1"/>
  <c r="L86" i="1"/>
  <c r="J86" i="1"/>
  <c r="J112" i="1" s="1"/>
  <c r="J138" i="1" s="1"/>
  <c r="J164" i="1" s="1"/>
  <c r="J190" i="1" s="1"/>
  <c r="J216" i="1" s="1"/>
  <c r="J242" i="1" s="1"/>
  <c r="J268" i="1" s="1"/>
  <c r="J294" i="1" s="1"/>
  <c r="J320" i="1" s="1"/>
  <c r="J346" i="1" s="1"/>
  <c r="J372" i="1" s="1"/>
  <c r="J398" i="1" s="1"/>
  <c r="J424" i="1" s="1"/>
  <c r="J450" i="1" s="1"/>
  <c r="J476" i="1" s="1"/>
  <c r="J502" i="1" s="1"/>
  <c r="J528" i="1" s="1"/>
  <c r="J554" i="1" s="1"/>
  <c r="I86" i="1"/>
  <c r="I112" i="1" s="1"/>
  <c r="I138" i="1" s="1"/>
  <c r="I164" i="1" s="1"/>
  <c r="I190" i="1" s="1"/>
  <c r="I216" i="1" s="1"/>
  <c r="I242" i="1" s="1"/>
  <c r="I268" i="1" s="1"/>
  <c r="I294" i="1" s="1"/>
  <c r="I320" i="1" s="1"/>
  <c r="I346" i="1" s="1"/>
  <c r="I372" i="1" s="1"/>
  <c r="I398" i="1" s="1"/>
  <c r="I424" i="1" s="1"/>
  <c r="I450" i="1" s="1"/>
  <c r="I476" i="1" s="1"/>
  <c r="I502" i="1" s="1"/>
  <c r="I528" i="1" s="1"/>
  <c r="I554" i="1" s="1"/>
  <c r="H86" i="1"/>
  <c r="H112" i="1" s="1"/>
  <c r="H138" i="1" s="1"/>
  <c r="H164" i="1" s="1"/>
  <c r="H190" i="1" s="1"/>
  <c r="H216" i="1" s="1"/>
  <c r="H242" i="1" s="1"/>
  <c r="H268" i="1" s="1"/>
  <c r="H294" i="1" s="1"/>
  <c r="H320" i="1" s="1"/>
  <c r="H346" i="1" s="1"/>
  <c r="H372" i="1" s="1"/>
  <c r="H398" i="1" s="1"/>
  <c r="H424" i="1" s="1"/>
  <c r="H450" i="1" s="1"/>
  <c r="H476" i="1" s="1"/>
  <c r="H502" i="1" s="1"/>
  <c r="H528" i="1" s="1"/>
  <c r="H554" i="1" s="1"/>
  <c r="G86" i="1"/>
  <c r="G112" i="1" s="1"/>
  <c r="G138" i="1" s="1"/>
  <c r="G164" i="1" s="1"/>
  <c r="G190" i="1" s="1"/>
  <c r="G216" i="1" s="1"/>
  <c r="G242" i="1" s="1"/>
  <c r="G268" i="1" s="1"/>
  <c r="G294" i="1" s="1"/>
  <c r="G320" i="1" s="1"/>
  <c r="G346" i="1" s="1"/>
  <c r="G372" i="1" s="1"/>
  <c r="G398" i="1" s="1"/>
  <c r="G424" i="1" s="1"/>
  <c r="G450" i="1" s="1"/>
  <c r="G476" i="1" s="1"/>
  <c r="G502" i="1" s="1"/>
  <c r="G528" i="1" s="1"/>
  <c r="G554" i="1" s="1"/>
  <c r="C86" i="1"/>
  <c r="B86" i="1"/>
  <c r="Y85" i="1"/>
  <c r="Y111" i="1" s="1"/>
  <c r="Y137" i="1" s="1"/>
  <c r="Y163" i="1" s="1"/>
  <c r="Y189" i="1" s="1"/>
  <c r="Y215" i="1" s="1"/>
  <c r="Y241" i="1" s="1"/>
  <c r="Y267" i="1" s="1"/>
  <c r="Y293" i="1" s="1"/>
  <c r="Y319" i="1" s="1"/>
  <c r="Y345" i="1" s="1"/>
  <c r="Y371" i="1" s="1"/>
  <c r="Y397" i="1" s="1"/>
  <c r="Y423" i="1" s="1"/>
  <c r="Y449" i="1" s="1"/>
  <c r="Y475" i="1" s="1"/>
  <c r="Y501" i="1" s="1"/>
  <c r="Y527" i="1" s="1"/>
  <c r="Y553" i="1" s="1"/>
  <c r="V85" i="1"/>
  <c r="U85" i="1"/>
  <c r="S85" i="1"/>
  <c r="S111" i="1" s="1"/>
  <c r="S137" i="1" s="1"/>
  <c r="S163" i="1" s="1"/>
  <c r="S189" i="1" s="1"/>
  <c r="S215" i="1" s="1"/>
  <c r="S241" i="1" s="1"/>
  <c r="S267" i="1" s="1"/>
  <c r="S293" i="1" s="1"/>
  <c r="S319" i="1" s="1"/>
  <c r="S345" i="1" s="1"/>
  <c r="S371" i="1" s="1"/>
  <c r="S397" i="1" s="1"/>
  <c r="S423" i="1" s="1"/>
  <c r="S449" i="1" s="1"/>
  <c r="S475" i="1" s="1"/>
  <c r="S501" i="1" s="1"/>
  <c r="S527" i="1" s="1"/>
  <c r="S553" i="1" s="1"/>
  <c r="R85" i="1"/>
  <c r="R111" i="1" s="1"/>
  <c r="R137" i="1" s="1"/>
  <c r="R163" i="1" s="1"/>
  <c r="R189" i="1" s="1"/>
  <c r="R215" i="1" s="1"/>
  <c r="R241" i="1" s="1"/>
  <c r="R267" i="1" s="1"/>
  <c r="R293" i="1" s="1"/>
  <c r="R319" i="1" s="1"/>
  <c r="R345" i="1" s="1"/>
  <c r="R371" i="1" s="1"/>
  <c r="R397" i="1" s="1"/>
  <c r="R423" i="1" s="1"/>
  <c r="R449" i="1" s="1"/>
  <c r="R475" i="1" s="1"/>
  <c r="R501" i="1" s="1"/>
  <c r="R527" i="1" s="1"/>
  <c r="R553" i="1" s="1"/>
  <c r="Q85" i="1"/>
  <c r="Q111" i="1" s="1"/>
  <c r="Q137" i="1" s="1"/>
  <c r="Q163" i="1" s="1"/>
  <c r="Q189" i="1" s="1"/>
  <c r="Q215" i="1" s="1"/>
  <c r="Q241" i="1" s="1"/>
  <c r="Q267" i="1" s="1"/>
  <c r="Q293" i="1" s="1"/>
  <c r="Q319" i="1" s="1"/>
  <c r="Q345" i="1" s="1"/>
  <c r="Q371" i="1" s="1"/>
  <c r="Q397" i="1" s="1"/>
  <c r="Q423" i="1" s="1"/>
  <c r="Q449" i="1" s="1"/>
  <c r="Q475" i="1" s="1"/>
  <c r="Q501" i="1" s="1"/>
  <c r="Q527" i="1" s="1"/>
  <c r="Q553" i="1" s="1"/>
  <c r="P85" i="1"/>
  <c r="P111" i="1" s="1"/>
  <c r="P137" i="1" s="1"/>
  <c r="P163" i="1" s="1"/>
  <c r="P189" i="1" s="1"/>
  <c r="P215" i="1" s="1"/>
  <c r="P241" i="1" s="1"/>
  <c r="P267" i="1" s="1"/>
  <c r="P293" i="1" s="1"/>
  <c r="P319" i="1" s="1"/>
  <c r="P345" i="1" s="1"/>
  <c r="P371" i="1" s="1"/>
  <c r="P397" i="1" s="1"/>
  <c r="P423" i="1" s="1"/>
  <c r="P449" i="1" s="1"/>
  <c r="P475" i="1" s="1"/>
  <c r="P501" i="1" s="1"/>
  <c r="P527" i="1" s="1"/>
  <c r="P553" i="1" s="1"/>
  <c r="M85" i="1"/>
  <c r="L85" i="1"/>
  <c r="J85" i="1"/>
  <c r="J111" i="1" s="1"/>
  <c r="J137" i="1" s="1"/>
  <c r="J163" i="1" s="1"/>
  <c r="J189" i="1" s="1"/>
  <c r="J215" i="1" s="1"/>
  <c r="J241" i="1" s="1"/>
  <c r="J267" i="1" s="1"/>
  <c r="J293" i="1" s="1"/>
  <c r="J319" i="1" s="1"/>
  <c r="J345" i="1" s="1"/>
  <c r="J371" i="1" s="1"/>
  <c r="J397" i="1" s="1"/>
  <c r="J423" i="1" s="1"/>
  <c r="J449" i="1" s="1"/>
  <c r="J475" i="1" s="1"/>
  <c r="J501" i="1" s="1"/>
  <c r="J527" i="1" s="1"/>
  <c r="J553" i="1" s="1"/>
  <c r="I85" i="1"/>
  <c r="I111" i="1" s="1"/>
  <c r="I137" i="1" s="1"/>
  <c r="I163" i="1" s="1"/>
  <c r="I189" i="1" s="1"/>
  <c r="I215" i="1" s="1"/>
  <c r="I241" i="1" s="1"/>
  <c r="I267" i="1" s="1"/>
  <c r="I293" i="1" s="1"/>
  <c r="I319" i="1" s="1"/>
  <c r="I345" i="1" s="1"/>
  <c r="I371" i="1" s="1"/>
  <c r="I397" i="1" s="1"/>
  <c r="I423" i="1" s="1"/>
  <c r="I449" i="1" s="1"/>
  <c r="I475" i="1" s="1"/>
  <c r="I501" i="1" s="1"/>
  <c r="I527" i="1" s="1"/>
  <c r="I553" i="1" s="1"/>
  <c r="H85" i="1"/>
  <c r="H111" i="1" s="1"/>
  <c r="H137" i="1" s="1"/>
  <c r="H163" i="1" s="1"/>
  <c r="H189" i="1" s="1"/>
  <c r="H215" i="1" s="1"/>
  <c r="H241" i="1" s="1"/>
  <c r="H267" i="1" s="1"/>
  <c r="H293" i="1" s="1"/>
  <c r="H319" i="1" s="1"/>
  <c r="H345" i="1" s="1"/>
  <c r="H371" i="1" s="1"/>
  <c r="H397" i="1" s="1"/>
  <c r="H423" i="1" s="1"/>
  <c r="H449" i="1" s="1"/>
  <c r="H475" i="1" s="1"/>
  <c r="H501" i="1" s="1"/>
  <c r="H527" i="1" s="1"/>
  <c r="H553" i="1" s="1"/>
  <c r="G85" i="1"/>
  <c r="G111" i="1" s="1"/>
  <c r="G137" i="1" s="1"/>
  <c r="G163" i="1" s="1"/>
  <c r="G189" i="1" s="1"/>
  <c r="G215" i="1" s="1"/>
  <c r="G241" i="1" s="1"/>
  <c r="G267" i="1" s="1"/>
  <c r="G293" i="1" s="1"/>
  <c r="G319" i="1" s="1"/>
  <c r="G345" i="1" s="1"/>
  <c r="G371" i="1" s="1"/>
  <c r="G397" i="1" s="1"/>
  <c r="G423" i="1" s="1"/>
  <c r="G449" i="1" s="1"/>
  <c r="G475" i="1" s="1"/>
  <c r="G501" i="1" s="1"/>
  <c r="G527" i="1" s="1"/>
  <c r="G553" i="1" s="1"/>
  <c r="C85" i="1"/>
  <c r="B85" i="1"/>
  <c r="Y84" i="1"/>
  <c r="Y110" i="1" s="1"/>
  <c r="Y136" i="1" s="1"/>
  <c r="Y162" i="1" s="1"/>
  <c r="Y188" i="1" s="1"/>
  <c r="Y214" i="1" s="1"/>
  <c r="Y240" i="1" s="1"/>
  <c r="Y266" i="1" s="1"/>
  <c r="Y292" i="1" s="1"/>
  <c r="Y318" i="1" s="1"/>
  <c r="Y344" i="1" s="1"/>
  <c r="Y370" i="1" s="1"/>
  <c r="Y396" i="1" s="1"/>
  <c r="Y422" i="1" s="1"/>
  <c r="Y448" i="1" s="1"/>
  <c r="Y474" i="1" s="1"/>
  <c r="Y500" i="1" s="1"/>
  <c r="Y526" i="1" s="1"/>
  <c r="Y552" i="1" s="1"/>
  <c r="V84" i="1"/>
  <c r="U84" i="1"/>
  <c r="S84" i="1"/>
  <c r="S110" i="1" s="1"/>
  <c r="S136" i="1" s="1"/>
  <c r="S162" i="1" s="1"/>
  <c r="S188" i="1" s="1"/>
  <c r="S214" i="1" s="1"/>
  <c r="S240" i="1" s="1"/>
  <c r="S266" i="1" s="1"/>
  <c r="S292" i="1" s="1"/>
  <c r="S318" i="1" s="1"/>
  <c r="S344" i="1" s="1"/>
  <c r="S370" i="1" s="1"/>
  <c r="S396" i="1" s="1"/>
  <c r="S422" i="1" s="1"/>
  <c r="S448" i="1" s="1"/>
  <c r="S474" i="1" s="1"/>
  <c r="S500" i="1" s="1"/>
  <c r="S526" i="1" s="1"/>
  <c r="S552" i="1" s="1"/>
  <c r="R84" i="1"/>
  <c r="R110" i="1" s="1"/>
  <c r="R136" i="1" s="1"/>
  <c r="R162" i="1" s="1"/>
  <c r="R188" i="1" s="1"/>
  <c r="R214" i="1" s="1"/>
  <c r="R240" i="1" s="1"/>
  <c r="R266" i="1" s="1"/>
  <c r="R292" i="1" s="1"/>
  <c r="R318" i="1" s="1"/>
  <c r="R344" i="1" s="1"/>
  <c r="R370" i="1" s="1"/>
  <c r="R396" i="1" s="1"/>
  <c r="R422" i="1" s="1"/>
  <c r="R448" i="1" s="1"/>
  <c r="R474" i="1" s="1"/>
  <c r="R500" i="1" s="1"/>
  <c r="R526" i="1" s="1"/>
  <c r="R552" i="1" s="1"/>
  <c r="Q84" i="1"/>
  <c r="Q110" i="1" s="1"/>
  <c r="Q136" i="1" s="1"/>
  <c r="Q162" i="1" s="1"/>
  <c r="Q188" i="1" s="1"/>
  <c r="Q214" i="1" s="1"/>
  <c r="Q240" i="1" s="1"/>
  <c r="Q266" i="1" s="1"/>
  <c r="Q292" i="1" s="1"/>
  <c r="Q318" i="1" s="1"/>
  <c r="Q344" i="1" s="1"/>
  <c r="Q370" i="1" s="1"/>
  <c r="Q396" i="1" s="1"/>
  <c r="Q422" i="1" s="1"/>
  <c r="Q448" i="1" s="1"/>
  <c r="Q474" i="1" s="1"/>
  <c r="Q500" i="1" s="1"/>
  <c r="Q526" i="1" s="1"/>
  <c r="Q552" i="1" s="1"/>
  <c r="P84" i="1"/>
  <c r="P110" i="1" s="1"/>
  <c r="P136" i="1" s="1"/>
  <c r="P162" i="1" s="1"/>
  <c r="P188" i="1" s="1"/>
  <c r="P214" i="1" s="1"/>
  <c r="P240" i="1" s="1"/>
  <c r="P266" i="1" s="1"/>
  <c r="P292" i="1" s="1"/>
  <c r="P318" i="1" s="1"/>
  <c r="P344" i="1" s="1"/>
  <c r="P370" i="1" s="1"/>
  <c r="P396" i="1" s="1"/>
  <c r="P422" i="1" s="1"/>
  <c r="P448" i="1" s="1"/>
  <c r="P474" i="1" s="1"/>
  <c r="P500" i="1" s="1"/>
  <c r="P526" i="1" s="1"/>
  <c r="P552" i="1" s="1"/>
  <c r="M84" i="1"/>
  <c r="L84" i="1"/>
  <c r="J84" i="1"/>
  <c r="J110" i="1" s="1"/>
  <c r="J136" i="1" s="1"/>
  <c r="J162" i="1" s="1"/>
  <c r="J188" i="1" s="1"/>
  <c r="J214" i="1" s="1"/>
  <c r="J240" i="1" s="1"/>
  <c r="J266" i="1" s="1"/>
  <c r="J292" i="1" s="1"/>
  <c r="J318" i="1" s="1"/>
  <c r="J344" i="1" s="1"/>
  <c r="J370" i="1" s="1"/>
  <c r="J396" i="1" s="1"/>
  <c r="J422" i="1" s="1"/>
  <c r="J448" i="1" s="1"/>
  <c r="J474" i="1" s="1"/>
  <c r="J500" i="1" s="1"/>
  <c r="J526" i="1" s="1"/>
  <c r="J552" i="1" s="1"/>
  <c r="I84" i="1"/>
  <c r="I110" i="1" s="1"/>
  <c r="I136" i="1" s="1"/>
  <c r="I162" i="1" s="1"/>
  <c r="I188" i="1" s="1"/>
  <c r="I214" i="1" s="1"/>
  <c r="I240" i="1" s="1"/>
  <c r="I266" i="1" s="1"/>
  <c r="I292" i="1" s="1"/>
  <c r="I318" i="1" s="1"/>
  <c r="I344" i="1" s="1"/>
  <c r="I370" i="1" s="1"/>
  <c r="I396" i="1" s="1"/>
  <c r="I422" i="1" s="1"/>
  <c r="I448" i="1" s="1"/>
  <c r="I474" i="1" s="1"/>
  <c r="I500" i="1" s="1"/>
  <c r="I526" i="1" s="1"/>
  <c r="I552" i="1" s="1"/>
  <c r="H84" i="1"/>
  <c r="H110" i="1" s="1"/>
  <c r="H136" i="1" s="1"/>
  <c r="H162" i="1" s="1"/>
  <c r="H188" i="1" s="1"/>
  <c r="H214" i="1" s="1"/>
  <c r="H240" i="1" s="1"/>
  <c r="H266" i="1" s="1"/>
  <c r="H292" i="1" s="1"/>
  <c r="H318" i="1" s="1"/>
  <c r="H344" i="1" s="1"/>
  <c r="H370" i="1" s="1"/>
  <c r="H396" i="1" s="1"/>
  <c r="H422" i="1" s="1"/>
  <c r="H448" i="1" s="1"/>
  <c r="H474" i="1" s="1"/>
  <c r="H500" i="1" s="1"/>
  <c r="H526" i="1" s="1"/>
  <c r="H552" i="1" s="1"/>
  <c r="G84" i="1"/>
  <c r="G110" i="1" s="1"/>
  <c r="G136" i="1" s="1"/>
  <c r="G162" i="1" s="1"/>
  <c r="G188" i="1" s="1"/>
  <c r="G214" i="1" s="1"/>
  <c r="G240" i="1" s="1"/>
  <c r="G266" i="1" s="1"/>
  <c r="G292" i="1" s="1"/>
  <c r="G318" i="1" s="1"/>
  <c r="G344" i="1" s="1"/>
  <c r="G370" i="1" s="1"/>
  <c r="G396" i="1" s="1"/>
  <c r="G422" i="1" s="1"/>
  <c r="G448" i="1" s="1"/>
  <c r="G474" i="1" s="1"/>
  <c r="G500" i="1" s="1"/>
  <c r="G526" i="1" s="1"/>
  <c r="G552" i="1" s="1"/>
  <c r="C84" i="1"/>
  <c r="B84" i="1"/>
  <c r="Y83" i="1"/>
  <c r="Y109" i="1" s="1"/>
  <c r="Y135" i="1" s="1"/>
  <c r="Y161" i="1" s="1"/>
  <c r="Y187" i="1" s="1"/>
  <c r="Y213" i="1" s="1"/>
  <c r="Y239" i="1" s="1"/>
  <c r="Y265" i="1" s="1"/>
  <c r="Y291" i="1" s="1"/>
  <c r="Y317" i="1" s="1"/>
  <c r="Y343" i="1" s="1"/>
  <c r="Y369" i="1" s="1"/>
  <c r="Y395" i="1" s="1"/>
  <c r="Y421" i="1" s="1"/>
  <c r="Y447" i="1" s="1"/>
  <c r="Y473" i="1" s="1"/>
  <c r="Y499" i="1" s="1"/>
  <c r="Y525" i="1" s="1"/>
  <c r="Y551" i="1" s="1"/>
  <c r="V83" i="1"/>
  <c r="U83" i="1"/>
  <c r="S83" i="1"/>
  <c r="S109" i="1" s="1"/>
  <c r="S135" i="1" s="1"/>
  <c r="S161" i="1" s="1"/>
  <c r="S187" i="1" s="1"/>
  <c r="S213" i="1" s="1"/>
  <c r="S239" i="1" s="1"/>
  <c r="S265" i="1" s="1"/>
  <c r="S291" i="1" s="1"/>
  <c r="S317" i="1" s="1"/>
  <c r="S343" i="1" s="1"/>
  <c r="S369" i="1" s="1"/>
  <c r="S395" i="1" s="1"/>
  <c r="S421" i="1" s="1"/>
  <c r="S447" i="1" s="1"/>
  <c r="S473" i="1" s="1"/>
  <c r="S499" i="1" s="1"/>
  <c r="S525" i="1" s="1"/>
  <c r="S551" i="1" s="1"/>
  <c r="R83" i="1"/>
  <c r="R109" i="1" s="1"/>
  <c r="R135" i="1" s="1"/>
  <c r="R161" i="1" s="1"/>
  <c r="R187" i="1" s="1"/>
  <c r="R213" i="1" s="1"/>
  <c r="R239" i="1" s="1"/>
  <c r="R265" i="1" s="1"/>
  <c r="R291" i="1" s="1"/>
  <c r="R317" i="1" s="1"/>
  <c r="R343" i="1" s="1"/>
  <c r="R369" i="1" s="1"/>
  <c r="R395" i="1" s="1"/>
  <c r="R421" i="1" s="1"/>
  <c r="R447" i="1" s="1"/>
  <c r="R473" i="1" s="1"/>
  <c r="R499" i="1" s="1"/>
  <c r="R525" i="1" s="1"/>
  <c r="R551" i="1" s="1"/>
  <c r="Q83" i="1"/>
  <c r="Q109" i="1" s="1"/>
  <c r="Q135" i="1" s="1"/>
  <c r="Q161" i="1" s="1"/>
  <c r="Q187" i="1" s="1"/>
  <c r="Q213" i="1" s="1"/>
  <c r="Q239" i="1" s="1"/>
  <c r="Q265" i="1" s="1"/>
  <c r="Q291" i="1" s="1"/>
  <c r="Q317" i="1" s="1"/>
  <c r="Q343" i="1" s="1"/>
  <c r="Q369" i="1" s="1"/>
  <c r="Q395" i="1" s="1"/>
  <c r="Q421" i="1" s="1"/>
  <c r="Q447" i="1" s="1"/>
  <c r="Q473" i="1" s="1"/>
  <c r="Q499" i="1" s="1"/>
  <c r="Q525" i="1" s="1"/>
  <c r="Q551" i="1" s="1"/>
  <c r="P83" i="1"/>
  <c r="P109" i="1" s="1"/>
  <c r="P135" i="1" s="1"/>
  <c r="P161" i="1" s="1"/>
  <c r="P187" i="1" s="1"/>
  <c r="P213" i="1" s="1"/>
  <c r="P239" i="1" s="1"/>
  <c r="P265" i="1" s="1"/>
  <c r="P291" i="1" s="1"/>
  <c r="P317" i="1" s="1"/>
  <c r="P343" i="1" s="1"/>
  <c r="P369" i="1" s="1"/>
  <c r="P395" i="1" s="1"/>
  <c r="P421" i="1" s="1"/>
  <c r="P447" i="1" s="1"/>
  <c r="P473" i="1" s="1"/>
  <c r="P499" i="1" s="1"/>
  <c r="P525" i="1" s="1"/>
  <c r="P551" i="1" s="1"/>
  <c r="M83" i="1"/>
  <c r="L83" i="1"/>
  <c r="J83" i="1"/>
  <c r="J109" i="1" s="1"/>
  <c r="J135" i="1" s="1"/>
  <c r="J161" i="1" s="1"/>
  <c r="J187" i="1" s="1"/>
  <c r="J213" i="1" s="1"/>
  <c r="J239" i="1" s="1"/>
  <c r="J265" i="1" s="1"/>
  <c r="J291" i="1" s="1"/>
  <c r="J317" i="1" s="1"/>
  <c r="J343" i="1" s="1"/>
  <c r="J369" i="1" s="1"/>
  <c r="J395" i="1" s="1"/>
  <c r="J421" i="1" s="1"/>
  <c r="J447" i="1" s="1"/>
  <c r="J473" i="1" s="1"/>
  <c r="J499" i="1" s="1"/>
  <c r="J525" i="1" s="1"/>
  <c r="J551" i="1" s="1"/>
  <c r="I83" i="1"/>
  <c r="I109" i="1" s="1"/>
  <c r="I135" i="1" s="1"/>
  <c r="I161" i="1" s="1"/>
  <c r="I187" i="1" s="1"/>
  <c r="I213" i="1" s="1"/>
  <c r="I239" i="1" s="1"/>
  <c r="I265" i="1" s="1"/>
  <c r="I291" i="1" s="1"/>
  <c r="I317" i="1" s="1"/>
  <c r="I343" i="1" s="1"/>
  <c r="I369" i="1" s="1"/>
  <c r="I395" i="1" s="1"/>
  <c r="I421" i="1" s="1"/>
  <c r="I447" i="1" s="1"/>
  <c r="I473" i="1" s="1"/>
  <c r="I499" i="1" s="1"/>
  <c r="I525" i="1" s="1"/>
  <c r="I551" i="1" s="1"/>
  <c r="H83" i="1"/>
  <c r="H109" i="1" s="1"/>
  <c r="H135" i="1" s="1"/>
  <c r="H161" i="1" s="1"/>
  <c r="H187" i="1" s="1"/>
  <c r="H213" i="1" s="1"/>
  <c r="H239" i="1" s="1"/>
  <c r="H265" i="1" s="1"/>
  <c r="H291" i="1" s="1"/>
  <c r="H317" i="1" s="1"/>
  <c r="H343" i="1" s="1"/>
  <c r="H369" i="1" s="1"/>
  <c r="H395" i="1" s="1"/>
  <c r="H421" i="1" s="1"/>
  <c r="H447" i="1" s="1"/>
  <c r="H473" i="1" s="1"/>
  <c r="H499" i="1" s="1"/>
  <c r="H525" i="1" s="1"/>
  <c r="H551" i="1" s="1"/>
  <c r="G83" i="1"/>
  <c r="G109" i="1" s="1"/>
  <c r="G135" i="1" s="1"/>
  <c r="G161" i="1" s="1"/>
  <c r="G187" i="1" s="1"/>
  <c r="G213" i="1" s="1"/>
  <c r="G239" i="1" s="1"/>
  <c r="G265" i="1" s="1"/>
  <c r="G291" i="1" s="1"/>
  <c r="G317" i="1" s="1"/>
  <c r="G343" i="1" s="1"/>
  <c r="G369" i="1" s="1"/>
  <c r="G395" i="1" s="1"/>
  <c r="G421" i="1" s="1"/>
  <c r="G447" i="1" s="1"/>
  <c r="G473" i="1" s="1"/>
  <c r="G499" i="1" s="1"/>
  <c r="G525" i="1" s="1"/>
  <c r="G551" i="1" s="1"/>
  <c r="C83" i="1"/>
  <c r="B83" i="1"/>
  <c r="Y82" i="1"/>
  <c r="Y108" i="1" s="1"/>
  <c r="Y134" i="1" s="1"/>
  <c r="Y160" i="1" s="1"/>
  <c r="Y186" i="1" s="1"/>
  <c r="Y212" i="1" s="1"/>
  <c r="Y238" i="1" s="1"/>
  <c r="Y264" i="1" s="1"/>
  <c r="Y290" i="1" s="1"/>
  <c r="Y316" i="1" s="1"/>
  <c r="Y342" i="1" s="1"/>
  <c r="Y368" i="1" s="1"/>
  <c r="Y394" i="1" s="1"/>
  <c r="Y420" i="1" s="1"/>
  <c r="Y446" i="1" s="1"/>
  <c r="Y472" i="1" s="1"/>
  <c r="Y498" i="1" s="1"/>
  <c r="Y524" i="1" s="1"/>
  <c r="Y550" i="1" s="1"/>
  <c r="V82" i="1"/>
  <c r="U82" i="1"/>
  <c r="S82" i="1"/>
  <c r="S108" i="1" s="1"/>
  <c r="S134" i="1" s="1"/>
  <c r="S160" i="1" s="1"/>
  <c r="S186" i="1" s="1"/>
  <c r="S212" i="1" s="1"/>
  <c r="S238" i="1" s="1"/>
  <c r="S264" i="1" s="1"/>
  <c r="S290" i="1" s="1"/>
  <c r="S316" i="1" s="1"/>
  <c r="S342" i="1" s="1"/>
  <c r="S368" i="1" s="1"/>
  <c r="S394" i="1" s="1"/>
  <c r="S420" i="1" s="1"/>
  <c r="S446" i="1" s="1"/>
  <c r="S472" i="1" s="1"/>
  <c r="S498" i="1" s="1"/>
  <c r="S524" i="1" s="1"/>
  <c r="S550" i="1" s="1"/>
  <c r="R82" i="1"/>
  <c r="R108" i="1" s="1"/>
  <c r="R134" i="1" s="1"/>
  <c r="R160" i="1" s="1"/>
  <c r="R186" i="1" s="1"/>
  <c r="R212" i="1" s="1"/>
  <c r="R238" i="1" s="1"/>
  <c r="R264" i="1" s="1"/>
  <c r="R290" i="1" s="1"/>
  <c r="R316" i="1" s="1"/>
  <c r="R342" i="1" s="1"/>
  <c r="R368" i="1" s="1"/>
  <c r="R394" i="1" s="1"/>
  <c r="R420" i="1" s="1"/>
  <c r="R446" i="1" s="1"/>
  <c r="R472" i="1" s="1"/>
  <c r="R498" i="1" s="1"/>
  <c r="R524" i="1" s="1"/>
  <c r="R550" i="1" s="1"/>
  <c r="Q82" i="1"/>
  <c r="Q108" i="1" s="1"/>
  <c r="Q134" i="1" s="1"/>
  <c r="Q160" i="1" s="1"/>
  <c r="Q186" i="1" s="1"/>
  <c r="Q212" i="1" s="1"/>
  <c r="Q238" i="1" s="1"/>
  <c r="Q264" i="1" s="1"/>
  <c r="Q290" i="1" s="1"/>
  <c r="Q316" i="1" s="1"/>
  <c r="Q342" i="1" s="1"/>
  <c r="Q368" i="1" s="1"/>
  <c r="Q394" i="1" s="1"/>
  <c r="Q420" i="1" s="1"/>
  <c r="Q446" i="1" s="1"/>
  <c r="Q472" i="1" s="1"/>
  <c r="Q498" i="1" s="1"/>
  <c r="Q524" i="1" s="1"/>
  <c r="Q550" i="1" s="1"/>
  <c r="P82" i="1"/>
  <c r="P108" i="1" s="1"/>
  <c r="P134" i="1" s="1"/>
  <c r="P160" i="1" s="1"/>
  <c r="P186" i="1" s="1"/>
  <c r="P212" i="1" s="1"/>
  <c r="P238" i="1" s="1"/>
  <c r="P264" i="1" s="1"/>
  <c r="P290" i="1" s="1"/>
  <c r="P316" i="1" s="1"/>
  <c r="P342" i="1" s="1"/>
  <c r="P368" i="1" s="1"/>
  <c r="P394" i="1" s="1"/>
  <c r="P420" i="1" s="1"/>
  <c r="P446" i="1" s="1"/>
  <c r="P472" i="1" s="1"/>
  <c r="P498" i="1" s="1"/>
  <c r="P524" i="1" s="1"/>
  <c r="P550" i="1" s="1"/>
  <c r="M82" i="1"/>
  <c r="L82" i="1"/>
  <c r="J82" i="1"/>
  <c r="J108" i="1" s="1"/>
  <c r="J134" i="1" s="1"/>
  <c r="J160" i="1" s="1"/>
  <c r="J186" i="1" s="1"/>
  <c r="J212" i="1" s="1"/>
  <c r="J238" i="1" s="1"/>
  <c r="J264" i="1" s="1"/>
  <c r="J290" i="1" s="1"/>
  <c r="J316" i="1" s="1"/>
  <c r="J342" i="1" s="1"/>
  <c r="J368" i="1" s="1"/>
  <c r="J394" i="1" s="1"/>
  <c r="J420" i="1" s="1"/>
  <c r="J446" i="1" s="1"/>
  <c r="J472" i="1" s="1"/>
  <c r="J498" i="1" s="1"/>
  <c r="J524" i="1" s="1"/>
  <c r="J550" i="1" s="1"/>
  <c r="I82" i="1"/>
  <c r="I108" i="1" s="1"/>
  <c r="I134" i="1" s="1"/>
  <c r="I160" i="1" s="1"/>
  <c r="I186" i="1" s="1"/>
  <c r="I212" i="1" s="1"/>
  <c r="I238" i="1" s="1"/>
  <c r="I264" i="1" s="1"/>
  <c r="I290" i="1" s="1"/>
  <c r="I316" i="1" s="1"/>
  <c r="I342" i="1" s="1"/>
  <c r="I368" i="1" s="1"/>
  <c r="I394" i="1" s="1"/>
  <c r="I420" i="1" s="1"/>
  <c r="I446" i="1" s="1"/>
  <c r="I472" i="1" s="1"/>
  <c r="I498" i="1" s="1"/>
  <c r="I524" i="1" s="1"/>
  <c r="I550" i="1" s="1"/>
  <c r="H82" i="1"/>
  <c r="H108" i="1" s="1"/>
  <c r="H134" i="1" s="1"/>
  <c r="H160" i="1" s="1"/>
  <c r="H186" i="1" s="1"/>
  <c r="H212" i="1" s="1"/>
  <c r="H238" i="1" s="1"/>
  <c r="H264" i="1" s="1"/>
  <c r="H290" i="1" s="1"/>
  <c r="H316" i="1" s="1"/>
  <c r="H342" i="1" s="1"/>
  <c r="H368" i="1" s="1"/>
  <c r="H394" i="1" s="1"/>
  <c r="H420" i="1" s="1"/>
  <c r="H446" i="1" s="1"/>
  <c r="H472" i="1" s="1"/>
  <c r="H498" i="1" s="1"/>
  <c r="H524" i="1" s="1"/>
  <c r="H550" i="1" s="1"/>
  <c r="G82" i="1"/>
  <c r="G108" i="1" s="1"/>
  <c r="G134" i="1" s="1"/>
  <c r="G160" i="1" s="1"/>
  <c r="G186" i="1" s="1"/>
  <c r="G212" i="1" s="1"/>
  <c r="G238" i="1" s="1"/>
  <c r="G264" i="1" s="1"/>
  <c r="G290" i="1" s="1"/>
  <c r="G316" i="1" s="1"/>
  <c r="G342" i="1" s="1"/>
  <c r="G368" i="1" s="1"/>
  <c r="G394" i="1" s="1"/>
  <c r="G420" i="1" s="1"/>
  <c r="G446" i="1" s="1"/>
  <c r="G472" i="1" s="1"/>
  <c r="G498" i="1" s="1"/>
  <c r="G524" i="1" s="1"/>
  <c r="G550" i="1" s="1"/>
  <c r="C82" i="1"/>
  <c r="B82" i="1"/>
  <c r="Y81" i="1"/>
  <c r="Y107" i="1" s="1"/>
  <c r="Y133" i="1" s="1"/>
  <c r="Y159" i="1" s="1"/>
  <c r="Y185" i="1" s="1"/>
  <c r="Y211" i="1" s="1"/>
  <c r="Y237" i="1" s="1"/>
  <c r="Y263" i="1" s="1"/>
  <c r="Y289" i="1" s="1"/>
  <c r="Y315" i="1" s="1"/>
  <c r="Y341" i="1" s="1"/>
  <c r="Y367" i="1" s="1"/>
  <c r="Y393" i="1" s="1"/>
  <c r="Y419" i="1" s="1"/>
  <c r="Y445" i="1" s="1"/>
  <c r="Y471" i="1" s="1"/>
  <c r="Y497" i="1" s="1"/>
  <c r="Y523" i="1" s="1"/>
  <c r="Y549" i="1" s="1"/>
  <c r="V81" i="1"/>
  <c r="U81" i="1"/>
  <c r="S81" i="1"/>
  <c r="S107" i="1" s="1"/>
  <c r="S133" i="1" s="1"/>
  <c r="S159" i="1" s="1"/>
  <c r="S185" i="1" s="1"/>
  <c r="S211" i="1" s="1"/>
  <c r="S237" i="1" s="1"/>
  <c r="S263" i="1" s="1"/>
  <c r="S289" i="1" s="1"/>
  <c r="S315" i="1" s="1"/>
  <c r="S341" i="1" s="1"/>
  <c r="S367" i="1" s="1"/>
  <c r="S393" i="1" s="1"/>
  <c r="S419" i="1" s="1"/>
  <c r="S445" i="1" s="1"/>
  <c r="S471" i="1" s="1"/>
  <c r="S497" i="1" s="1"/>
  <c r="S523" i="1" s="1"/>
  <c r="S549" i="1" s="1"/>
  <c r="R81" i="1"/>
  <c r="R107" i="1" s="1"/>
  <c r="R133" i="1" s="1"/>
  <c r="R159" i="1" s="1"/>
  <c r="R185" i="1" s="1"/>
  <c r="R211" i="1" s="1"/>
  <c r="R237" i="1" s="1"/>
  <c r="R263" i="1" s="1"/>
  <c r="R289" i="1" s="1"/>
  <c r="R315" i="1" s="1"/>
  <c r="R341" i="1" s="1"/>
  <c r="R367" i="1" s="1"/>
  <c r="R393" i="1" s="1"/>
  <c r="R419" i="1" s="1"/>
  <c r="R445" i="1" s="1"/>
  <c r="R471" i="1" s="1"/>
  <c r="R497" i="1" s="1"/>
  <c r="R523" i="1" s="1"/>
  <c r="R549" i="1" s="1"/>
  <c r="Q81" i="1"/>
  <c r="Q107" i="1" s="1"/>
  <c r="Q133" i="1" s="1"/>
  <c r="Q159" i="1" s="1"/>
  <c r="Q185" i="1" s="1"/>
  <c r="Q211" i="1" s="1"/>
  <c r="Q237" i="1" s="1"/>
  <c r="Q263" i="1" s="1"/>
  <c r="Q289" i="1" s="1"/>
  <c r="Q315" i="1" s="1"/>
  <c r="Q341" i="1" s="1"/>
  <c r="Q367" i="1" s="1"/>
  <c r="Q393" i="1" s="1"/>
  <c r="Q419" i="1" s="1"/>
  <c r="Q445" i="1" s="1"/>
  <c r="Q471" i="1" s="1"/>
  <c r="Q497" i="1" s="1"/>
  <c r="Q523" i="1" s="1"/>
  <c r="Q549" i="1" s="1"/>
  <c r="P81" i="1"/>
  <c r="P107" i="1" s="1"/>
  <c r="P133" i="1" s="1"/>
  <c r="P159" i="1" s="1"/>
  <c r="P185" i="1" s="1"/>
  <c r="P211" i="1" s="1"/>
  <c r="P237" i="1" s="1"/>
  <c r="P263" i="1" s="1"/>
  <c r="P289" i="1" s="1"/>
  <c r="P315" i="1" s="1"/>
  <c r="P341" i="1" s="1"/>
  <c r="P367" i="1" s="1"/>
  <c r="P393" i="1" s="1"/>
  <c r="P419" i="1" s="1"/>
  <c r="P445" i="1" s="1"/>
  <c r="P471" i="1" s="1"/>
  <c r="P497" i="1" s="1"/>
  <c r="P523" i="1" s="1"/>
  <c r="P549" i="1" s="1"/>
  <c r="M81" i="1"/>
  <c r="L81" i="1"/>
  <c r="J81" i="1"/>
  <c r="J107" i="1" s="1"/>
  <c r="J133" i="1" s="1"/>
  <c r="J159" i="1" s="1"/>
  <c r="J185" i="1" s="1"/>
  <c r="J211" i="1" s="1"/>
  <c r="J237" i="1" s="1"/>
  <c r="J263" i="1" s="1"/>
  <c r="J289" i="1" s="1"/>
  <c r="J315" i="1" s="1"/>
  <c r="J341" i="1" s="1"/>
  <c r="J367" i="1" s="1"/>
  <c r="J393" i="1" s="1"/>
  <c r="J419" i="1" s="1"/>
  <c r="J445" i="1" s="1"/>
  <c r="J471" i="1" s="1"/>
  <c r="J497" i="1" s="1"/>
  <c r="J523" i="1" s="1"/>
  <c r="J549" i="1" s="1"/>
  <c r="I81" i="1"/>
  <c r="I107" i="1" s="1"/>
  <c r="I133" i="1" s="1"/>
  <c r="I159" i="1" s="1"/>
  <c r="I185" i="1" s="1"/>
  <c r="I211" i="1" s="1"/>
  <c r="I237" i="1" s="1"/>
  <c r="I263" i="1" s="1"/>
  <c r="I289" i="1" s="1"/>
  <c r="I315" i="1" s="1"/>
  <c r="I341" i="1" s="1"/>
  <c r="I367" i="1" s="1"/>
  <c r="I393" i="1" s="1"/>
  <c r="I419" i="1" s="1"/>
  <c r="I445" i="1" s="1"/>
  <c r="I471" i="1" s="1"/>
  <c r="I497" i="1" s="1"/>
  <c r="I523" i="1" s="1"/>
  <c r="I549" i="1" s="1"/>
  <c r="H81" i="1"/>
  <c r="H107" i="1" s="1"/>
  <c r="H133" i="1" s="1"/>
  <c r="H159" i="1" s="1"/>
  <c r="H185" i="1" s="1"/>
  <c r="H211" i="1" s="1"/>
  <c r="H237" i="1" s="1"/>
  <c r="H263" i="1" s="1"/>
  <c r="H289" i="1" s="1"/>
  <c r="H315" i="1" s="1"/>
  <c r="H341" i="1" s="1"/>
  <c r="H367" i="1" s="1"/>
  <c r="H393" i="1" s="1"/>
  <c r="H419" i="1" s="1"/>
  <c r="H445" i="1" s="1"/>
  <c r="H471" i="1" s="1"/>
  <c r="H497" i="1" s="1"/>
  <c r="H523" i="1" s="1"/>
  <c r="H549" i="1" s="1"/>
  <c r="G81" i="1"/>
  <c r="G107" i="1" s="1"/>
  <c r="G133" i="1" s="1"/>
  <c r="G159" i="1" s="1"/>
  <c r="G185" i="1" s="1"/>
  <c r="G211" i="1" s="1"/>
  <c r="G237" i="1" s="1"/>
  <c r="G263" i="1" s="1"/>
  <c r="G289" i="1" s="1"/>
  <c r="G315" i="1" s="1"/>
  <c r="G341" i="1" s="1"/>
  <c r="G367" i="1" s="1"/>
  <c r="G393" i="1" s="1"/>
  <c r="G419" i="1" s="1"/>
  <c r="G445" i="1" s="1"/>
  <c r="G471" i="1" s="1"/>
  <c r="G497" i="1" s="1"/>
  <c r="G523" i="1" s="1"/>
  <c r="G549" i="1" s="1"/>
  <c r="C81" i="1"/>
  <c r="B81" i="1"/>
  <c r="Y80" i="1"/>
  <c r="Y106" i="1" s="1"/>
  <c r="Y132" i="1" s="1"/>
  <c r="Y158" i="1" s="1"/>
  <c r="Y184" i="1" s="1"/>
  <c r="Y210" i="1" s="1"/>
  <c r="Y236" i="1" s="1"/>
  <c r="Y262" i="1" s="1"/>
  <c r="Y288" i="1" s="1"/>
  <c r="Y314" i="1" s="1"/>
  <c r="Y340" i="1" s="1"/>
  <c r="Y366" i="1" s="1"/>
  <c r="Y392" i="1" s="1"/>
  <c r="Y418" i="1" s="1"/>
  <c r="Y444" i="1" s="1"/>
  <c r="Y470" i="1" s="1"/>
  <c r="Y496" i="1" s="1"/>
  <c r="Y522" i="1" s="1"/>
  <c r="Y548" i="1" s="1"/>
  <c r="V80" i="1"/>
  <c r="U80" i="1"/>
  <c r="S80" i="1"/>
  <c r="S106" i="1" s="1"/>
  <c r="S132" i="1" s="1"/>
  <c r="S158" i="1" s="1"/>
  <c r="S184" i="1" s="1"/>
  <c r="S210" i="1" s="1"/>
  <c r="S236" i="1" s="1"/>
  <c r="S262" i="1" s="1"/>
  <c r="S288" i="1" s="1"/>
  <c r="S314" i="1" s="1"/>
  <c r="S340" i="1" s="1"/>
  <c r="S366" i="1" s="1"/>
  <c r="S392" i="1" s="1"/>
  <c r="S418" i="1" s="1"/>
  <c r="S444" i="1" s="1"/>
  <c r="S470" i="1" s="1"/>
  <c r="S496" i="1" s="1"/>
  <c r="S522" i="1" s="1"/>
  <c r="S548" i="1" s="1"/>
  <c r="R80" i="1"/>
  <c r="R106" i="1" s="1"/>
  <c r="R132" i="1" s="1"/>
  <c r="R158" i="1" s="1"/>
  <c r="R184" i="1" s="1"/>
  <c r="R210" i="1" s="1"/>
  <c r="R236" i="1" s="1"/>
  <c r="R262" i="1" s="1"/>
  <c r="R288" i="1" s="1"/>
  <c r="R314" i="1" s="1"/>
  <c r="R340" i="1" s="1"/>
  <c r="R366" i="1" s="1"/>
  <c r="R392" i="1" s="1"/>
  <c r="R418" i="1" s="1"/>
  <c r="R444" i="1" s="1"/>
  <c r="R470" i="1" s="1"/>
  <c r="R496" i="1" s="1"/>
  <c r="R522" i="1" s="1"/>
  <c r="R548" i="1" s="1"/>
  <c r="Q80" i="1"/>
  <c r="Q106" i="1" s="1"/>
  <c r="Q132" i="1" s="1"/>
  <c r="Q158" i="1" s="1"/>
  <c r="Q184" i="1" s="1"/>
  <c r="Q210" i="1" s="1"/>
  <c r="Q236" i="1" s="1"/>
  <c r="Q262" i="1" s="1"/>
  <c r="Q288" i="1" s="1"/>
  <c r="Q314" i="1" s="1"/>
  <c r="Q340" i="1" s="1"/>
  <c r="Q366" i="1" s="1"/>
  <c r="Q392" i="1" s="1"/>
  <c r="Q418" i="1" s="1"/>
  <c r="Q444" i="1" s="1"/>
  <c r="Q470" i="1" s="1"/>
  <c r="Q496" i="1" s="1"/>
  <c r="Q522" i="1" s="1"/>
  <c r="Q548" i="1" s="1"/>
  <c r="P80" i="1"/>
  <c r="P106" i="1" s="1"/>
  <c r="P132" i="1" s="1"/>
  <c r="P158" i="1" s="1"/>
  <c r="P184" i="1" s="1"/>
  <c r="P210" i="1" s="1"/>
  <c r="P236" i="1" s="1"/>
  <c r="P262" i="1" s="1"/>
  <c r="P288" i="1" s="1"/>
  <c r="P314" i="1" s="1"/>
  <c r="P340" i="1" s="1"/>
  <c r="P366" i="1" s="1"/>
  <c r="P392" i="1" s="1"/>
  <c r="P418" i="1" s="1"/>
  <c r="P444" i="1" s="1"/>
  <c r="P470" i="1" s="1"/>
  <c r="P496" i="1" s="1"/>
  <c r="P522" i="1" s="1"/>
  <c r="P548" i="1" s="1"/>
  <c r="M80" i="1"/>
  <c r="L80" i="1"/>
  <c r="J80" i="1"/>
  <c r="J106" i="1" s="1"/>
  <c r="J132" i="1" s="1"/>
  <c r="J158" i="1" s="1"/>
  <c r="J184" i="1" s="1"/>
  <c r="J210" i="1" s="1"/>
  <c r="J236" i="1" s="1"/>
  <c r="J262" i="1" s="1"/>
  <c r="J288" i="1" s="1"/>
  <c r="J314" i="1" s="1"/>
  <c r="J340" i="1" s="1"/>
  <c r="J366" i="1" s="1"/>
  <c r="J392" i="1" s="1"/>
  <c r="J418" i="1" s="1"/>
  <c r="J444" i="1" s="1"/>
  <c r="J470" i="1" s="1"/>
  <c r="J496" i="1" s="1"/>
  <c r="J522" i="1" s="1"/>
  <c r="J548" i="1" s="1"/>
  <c r="I80" i="1"/>
  <c r="I106" i="1" s="1"/>
  <c r="I132" i="1" s="1"/>
  <c r="I158" i="1" s="1"/>
  <c r="I184" i="1" s="1"/>
  <c r="I210" i="1" s="1"/>
  <c r="I236" i="1" s="1"/>
  <c r="I262" i="1" s="1"/>
  <c r="I288" i="1" s="1"/>
  <c r="I314" i="1" s="1"/>
  <c r="I340" i="1" s="1"/>
  <c r="I366" i="1" s="1"/>
  <c r="I392" i="1" s="1"/>
  <c r="I418" i="1" s="1"/>
  <c r="I444" i="1" s="1"/>
  <c r="I470" i="1" s="1"/>
  <c r="I496" i="1" s="1"/>
  <c r="I522" i="1" s="1"/>
  <c r="I548" i="1" s="1"/>
  <c r="H80" i="1"/>
  <c r="H106" i="1" s="1"/>
  <c r="H132" i="1" s="1"/>
  <c r="H158" i="1" s="1"/>
  <c r="H184" i="1" s="1"/>
  <c r="H210" i="1" s="1"/>
  <c r="H236" i="1" s="1"/>
  <c r="H262" i="1" s="1"/>
  <c r="H288" i="1" s="1"/>
  <c r="H314" i="1" s="1"/>
  <c r="H340" i="1" s="1"/>
  <c r="H366" i="1" s="1"/>
  <c r="H392" i="1" s="1"/>
  <c r="H418" i="1" s="1"/>
  <c r="H444" i="1" s="1"/>
  <c r="H470" i="1" s="1"/>
  <c r="H496" i="1" s="1"/>
  <c r="H522" i="1" s="1"/>
  <c r="H548" i="1" s="1"/>
  <c r="G80" i="1"/>
  <c r="G106" i="1" s="1"/>
  <c r="G132" i="1" s="1"/>
  <c r="G158" i="1" s="1"/>
  <c r="G184" i="1" s="1"/>
  <c r="G210" i="1" s="1"/>
  <c r="G236" i="1" s="1"/>
  <c r="G262" i="1" s="1"/>
  <c r="G288" i="1" s="1"/>
  <c r="G314" i="1" s="1"/>
  <c r="G340" i="1" s="1"/>
  <c r="G366" i="1" s="1"/>
  <c r="G392" i="1" s="1"/>
  <c r="G418" i="1" s="1"/>
  <c r="G444" i="1" s="1"/>
  <c r="G470" i="1" s="1"/>
  <c r="G496" i="1" s="1"/>
  <c r="G522" i="1" s="1"/>
  <c r="G548" i="1" s="1"/>
  <c r="C80" i="1"/>
  <c r="B80" i="1"/>
  <c r="Y79" i="1"/>
  <c r="Y105" i="1" s="1"/>
  <c r="Y131" i="1" s="1"/>
  <c r="Y157" i="1" s="1"/>
  <c r="Y183" i="1" s="1"/>
  <c r="Y209" i="1" s="1"/>
  <c r="Y235" i="1" s="1"/>
  <c r="Y261" i="1" s="1"/>
  <c r="Y287" i="1" s="1"/>
  <c r="Y313" i="1" s="1"/>
  <c r="Y339" i="1" s="1"/>
  <c r="Y365" i="1" s="1"/>
  <c r="Y391" i="1" s="1"/>
  <c r="Y417" i="1" s="1"/>
  <c r="Y443" i="1" s="1"/>
  <c r="Y469" i="1" s="1"/>
  <c r="Y495" i="1" s="1"/>
  <c r="Y521" i="1" s="1"/>
  <c r="Y547" i="1" s="1"/>
  <c r="V79" i="1"/>
  <c r="U79" i="1"/>
  <c r="S79" i="1"/>
  <c r="S105" i="1" s="1"/>
  <c r="S131" i="1" s="1"/>
  <c r="S157" i="1" s="1"/>
  <c r="S183" i="1" s="1"/>
  <c r="S209" i="1" s="1"/>
  <c r="S235" i="1" s="1"/>
  <c r="S261" i="1" s="1"/>
  <c r="S287" i="1" s="1"/>
  <c r="S313" i="1" s="1"/>
  <c r="S339" i="1" s="1"/>
  <c r="S365" i="1" s="1"/>
  <c r="S391" i="1" s="1"/>
  <c r="S417" i="1" s="1"/>
  <c r="S443" i="1" s="1"/>
  <c r="S469" i="1" s="1"/>
  <c r="S495" i="1" s="1"/>
  <c r="S521" i="1" s="1"/>
  <c r="S547" i="1" s="1"/>
  <c r="R79" i="1"/>
  <c r="R105" i="1" s="1"/>
  <c r="R131" i="1" s="1"/>
  <c r="R157" i="1" s="1"/>
  <c r="R183" i="1" s="1"/>
  <c r="R209" i="1" s="1"/>
  <c r="R235" i="1" s="1"/>
  <c r="R261" i="1" s="1"/>
  <c r="R287" i="1" s="1"/>
  <c r="R313" i="1" s="1"/>
  <c r="R339" i="1" s="1"/>
  <c r="R365" i="1" s="1"/>
  <c r="R391" i="1" s="1"/>
  <c r="R417" i="1" s="1"/>
  <c r="R443" i="1" s="1"/>
  <c r="R469" i="1" s="1"/>
  <c r="R495" i="1" s="1"/>
  <c r="R521" i="1" s="1"/>
  <c r="R547" i="1" s="1"/>
  <c r="Q79" i="1"/>
  <c r="Q105" i="1" s="1"/>
  <c r="Q131" i="1" s="1"/>
  <c r="Q157" i="1" s="1"/>
  <c r="Q183" i="1" s="1"/>
  <c r="Q209" i="1" s="1"/>
  <c r="Q235" i="1" s="1"/>
  <c r="Q261" i="1" s="1"/>
  <c r="Q287" i="1" s="1"/>
  <c r="Q313" i="1" s="1"/>
  <c r="Q339" i="1" s="1"/>
  <c r="Q365" i="1" s="1"/>
  <c r="Q391" i="1" s="1"/>
  <c r="Q417" i="1" s="1"/>
  <c r="Q443" i="1" s="1"/>
  <c r="Q469" i="1" s="1"/>
  <c r="Q495" i="1" s="1"/>
  <c r="Q521" i="1" s="1"/>
  <c r="Q547" i="1" s="1"/>
  <c r="P79" i="1"/>
  <c r="P105" i="1" s="1"/>
  <c r="P131" i="1" s="1"/>
  <c r="P157" i="1" s="1"/>
  <c r="P183" i="1" s="1"/>
  <c r="P209" i="1" s="1"/>
  <c r="P235" i="1" s="1"/>
  <c r="P261" i="1" s="1"/>
  <c r="P287" i="1" s="1"/>
  <c r="P313" i="1" s="1"/>
  <c r="P339" i="1" s="1"/>
  <c r="P365" i="1" s="1"/>
  <c r="P391" i="1" s="1"/>
  <c r="P417" i="1" s="1"/>
  <c r="P443" i="1" s="1"/>
  <c r="P469" i="1" s="1"/>
  <c r="P495" i="1" s="1"/>
  <c r="P521" i="1" s="1"/>
  <c r="P547" i="1" s="1"/>
  <c r="M79" i="1"/>
  <c r="L79" i="1"/>
  <c r="J79" i="1"/>
  <c r="J105" i="1" s="1"/>
  <c r="J131" i="1" s="1"/>
  <c r="J157" i="1" s="1"/>
  <c r="J183" i="1" s="1"/>
  <c r="J209" i="1" s="1"/>
  <c r="J235" i="1" s="1"/>
  <c r="J261" i="1" s="1"/>
  <c r="J287" i="1" s="1"/>
  <c r="J313" i="1" s="1"/>
  <c r="J339" i="1" s="1"/>
  <c r="J365" i="1" s="1"/>
  <c r="J391" i="1" s="1"/>
  <c r="J417" i="1" s="1"/>
  <c r="J443" i="1" s="1"/>
  <c r="J469" i="1" s="1"/>
  <c r="J495" i="1" s="1"/>
  <c r="J521" i="1" s="1"/>
  <c r="J547" i="1" s="1"/>
  <c r="I79" i="1"/>
  <c r="I105" i="1" s="1"/>
  <c r="I131" i="1" s="1"/>
  <c r="I157" i="1" s="1"/>
  <c r="I183" i="1" s="1"/>
  <c r="I209" i="1" s="1"/>
  <c r="I235" i="1" s="1"/>
  <c r="I261" i="1" s="1"/>
  <c r="I287" i="1" s="1"/>
  <c r="I313" i="1" s="1"/>
  <c r="I339" i="1" s="1"/>
  <c r="I365" i="1" s="1"/>
  <c r="I391" i="1" s="1"/>
  <c r="I417" i="1" s="1"/>
  <c r="I443" i="1" s="1"/>
  <c r="I469" i="1" s="1"/>
  <c r="I495" i="1" s="1"/>
  <c r="I521" i="1" s="1"/>
  <c r="I547" i="1" s="1"/>
  <c r="H79" i="1"/>
  <c r="H105" i="1" s="1"/>
  <c r="H131" i="1" s="1"/>
  <c r="H157" i="1" s="1"/>
  <c r="H183" i="1" s="1"/>
  <c r="H209" i="1" s="1"/>
  <c r="H235" i="1" s="1"/>
  <c r="H261" i="1" s="1"/>
  <c r="H287" i="1" s="1"/>
  <c r="H313" i="1" s="1"/>
  <c r="H339" i="1" s="1"/>
  <c r="H365" i="1" s="1"/>
  <c r="H391" i="1" s="1"/>
  <c r="H417" i="1" s="1"/>
  <c r="H443" i="1" s="1"/>
  <c r="H469" i="1" s="1"/>
  <c r="H495" i="1" s="1"/>
  <c r="H521" i="1" s="1"/>
  <c r="H547" i="1" s="1"/>
  <c r="G79" i="1"/>
  <c r="G105" i="1" s="1"/>
  <c r="G131" i="1" s="1"/>
  <c r="G157" i="1" s="1"/>
  <c r="G183" i="1" s="1"/>
  <c r="G209" i="1" s="1"/>
  <c r="G235" i="1" s="1"/>
  <c r="G261" i="1" s="1"/>
  <c r="G287" i="1" s="1"/>
  <c r="G313" i="1" s="1"/>
  <c r="G339" i="1" s="1"/>
  <c r="G365" i="1" s="1"/>
  <c r="G391" i="1" s="1"/>
  <c r="G417" i="1" s="1"/>
  <c r="G443" i="1" s="1"/>
  <c r="G469" i="1" s="1"/>
  <c r="G495" i="1" s="1"/>
  <c r="G521" i="1" s="1"/>
  <c r="G547" i="1" s="1"/>
  <c r="C79" i="1"/>
  <c r="B79" i="1"/>
  <c r="Y78" i="1"/>
  <c r="Y104" i="1" s="1"/>
  <c r="Y130" i="1" s="1"/>
  <c r="Y156" i="1" s="1"/>
  <c r="Y182" i="1" s="1"/>
  <c r="Y208" i="1" s="1"/>
  <c r="Y234" i="1" s="1"/>
  <c r="Y260" i="1" s="1"/>
  <c r="Y286" i="1" s="1"/>
  <c r="Y312" i="1" s="1"/>
  <c r="Y338" i="1" s="1"/>
  <c r="Y364" i="1" s="1"/>
  <c r="Y390" i="1" s="1"/>
  <c r="Y416" i="1" s="1"/>
  <c r="Y442" i="1" s="1"/>
  <c r="Y468" i="1" s="1"/>
  <c r="Y494" i="1" s="1"/>
  <c r="Y520" i="1" s="1"/>
  <c r="Y546" i="1" s="1"/>
  <c r="S78" i="1"/>
  <c r="S104" i="1" s="1"/>
  <c r="S130" i="1" s="1"/>
  <c r="S156" i="1" s="1"/>
  <c r="S182" i="1" s="1"/>
  <c r="S208" i="1" s="1"/>
  <c r="S234" i="1" s="1"/>
  <c r="S260" i="1" s="1"/>
  <c r="S286" i="1" s="1"/>
  <c r="S312" i="1" s="1"/>
  <c r="S338" i="1" s="1"/>
  <c r="S364" i="1" s="1"/>
  <c r="S390" i="1" s="1"/>
  <c r="S416" i="1" s="1"/>
  <c r="S442" i="1" s="1"/>
  <c r="S468" i="1" s="1"/>
  <c r="S494" i="1" s="1"/>
  <c r="S520" i="1" s="1"/>
  <c r="S546" i="1" s="1"/>
  <c r="R78" i="1"/>
  <c r="R104" i="1" s="1"/>
  <c r="R130" i="1" s="1"/>
  <c r="R156" i="1" s="1"/>
  <c r="R182" i="1" s="1"/>
  <c r="R208" i="1" s="1"/>
  <c r="R234" i="1" s="1"/>
  <c r="R260" i="1" s="1"/>
  <c r="R286" i="1" s="1"/>
  <c r="R312" i="1" s="1"/>
  <c r="R338" i="1" s="1"/>
  <c r="R364" i="1" s="1"/>
  <c r="R390" i="1" s="1"/>
  <c r="R416" i="1" s="1"/>
  <c r="R442" i="1" s="1"/>
  <c r="R468" i="1" s="1"/>
  <c r="R494" i="1" s="1"/>
  <c r="R520" i="1" s="1"/>
  <c r="R546" i="1" s="1"/>
  <c r="Q78" i="1"/>
  <c r="Q104" i="1" s="1"/>
  <c r="Q130" i="1" s="1"/>
  <c r="Q156" i="1" s="1"/>
  <c r="Q182" i="1" s="1"/>
  <c r="Q208" i="1" s="1"/>
  <c r="Q234" i="1" s="1"/>
  <c r="Q260" i="1" s="1"/>
  <c r="Q286" i="1" s="1"/>
  <c r="Q312" i="1" s="1"/>
  <c r="Q338" i="1" s="1"/>
  <c r="Q364" i="1" s="1"/>
  <c r="Q390" i="1" s="1"/>
  <c r="Q416" i="1" s="1"/>
  <c r="Q442" i="1" s="1"/>
  <c r="Q468" i="1" s="1"/>
  <c r="Q494" i="1" s="1"/>
  <c r="Q520" i="1" s="1"/>
  <c r="Q546" i="1" s="1"/>
  <c r="P78" i="1"/>
  <c r="P104" i="1" s="1"/>
  <c r="P130" i="1" s="1"/>
  <c r="P156" i="1" s="1"/>
  <c r="P182" i="1" s="1"/>
  <c r="P208" i="1" s="1"/>
  <c r="P234" i="1" s="1"/>
  <c r="P260" i="1" s="1"/>
  <c r="P286" i="1" s="1"/>
  <c r="P312" i="1" s="1"/>
  <c r="P338" i="1" s="1"/>
  <c r="P364" i="1" s="1"/>
  <c r="P390" i="1" s="1"/>
  <c r="P416" i="1" s="1"/>
  <c r="P442" i="1" s="1"/>
  <c r="P468" i="1" s="1"/>
  <c r="P494" i="1" s="1"/>
  <c r="P520" i="1" s="1"/>
  <c r="P546" i="1" s="1"/>
  <c r="J78" i="1"/>
  <c r="J104" i="1" s="1"/>
  <c r="J130" i="1" s="1"/>
  <c r="J156" i="1" s="1"/>
  <c r="J182" i="1" s="1"/>
  <c r="J208" i="1" s="1"/>
  <c r="J234" i="1" s="1"/>
  <c r="J260" i="1" s="1"/>
  <c r="J286" i="1" s="1"/>
  <c r="J312" i="1" s="1"/>
  <c r="J338" i="1" s="1"/>
  <c r="J364" i="1" s="1"/>
  <c r="J390" i="1" s="1"/>
  <c r="J416" i="1" s="1"/>
  <c r="J442" i="1" s="1"/>
  <c r="J468" i="1" s="1"/>
  <c r="J494" i="1" s="1"/>
  <c r="J520" i="1" s="1"/>
  <c r="J546" i="1" s="1"/>
  <c r="I78" i="1"/>
  <c r="I104" i="1" s="1"/>
  <c r="I130" i="1" s="1"/>
  <c r="I156" i="1" s="1"/>
  <c r="I182" i="1" s="1"/>
  <c r="I208" i="1" s="1"/>
  <c r="I234" i="1" s="1"/>
  <c r="I260" i="1" s="1"/>
  <c r="I286" i="1" s="1"/>
  <c r="I312" i="1" s="1"/>
  <c r="I338" i="1" s="1"/>
  <c r="I364" i="1" s="1"/>
  <c r="I390" i="1" s="1"/>
  <c r="I416" i="1" s="1"/>
  <c r="I442" i="1" s="1"/>
  <c r="I468" i="1" s="1"/>
  <c r="I494" i="1" s="1"/>
  <c r="I520" i="1" s="1"/>
  <c r="I546" i="1" s="1"/>
  <c r="H78" i="1"/>
  <c r="H104" i="1" s="1"/>
  <c r="H130" i="1" s="1"/>
  <c r="H156" i="1" s="1"/>
  <c r="H182" i="1" s="1"/>
  <c r="H208" i="1" s="1"/>
  <c r="H234" i="1" s="1"/>
  <c r="H260" i="1" s="1"/>
  <c r="H286" i="1" s="1"/>
  <c r="H312" i="1" s="1"/>
  <c r="H338" i="1" s="1"/>
  <c r="H364" i="1" s="1"/>
  <c r="H390" i="1" s="1"/>
  <c r="H416" i="1" s="1"/>
  <c r="H442" i="1" s="1"/>
  <c r="H468" i="1" s="1"/>
  <c r="H494" i="1" s="1"/>
  <c r="H520" i="1" s="1"/>
  <c r="H546" i="1" s="1"/>
  <c r="G78" i="1"/>
  <c r="G104" i="1" s="1"/>
  <c r="G130" i="1" s="1"/>
  <c r="G156" i="1" s="1"/>
  <c r="G182" i="1" s="1"/>
  <c r="G208" i="1" s="1"/>
  <c r="G234" i="1" s="1"/>
  <c r="G260" i="1" s="1"/>
  <c r="G286" i="1" s="1"/>
  <c r="G312" i="1" s="1"/>
  <c r="G338" i="1" s="1"/>
  <c r="G364" i="1" s="1"/>
  <c r="G390" i="1" s="1"/>
  <c r="G416" i="1" s="1"/>
  <c r="G442" i="1" s="1"/>
  <c r="G468" i="1" s="1"/>
  <c r="G494" i="1" s="1"/>
  <c r="G520" i="1" s="1"/>
  <c r="G546" i="1" s="1"/>
  <c r="B74" i="1"/>
  <c r="B100" i="1" s="1"/>
  <c r="B126" i="1" s="1"/>
  <c r="B152" i="1" s="1"/>
  <c r="B178" i="1" s="1"/>
  <c r="B204" i="1" s="1"/>
  <c r="B230" i="1" s="1"/>
  <c r="B256" i="1" s="1"/>
  <c r="B282" i="1" s="1"/>
  <c r="B308" i="1" s="1"/>
  <c r="B334" i="1" s="1"/>
  <c r="B360" i="1" s="1"/>
  <c r="B386" i="1" s="1"/>
  <c r="B412" i="1" s="1"/>
  <c r="B438" i="1" s="1"/>
  <c r="B464" i="1" s="1"/>
  <c r="B490" i="1" s="1"/>
  <c r="B516" i="1" s="1"/>
  <c r="B542" i="1" s="1"/>
  <c r="M72" i="1"/>
  <c r="L72" i="1"/>
  <c r="M71" i="1"/>
  <c r="L71" i="1"/>
  <c r="U70" i="1"/>
  <c r="M70" i="1"/>
  <c r="L70" i="1"/>
  <c r="B70" i="1"/>
  <c r="V69" i="1"/>
  <c r="U69" i="1"/>
  <c r="M69" i="1"/>
  <c r="L69" i="1"/>
  <c r="C69" i="1"/>
  <c r="B69" i="1"/>
  <c r="V68" i="1"/>
  <c r="U68" i="1"/>
  <c r="M68" i="1"/>
  <c r="L68" i="1"/>
  <c r="C68" i="1"/>
  <c r="B68" i="1"/>
  <c r="V67" i="1"/>
  <c r="U67" i="1"/>
  <c r="M67" i="1"/>
  <c r="L67" i="1"/>
  <c r="C67" i="1"/>
  <c r="B67" i="1"/>
  <c r="V66" i="1"/>
  <c r="U66" i="1"/>
  <c r="M66" i="1"/>
  <c r="L66" i="1"/>
  <c r="C66" i="1"/>
  <c r="B66" i="1"/>
  <c r="V65" i="1"/>
  <c r="U65" i="1"/>
  <c r="M65" i="1"/>
  <c r="L65" i="1"/>
  <c r="C65" i="1"/>
  <c r="B65" i="1"/>
  <c r="V64" i="1"/>
  <c r="U64" i="1"/>
  <c r="M64" i="1"/>
  <c r="L64" i="1"/>
  <c r="C64" i="1"/>
  <c r="B64" i="1"/>
  <c r="V63" i="1"/>
  <c r="U63" i="1"/>
  <c r="M63" i="1"/>
  <c r="L63" i="1"/>
  <c r="C63" i="1"/>
  <c r="B63" i="1"/>
  <c r="V62" i="1"/>
  <c r="U62" i="1"/>
  <c r="M62" i="1"/>
  <c r="L62" i="1"/>
  <c r="C62" i="1"/>
  <c r="B62" i="1"/>
  <c r="V61" i="1"/>
  <c r="U61" i="1"/>
  <c r="M61" i="1"/>
  <c r="L61" i="1"/>
  <c r="C61" i="1"/>
  <c r="B61" i="1"/>
  <c r="V60" i="1"/>
  <c r="U60" i="1"/>
  <c r="M60" i="1"/>
  <c r="L60" i="1"/>
  <c r="C60" i="1"/>
  <c r="B60" i="1"/>
  <c r="V59" i="1"/>
  <c r="U59" i="1"/>
  <c r="M59" i="1"/>
  <c r="L59" i="1"/>
  <c r="C59" i="1"/>
  <c r="B59" i="1"/>
  <c r="V58" i="1"/>
  <c r="U58" i="1"/>
  <c r="M58" i="1"/>
  <c r="L58" i="1"/>
  <c r="C58" i="1"/>
  <c r="B58" i="1"/>
  <c r="V57" i="1"/>
  <c r="U57" i="1"/>
  <c r="M57" i="1"/>
  <c r="L57" i="1"/>
  <c r="C57" i="1"/>
  <c r="B57" i="1"/>
  <c r="V56" i="1"/>
  <c r="U56" i="1"/>
  <c r="M56" i="1"/>
  <c r="L56" i="1"/>
  <c r="C56" i="1"/>
  <c r="B56" i="1"/>
  <c r="V55" i="1"/>
  <c r="U55" i="1"/>
  <c r="M55" i="1"/>
  <c r="L55" i="1"/>
  <c r="C55" i="1"/>
  <c r="B55" i="1"/>
  <c r="V54" i="1"/>
  <c r="U54" i="1"/>
  <c r="M54" i="1"/>
  <c r="L54" i="1"/>
  <c r="C54" i="1"/>
  <c r="B54" i="1"/>
  <c r="V53" i="1"/>
  <c r="U53" i="1"/>
  <c r="M53" i="1"/>
  <c r="L53" i="1"/>
  <c r="C53" i="1"/>
  <c r="B53" i="1"/>
  <c r="J44" i="1"/>
  <c r="I44" i="1"/>
  <c r="H44" i="1"/>
  <c r="G44" i="1"/>
  <c r="F44" i="1"/>
  <c r="E44" i="1"/>
  <c r="D44" i="1"/>
  <c r="J43" i="1"/>
  <c r="I43" i="1"/>
  <c r="H43" i="1"/>
  <c r="G43" i="1"/>
  <c r="F43" i="1"/>
  <c r="E43" i="1"/>
  <c r="D43" i="1"/>
  <c r="J42" i="1"/>
  <c r="I42" i="1"/>
  <c r="H42" i="1"/>
  <c r="G42" i="1"/>
  <c r="F42" i="1"/>
  <c r="E42" i="1"/>
  <c r="D42" i="1"/>
  <c r="J41" i="1"/>
  <c r="I41" i="1"/>
  <c r="H41" i="1"/>
  <c r="G41" i="1"/>
  <c r="F41" i="1"/>
  <c r="E41" i="1"/>
  <c r="D41" i="1"/>
  <c r="J40" i="1"/>
  <c r="I40" i="1"/>
  <c r="H40" i="1"/>
  <c r="G40" i="1"/>
  <c r="F40" i="1"/>
  <c r="E40" i="1"/>
  <c r="D40" i="1"/>
  <c r="J39" i="1"/>
  <c r="I39" i="1"/>
  <c r="H39" i="1"/>
  <c r="G39" i="1"/>
  <c r="F39" i="1"/>
  <c r="E39" i="1"/>
  <c r="D39" i="1"/>
  <c r="J38" i="1"/>
  <c r="I38" i="1"/>
  <c r="H38" i="1"/>
  <c r="G38" i="1"/>
  <c r="F38" i="1"/>
  <c r="E38" i="1"/>
  <c r="D38" i="1"/>
  <c r="J37" i="1"/>
  <c r="I37" i="1"/>
  <c r="H37" i="1"/>
  <c r="G37" i="1"/>
  <c r="F37" i="1"/>
  <c r="E37" i="1"/>
  <c r="D37" i="1"/>
  <c r="J36" i="1"/>
  <c r="I36" i="1"/>
  <c r="H36" i="1"/>
  <c r="G36" i="1"/>
  <c r="F36" i="1"/>
  <c r="E36" i="1"/>
  <c r="D36" i="1"/>
  <c r="J35" i="1"/>
  <c r="I35" i="1"/>
  <c r="H35" i="1"/>
  <c r="G35" i="1"/>
  <c r="F35" i="1"/>
  <c r="E35" i="1"/>
  <c r="D35" i="1"/>
  <c r="J34" i="1"/>
  <c r="I34" i="1"/>
  <c r="H34" i="1"/>
  <c r="G34" i="1"/>
  <c r="F34" i="1"/>
  <c r="E34" i="1"/>
  <c r="D34" i="1"/>
  <c r="J33" i="1"/>
  <c r="I33" i="1"/>
  <c r="H33" i="1"/>
  <c r="G33" i="1"/>
  <c r="F33" i="1"/>
  <c r="E33" i="1"/>
  <c r="D33" i="1"/>
  <c r="J32" i="1"/>
  <c r="I32" i="1"/>
  <c r="H32" i="1"/>
  <c r="G32" i="1"/>
  <c r="F32" i="1"/>
  <c r="E32" i="1"/>
  <c r="D32" i="1"/>
  <c r="J31" i="1"/>
  <c r="I31" i="1"/>
  <c r="H31" i="1"/>
  <c r="G31" i="1"/>
  <c r="F31" i="1"/>
  <c r="E31" i="1"/>
  <c r="D31" i="1"/>
  <c r="J30" i="1"/>
  <c r="I30" i="1"/>
  <c r="H30" i="1"/>
  <c r="G30" i="1"/>
  <c r="F30" i="1"/>
  <c r="E30" i="1"/>
  <c r="D30" i="1"/>
  <c r="J29" i="1"/>
  <c r="I29" i="1"/>
  <c r="H29" i="1"/>
  <c r="G29" i="1"/>
  <c r="F29" i="1"/>
  <c r="E29" i="1"/>
  <c r="D29" i="1"/>
  <c r="J28" i="1"/>
  <c r="I28" i="1"/>
  <c r="H28" i="1"/>
  <c r="G28" i="1"/>
  <c r="F28" i="1"/>
  <c r="E28" i="1"/>
  <c r="D28" i="1"/>
  <c r="J27" i="1"/>
  <c r="I27" i="1"/>
  <c r="H27" i="1"/>
  <c r="G27" i="1"/>
  <c r="F27" i="1"/>
  <c r="E27" i="1"/>
  <c r="D27" i="1"/>
  <c r="J26" i="1"/>
  <c r="I26" i="1"/>
  <c r="H26" i="1"/>
  <c r="G26" i="1"/>
  <c r="F26" i="1"/>
  <c r="E26" i="1"/>
  <c r="D26" i="1"/>
  <c r="J25" i="1"/>
  <c r="I25" i="1"/>
  <c r="H25" i="1"/>
  <c r="G25" i="1"/>
  <c r="F25" i="1"/>
  <c r="E25" i="1"/>
  <c r="D25" i="1"/>
  <c r="AD21" i="1"/>
  <c r="AB21" i="1"/>
  <c r="AE21" i="1" s="1"/>
  <c r="O21" i="1"/>
  <c r="Q21" i="1" s="1"/>
  <c r="AD20" i="1"/>
  <c r="AB20" i="1"/>
  <c r="AE20" i="1" s="1"/>
  <c r="O20" i="1"/>
  <c r="Q20" i="1" s="1"/>
  <c r="AD19" i="1"/>
  <c r="AB19" i="1"/>
  <c r="AE19" i="1" s="1"/>
  <c r="O19" i="1"/>
  <c r="Q19" i="1" s="1"/>
  <c r="AD18" i="1"/>
  <c r="AB18" i="1"/>
  <c r="AE18" i="1" s="1"/>
  <c r="O18" i="1"/>
  <c r="Q18" i="1" s="1"/>
  <c r="AD17" i="1"/>
  <c r="AB17" i="1"/>
  <c r="AE17" i="1" s="1"/>
  <c r="O17" i="1"/>
  <c r="Q17" i="1" s="1"/>
  <c r="AD16" i="1"/>
  <c r="AB16" i="1"/>
  <c r="AE16" i="1" s="1"/>
  <c r="O16" i="1"/>
  <c r="Q16" i="1" s="1"/>
  <c r="AD15" i="1"/>
  <c r="AB15" i="1"/>
  <c r="AE15" i="1" s="1"/>
  <c r="O15" i="1"/>
  <c r="Q15" i="1" s="1"/>
  <c r="AD14" i="1"/>
  <c r="AB14" i="1"/>
  <c r="AE14" i="1" s="1"/>
  <c r="O14" i="1"/>
  <c r="Q14" i="1" s="1"/>
  <c r="AD13" i="1"/>
  <c r="AB13" i="1"/>
  <c r="AE13" i="1" s="1"/>
  <c r="O13" i="1"/>
  <c r="Q13" i="1" s="1"/>
  <c r="AD12" i="1"/>
  <c r="AB12" i="1"/>
  <c r="AE12" i="1" s="1"/>
  <c r="O12" i="1"/>
  <c r="Q12" i="1" s="1"/>
  <c r="AD11" i="1"/>
  <c r="AB11" i="1"/>
  <c r="AE11" i="1" s="1"/>
  <c r="O11" i="1"/>
  <c r="Q11" i="1" s="1"/>
  <c r="AD10" i="1"/>
  <c r="AB10" i="1"/>
  <c r="AE10" i="1" s="1"/>
  <c r="O10" i="1"/>
  <c r="Q10" i="1" s="1"/>
  <c r="AD9" i="1"/>
  <c r="AB9" i="1"/>
  <c r="AE9" i="1" s="1"/>
  <c r="O9" i="1"/>
  <c r="Q9" i="1" s="1"/>
  <c r="AD8" i="1"/>
  <c r="AB8" i="1"/>
  <c r="AE8" i="1" s="1"/>
  <c r="O8" i="1"/>
  <c r="Q8" i="1" s="1"/>
  <c r="AD7" i="1"/>
  <c r="AB7" i="1"/>
  <c r="AE7" i="1" s="1"/>
  <c r="O7" i="1"/>
  <c r="Q7" i="1" s="1"/>
  <c r="AD6" i="1"/>
  <c r="AB6" i="1"/>
  <c r="AE6" i="1" s="1"/>
  <c r="O6" i="1"/>
  <c r="Q6" i="1" s="1"/>
  <c r="AD5" i="1"/>
  <c r="AB5" i="1"/>
  <c r="AE5" i="1" s="1"/>
  <c r="O5" i="1"/>
  <c r="Q5" i="1" s="1"/>
  <c r="AD4" i="1"/>
  <c r="AB4" i="1"/>
  <c r="AE4" i="1" s="1"/>
  <c r="O4" i="1"/>
  <c r="Q4" i="1" s="1"/>
  <c r="AD3" i="1"/>
  <c r="AB3" i="1"/>
  <c r="AE3" i="1" s="1"/>
  <c r="O3" i="1"/>
  <c r="Q3" i="1" s="1"/>
  <c r="AD2" i="1"/>
  <c r="AB2" i="1"/>
  <c r="AE2" i="1" s="1"/>
  <c r="O2" i="1"/>
  <c r="Q2" i="1" s="1"/>
  <c r="P2" i="1" l="1"/>
  <c r="S2" i="1" s="1"/>
  <c r="W2" i="1" s="1"/>
  <c r="BU2" i="1"/>
  <c r="BV2" i="1" s="1"/>
  <c r="BE2" i="1"/>
  <c r="BF2" i="1" s="1"/>
  <c r="AO2" i="1"/>
  <c r="AP2" i="1" s="1"/>
  <c r="AC2" i="1"/>
  <c r="S48" i="1"/>
  <c r="R48" i="1"/>
  <c r="Q48" i="1"/>
  <c r="P48" i="1"/>
  <c r="K48" i="1" s="1"/>
  <c r="J48" i="1"/>
  <c r="I48" i="1"/>
  <c r="H48" i="1"/>
  <c r="G48" i="1"/>
  <c r="A48" i="1" s="1"/>
  <c r="P3" i="1"/>
  <c r="S3" i="1" s="1"/>
  <c r="W3" i="1" s="1"/>
  <c r="BU3" i="1"/>
  <c r="BV3" i="1" s="1"/>
  <c r="BE3" i="1"/>
  <c r="BF3" i="1" s="1"/>
  <c r="AO3" i="1"/>
  <c r="AP3" i="1" s="1"/>
  <c r="AC3" i="1"/>
  <c r="S74" i="1"/>
  <c r="R74" i="1"/>
  <c r="Q74" i="1"/>
  <c r="P74" i="1"/>
  <c r="K74" i="1" s="1"/>
  <c r="J74" i="1"/>
  <c r="I74" i="1"/>
  <c r="H74" i="1"/>
  <c r="G74" i="1"/>
  <c r="A74" i="1" s="1"/>
  <c r="BL3" i="1"/>
  <c r="BM3" i="1" s="1"/>
  <c r="P4" i="1"/>
  <c r="S4" i="1" s="1"/>
  <c r="W4" i="1" s="1"/>
  <c r="BU4" i="1"/>
  <c r="BV4" i="1" s="1"/>
  <c r="BE4" i="1"/>
  <c r="BF4" i="1" s="1"/>
  <c r="AO4" i="1"/>
  <c r="AP4" i="1" s="1"/>
  <c r="AC4" i="1"/>
  <c r="S100" i="1"/>
  <c r="R100" i="1"/>
  <c r="Q100" i="1"/>
  <c r="P100" i="1"/>
  <c r="K100" i="1" s="1"/>
  <c r="J100" i="1"/>
  <c r="I100" i="1"/>
  <c r="H100" i="1"/>
  <c r="G100" i="1"/>
  <c r="A100" i="1" s="1"/>
  <c r="BL4" i="1"/>
  <c r="BM4" i="1" s="1"/>
  <c r="P5" i="1"/>
  <c r="S5" i="1" s="1"/>
  <c r="W5" i="1" s="1"/>
  <c r="BU5" i="1"/>
  <c r="BV5" i="1" s="1"/>
  <c r="BE5" i="1"/>
  <c r="BF5" i="1" s="1"/>
  <c r="AO5" i="1"/>
  <c r="AP5" i="1" s="1"/>
  <c r="AC5" i="1"/>
  <c r="S126" i="1"/>
  <c r="R126" i="1"/>
  <c r="Q126" i="1"/>
  <c r="P126" i="1"/>
  <c r="K126" i="1" s="1"/>
  <c r="J126" i="1"/>
  <c r="I126" i="1"/>
  <c r="H126" i="1"/>
  <c r="G126" i="1"/>
  <c r="A126" i="1" s="1"/>
  <c r="BL5" i="1"/>
  <c r="BM5" i="1" s="1"/>
  <c r="P6" i="1"/>
  <c r="S6" i="1" s="1"/>
  <c r="W6" i="1" s="1"/>
  <c r="BU6" i="1"/>
  <c r="BV6" i="1" s="1"/>
  <c r="BE6" i="1"/>
  <c r="BF6" i="1" s="1"/>
  <c r="AO6" i="1"/>
  <c r="AP6" i="1" s="1"/>
  <c r="AC6" i="1"/>
  <c r="S152" i="1"/>
  <c r="R152" i="1"/>
  <c r="Q152" i="1"/>
  <c r="P152" i="1"/>
  <c r="K152" i="1" s="1"/>
  <c r="J152" i="1"/>
  <c r="I152" i="1"/>
  <c r="H152" i="1"/>
  <c r="G152" i="1"/>
  <c r="A152" i="1" s="1"/>
  <c r="BL6" i="1"/>
  <c r="BM6" i="1" s="1"/>
  <c r="P7" i="1"/>
  <c r="S7" i="1" s="1"/>
  <c r="W7" i="1" s="1"/>
  <c r="BU7" i="1"/>
  <c r="BV7" i="1" s="1"/>
  <c r="BE7" i="1"/>
  <c r="BF7" i="1" s="1"/>
  <c r="AO7" i="1"/>
  <c r="AP7" i="1" s="1"/>
  <c r="AC7" i="1"/>
  <c r="S178" i="1"/>
  <c r="R178" i="1"/>
  <c r="Q178" i="1"/>
  <c r="P178" i="1"/>
  <c r="K178" i="1" s="1"/>
  <c r="J178" i="1"/>
  <c r="I178" i="1"/>
  <c r="H178" i="1"/>
  <c r="G178" i="1"/>
  <c r="A178" i="1" s="1"/>
  <c r="BL7" i="1"/>
  <c r="BM7" i="1" s="1"/>
  <c r="P8" i="1"/>
  <c r="S8" i="1" s="1"/>
  <c r="W8" i="1" s="1"/>
  <c r="BU8" i="1"/>
  <c r="BV8" i="1" s="1"/>
  <c r="BE8" i="1"/>
  <c r="BF8" i="1" s="1"/>
  <c r="AO8" i="1"/>
  <c r="AP8" i="1" s="1"/>
  <c r="AC8" i="1"/>
  <c r="S204" i="1"/>
  <c r="R204" i="1"/>
  <c r="Q204" i="1"/>
  <c r="P204" i="1"/>
  <c r="K204" i="1" s="1"/>
  <c r="J204" i="1"/>
  <c r="I204" i="1"/>
  <c r="H204" i="1"/>
  <c r="G204" i="1"/>
  <c r="A204" i="1" s="1"/>
  <c r="BL8" i="1"/>
  <c r="BM8" i="1" s="1"/>
  <c r="P9" i="1"/>
  <c r="S9" i="1" s="1"/>
  <c r="W9" i="1" s="1"/>
  <c r="BU9" i="1"/>
  <c r="BV9" i="1" s="1"/>
  <c r="BE9" i="1"/>
  <c r="BF9" i="1" s="1"/>
  <c r="AO9" i="1"/>
  <c r="AP9" i="1" s="1"/>
  <c r="AC9" i="1"/>
  <c r="S230" i="1"/>
  <c r="R230" i="1"/>
  <c r="Q230" i="1"/>
  <c r="P230" i="1"/>
  <c r="K230" i="1" s="1"/>
  <c r="J230" i="1"/>
  <c r="I230" i="1"/>
  <c r="H230" i="1"/>
  <c r="G230" i="1"/>
  <c r="A230" i="1" s="1"/>
  <c r="BL9" i="1"/>
  <c r="BM9" i="1" s="1"/>
  <c r="P10" i="1"/>
  <c r="S10" i="1" s="1"/>
  <c r="W10" i="1" s="1"/>
  <c r="BU10" i="1"/>
  <c r="BV10" i="1" s="1"/>
  <c r="BE10" i="1"/>
  <c r="BF10" i="1" s="1"/>
  <c r="AO10" i="1"/>
  <c r="AP10" i="1" s="1"/>
  <c r="AC10" i="1"/>
  <c r="S256" i="1"/>
  <c r="R256" i="1"/>
  <c r="Q256" i="1"/>
  <c r="P256" i="1"/>
  <c r="K256" i="1" s="1"/>
  <c r="J256" i="1"/>
  <c r="I256" i="1"/>
  <c r="H256" i="1"/>
  <c r="G256" i="1"/>
  <c r="A256" i="1" s="1"/>
  <c r="BL10" i="1"/>
  <c r="BM10" i="1" s="1"/>
  <c r="P11" i="1"/>
  <c r="S11" i="1" s="1"/>
  <c r="W11" i="1" s="1"/>
  <c r="BU11" i="1"/>
  <c r="BV11" i="1" s="1"/>
  <c r="BE11" i="1"/>
  <c r="BF11" i="1" s="1"/>
  <c r="AO11" i="1"/>
  <c r="AP11" i="1" s="1"/>
  <c r="AC11" i="1"/>
  <c r="H464" i="1"/>
  <c r="S282" i="1"/>
  <c r="R282" i="1"/>
  <c r="Q282" i="1"/>
  <c r="P282" i="1"/>
  <c r="K282" i="1" s="1"/>
  <c r="J282" i="1"/>
  <c r="I282" i="1"/>
  <c r="H282" i="1"/>
  <c r="G282" i="1"/>
  <c r="A282" i="1" s="1"/>
  <c r="BL11" i="1"/>
  <c r="BM11" i="1" s="1"/>
  <c r="P12" i="1"/>
  <c r="S12" i="1" s="1"/>
  <c r="W12" i="1" s="1"/>
  <c r="BU12" i="1"/>
  <c r="BV12" i="1" s="1"/>
  <c r="BE12" i="1"/>
  <c r="BF12" i="1" s="1"/>
  <c r="AO12" i="1"/>
  <c r="AP12" i="1" s="1"/>
  <c r="AC12" i="1"/>
  <c r="S308" i="1"/>
  <c r="R308" i="1"/>
  <c r="Q308" i="1"/>
  <c r="P308" i="1"/>
  <c r="K308" i="1" s="1"/>
  <c r="J308" i="1"/>
  <c r="I308" i="1"/>
  <c r="H308" i="1"/>
  <c r="G308" i="1"/>
  <c r="A308" i="1" s="1"/>
  <c r="BL12" i="1"/>
  <c r="BM12" i="1" s="1"/>
  <c r="P13" i="1"/>
  <c r="S13" i="1" s="1"/>
  <c r="W13" i="1" s="1"/>
  <c r="BU13" i="1"/>
  <c r="BV13" i="1" s="1"/>
  <c r="BE13" i="1"/>
  <c r="BF13" i="1" s="1"/>
  <c r="AO13" i="1"/>
  <c r="AP13" i="1" s="1"/>
  <c r="AC13" i="1"/>
  <c r="S334" i="1"/>
  <c r="R334" i="1"/>
  <c r="Q334" i="1"/>
  <c r="P334" i="1"/>
  <c r="K334" i="1" s="1"/>
  <c r="J334" i="1"/>
  <c r="I334" i="1"/>
  <c r="H334" i="1"/>
  <c r="G334" i="1"/>
  <c r="A334" i="1" s="1"/>
  <c r="BL13" i="1"/>
  <c r="BM13" i="1" s="1"/>
  <c r="P14" i="1"/>
  <c r="S14" i="1" s="1"/>
  <c r="W14" i="1" s="1"/>
  <c r="BU14" i="1"/>
  <c r="BV14" i="1" s="1"/>
  <c r="BE14" i="1"/>
  <c r="BF14" i="1" s="1"/>
  <c r="AO14" i="1"/>
  <c r="AP14" i="1" s="1"/>
  <c r="AC14" i="1"/>
  <c r="S360" i="1"/>
  <c r="R360" i="1"/>
  <c r="Q360" i="1"/>
  <c r="P360" i="1"/>
  <c r="K360" i="1" s="1"/>
  <c r="J360" i="1"/>
  <c r="I360" i="1"/>
  <c r="H360" i="1"/>
  <c r="G360" i="1"/>
  <c r="A360" i="1" s="1"/>
  <c r="BL14" i="1"/>
  <c r="BM14" i="1" s="1"/>
  <c r="P15" i="1"/>
  <c r="S15" i="1" s="1"/>
  <c r="W15" i="1" s="1"/>
  <c r="BU15" i="1"/>
  <c r="BV15" i="1" s="1"/>
  <c r="BE15" i="1"/>
  <c r="BF15" i="1" s="1"/>
  <c r="AO15" i="1"/>
  <c r="AP15" i="1" s="1"/>
  <c r="AC15" i="1"/>
  <c r="S386" i="1"/>
  <c r="R386" i="1"/>
  <c r="Q386" i="1"/>
  <c r="P386" i="1"/>
  <c r="K386" i="1" s="1"/>
  <c r="J386" i="1"/>
  <c r="I386" i="1"/>
  <c r="H386" i="1"/>
  <c r="G386" i="1"/>
  <c r="A386" i="1" s="1"/>
  <c r="BL15" i="1"/>
  <c r="BM15" i="1" s="1"/>
  <c r="P16" i="1"/>
  <c r="S16" i="1" s="1"/>
  <c r="W16" i="1" s="1"/>
  <c r="BU16" i="1"/>
  <c r="BV16" i="1" s="1"/>
  <c r="BE16" i="1"/>
  <c r="BF16" i="1" s="1"/>
  <c r="AO16" i="1"/>
  <c r="AP16" i="1" s="1"/>
  <c r="AC16" i="1"/>
  <c r="S412" i="1"/>
  <c r="R412" i="1"/>
  <c r="Q412" i="1"/>
  <c r="P412" i="1"/>
  <c r="K412" i="1" s="1"/>
  <c r="J412" i="1"/>
  <c r="I412" i="1"/>
  <c r="H412" i="1"/>
  <c r="G412" i="1"/>
  <c r="A412" i="1" s="1"/>
  <c r="BL16" i="1"/>
  <c r="BM16" i="1" s="1"/>
  <c r="P17" i="1"/>
  <c r="S17" i="1" s="1"/>
  <c r="W17" i="1" s="1"/>
  <c r="BU17" i="1"/>
  <c r="BV17" i="1" s="1"/>
  <c r="BE17" i="1"/>
  <c r="BF17" i="1" s="1"/>
  <c r="AO17" i="1"/>
  <c r="AP17" i="1" s="1"/>
  <c r="AC17" i="1"/>
  <c r="S438" i="1"/>
  <c r="R438" i="1"/>
  <c r="Q438" i="1"/>
  <c r="P438" i="1"/>
  <c r="K438" i="1" s="1"/>
  <c r="J438" i="1"/>
  <c r="I438" i="1"/>
  <c r="H438" i="1"/>
  <c r="G438" i="1"/>
  <c r="A438" i="1" s="1"/>
  <c r="BL17" i="1"/>
  <c r="BM17" i="1" s="1"/>
  <c r="P18" i="1"/>
  <c r="S18" i="1" s="1"/>
  <c r="W18" i="1" s="1"/>
  <c r="BU18" i="1"/>
  <c r="BV18" i="1" s="1"/>
  <c r="BE18" i="1"/>
  <c r="BF18" i="1" s="1"/>
  <c r="AO18" i="1"/>
  <c r="AP18" i="1" s="1"/>
  <c r="AC18" i="1"/>
  <c r="S464" i="1"/>
  <c r="R464" i="1"/>
  <c r="Q464" i="1"/>
  <c r="P464" i="1"/>
  <c r="K464" i="1" s="1"/>
  <c r="J464" i="1"/>
  <c r="I464" i="1"/>
  <c r="G464" i="1"/>
  <c r="A464" i="1" s="1"/>
  <c r="BL18" i="1"/>
  <c r="BM18" i="1" s="1"/>
  <c r="P19" i="1"/>
  <c r="S19" i="1" s="1"/>
  <c r="W19" i="1" s="1"/>
  <c r="BU19" i="1"/>
  <c r="BV19" i="1" s="1"/>
  <c r="BE19" i="1"/>
  <c r="BF19" i="1" s="1"/>
  <c r="AO19" i="1"/>
  <c r="AP19" i="1" s="1"/>
  <c r="AC19" i="1"/>
  <c r="S490" i="1"/>
  <c r="R490" i="1"/>
  <c r="Q490" i="1"/>
  <c r="P490" i="1"/>
  <c r="K490" i="1" s="1"/>
  <c r="J490" i="1"/>
  <c r="I490" i="1"/>
  <c r="H490" i="1"/>
  <c r="G490" i="1"/>
  <c r="A490" i="1" s="1"/>
  <c r="BL19" i="1"/>
  <c r="BM19" i="1" s="1"/>
  <c r="P20" i="1"/>
  <c r="S20" i="1" s="1"/>
  <c r="W20" i="1" s="1"/>
  <c r="BU20" i="1"/>
  <c r="BV20" i="1" s="1"/>
  <c r="BE20" i="1"/>
  <c r="BF20" i="1" s="1"/>
  <c r="AO20" i="1"/>
  <c r="AP20" i="1" s="1"/>
  <c r="AC20" i="1"/>
  <c r="S516" i="1"/>
  <c r="R516" i="1"/>
  <c r="Q516" i="1"/>
  <c r="P516" i="1"/>
  <c r="K516" i="1" s="1"/>
  <c r="J516" i="1"/>
  <c r="I516" i="1"/>
  <c r="H516" i="1"/>
  <c r="G516" i="1"/>
  <c r="A516" i="1" s="1"/>
  <c r="BL20" i="1"/>
  <c r="BM20" i="1" s="1"/>
  <c r="P21" i="1"/>
  <c r="S21" i="1" s="1"/>
  <c r="W21" i="1" s="1"/>
  <c r="BU21" i="1"/>
  <c r="BV21" i="1" s="1"/>
  <c r="BE21" i="1"/>
  <c r="BF21" i="1" s="1"/>
  <c r="AO21" i="1"/>
  <c r="AP21" i="1" s="1"/>
  <c r="AC21" i="1"/>
  <c r="S542" i="1"/>
  <c r="R542" i="1"/>
  <c r="Q542" i="1"/>
  <c r="P542" i="1"/>
  <c r="K542" i="1" s="1"/>
  <c r="J542" i="1"/>
  <c r="I542" i="1"/>
  <c r="H542" i="1"/>
  <c r="G542" i="1"/>
  <c r="A542" i="1" s="1"/>
  <c r="BL21" i="1"/>
  <c r="BM21" i="1" s="1"/>
  <c r="BO21" i="1" l="1"/>
  <c r="BP21" i="1" s="1"/>
  <c r="BQ21" i="1" s="1"/>
  <c r="K566" i="1"/>
  <c r="K565" i="1"/>
  <c r="T564" i="1"/>
  <c r="K564" i="1"/>
  <c r="A564" i="1"/>
  <c r="T563" i="1"/>
  <c r="K563" i="1"/>
  <c r="A563" i="1"/>
  <c r="T562" i="1"/>
  <c r="K562" i="1"/>
  <c r="A562" i="1"/>
  <c r="T561" i="1"/>
  <c r="K561" i="1"/>
  <c r="A561" i="1"/>
  <c r="T560" i="1"/>
  <c r="K560" i="1"/>
  <c r="A560" i="1"/>
  <c r="T559" i="1"/>
  <c r="K559" i="1"/>
  <c r="A559" i="1"/>
  <c r="T558" i="1"/>
  <c r="K558" i="1"/>
  <c r="A558" i="1"/>
  <c r="T557" i="1"/>
  <c r="K557" i="1"/>
  <c r="A557" i="1"/>
  <c r="T556" i="1"/>
  <c r="K556" i="1"/>
  <c r="A556" i="1"/>
  <c r="T555" i="1"/>
  <c r="K555" i="1"/>
  <c r="A555" i="1"/>
  <c r="T554" i="1"/>
  <c r="K554" i="1"/>
  <c r="A554" i="1"/>
  <c r="T553" i="1"/>
  <c r="K553" i="1"/>
  <c r="A553" i="1"/>
  <c r="T552" i="1"/>
  <c r="K552" i="1"/>
  <c r="A552" i="1"/>
  <c r="T551" i="1"/>
  <c r="K551" i="1"/>
  <c r="A551" i="1"/>
  <c r="T550" i="1"/>
  <c r="K550" i="1"/>
  <c r="A550" i="1"/>
  <c r="T549" i="1"/>
  <c r="K549" i="1"/>
  <c r="A549" i="1"/>
  <c r="T548" i="1"/>
  <c r="K548" i="1"/>
  <c r="A548" i="1"/>
  <c r="T547" i="1"/>
  <c r="K547" i="1"/>
  <c r="A547" i="1"/>
  <c r="T546" i="1"/>
  <c r="K546" i="1"/>
  <c r="AV21" i="1" s="1"/>
  <c r="A546" i="1"/>
  <c r="AF21" i="1" s="1"/>
  <c r="BO20" i="1"/>
  <c r="BP20" i="1" s="1"/>
  <c r="BQ20" i="1" s="1"/>
  <c r="K540" i="1"/>
  <c r="K539" i="1"/>
  <c r="T538" i="1"/>
  <c r="K538" i="1"/>
  <c r="A538" i="1"/>
  <c r="T537" i="1"/>
  <c r="K537" i="1"/>
  <c r="A537" i="1"/>
  <c r="T536" i="1"/>
  <c r="K536" i="1"/>
  <c r="A536" i="1"/>
  <c r="T535" i="1"/>
  <c r="K535" i="1"/>
  <c r="A535" i="1"/>
  <c r="T534" i="1"/>
  <c r="K534" i="1"/>
  <c r="A534" i="1"/>
  <c r="T533" i="1"/>
  <c r="K533" i="1"/>
  <c r="A533" i="1"/>
  <c r="T532" i="1"/>
  <c r="K532" i="1"/>
  <c r="A532" i="1"/>
  <c r="T531" i="1"/>
  <c r="K531" i="1"/>
  <c r="A531" i="1"/>
  <c r="T530" i="1"/>
  <c r="K530" i="1"/>
  <c r="A530" i="1"/>
  <c r="T529" i="1"/>
  <c r="K529" i="1"/>
  <c r="A529" i="1"/>
  <c r="T528" i="1"/>
  <c r="K528" i="1"/>
  <c r="A528" i="1"/>
  <c r="T527" i="1"/>
  <c r="K527" i="1"/>
  <c r="A527" i="1"/>
  <c r="T526" i="1"/>
  <c r="K526" i="1"/>
  <c r="A526" i="1"/>
  <c r="T525" i="1"/>
  <c r="K525" i="1"/>
  <c r="A525" i="1"/>
  <c r="T524" i="1"/>
  <c r="K524" i="1"/>
  <c r="A524" i="1"/>
  <c r="T523" i="1"/>
  <c r="K523" i="1"/>
  <c r="A523" i="1"/>
  <c r="T522" i="1"/>
  <c r="K522" i="1"/>
  <c r="A522" i="1"/>
  <c r="T521" i="1"/>
  <c r="K521" i="1"/>
  <c r="A521" i="1"/>
  <c r="T520" i="1"/>
  <c r="K520" i="1"/>
  <c r="AV20" i="1" s="1"/>
  <c r="A520" i="1"/>
  <c r="AF20" i="1" s="1"/>
  <c r="BO19" i="1"/>
  <c r="BP19" i="1" s="1"/>
  <c r="BQ19" i="1" s="1"/>
  <c r="K514" i="1"/>
  <c r="K513" i="1"/>
  <c r="T512" i="1"/>
  <c r="K512" i="1"/>
  <c r="A512" i="1"/>
  <c r="T511" i="1"/>
  <c r="K511" i="1"/>
  <c r="A511" i="1"/>
  <c r="T510" i="1"/>
  <c r="K510" i="1"/>
  <c r="A510" i="1"/>
  <c r="T509" i="1"/>
  <c r="K509" i="1"/>
  <c r="A509" i="1"/>
  <c r="T508" i="1"/>
  <c r="K508" i="1"/>
  <c r="A508" i="1"/>
  <c r="T507" i="1"/>
  <c r="K507" i="1"/>
  <c r="A507" i="1"/>
  <c r="T506" i="1"/>
  <c r="K506" i="1"/>
  <c r="A506" i="1"/>
  <c r="T505" i="1"/>
  <c r="K505" i="1"/>
  <c r="A505" i="1"/>
  <c r="T504" i="1"/>
  <c r="K504" i="1"/>
  <c r="A504" i="1"/>
  <c r="T503" i="1"/>
  <c r="K503" i="1"/>
  <c r="A503" i="1"/>
  <c r="T502" i="1"/>
  <c r="K502" i="1"/>
  <c r="A502" i="1"/>
  <c r="T501" i="1"/>
  <c r="K501" i="1"/>
  <c r="A501" i="1"/>
  <c r="T500" i="1"/>
  <c r="K500" i="1"/>
  <c r="A500" i="1"/>
  <c r="T499" i="1"/>
  <c r="K499" i="1"/>
  <c r="A499" i="1"/>
  <c r="T498" i="1"/>
  <c r="K498" i="1"/>
  <c r="A498" i="1"/>
  <c r="T497" i="1"/>
  <c r="K497" i="1"/>
  <c r="A497" i="1"/>
  <c r="T496" i="1"/>
  <c r="K496" i="1"/>
  <c r="A496" i="1"/>
  <c r="T495" i="1"/>
  <c r="K495" i="1"/>
  <c r="A495" i="1"/>
  <c r="T494" i="1"/>
  <c r="K494" i="1"/>
  <c r="AV19" i="1" s="1"/>
  <c r="A494" i="1"/>
  <c r="AF19" i="1" s="1"/>
  <c r="BO18" i="1"/>
  <c r="BP18" i="1" s="1"/>
  <c r="BQ18" i="1" s="1"/>
  <c r="K488" i="1"/>
  <c r="K487" i="1"/>
  <c r="T486" i="1"/>
  <c r="K486" i="1"/>
  <c r="A486" i="1"/>
  <c r="T485" i="1"/>
  <c r="K485" i="1"/>
  <c r="A485" i="1"/>
  <c r="T484" i="1"/>
  <c r="K484" i="1"/>
  <c r="A484" i="1"/>
  <c r="T483" i="1"/>
  <c r="K483" i="1"/>
  <c r="A483" i="1"/>
  <c r="T482" i="1"/>
  <c r="K482" i="1"/>
  <c r="A482" i="1"/>
  <c r="T481" i="1"/>
  <c r="K481" i="1"/>
  <c r="A481" i="1"/>
  <c r="T480" i="1"/>
  <c r="K480" i="1"/>
  <c r="A480" i="1"/>
  <c r="T479" i="1"/>
  <c r="K479" i="1"/>
  <c r="A479" i="1"/>
  <c r="T478" i="1"/>
  <c r="K478" i="1"/>
  <c r="A478" i="1"/>
  <c r="T477" i="1"/>
  <c r="K477" i="1"/>
  <c r="A477" i="1"/>
  <c r="T476" i="1"/>
  <c r="K476" i="1"/>
  <c r="A476" i="1"/>
  <c r="T475" i="1"/>
  <c r="K475" i="1"/>
  <c r="A475" i="1"/>
  <c r="T474" i="1"/>
  <c r="K474" i="1"/>
  <c r="A474" i="1"/>
  <c r="T473" i="1"/>
  <c r="K473" i="1"/>
  <c r="A473" i="1"/>
  <c r="T472" i="1"/>
  <c r="K472" i="1"/>
  <c r="A472" i="1"/>
  <c r="T471" i="1"/>
  <c r="K471" i="1"/>
  <c r="A471" i="1"/>
  <c r="T470" i="1"/>
  <c r="K470" i="1"/>
  <c r="A470" i="1"/>
  <c r="T469" i="1"/>
  <c r="K469" i="1"/>
  <c r="A469" i="1"/>
  <c r="T468" i="1"/>
  <c r="K468" i="1"/>
  <c r="AV18" i="1" s="1"/>
  <c r="A468" i="1"/>
  <c r="AF18" i="1" s="1"/>
  <c r="BO17" i="1"/>
  <c r="BP17" i="1" s="1"/>
  <c r="BQ17" i="1" s="1"/>
  <c r="K462" i="1"/>
  <c r="K461" i="1"/>
  <c r="T460" i="1"/>
  <c r="K460" i="1"/>
  <c r="A460" i="1"/>
  <c r="T459" i="1"/>
  <c r="K459" i="1"/>
  <c r="A459" i="1"/>
  <c r="T458" i="1"/>
  <c r="K458" i="1"/>
  <c r="A458" i="1"/>
  <c r="T457" i="1"/>
  <c r="K457" i="1"/>
  <c r="A457" i="1"/>
  <c r="T456" i="1"/>
  <c r="K456" i="1"/>
  <c r="A456" i="1"/>
  <c r="T455" i="1"/>
  <c r="K455" i="1"/>
  <c r="A455" i="1"/>
  <c r="T454" i="1"/>
  <c r="K454" i="1"/>
  <c r="A454" i="1"/>
  <c r="T453" i="1"/>
  <c r="K453" i="1"/>
  <c r="A453" i="1"/>
  <c r="T452" i="1"/>
  <c r="K452" i="1"/>
  <c r="A452" i="1"/>
  <c r="T451" i="1"/>
  <c r="K451" i="1"/>
  <c r="A451" i="1"/>
  <c r="T450" i="1"/>
  <c r="K450" i="1"/>
  <c r="A450" i="1"/>
  <c r="T449" i="1"/>
  <c r="K449" i="1"/>
  <c r="A449" i="1"/>
  <c r="T448" i="1"/>
  <c r="K448" i="1"/>
  <c r="A448" i="1"/>
  <c r="T447" i="1"/>
  <c r="K447" i="1"/>
  <c r="A447" i="1"/>
  <c r="T446" i="1"/>
  <c r="K446" i="1"/>
  <c r="A446" i="1"/>
  <c r="T445" i="1"/>
  <c r="K445" i="1"/>
  <c r="A445" i="1"/>
  <c r="T444" i="1"/>
  <c r="K444" i="1"/>
  <c r="A444" i="1"/>
  <c r="T443" i="1"/>
  <c r="K443" i="1"/>
  <c r="A443" i="1"/>
  <c r="T442" i="1"/>
  <c r="K442" i="1"/>
  <c r="AV17" i="1" s="1"/>
  <c r="A442" i="1"/>
  <c r="AF17" i="1" s="1"/>
  <c r="BO16" i="1"/>
  <c r="BP16" i="1" s="1"/>
  <c r="BQ16" i="1" s="1"/>
  <c r="K436" i="1"/>
  <c r="K435" i="1"/>
  <c r="T434" i="1"/>
  <c r="K434" i="1"/>
  <c r="A434" i="1"/>
  <c r="T433" i="1"/>
  <c r="K433" i="1"/>
  <c r="A433" i="1"/>
  <c r="T432" i="1"/>
  <c r="K432" i="1"/>
  <c r="A432" i="1"/>
  <c r="T431" i="1"/>
  <c r="K431" i="1"/>
  <c r="A431" i="1"/>
  <c r="T430" i="1"/>
  <c r="K430" i="1"/>
  <c r="A430" i="1"/>
  <c r="T429" i="1"/>
  <c r="K429" i="1"/>
  <c r="A429" i="1"/>
  <c r="T428" i="1"/>
  <c r="K428" i="1"/>
  <c r="A428" i="1"/>
  <c r="T427" i="1"/>
  <c r="K427" i="1"/>
  <c r="A427" i="1"/>
  <c r="T426" i="1"/>
  <c r="K426" i="1"/>
  <c r="A426" i="1"/>
  <c r="T425" i="1"/>
  <c r="K425" i="1"/>
  <c r="A425" i="1"/>
  <c r="T424" i="1"/>
  <c r="K424" i="1"/>
  <c r="A424" i="1"/>
  <c r="T423" i="1"/>
  <c r="K423" i="1"/>
  <c r="A423" i="1"/>
  <c r="T422" i="1"/>
  <c r="K422" i="1"/>
  <c r="A422" i="1"/>
  <c r="T421" i="1"/>
  <c r="K421" i="1"/>
  <c r="A421" i="1"/>
  <c r="T420" i="1"/>
  <c r="K420" i="1"/>
  <c r="A420" i="1"/>
  <c r="T419" i="1"/>
  <c r="K419" i="1"/>
  <c r="A419" i="1"/>
  <c r="T418" i="1"/>
  <c r="K418" i="1"/>
  <c r="A418" i="1"/>
  <c r="T417" i="1"/>
  <c r="K417" i="1"/>
  <c r="A417" i="1"/>
  <c r="T416" i="1"/>
  <c r="K416" i="1"/>
  <c r="AV16" i="1" s="1"/>
  <c r="A416" i="1"/>
  <c r="AF16" i="1" s="1"/>
  <c r="BO15" i="1"/>
  <c r="BP15" i="1" s="1"/>
  <c r="BQ15" i="1" s="1"/>
  <c r="K410" i="1"/>
  <c r="K409" i="1"/>
  <c r="T408" i="1"/>
  <c r="K408" i="1"/>
  <c r="A408" i="1"/>
  <c r="T407" i="1"/>
  <c r="K407" i="1"/>
  <c r="A407" i="1"/>
  <c r="T406" i="1"/>
  <c r="K406" i="1"/>
  <c r="A406" i="1"/>
  <c r="T405" i="1"/>
  <c r="K405" i="1"/>
  <c r="A405" i="1"/>
  <c r="T404" i="1"/>
  <c r="K404" i="1"/>
  <c r="A404" i="1"/>
  <c r="T403" i="1"/>
  <c r="K403" i="1"/>
  <c r="A403" i="1"/>
  <c r="T402" i="1"/>
  <c r="K402" i="1"/>
  <c r="A402" i="1"/>
  <c r="T401" i="1"/>
  <c r="K401" i="1"/>
  <c r="A401" i="1"/>
  <c r="T400" i="1"/>
  <c r="K400" i="1"/>
  <c r="A400" i="1"/>
  <c r="T399" i="1"/>
  <c r="K399" i="1"/>
  <c r="A399" i="1"/>
  <c r="T398" i="1"/>
  <c r="K398" i="1"/>
  <c r="A398" i="1"/>
  <c r="T397" i="1"/>
  <c r="K397" i="1"/>
  <c r="A397" i="1"/>
  <c r="T396" i="1"/>
  <c r="K396" i="1"/>
  <c r="A396" i="1"/>
  <c r="T395" i="1"/>
  <c r="K395" i="1"/>
  <c r="A395" i="1"/>
  <c r="T394" i="1"/>
  <c r="K394" i="1"/>
  <c r="A394" i="1"/>
  <c r="T393" i="1"/>
  <c r="K393" i="1"/>
  <c r="A393" i="1"/>
  <c r="T392" i="1"/>
  <c r="K392" i="1"/>
  <c r="A392" i="1"/>
  <c r="T391" i="1"/>
  <c r="K391" i="1"/>
  <c r="A391" i="1"/>
  <c r="T390" i="1"/>
  <c r="K390" i="1"/>
  <c r="AV15" i="1" s="1"/>
  <c r="A390" i="1"/>
  <c r="AF15" i="1" s="1"/>
  <c r="BO14" i="1"/>
  <c r="BP14" i="1" s="1"/>
  <c r="BQ14" i="1" s="1"/>
  <c r="K384" i="1"/>
  <c r="K383" i="1"/>
  <c r="T382" i="1"/>
  <c r="K382" i="1"/>
  <c r="A382" i="1"/>
  <c r="T381" i="1"/>
  <c r="K381" i="1"/>
  <c r="A381" i="1"/>
  <c r="T380" i="1"/>
  <c r="K380" i="1"/>
  <c r="A380" i="1"/>
  <c r="T379" i="1"/>
  <c r="K379" i="1"/>
  <c r="A379" i="1"/>
  <c r="T378" i="1"/>
  <c r="K378" i="1"/>
  <c r="A378" i="1"/>
  <c r="T377" i="1"/>
  <c r="K377" i="1"/>
  <c r="A377" i="1"/>
  <c r="T376" i="1"/>
  <c r="K376" i="1"/>
  <c r="A376" i="1"/>
  <c r="T375" i="1"/>
  <c r="K375" i="1"/>
  <c r="A375" i="1"/>
  <c r="T374" i="1"/>
  <c r="K374" i="1"/>
  <c r="A374" i="1"/>
  <c r="T373" i="1"/>
  <c r="K373" i="1"/>
  <c r="A373" i="1"/>
  <c r="T372" i="1"/>
  <c r="K372" i="1"/>
  <c r="A372" i="1"/>
  <c r="T371" i="1"/>
  <c r="K371" i="1"/>
  <c r="A371" i="1"/>
  <c r="T370" i="1"/>
  <c r="K370" i="1"/>
  <c r="A370" i="1"/>
  <c r="T369" i="1"/>
  <c r="K369" i="1"/>
  <c r="A369" i="1"/>
  <c r="T368" i="1"/>
  <c r="K368" i="1"/>
  <c r="A368" i="1"/>
  <c r="T367" i="1"/>
  <c r="K367" i="1"/>
  <c r="A367" i="1"/>
  <c r="T366" i="1"/>
  <c r="K366" i="1"/>
  <c r="A366" i="1"/>
  <c r="T365" i="1"/>
  <c r="K365" i="1"/>
  <c r="A365" i="1"/>
  <c r="T364" i="1"/>
  <c r="K364" i="1"/>
  <c r="AV14" i="1" s="1"/>
  <c r="A364" i="1"/>
  <c r="AF14" i="1" s="1"/>
  <c r="BO13" i="1"/>
  <c r="BP13" i="1" s="1"/>
  <c r="BQ13" i="1" s="1"/>
  <c r="K358" i="1"/>
  <c r="K357" i="1"/>
  <c r="T356" i="1"/>
  <c r="K356" i="1"/>
  <c r="A356" i="1"/>
  <c r="T355" i="1"/>
  <c r="K355" i="1"/>
  <c r="A355" i="1"/>
  <c r="T354" i="1"/>
  <c r="K354" i="1"/>
  <c r="A354" i="1"/>
  <c r="T353" i="1"/>
  <c r="K353" i="1"/>
  <c r="A353" i="1"/>
  <c r="T352" i="1"/>
  <c r="K352" i="1"/>
  <c r="A352" i="1"/>
  <c r="T351" i="1"/>
  <c r="K351" i="1"/>
  <c r="A351" i="1"/>
  <c r="T350" i="1"/>
  <c r="K350" i="1"/>
  <c r="A350" i="1"/>
  <c r="T349" i="1"/>
  <c r="K349" i="1"/>
  <c r="A349" i="1"/>
  <c r="T348" i="1"/>
  <c r="K348" i="1"/>
  <c r="A348" i="1"/>
  <c r="T347" i="1"/>
  <c r="K347" i="1"/>
  <c r="A347" i="1"/>
  <c r="T346" i="1"/>
  <c r="K346" i="1"/>
  <c r="A346" i="1"/>
  <c r="T345" i="1"/>
  <c r="K345" i="1"/>
  <c r="A345" i="1"/>
  <c r="T344" i="1"/>
  <c r="K344" i="1"/>
  <c r="A344" i="1"/>
  <c r="T343" i="1"/>
  <c r="K343" i="1"/>
  <c r="A343" i="1"/>
  <c r="T342" i="1"/>
  <c r="K342" i="1"/>
  <c r="A342" i="1"/>
  <c r="T341" i="1"/>
  <c r="K341" i="1"/>
  <c r="A341" i="1"/>
  <c r="T340" i="1"/>
  <c r="K340" i="1"/>
  <c r="A340" i="1"/>
  <c r="T339" i="1"/>
  <c r="K339" i="1"/>
  <c r="A339" i="1"/>
  <c r="T338" i="1"/>
  <c r="K338" i="1"/>
  <c r="AV13" i="1" s="1"/>
  <c r="A338" i="1"/>
  <c r="AF13" i="1" s="1"/>
  <c r="BO12" i="1"/>
  <c r="BP12" i="1" s="1"/>
  <c r="BQ12" i="1" s="1"/>
  <c r="K332" i="1"/>
  <c r="K331" i="1"/>
  <c r="T330" i="1"/>
  <c r="K330" i="1"/>
  <c r="A330" i="1"/>
  <c r="T329" i="1"/>
  <c r="K329" i="1"/>
  <c r="A329" i="1"/>
  <c r="T328" i="1"/>
  <c r="K328" i="1"/>
  <c r="A328" i="1"/>
  <c r="T327" i="1"/>
  <c r="K327" i="1"/>
  <c r="A327" i="1"/>
  <c r="T326" i="1"/>
  <c r="K326" i="1"/>
  <c r="A326" i="1"/>
  <c r="T325" i="1"/>
  <c r="K325" i="1"/>
  <c r="A325" i="1"/>
  <c r="T324" i="1"/>
  <c r="K324" i="1"/>
  <c r="A324" i="1"/>
  <c r="T323" i="1"/>
  <c r="K323" i="1"/>
  <c r="A323" i="1"/>
  <c r="T322" i="1"/>
  <c r="K322" i="1"/>
  <c r="A322" i="1"/>
  <c r="T321" i="1"/>
  <c r="K321" i="1"/>
  <c r="A321" i="1"/>
  <c r="T320" i="1"/>
  <c r="K320" i="1"/>
  <c r="A320" i="1"/>
  <c r="T319" i="1"/>
  <c r="K319" i="1"/>
  <c r="A319" i="1"/>
  <c r="T318" i="1"/>
  <c r="K318" i="1"/>
  <c r="A318" i="1"/>
  <c r="T317" i="1"/>
  <c r="K317" i="1"/>
  <c r="A317" i="1"/>
  <c r="T316" i="1"/>
  <c r="K316" i="1"/>
  <c r="A316" i="1"/>
  <c r="T315" i="1"/>
  <c r="K315" i="1"/>
  <c r="A315" i="1"/>
  <c r="T314" i="1"/>
  <c r="K314" i="1"/>
  <c r="A314" i="1"/>
  <c r="T313" i="1"/>
  <c r="K313" i="1"/>
  <c r="A313" i="1"/>
  <c r="T312" i="1"/>
  <c r="K312" i="1"/>
  <c r="AV12" i="1" s="1"/>
  <c r="A312" i="1"/>
  <c r="AF12" i="1" s="1"/>
  <c r="BO11" i="1"/>
  <c r="BP11" i="1" s="1"/>
  <c r="BQ11" i="1" s="1"/>
  <c r="K306" i="1"/>
  <c r="K305" i="1"/>
  <c r="T304" i="1"/>
  <c r="K304" i="1"/>
  <c r="A304" i="1"/>
  <c r="T303" i="1"/>
  <c r="K303" i="1"/>
  <c r="A303" i="1"/>
  <c r="T302" i="1"/>
  <c r="K302" i="1"/>
  <c r="A302" i="1"/>
  <c r="T301" i="1"/>
  <c r="K301" i="1"/>
  <c r="A301" i="1"/>
  <c r="T300" i="1"/>
  <c r="K300" i="1"/>
  <c r="A300" i="1"/>
  <c r="T299" i="1"/>
  <c r="K299" i="1"/>
  <c r="A299" i="1"/>
  <c r="T298" i="1"/>
  <c r="K298" i="1"/>
  <c r="A298" i="1"/>
  <c r="T297" i="1"/>
  <c r="K297" i="1"/>
  <c r="A297" i="1"/>
  <c r="T296" i="1"/>
  <c r="K296" i="1"/>
  <c r="A296" i="1"/>
  <c r="T295" i="1"/>
  <c r="K295" i="1"/>
  <c r="A295" i="1"/>
  <c r="T294" i="1"/>
  <c r="K294" i="1"/>
  <c r="A294" i="1"/>
  <c r="T293" i="1"/>
  <c r="K293" i="1"/>
  <c r="A293" i="1"/>
  <c r="T292" i="1"/>
  <c r="K292" i="1"/>
  <c r="A292" i="1"/>
  <c r="T291" i="1"/>
  <c r="K291" i="1"/>
  <c r="A291" i="1"/>
  <c r="T290" i="1"/>
  <c r="K290" i="1"/>
  <c r="A290" i="1"/>
  <c r="T289" i="1"/>
  <c r="K289" i="1"/>
  <c r="A289" i="1"/>
  <c r="T288" i="1"/>
  <c r="K288" i="1"/>
  <c r="A288" i="1"/>
  <c r="T287" i="1"/>
  <c r="K287" i="1"/>
  <c r="A287" i="1"/>
  <c r="T286" i="1"/>
  <c r="K286" i="1"/>
  <c r="AV11" i="1" s="1"/>
  <c r="A286" i="1"/>
  <c r="AF11" i="1" s="1"/>
  <c r="BO10" i="1"/>
  <c r="BP10" i="1" s="1"/>
  <c r="BQ10" i="1" s="1"/>
  <c r="K280" i="1"/>
  <c r="K279" i="1"/>
  <c r="T278" i="1"/>
  <c r="K278" i="1"/>
  <c r="A278" i="1"/>
  <c r="T277" i="1"/>
  <c r="K277" i="1"/>
  <c r="A277" i="1"/>
  <c r="T276" i="1"/>
  <c r="K276" i="1"/>
  <c r="A276" i="1"/>
  <c r="T275" i="1"/>
  <c r="K275" i="1"/>
  <c r="A275" i="1"/>
  <c r="T274" i="1"/>
  <c r="K274" i="1"/>
  <c r="A274" i="1"/>
  <c r="T273" i="1"/>
  <c r="K273" i="1"/>
  <c r="A273" i="1"/>
  <c r="T272" i="1"/>
  <c r="K272" i="1"/>
  <c r="A272" i="1"/>
  <c r="T271" i="1"/>
  <c r="K271" i="1"/>
  <c r="A271" i="1"/>
  <c r="T270" i="1"/>
  <c r="K270" i="1"/>
  <c r="A270" i="1"/>
  <c r="T269" i="1"/>
  <c r="K269" i="1"/>
  <c r="A269" i="1"/>
  <c r="T268" i="1"/>
  <c r="K268" i="1"/>
  <c r="A268" i="1"/>
  <c r="T267" i="1"/>
  <c r="K267" i="1"/>
  <c r="A267" i="1"/>
  <c r="T266" i="1"/>
  <c r="K266" i="1"/>
  <c r="A266" i="1"/>
  <c r="T265" i="1"/>
  <c r="K265" i="1"/>
  <c r="A265" i="1"/>
  <c r="T264" i="1"/>
  <c r="K264" i="1"/>
  <c r="A264" i="1"/>
  <c r="T263" i="1"/>
  <c r="K263" i="1"/>
  <c r="A263" i="1"/>
  <c r="T262" i="1"/>
  <c r="K262" i="1"/>
  <c r="A262" i="1"/>
  <c r="T261" i="1"/>
  <c r="K261" i="1"/>
  <c r="A261" i="1"/>
  <c r="T260" i="1"/>
  <c r="K260" i="1"/>
  <c r="AV10" i="1" s="1"/>
  <c r="A260" i="1"/>
  <c r="AF10" i="1" s="1"/>
  <c r="BO9" i="1"/>
  <c r="BP9" i="1" s="1"/>
  <c r="BQ9" i="1" s="1"/>
  <c r="K254" i="1"/>
  <c r="K253" i="1"/>
  <c r="T252" i="1"/>
  <c r="K252" i="1"/>
  <c r="A252" i="1"/>
  <c r="T251" i="1"/>
  <c r="K251" i="1"/>
  <c r="A251" i="1"/>
  <c r="T250" i="1"/>
  <c r="K250" i="1"/>
  <c r="A250" i="1"/>
  <c r="T249" i="1"/>
  <c r="K249" i="1"/>
  <c r="A249" i="1"/>
  <c r="T248" i="1"/>
  <c r="K248" i="1"/>
  <c r="A248" i="1"/>
  <c r="T247" i="1"/>
  <c r="K247" i="1"/>
  <c r="A247" i="1"/>
  <c r="T246" i="1"/>
  <c r="K246" i="1"/>
  <c r="A246" i="1"/>
  <c r="T245" i="1"/>
  <c r="K245" i="1"/>
  <c r="A245" i="1"/>
  <c r="T244" i="1"/>
  <c r="K244" i="1"/>
  <c r="A244" i="1"/>
  <c r="T243" i="1"/>
  <c r="K243" i="1"/>
  <c r="A243" i="1"/>
  <c r="T242" i="1"/>
  <c r="K242" i="1"/>
  <c r="A242" i="1"/>
  <c r="T241" i="1"/>
  <c r="K241" i="1"/>
  <c r="A241" i="1"/>
  <c r="T240" i="1"/>
  <c r="K240" i="1"/>
  <c r="A240" i="1"/>
  <c r="T239" i="1"/>
  <c r="K239" i="1"/>
  <c r="A239" i="1"/>
  <c r="T238" i="1"/>
  <c r="K238" i="1"/>
  <c r="A238" i="1"/>
  <c r="T237" i="1"/>
  <c r="K237" i="1"/>
  <c r="A237" i="1"/>
  <c r="T236" i="1"/>
  <c r="K236" i="1"/>
  <c r="A236" i="1"/>
  <c r="T235" i="1"/>
  <c r="K235" i="1"/>
  <c r="A235" i="1"/>
  <c r="T234" i="1"/>
  <c r="K234" i="1"/>
  <c r="AV9" i="1" s="1"/>
  <c r="A234" i="1"/>
  <c r="AF9" i="1" s="1"/>
  <c r="BO8" i="1"/>
  <c r="BP8" i="1" s="1"/>
  <c r="BQ8" i="1" s="1"/>
  <c r="K228" i="1"/>
  <c r="K227" i="1"/>
  <c r="T226" i="1"/>
  <c r="K226" i="1"/>
  <c r="A226" i="1"/>
  <c r="T225" i="1"/>
  <c r="K225" i="1"/>
  <c r="A225" i="1"/>
  <c r="T224" i="1"/>
  <c r="K224" i="1"/>
  <c r="A224" i="1"/>
  <c r="T223" i="1"/>
  <c r="K223" i="1"/>
  <c r="A223" i="1"/>
  <c r="T222" i="1"/>
  <c r="K222" i="1"/>
  <c r="A222" i="1"/>
  <c r="T221" i="1"/>
  <c r="K221" i="1"/>
  <c r="A221" i="1"/>
  <c r="T220" i="1"/>
  <c r="K220" i="1"/>
  <c r="A220" i="1"/>
  <c r="T219" i="1"/>
  <c r="K219" i="1"/>
  <c r="A219" i="1"/>
  <c r="T218" i="1"/>
  <c r="K218" i="1"/>
  <c r="A218" i="1"/>
  <c r="T217" i="1"/>
  <c r="K217" i="1"/>
  <c r="A217" i="1"/>
  <c r="T216" i="1"/>
  <c r="K216" i="1"/>
  <c r="A216" i="1"/>
  <c r="T215" i="1"/>
  <c r="K215" i="1"/>
  <c r="A215" i="1"/>
  <c r="T214" i="1"/>
  <c r="K214" i="1"/>
  <c r="A214" i="1"/>
  <c r="T213" i="1"/>
  <c r="K213" i="1"/>
  <c r="A213" i="1"/>
  <c r="T212" i="1"/>
  <c r="K212" i="1"/>
  <c r="A212" i="1"/>
  <c r="T211" i="1"/>
  <c r="K211" i="1"/>
  <c r="A211" i="1"/>
  <c r="T210" i="1"/>
  <c r="K210" i="1"/>
  <c r="A210" i="1"/>
  <c r="T209" i="1"/>
  <c r="K209" i="1"/>
  <c r="A209" i="1"/>
  <c r="T208" i="1"/>
  <c r="K208" i="1"/>
  <c r="AV8" i="1" s="1"/>
  <c r="A208" i="1"/>
  <c r="AF8" i="1" s="1"/>
  <c r="BO7" i="1"/>
  <c r="BP7" i="1" s="1"/>
  <c r="BQ7" i="1" s="1"/>
  <c r="K202" i="1"/>
  <c r="K201" i="1"/>
  <c r="T200" i="1"/>
  <c r="K200" i="1"/>
  <c r="A200" i="1"/>
  <c r="T199" i="1"/>
  <c r="K199" i="1"/>
  <c r="A199" i="1"/>
  <c r="T198" i="1"/>
  <c r="K198" i="1"/>
  <c r="A198" i="1"/>
  <c r="T197" i="1"/>
  <c r="K197" i="1"/>
  <c r="A197" i="1"/>
  <c r="T196" i="1"/>
  <c r="K196" i="1"/>
  <c r="A196" i="1"/>
  <c r="T195" i="1"/>
  <c r="K195" i="1"/>
  <c r="A195" i="1"/>
  <c r="T194" i="1"/>
  <c r="K194" i="1"/>
  <c r="A194" i="1"/>
  <c r="T193" i="1"/>
  <c r="K193" i="1"/>
  <c r="A193" i="1"/>
  <c r="T192" i="1"/>
  <c r="K192" i="1"/>
  <c r="A192" i="1"/>
  <c r="T191" i="1"/>
  <c r="K191" i="1"/>
  <c r="A191" i="1"/>
  <c r="T190" i="1"/>
  <c r="K190" i="1"/>
  <c r="A190" i="1"/>
  <c r="T189" i="1"/>
  <c r="K189" i="1"/>
  <c r="A189" i="1"/>
  <c r="T188" i="1"/>
  <c r="K188" i="1"/>
  <c r="A188" i="1"/>
  <c r="T187" i="1"/>
  <c r="K187" i="1"/>
  <c r="A187" i="1"/>
  <c r="T186" i="1"/>
  <c r="K186" i="1"/>
  <c r="A186" i="1"/>
  <c r="T185" i="1"/>
  <c r="K185" i="1"/>
  <c r="A185" i="1"/>
  <c r="T184" i="1"/>
  <c r="K184" i="1"/>
  <c r="A184" i="1"/>
  <c r="T183" i="1"/>
  <c r="K183" i="1"/>
  <c r="A183" i="1"/>
  <c r="T182" i="1"/>
  <c r="K182" i="1"/>
  <c r="AV7" i="1" s="1"/>
  <c r="A182" i="1"/>
  <c r="AF7" i="1" s="1"/>
  <c r="BO6" i="1"/>
  <c r="BP6" i="1" s="1"/>
  <c r="BQ6" i="1" s="1"/>
  <c r="K176" i="1"/>
  <c r="K175" i="1"/>
  <c r="T174" i="1"/>
  <c r="K174" i="1"/>
  <c r="A174" i="1"/>
  <c r="T173" i="1"/>
  <c r="K173" i="1"/>
  <c r="A173" i="1"/>
  <c r="T172" i="1"/>
  <c r="K172" i="1"/>
  <c r="A172" i="1"/>
  <c r="T171" i="1"/>
  <c r="K171" i="1"/>
  <c r="A171" i="1"/>
  <c r="T170" i="1"/>
  <c r="K170" i="1"/>
  <c r="A170" i="1"/>
  <c r="T169" i="1"/>
  <c r="K169" i="1"/>
  <c r="A169" i="1"/>
  <c r="T168" i="1"/>
  <c r="K168" i="1"/>
  <c r="A168" i="1"/>
  <c r="T167" i="1"/>
  <c r="K167" i="1"/>
  <c r="A167" i="1"/>
  <c r="T166" i="1"/>
  <c r="K166" i="1"/>
  <c r="A166" i="1"/>
  <c r="T165" i="1"/>
  <c r="K165" i="1"/>
  <c r="A165" i="1"/>
  <c r="T164" i="1"/>
  <c r="K164" i="1"/>
  <c r="A164" i="1"/>
  <c r="T163" i="1"/>
  <c r="K163" i="1"/>
  <c r="A163" i="1"/>
  <c r="T162" i="1"/>
  <c r="K162" i="1"/>
  <c r="A162" i="1"/>
  <c r="T161" i="1"/>
  <c r="K161" i="1"/>
  <c r="A161" i="1"/>
  <c r="T160" i="1"/>
  <c r="K160" i="1"/>
  <c r="A160" i="1"/>
  <c r="T159" i="1"/>
  <c r="K159" i="1"/>
  <c r="A159" i="1"/>
  <c r="T158" i="1"/>
  <c r="K158" i="1"/>
  <c r="A158" i="1"/>
  <c r="T157" i="1"/>
  <c r="K157" i="1"/>
  <c r="A157" i="1"/>
  <c r="T156" i="1"/>
  <c r="K156" i="1"/>
  <c r="AV6" i="1" s="1"/>
  <c r="A156" i="1"/>
  <c r="AF6" i="1" s="1"/>
  <c r="BO5" i="1"/>
  <c r="BP5" i="1" s="1"/>
  <c r="BQ5" i="1" s="1"/>
  <c r="K150" i="1"/>
  <c r="K149" i="1"/>
  <c r="T148" i="1"/>
  <c r="K148" i="1"/>
  <c r="A148" i="1"/>
  <c r="T147" i="1"/>
  <c r="K147" i="1"/>
  <c r="A147" i="1"/>
  <c r="T146" i="1"/>
  <c r="K146" i="1"/>
  <c r="A146" i="1"/>
  <c r="T145" i="1"/>
  <c r="K145" i="1"/>
  <c r="A145" i="1"/>
  <c r="T144" i="1"/>
  <c r="K144" i="1"/>
  <c r="A144" i="1"/>
  <c r="T143" i="1"/>
  <c r="K143" i="1"/>
  <c r="A143" i="1"/>
  <c r="T142" i="1"/>
  <c r="K142" i="1"/>
  <c r="A142" i="1"/>
  <c r="T141" i="1"/>
  <c r="K141" i="1"/>
  <c r="A141" i="1"/>
  <c r="T140" i="1"/>
  <c r="K140" i="1"/>
  <c r="A140" i="1"/>
  <c r="T139" i="1"/>
  <c r="K139" i="1"/>
  <c r="A139" i="1"/>
  <c r="T138" i="1"/>
  <c r="K138" i="1"/>
  <c r="A138" i="1"/>
  <c r="T137" i="1"/>
  <c r="K137" i="1"/>
  <c r="A137" i="1"/>
  <c r="T136" i="1"/>
  <c r="K136" i="1"/>
  <c r="A136" i="1"/>
  <c r="T135" i="1"/>
  <c r="K135" i="1"/>
  <c r="A135" i="1"/>
  <c r="T134" i="1"/>
  <c r="K134" i="1"/>
  <c r="A134" i="1"/>
  <c r="T133" i="1"/>
  <c r="K133" i="1"/>
  <c r="A133" i="1"/>
  <c r="T132" i="1"/>
  <c r="K132" i="1"/>
  <c r="A132" i="1"/>
  <c r="T131" i="1"/>
  <c r="K131" i="1"/>
  <c r="A131" i="1"/>
  <c r="T130" i="1"/>
  <c r="K130" i="1"/>
  <c r="AV5" i="1" s="1"/>
  <c r="A130" i="1"/>
  <c r="AF5" i="1" s="1"/>
  <c r="BO4" i="1"/>
  <c r="BP4" i="1" s="1"/>
  <c r="BQ4" i="1" s="1"/>
  <c r="K124" i="1"/>
  <c r="K123" i="1"/>
  <c r="T122" i="1"/>
  <c r="K122" i="1"/>
  <c r="A122" i="1"/>
  <c r="T121" i="1"/>
  <c r="K121" i="1"/>
  <c r="A121" i="1"/>
  <c r="T120" i="1"/>
  <c r="K120" i="1"/>
  <c r="A120" i="1"/>
  <c r="T119" i="1"/>
  <c r="K119" i="1"/>
  <c r="A119" i="1"/>
  <c r="T118" i="1"/>
  <c r="K118" i="1"/>
  <c r="A118" i="1"/>
  <c r="T117" i="1"/>
  <c r="K117" i="1"/>
  <c r="A117" i="1"/>
  <c r="T116" i="1"/>
  <c r="K116" i="1"/>
  <c r="A116" i="1"/>
  <c r="T115" i="1"/>
  <c r="K115" i="1"/>
  <c r="A115" i="1"/>
  <c r="T114" i="1"/>
  <c r="K114" i="1"/>
  <c r="A114" i="1"/>
  <c r="T113" i="1"/>
  <c r="K113" i="1"/>
  <c r="A113" i="1"/>
  <c r="T112" i="1"/>
  <c r="K112" i="1"/>
  <c r="A112" i="1"/>
  <c r="T111" i="1"/>
  <c r="K111" i="1"/>
  <c r="A111" i="1"/>
  <c r="T110" i="1"/>
  <c r="K110" i="1"/>
  <c r="A110" i="1"/>
  <c r="T109" i="1"/>
  <c r="K109" i="1"/>
  <c r="A109" i="1"/>
  <c r="T108" i="1"/>
  <c r="K108" i="1"/>
  <c r="A108" i="1"/>
  <c r="T107" i="1"/>
  <c r="K107" i="1"/>
  <c r="A107" i="1"/>
  <c r="T106" i="1"/>
  <c r="K106" i="1"/>
  <c r="A106" i="1"/>
  <c r="T105" i="1"/>
  <c r="K105" i="1"/>
  <c r="A105" i="1"/>
  <c r="T104" i="1"/>
  <c r="K104" i="1"/>
  <c r="AV4" i="1" s="1"/>
  <c r="A104" i="1"/>
  <c r="AF4" i="1" s="1"/>
  <c r="BO3" i="1"/>
  <c r="BP3" i="1" s="1"/>
  <c r="BQ3" i="1" s="1"/>
  <c r="K98" i="1"/>
  <c r="K97" i="1"/>
  <c r="T96" i="1"/>
  <c r="K96" i="1"/>
  <c r="A96" i="1"/>
  <c r="T95" i="1"/>
  <c r="K95" i="1"/>
  <c r="A95" i="1"/>
  <c r="T94" i="1"/>
  <c r="K94" i="1"/>
  <c r="A94" i="1"/>
  <c r="T93" i="1"/>
  <c r="K93" i="1"/>
  <c r="A93" i="1"/>
  <c r="T92" i="1"/>
  <c r="K92" i="1"/>
  <c r="A92" i="1"/>
  <c r="T91" i="1"/>
  <c r="K91" i="1"/>
  <c r="A91" i="1"/>
  <c r="T90" i="1"/>
  <c r="K90" i="1"/>
  <c r="A90" i="1"/>
  <c r="T89" i="1"/>
  <c r="K89" i="1"/>
  <c r="A89" i="1"/>
  <c r="T88" i="1"/>
  <c r="K88" i="1"/>
  <c r="A88" i="1"/>
  <c r="T87" i="1"/>
  <c r="K87" i="1"/>
  <c r="A87" i="1"/>
  <c r="T86" i="1"/>
  <c r="K86" i="1"/>
  <c r="A86" i="1"/>
  <c r="T85" i="1"/>
  <c r="K85" i="1"/>
  <c r="A85" i="1"/>
  <c r="T84" i="1"/>
  <c r="K84" i="1"/>
  <c r="A84" i="1"/>
  <c r="T83" i="1"/>
  <c r="K83" i="1"/>
  <c r="A83" i="1"/>
  <c r="T82" i="1"/>
  <c r="K82" i="1"/>
  <c r="A82" i="1"/>
  <c r="T81" i="1"/>
  <c r="K81" i="1"/>
  <c r="A81" i="1"/>
  <c r="T80" i="1"/>
  <c r="K80" i="1"/>
  <c r="A80" i="1"/>
  <c r="T79" i="1"/>
  <c r="K79" i="1"/>
  <c r="A79" i="1"/>
  <c r="T78" i="1"/>
  <c r="K78" i="1"/>
  <c r="AV3" i="1" s="1"/>
  <c r="A78" i="1"/>
  <c r="AF3" i="1" s="1"/>
  <c r="K72" i="1"/>
  <c r="K71" i="1"/>
  <c r="T70" i="1"/>
  <c r="K70" i="1"/>
  <c r="A70" i="1"/>
  <c r="T69" i="1"/>
  <c r="K69" i="1"/>
  <c r="A69" i="1"/>
  <c r="T68" i="1"/>
  <c r="K68" i="1"/>
  <c r="A68" i="1"/>
  <c r="T67" i="1"/>
  <c r="K67" i="1"/>
  <c r="A67" i="1"/>
  <c r="T66" i="1"/>
  <c r="K66" i="1"/>
  <c r="A66" i="1"/>
  <c r="T65" i="1"/>
  <c r="K65" i="1"/>
  <c r="A65" i="1"/>
  <c r="T64" i="1"/>
  <c r="K64" i="1"/>
  <c r="A64" i="1"/>
  <c r="T63" i="1"/>
  <c r="K63" i="1"/>
  <c r="A63" i="1"/>
  <c r="T62" i="1"/>
  <c r="K62" i="1"/>
  <c r="A62" i="1"/>
  <c r="T61" i="1"/>
  <c r="K61" i="1"/>
  <c r="A61" i="1"/>
  <c r="T60" i="1"/>
  <c r="K60" i="1"/>
  <c r="A60" i="1"/>
  <c r="T59" i="1"/>
  <c r="K59" i="1"/>
  <c r="A59" i="1"/>
  <c r="T58" i="1"/>
  <c r="K58" i="1"/>
  <c r="A58" i="1"/>
  <c r="T57" i="1"/>
  <c r="K57" i="1"/>
  <c r="A57" i="1"/>
  <c r="T56" i="1"/>
  <c r="K56" i="1"/>
  <c r="A56" i="1"/>
  <c r="T55" i="1"/>
  <c r="K55" i="1"/>
  <c r="A55" i="1"/>
  <c r="T54" i="1"/>
  <c r="K54" i="1"/>
  <c r="A54" i="1"/>
  <c r="T53" i="1"/>
  <c r="K53" i="1"/>
  <c r="A53" i="1"/>
  <c r="T52" i="1"/>
  <c r="BL2" i="1" s="1"/>
  <c r="BM2" i="1" s="1"/>
  <c r="K52" i="1"/>
  <c r="AV2" i="1" s="1"/>
  <c r="A52" i="1"/>
  <c r="AF2" i="1" s="1"/>
  <c r="BO2" i="1" l="1"/>
  <c r="BP2" i="1" s="1"/>
  <c r="BQ2" i="1" s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W3" i="1"/>
  <c r="AW2" i="1"/>
  <c r="BS3" i="1"/>
  <c r="BR3" i="1"/>
  <c r="BS4" i="1"/>
  <c r="BR4" i="1"/>
  <c r="BS5" i="1"/>
  <c r="BR5" i="1"/>
  <c r="BS6" i="1"/>
  <c r="BR6" i="1"/>
  <c r="BS7" i="1"/>
  <c r="BR7" i="1"/>
  <c r="BS8" i="1"/>
  <c r="BR8" i="1"/>
  <c r="BS9" i="1"/>
  <c r="BR9" i="1"/>
  <c r="BS10" i="1"/>
  <c r="BR10" i="1"/>
  <c r="BS11" i="1"/>
  <c r="BR11" i="1"/>
  <c r="BS12" i="1"/>
  <c r="BR12" i="1"/>
  <c r="BS13" i="1"/>
  <c r="BR13" i="1"/>
  <c r="BS14" i="1"/>
  <c r="BR14" i="1"/>
  <c r="BS15" i="1"/>
  <c r="BR15" i="1"/>
  <c r="BS16" i="1"/>
  <c r="BR16" i="1"/>
  <c r="BS17" i="1"/>
  <c r="BR17" i="1"/>
  <c r="BS18" i="1"/>
  <c r="BR18" i="1"/>
  <c r="BS19" i="1"/>
  <c r="BR19" i="1"/>
  <c r="BS20" i="1"/>
  <c r="BR20" i="1"/>
  <c r="BS21" i="1"/>
  <c r="BR21" i="1"/>
  <c r="R44" i="1" l="1"/>
  <c r="BW21" i="1"/>
  <c r="BT21" i="1"/>
  <c r="R43" i="1"/>
  <c r="BW20" i="1"/>
  <c r="BT20" i="1"/>
  <c r="R42" i="1"/>
  <c r="BW19" i="1"/>
  <c r="BT19" i="1"/>
  <c r="R41" i="1"/>
  <c r="BW18" i="1"/>
  <c r="BT18" i="1"/>
  <c r="R40" i="1"/>
  <c r="BW17" i="1"/>
  <c r="BT17" i="1"/>
  <c r="R39" i="1"/>
  <c r="BW16" i="1"/>
  <c r="BT16" i="1"/>
  <c r="R38" i="1"/>
  <c r="BW15" i="1"/>
  <c r="BT15" i="1"/>
  <c r="R37" i="1"/>
  <c r="BT14" i="1"/>
  <c r="R36" i="1"/>
  <c r="BW14" i="1"/>
  <c r="BT13" i="1"/>
  <c r="R35" i="1"/>
  <c r="BW13" i="1"/>
  <c r="BW12" i="1"/>
  <c r="BT12" i="1"/>
  <c r="R34" i="1"/>
  <c r="BW11" i="1"/>
  <c r="BT11" i="1"/>
  <c r="R33" i="1"/>
  <c r="BW10" i="1"/>
  <c r="BT10" i="1"/>
  <c r="R32" i="1"/>
  <c r="BW9" i="1"/>
  <c r="BT9" i="1"/>
  <c r="R31" i="1"/>
  <c r="BW8" i="1"/>
  <c r="BT8" i="1"/>
  <c r="R30" i="1"/>
  <c r="BW7" i="1"/>
  <c r="BT7" i="1"/>
  <c r="R29" i="1"/>
  <c r="BW6" i="1"/>
  <c r="BT6" i="1"/>
  <c r="R28" i="1"/>
  <c r="BW5" i="1"/>
  <c r="BT5" i="1"/>
  <c r="R27" i="1"/>
  <c r="BW4" i="1"/>
  <c r="BT4" i="1"/>
  <c r="R26" i="1"/>
  <c r="BW3" i="1"/>
  <c r="BT3" i="1"/>
  <c r="AY2" i="1"/>
  <c r="AZ2" i="1" s="1"/>
  <c r="BA2" i="1" s="1"/>
  <c r="AY3" i="1"/>
  <c r="AZ3" i="1" s="1"/>
  <c r="BA3" i="1" s="1"/>
  <c r="AY4" i="1"/>
  <c r="AZ4" i="1" s="1"/>
  <c r="BA4" i="1" s="1"/>
  <c r="AY5" i="1"/>
  <c r="AZ5" i="1" s="1"/>
  <c r="BA5" i="1" s="1"/>
  <c r="AY6" i="1"/>
  <c r="AZ6" i="1" s="1"/>
  <c r="BA6" i="1" s="1"/>
  <c r="AY7" i="1"/>
  <c r="AZ7" i="1" s="1"/>
  <c r="BA7" i="1" s="1"/>
  <c r="AY8" i="1"/>
  <c r="AZ8" i="1" s="1"/>
  <c r="BA8" i="1" s="1"/>
  <c r="AY9" i="1"/>
  <c r="AZ9" i="1" s="1"/>
  <c r="BA9" i="1" s="1"/>
  <c r="AY10" i="1"/>
  <c r="AZ10" i="1" s="1"/>
  <c r="BA10" i="1" s="1"/>
  <c r="AY11" i="1"/>
  <c r="AZ11" i="1" s="1"/>
  <c r="BA11" i="1" s="1"/>
  <c r="AY12" i="1"/>
  <c r="AZ12" i="1" s="1"/>
  <c r="BA12" i="1" s="1"/>
  <c r="AY13" i="1"/>
  <c r="AZ13" i="1" s="1"/>
  <c r="BA13" i="1" s="1"/>
  <c r="AY14" i="1"/>
  <c r="AZ14" i="1" s="1"/>
  <c r="BA14" i="1" s="1"/>
  <c r="AY15" i="1"/>
  <c r="AZ15" i="1" s="1"/>
  <c r="BA15" i="1" s="1"/>
  <c r="AY16" i="1"/>
  <c r="AZ16" i="1" s="1"/>
  <c r="BA16" i="1" s="1"/>
  <c r="AY17" i="1"/>
  <c r="AZ17" i="1" s="1"/>
  <c r="BA17" i="1" s="1"/>
  <c r="AY18" i="1"/>
  <c r="AZ18" i="1" s="1"/>
  <c r="BA18" i="1" s="1"/>
  <c r="AY19" i="1"/>
  <c r="AZ19" i="1" s="1"/>
  <c r="BA19" i="1" s="1"/>
  <c r="AY20" i="1"/>
  <c r="AZ20" i="1" s="1"/>
  <c r="BA20" i="1" s="1"/>
  <c r="AY21" i="1"/>
  <c r="AZ21" i="1" s="1"/>
  <c r="BA21" i="1" s="1"/>
  <c r="AI2" i="1"/>
  <c r="AJ2" i="1" s="1"/>
  <c r="AK2" i="1" s="1"/>
  <c r="AI3" i="1"/>
  <c r="AJ3" i="1" s="1"/>
  <c r="AK3" i="1" s="1"/>
  <c r="AI4" i="1"/>
  <c r="AJ4" i="1" s="1"/>
  <c r="AK4" i="1" s="1"/>
  <c r="AI5" i="1"/>
  <c r="AJ5" i="1" s="1"/>
  <c r="AK5" i="1" s="1"/>
  <c r="AI6" i="1"/>
  <c r="AJ6" i="1" s="1"/>
  <c r="AK6" i="1" s="1"/>
  <c r="AI7" i="1"/>
  <c r="AJ7" i="1" s="1"/>
  <c r="AK7" i="1" s="1"/>
  <c r="AI8" i="1"/>
  <c r="AJ8" i="1" s="1"/>
  <c r="AK8" i="1" s="1"/>
  <c r="AI9" i="1"/>
  <c r="AJ9" i="1" s="1"/>
  <c r="AK9" i="1" s="1"/>
  <c r="AI10" i="1"/>
  <c r="AJ10" i="1" s="1"/>
  <c r="AK10" i="1" s="1"/>
  <c r="AI11" i="1"/>
  <c r="AJ11" i="1" s="1"/>
  <c r="AK11" i="1" s="1"/>
  <c r="AI12" i="1"/>
  <c r="AJ12" i="1" s="1"/>
  <c r="AK12" i="1" s="1"/>
  <c r="AI13" i="1"/>
  <c r="AJ13" i="1" s="1"/>
  <c r="AK13" i="1" s="1"/>
  <c r="AI14" i="1"/>
  <c r="AJ14" i="1" s="1"/>
  <c r="AK14" i="1" s="1"/>
  <c r="AI15" i="1"/>
  <c r="AJ15" i="1" s="1"/>
  <c r="AK15" i="1" s="1"/>
  <c r="AI16" i="1"/>
  <c r="AJ16" i="1" s="1"/>
  <c r="AK16" i="1" s="1"/>
  <c r="AI17" i="1"/>
  <c r="AJ17" i="1" s="1"/>
  <c r="AK17" i="1" s="1"/>
  <c r="AI18" i="1"/>
  <c r="AJ18" i="1" s="1"/>
  <c r="AK18" i="1" s="1"/>
  <c r="AI19" i="1"/>
  <c r="AJ19" i="1" s="1"/>
  <c r="AK19" i="1" s="1"/>
  <c r="AI20" i="1"/>
  <c r="AJ20" i="1" s="1"/>
  <c r="AK20" i="1" s="1"/>
  <c r="AI21" i="1"/>
  <c r="AJ21" i="1" s="1"/>
  <c r="AK21" i="1" s="1"/>
  <c r="BS2" i="1"/>
  <c r="BR2" i="1"/>
  <c r="R25" i="1" l="1"/>
  <c r="R45" i="1" s="1"/>
  <c r="BW2" i="1"/>
  <c r="BT2" i="1"/>
  <c r="AN21" i="1"/>
  <c r="AM21" i="1"/>
  <c r="AL21" i="1"/>
  <c r="AN20" i="1"/>
  <c r="AM20" i="1"/>
  <c r="AL20" i="1"/>
  <c r="AN19" i="1"/>
  <c r="AM19" i="1"/>
  <c r="AL19" i="1"/>
  <c r="AN18" i="1"/>
  <c r="AM18" i="1"/>
  <c r="AL18" i="1"/>
  <c r="AN17" i="1"/>
  <c r="AM17" i="1"/>
  <c r="AL17" i="1"/>
  <c r="AN16" i="1"/>
  <c r="AM16" i="1"/>
  <c r="AL16" i="1"/>
  <c r="AN15" i="1"/>
  <c r="AM15" i="1"/>
  <c r="AL15" i="1"/>
  <c r="AN14" i="1"/>
  <c r="AM14" i="1"/>
  <c r="AL14" i="1"/>
  <c r="AN13" i="1"/>
  <c r="AM13" i="1"/>
  <c r="AL13" i="1"/>
  <c r="AN12" i="1"/>
  <c r="AM12" i="1"/>
  <c r="AL12" i="1"/>
  <c r="AN11" i="1"/>
  <c r="AM11" i="1"/>
  <c r="AL11" i="1"/>
  <c r="AN10" i="1"/>
  <c r="AM10" i="1"/>
  <c r="AL10" i="1"/>
  <c r="AN9" i="1"/>
  <c r="AM9" i="1"/>
  <c r="AL9" i="1"/>
  <c r="AN8" i="1"/>
  <c r="AM8" i="1"/>
  <c r="AL8" i="1"/>
  <c r="AN7" i="1"/>
  <c r="AM7" i="1"/>
  <c r="AL7" i="1"/>
  <c r="AN6" i="1"/>
  <c r="AM6" i="1"/>
  <c r="AL6" i="1"/>
  <c r="AN5" i="1"/>
  <c r="AM5" i="1"/>
  <c r="AL5" i="1"/>
  <c r="AN4" i="1"/>
  <c r="AM4" i="1"/>
  <c r="AL4" i="1"/>
  <c r="AN3" i="1"/>
  <c r="AM3" i="1"/>
  <c r="AL3" i="1"/>
  <c r="AN2" i="1"/>
  <c r="AM2" i="1"/>
  <c r="AL2" i="1"/>
  <c r="BC21" i="1"/>
  <c r="BB21" i="1"/>
  <c r="BC20" i="1"/>
  <c r="BB20" i="1"/>
  <c r="BC19" i="1"/>
  <c r="BB19" i="1"/>
  <c r="BC18" i="1"/>
  <c r="BB18" i="1"/>
  <c r="BC17" i="1"/>
  <c r="BB17" i="1"/>
  <c r="BC16" i="1"/>
  <c r="BB16" i="1"/>
  <c r="BC15" i="1"/>
  <c r="BB15" i="1"/>
  <c r="BC14" i="1"/>
  <c r="BB14" i="1"/>
  <c r="BC13" i="1"/>
  <c r="BB13" i="1"/>
  <c r="BC12" i="1"/>
  <c r="BB12" i="1"/>
  <c r="BC11" i="1"/>
  <c r="BB11" i="1"/>
  <c r="BC10" i="1"/>
  <c r="BB10" i="1"/>
  <c r="BC9" i="1"/>
  <c r="BB9" i="1"/>
  <c r="BC8" i="1"/>
  <c r="BB8" i="1"/>
  <c r="BC7" i="1"/>
  <c r="BB7" i="1"/>
  <c r="BC6" i="1"/>
  <c r="BB6" i="1"/>
  <c r="BC5" i="1"/>
  <c r="BB5" i="1"/>
  <c r="BC4" i="1"/>
  <c r="BB4" i="1"/>
  <c r="BC3" i="1"/>
  <c r="BB3" i="1"/>
  <c r="BC2" i="1"/>
  <c r="BB2" i="1"/>
  <c r="S26" i="1"/>
  <c r="BX3" i="1"/>
  <c r="S27" i="1"/>
  <c r="BX4" i="1"/>
  <c r="S28" i="1"/>
  <c r="BX5" i="1"/>
  <c r="S29" i="1"/>
  <c r="BX6" i="1"/>
  <c r="S30" i="1"/>
  <c r="BX7" i="1"/>
  <c r="S31" i="1"/>
  <c r="BX8" i="1"/>
  <c r="S32" i="1"/>
  <c r="BX9" i="1"/>
  <c r="S33" i="1"/>
  <c r="BX10" i="1"/>
  <c r="S34" i="1"/>
  <c r="BX11" i="1"/>
  <c r="S35" i="1"/>
  <c r="BX12" i="1"/>
  <c r="S36" i="1"/>
  <c r="BX13" i="1"/>
  <c r="S37" i="1"/>
  <c r="BX14" i="1"/>
  <c r="S38" i="1"/>
  <c r="BX15" i="1"/>
  <c r="S39" i="1"/>
  <c r="BX16" i="1"/>
  <c r="S40" i="1"/>
  <c r="BX17" i="1"/>
  <c r="S41" i="1"/>
  <c r="BX18" i="1"/>
  <c r="S42" i="1"/>
  <c r="BX19" i="1"/>
  <c r="S43" i="1"/>
  <c r="BX20" i="1"/>
  <c r="S44" i="1"/>
  <c r="BX21" i="1"/>
  <c r="P25" i="1" l="1"/>
  <c r="BG2" i="1"/>
  <c r="BD2" i="1"/>
  <c r="P26" i="1"/>
  <c r="BG3" i="1"/>
  <c r="BD3" i="1"/>
  <c r="P27" i="1"/>
  <c r="BG4" i="1"/>
  <c r="BD4" i="1"/>
  <c r="P28" i="1"/>
  <c r="BG5" i="1"/>
  <c r="BD5" i="1"/>
  <c r="P29" i="1"/>
  <c r="BG6" i="1"/>
  <c r="BD6" i="1"/>
  <c r="P30" i="1"/>
  <c r="BG7" i="1"/>
  <c r="BD7" i="1"/>
  <c r="P31" i="1"/>
  <c r="BG8" i="1"/>
  <c r="BD8" i="1"/>
  <c r="P32" i="1"/>
  <c r="BG9" i="1"/>
  <c r="BD9" i="1"/>
  <c r="P33" i="1"/>
  <c r="BG10" i="1"/>
  <c r="BD10" i="1"/>
  <c r="P34" i="1"/>
  <c r="BG11" i="1"/>
  <c r="BD11" i="1"/>
  <c r="P35" i="1"/>
  <c r="BG12" i="1"/>
  <c r="BD12" i="1"/>
  <c r="P36" i="1"/>
  <c r="BG13" i="1"/>
  <c r="BD13" i="1"/>
  <c r="P37" i="1"/>
  <c r="BG14" i="1"/>
  <c r="BD14" i="1"/>
  <c r="P38" i="1"/>
  <c r="BG15" i="1"/>
  <c r="BD15" i="1"/>
  <c r="P39" i="1"/>
  <c r="BG16" i="1"/>
  <c r="BD16" i="1"/>
  <c r="P40" i="1"/>
  <c r="BG17" i="1"/>
  <c r="BD17" i="1"/>
  <c r="P41" i="1"/>
  <c r="BG18" i="1"/>
  <c r="BD18" i="1"/>
  <c r="P42" i="1"/>
  <c r="BG19" i="1"/>
  <c r="BD19" i="1"/>
  <c r="P43" i="1"/>
  <c r="BG20" i="1"/>
  <c r="BD20" i="1"/>
  <c r="P44" i="1"/>
  <c r="BG21" i="1"/>
  <c r="BD21" i="1"/>
  <c r="N25" i="1"/>
  <c r="AQ2" i="1"/>
  <c r="N26" i="1"/>
  <c r="AQ3" i="1"/>
  <c r="N27" i="1"/>
  <c r="AQ4" i="1"/>
  <c r="N28" i="1"/>
  <c r="AQ5" i="1"/>
  <c r="N29" i="1"/>
  <c r="AQ6" i="1"/>
  <c r="N30" i="1"/>
  <c r="AQ7" i="1"/>
  <c r="N31" i="1"/>
  <c r="AQ8" i="1"/>
  <c r="N32" i="1"/>
  <c r="AQ9" i="1"/>
  <c r="N33" i="1"/>
  <c r="AQ10" i="1"/>
  <c r="N34" i="1"/>
  <c r="AQ11" i="1"/>
  <c r="N35" i="1"/>
  <c r="AQ12" i="1"/>
  <c r="N36" i="1"/>
  <c r="AQ13" i="1"/>
  <c r="N37" i="1"/>
  <c r="AQ14" i="1"/>
  <c r="N38" i="1"/>
  <c r="AQ15" i="1"/>
  <c r="N39" i="1"/>
  <c r="AQ16" i="1"/>
  <c r="N40" i="1"/>
  <c r="AQ17" i="1"/>
  <c r="N41" i="1"/>
  <c r="AQ18" i="1"/>
  <c r="N42" i="1"/>
  <c r="AQ19" i="1"/>
  <c r="N43" i="1"/>
  <c r="AQ20" i="1"/>
  <c r="N44" i="1"/>
  <c r="AQ21" i="1"/>
  <c r="S25" i="1"/>
  <c r="S45" i="1" s="1"/>
  <c r="BX2" i="1"/>
  <c r="O44" i="1" l="1"/>
  <c r="AR21" i="1"/>
  <c r="O43" i="1"/>
  <c r="AR20" i="1"/>
  <c r="O42" i="1"/>
  <c r="AR19" i="1"/>
  <c r="O41" i="1"/>
  <c r="AR18" i="1"/>
  <c r="O40" i="1"/>
  <c r="AR17" i="1"/>
  <c r="O39" i="1"/>
  <c r="AR16" i="1"/>
  <c r="O38" i="1"/>
  <c r="AR15" i="1"/>
  <c r="O37" i="1"/>
  <c r="AR14" i="1"/>
  <c r="O36" i="1"/>
  <c r="AR13" i="1"/>
  <c r="O35" i="1"/>
  <c r="AR12" i="1"/>
  <c r="O34" i="1"/>
  <c r="AR11" i="1"/>
  <c r="O33" i="1"/>
  <c r="AR10" i="1"/>
  <c r="O32" i="1"/>
  <c r="AR9" i="1"/>
  <c r="O31" i="1"/>
  <c r="AR8" i="1"/>
  <c r="O30" i="1"/>
  <c r="AR7" i="1"/>
  <c r="O29" i="1"/>
  <c r="AR6" i="1"/>
  <c r="O28" i="1"/>
  <c r="AR5" i="1"/>
  <c r="O27" i="1"/>
  <c r="AR4" i="1"/>
  <c r="O26" i="1"/>
  <c r="AR3" i="1"/>
  <c r="O25" i="1"/>
  <c r="AR2" i="1"/>
  <c r="N45" i="1"/>
  <c r="Q44" i="1"/>
  <c r="BH21" i="1"/>
  <c r="Q43" i="1"/>
  <c r="BH20" i="1"/>
  <c r="Q42" i="1"/>
  <c r="BH19" i="1"/>
  <c r="Q41" i="1"/>
  <c r="BH18" i="1"/>
  <c r="Q40" i="1"/>
  <c r="BH17" i="1"/>
  <c r="Q39" i="1"/>
  <c r="BH16" i="1"/>
  <c r="Q38" i="1"/>
  <c r="BH15" i="1"/>
  <c r="Q37" i="1"/>
  <c r="BH14" i="1"/>
  <c r="Q36" i="1"/>
  <c r="BH13" i="1"/>
  <c r="Q35" i="1"/>
  <c r="BH12" i="1"/>
  <c r="Q34" i="1"/>
  <c r="BH11" i="1"/>
  <c r="Q33" i="1"/>
  <c r="BH10" i="1"/>
  <c r="Q32" i="1"/>
  <c r="BH9" i="1"/>
  <c r="Q31" i="1"/>
  <c r="BH8" i="1"/>
  <c r="Q30" i="1"/>
  <c r="BH7" i="1"/>
  <c r="Q29" i="1"/>
  <c r="BH6" i="1"/>
  <c r="Q28" i="1"/>
  <c r="BH5" i="1"/>
  <c r="Q27" i="1"/>
  <c r="BH4" i="1"/>
  <c r="Q26" i="1"/>
  <c r="BH3" i="1"/>
  <c r="Q25" i="1"/>
  <c r="BH2" i="1"/>
  <c r="P45" i="1"/>
  <c r="Q45" i="1" l="1"/>
  <c r="O45" i="1"/>
</calcChain>
</file>

<file path=xl/sharedStrings.xml><?xml version="1.0" encoding="utf-8"?>
<sst xmlns="http://schemas.openxmlformats.org/spreadsheetml/2006/main" count="1808" uniqueCount="129">
  <si>
    <t>№ п/п</t>
  </si>
  <si>
    <t>Ссылка на товар</t>
  </si>
  <si>
    <t>Изображение товара (если имеется)</t>
  </si>
  <si>
    <t>Наименование товара</t>
  </si>
  <si>
    <t>Цвет/ фасон</t>
  </si>
  <si>
    <t>Примечание (размер и т.д)</t>
  </si>
  <si>
    <t>Кол-во (шт)</t>
  </si>
  <si>
    <t>Цена за ед. (юань)</t>
  </si>
  <si>
    <t>Комиссия 5% (юань)</t>
  </si>
  <si>
    <t>Страховка 2% (юань)</t>
  </si>
  <si>
    <t>Общая стоимость товара + комиссия (юань)</t>
  </si>
  <si>
    <t>Доставка по Китаю (юань)</t>
  </si>
  <si>
    <t>Общая стоимость товара + комиссия + достака по Китаю + страховка (юань)</t>
  </si>
  <si>
    <t>Общая стоимость товара + комиссия + достака по Китаю + страховка (рубль)</t>
  </si>
  <si>
    <t>Вес 1 шт (кг)</t>
  </si>
  <si>
    <t>Длина 1 шт (см)</t>
  </si>
  <si>
    <t>Ширина 1 шт (см)</t>
  </si>
  <si>
    <t>Высота  1 шт (см)</t>
  </si>
  <si>
    <t>Обьем 1 шт       (м3）</t>
  </si>
  <si>
    <t xml:space="preserve">Плотность товара </t>
  </si>
  <si>
    <t>Общий вес     (кг)</t>
  </si>
  <si>
    <t>Общий обьем (м3)</t>
  </si>
  <si>
    <t>Тариф авто</t>
  </si>
  <si>
    <t>Стоимость доставки</t>
  </si>
  <si>
    <t>Плата за упаковку</t>
  </si>
  <si>
    <t>Страховка 2%</t>
  </si>
  <si>
    <t xml:space="preserve">Общая стоимость доставки + страховка   </t>
  </si>
  <si>
    <t>Общая стоимость доставки + упаковка</t>
  </si>
  <si>
    <t>Доставка за единицу</t>
  </si>
  <si>
    <t>Общая сумма заказа + доставка</t>
  </si>
  <si>
    <t>Себестоимость за единицу</t>
  </si>
  <si>
    <t>Обрешетка (350 юаней за 1м3)</t>
  </si>
  <si>
    <t>Обрешетка</t>
  </si>
  <si>
    <t>Общая сумма заказа + доставка + обрешетка</t>
  </si>
  <si>
    <t>Себестоимость за единицу с обрешеткой</t>
  </si>
  <si>
    <t>Тариф жд</t>
  </si>
  <si>
    <t xml:space="preserve">Общая стоимость доставки + страховка </t>
  </si>
  <si>
    <t xml:space="preserve">Общая стоимость доставки + упаковка </t>
  </si>
  <si>
    <t>Обрешетка (350 юаней за 1 куб метр)</t>
  </si>
  <si>
    <t>Тариф авиа</t>
  </si>
  <si>
    <t xml:space="preserve">Стоимость доставки </t>
  </si>
  <si>
    <t>Курс доллара</t>
  </si>
  <si>
    <t>Курс юаня</t>
  </si>
  <si>
    <t>Авто</t>
  </si>
  <si>
    <t>ЖД</t>
  </si>
  <si>
    <t>Авиа</t>
  </si>
  <si>
    <t>Свод по выбранным позициям</t>
  </si>
  <si>
    <t>себестоимость за единицу в Москве с обрешеткой</t>
  </si>
  <si>
    <t>ОБЩАЯ СУММА ЗАКАЗА</t>
  </si>
  <si>
    <t>Таблица плотности товара</t>
  </si>
  <si>
    <t>Плотность</t>
  </si>
  <si>
    <t>Вес партии в кг</t>
  </si>
  <si>
    <t>5-500</t>
  </si>
  <si>
    <t>500-2000</t>
  </si>
  <si>
    <t>2000-10000</t>
  </si>
  <si>
    <t>свыше 10000</t>
  </si>
  <si>
    <t>5-10000</t>
  </si>
  <si>
    <t>1000 и выше</t>
  </si>
  <si>
    <t>3,3</t>
  </si>
  <si>
    <t>3,2</t>
  </si>
  <si>
    <t>3,1</t>
  </si>
  <si>
    <t>2,1</t>
  </si>
  <si>
    <t>1,9</t>
  </si>
  <si>
    <t>1,8</t>
  </si>
  <si>
    <t>801-1000</t>
  </si>
  <si>
    <t>3,4</t>
  </si>
  <si>
    <t>800-1000</t>
  </si>
  <si>
    <t>2,3</t>
  </si>
  <si>
    <t>2,2</t>
  </si>
  <si>
    <t>601-800</t>
  </si>
  <si>
    <t>3,5</t>
  </si>
  <si>
    <t>600-800</t>
  </si>
  <si>
    <t>2,5</t>
  </si>
  <si>
    <t>2,4</t>
  </si>
  <si>
    <t>401-600</t>
  </si>
  <si>
    <t>3,6</t>
  </si>
  <si>
    <t>400-600</t>
  </si>
  <si>
    <t>2,6</t>
  </si>
  <si>
    <t>500-600</t>
  </si>
  <si>
    <t>351-400</t>
  </si>
  <si>
    <t>3,7</t>
  </si>
  <si>
    <t>350-400</t>
  </si>
  <si>
    <t>2,7</t>
  </si>
  <si>
    <t>400-500</t>
  </si>
  <si>
    <t>301-350</t>
  </si>
  <si>
    <t>3,8</t>
  </si>
  <si>
    <t>300-350</t>
  </si>
  <si>
    <t>2,8</t>
  </si>
  <si>
    <t>300-400</t>
  </si>
  <si>
    <t>251-300</t>
  </si>
  <si>
    <t>3,9</t>
  </si>
  <si>
    <t>250-300</t>
  </si>
  <si>
    <t>2,9</t>
  </si>
  <si>
    <t>201-250</t>
  </si>
  <si>
    <t>220-250</t>
  </si>
  <si>
    <t>200-250</t>
  </si>
  <si>
    <t>191-200</t>
  </si>
  <si>
    <t>4,1</t>
  </si>
  <si>
    <t>200-220</t>
  </si>
  <si>
    <t>190-200</t>
  </si>
  <si>
    <t>181-190</t>
  </si>
  <si>
    <t>4,2</t>
  </si>
  <si>
    <t>180-190</t>
  </si>
  <si>
    <t>171-180</t>
  </si>
  <si>
    <t>4,3</t>
  </si>
  <si>
    <t>170-180</t>
  </si>
  <si>
    <t>161-170</t>
  </si>
  <si>
    <t>4,4</t>
  </si>
  <si>
    <t>160-170</t>
  </si>
  <si>
    <t>151-160</t>
  </si>
  <si>
    <t>4,5</t>
  </si>
  <si>
    <t>150-160</t>
  </si>
  <si>
    <t>141-150</t>
  </si>
  <si>
    <t>4,6</t>
  </si>
  <si>
    <t>140-150</t>
  </si>
  <si>
    <t>131-140</t>
  </si>
  <si>
    <t>4,7</t>
  </si>
  <si>
    <t>130-140</t>
  </si>
  <si>
    <t>121-130</t>
  </si>
  <si>
    <t>4,8</t>
  </si>
  <si>
    <t>120-130</t>
  </si>
  <si>
    <t>111-120</t>
  </si>
  <si>
    <t>4,9</t>
  </si>
  <si>
    <t>110-120</t>
  </si>
  <si>
    <t>101-110</t>
  </si>
  <si>
    <t>100-110</t>
  </si>
  <si>
    <t xml:space="preserve">100 и ниже </t>
  </si>
  <si>
    <t>50-100</t>
  </si>
  <si>
    <t>50 и ниже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</si>
</sst>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¥-804]#,##0.00"/>
    <numFmt numFmtId="165" formatCode="#,##0.00\ &quot;₽&quot;"/>
    <numFmt numFmtId="166" formatCode="[$$-409]#,##0.00"/>
  </numFmts>
  <fonts count="9">
    <font>
      <sz val="11"/>
      <color theme="1"/>
      <name val="Calibri"/>
      <charset val="134"/>
      <scheme val="minor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u/>
      <sz val="11"/>
      <color theme="10"/>
      <name val="Calibri"/>
      <charset val="204"/>
      <scheme val="min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u/>
      <sz val="12"/>
      <color theme="10"/>
      <name val="Arial"/>
      <family val="2"/>
      <charset val="204"/>
    </font>
    <font>
      <b/>
      <sz val="12"/>
      <color rgb="FFC00000"/>
      <name val="Arial"/>
      <family val="2"/>
      <charset val="204"/>
    </font>
    <font>
      <sz val="12"/>
      <color rgb="FFFF0000"/>
      <name val="Arial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 applyBorder="0"/>
    <xf numFmtId="0" fontId="3" fillId="0" borderId="0" applyNumberFormat="0" applyFill="0" applyBorder="0" applyAlignment="0" applyProtection="0"/>
  </cellStyleXfs>
  <cellXfs count="133">
    <xf numFmtId="0" fontId="0" fillId="0" borderId="0" xfId="0"/>
    <xf numFmtId="0" fontId="0" fillId="0" borderId="0" xfId="0" applyFont="1" applyFill="1" applyAlignment="1" applyProtection="1"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0" fillId="2" borderId="3" xfId="0" applyFont="1" applyFill="1" applyBorder="1" applyAlignment="1" applyProtection="1">
      <protection locked="0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9" xfId="0" applyFont="1" applyFill="1" applyBorder="1" applyAlignment="1" applyProtection="1">
      <alignment horizontal="center" vertical="center" wrapText="1"/>
    </xf>
    <xf numFmtId="0" fontId="4" fillId="7" borderId="9" xfId="0" applyFont="1" applyFill="1" applyBorder="1" applyAlignment="1" applyProtection="1">
      <alignment horizontal="center" vertical="center" wrapText="1"/>
    </xf>
    <xf numFmtId="0" fontId="4" fillId="6" borderId="9" xfId="0" applyFont="1" applyFill="1" applyBorder="1" applyAlignment="1" applyProtection="1">
      <alignment horizontal="center" vertical="center" wrapText="1"/>
    </xf>
    <xf numFmtId="0" fontId="4" fillId="12" borderId="9" xfId="0" applyFont="1" applyFill="1" applyBorder="1" applyAlignment="1" applyProtection="1">
      <alignment horizontal="center" vertical="center" wrapText="1"/>
    </xf>
    <xf numFmtId="0" fontId="4" fillId="12" borderId="4" xfId="0" applyFont="1" applyFill="1" applyBorder="1" applyAlignment="1" applyProtection="1">
      <alignment horizontal="center" vertical="center" wrapText="1"/>
    </xf>
    <xf numFmtId="0" fontId="5" fillId="14" borderId="9" xfId="0" applyFont="1" applyFill="1" applyBorder="1" applyAlignment="1" applyProtection="1">
      <alignment horizontal="center" vertical="center" wrapText="1"/>
    </xf>
    <xf numFmtId="0" fontId="4" fillId="5" borderId="9" xfId="0" applyFont="1" applyFill="1" applyBorder="1" applyAlignment="1" applyProtection="1">
      <alignment horizontal="center" vertical="center" wrapText="1"/>
    </xf>
    <xf numFmtId="0" fontId="4" fillId="0" borderId="0" xfId="0" applyFont="1" applyProtection="1"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6" fillId="2" borderId="3" xfId="1" applyFont="1" applyFill="1" applyBorder="1" applyAlignment="1" applyProtection="1">
      <alignment vertical="center" wrapText="1"/>
      <protection locked="0"/>
    </xf>
    <xf numFmtId="0" fontId="5" fillId="2" borderId="3" xfId="0" applyFont="1" applyFill="1" applyBorder="1" applyAlignment="1" applyProtection="1">
      <alignment vertical="center"/>
      <protection locked="0"/>
    </xf>
    <xf numFmtId="0" fontId="5" fillId="2" borderId="13" xfId="0" applyFont="1" applyFill="1" applyBorder="1" applyAlignment="1" applyProtection="1">
      <alignment horizontal="center" vertical="center"/>
      <protection locked="0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  <protection locked="0"/>
    </xf>
    <xf numFmtId="165" fontId="5" fillId="3" borderId="13" xfId="0" applyNumberFormat="1" applyFont="1" applyFill="1" applyBorder="1" applyAlignment="1" applyProtection="1">
      <alignment horizontal="center" vertical="center"/>
    </xf>
    <xf numFmtId="0" fontId="5" fillId="3" borderId="9" xfId="0" applyFont="1" applyFill="1" applyBorder="1" applyAlignment="1" applyProtection="1">
      <alignment horizontal="center" vertical="center"/>
      <protection locked="0"/>
    </xf>
    <xf numFmtId="0" fontId="5" fillId="3" borderId="9" xfId="0" applyFont="1" applyFill="1" applyBorder="1" applyAlignment="1" applyProtection="1">
      <alignment horizontal="center" vertical="center"/>
    </xf>
    <xf numFmtId="2" fontId="5" fillId="3" borderId="9" xfId="0" applyNumberFormat="1" applyFont="1" applyFill="1" applyBorder="1" applyAlignment="1" applyProtection="1">
      <alignment horizontal="center" vertical="center"/>
    </xf>
    <xf numFmtId="166" fontId="7" fillId="14" borderId="9" xfId="0" applyNumberFormat="1" applyFont="1" applyFill="1" applyBorder="1" applyAlignment="1" applyProtection="1">
      <alignment horizontal="center" vertical="center"/>
    </xf>
    <xf numFmtId="166" fontId="5" fillId="3" borderId="9" xfId="0" applyNumberFormat="1" applyFont="1" applyFill="1" applyBorder="1" applyAlignment="1" applyProtection="1">
      <alignment horizontal="center" vertical="center"/>
    </xf>
    <xf numFmtId="165" fontId="5" fillId="3" borderId="9" xfId="0" applyNumberFormat="1" applyFont="1" applyFill="1" applyBorder="1" applyAlignment="1" applyProtection="1">
      <alignment horizontal="center" vertical="center"/>
      <protection locked="0"/>
    </xf>
    <xf numFmtId="165" fontId="5" fillId="3" borderId="9" xfId="0" applyNumberFormat="1" applyFont="1" applyFill="1" applyBorder="1" applyAlignment="1" applyProtection="1">
      <alignment horizontal="center" vertical="center"/>
    </xf>
    <xf numFmtId="165" fontId="5" fillId="5" borderId="9" xfId="0" applyNumberFormat="1" applyFont="1" applyFill="1" applyBorder="1" applyAlignment="1" applyProtection="1">
      <alignment horizontal="center" vertical="center"/>
    </xf>
    <xf numFmtId="164" fontId="5" fillId="3" borderId="9" xfId="0" applyNumberFormat="1" applyFont="1" applyFill="1" applyBorder="1" applyAlignment="1" applyProtection="1">
      <alignment horizontal="center" vertical="center"/>
    </xf>
    <xf numFmtId="165" fontId="5" fillId="15" borderId="9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Alignment="1" applyProtection="1">
      <protection locked="0"/>
    </xf>
    <xf numFmtId="165" fontId="5" fillId="2" borderId="9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2" fontId="4" fillId="0" borderId="0" xfId="0" applyNumberFormat="1" applyFont="1" applyAlignment="1" applyProtection="1">
      <alignment horizontal="center" vertical="center"/>
      <protection locked="0"/>
    </xf>
    <xf numFmtId="166" fontId="8" fillId="0" borderId="0" xfId="0" applyNumberFormat="1" applyFont="1" applyAlignment="1" applyProtection="1">
      <alignment horizontal="center" vertical="center"/>
      <protection locked="0"/>
    </xf>
    <xf numFmtId="165" fontId="4" fillId="0" borderId="0" xfId="0" applyNumberFormat="1" applyFont="1" applyAlignment="1" applyProtection="1">
      <alignment horizontal="center" vertical="center"/>
      <protection locked="0"/>
    </xf>
    <xf numFmtId="164" fontId="4" fillId="0" borderId="0" xfId="0" applyNumberFormat="1" applyFont="1" applyProtection="1">
      <protection locked="0"/>
    </xf>
    <xf numFmtId="165" fontId="4" fillId="0" borderId="0" xfId="0" applyNumberFormat="1" applyFont="1" applyProtection="1">
      <protection locked="0"/>
    </xf>
    <xf numFmtId="165" fontId="4" fillId="2" borderId="0" xfId="0" applyNumberFormat="1" applyFont="1" applyFill="1" applyProtection="1">
      <protection locked="0"/>
    </xf>
    <xf numFmtId="0" fontId="4" fillId="0" borderId="0" xfId="0" applyFont="1" applyProtection="1"/>
    <xf numFmtId="0" fontId="4" fillId="9" borderId="8" xfId="0" applyFont="1" applyFill="1" applyBorder="1" applyAlignment="1" applyProtection="1">
      <alignment horizontal="center" vertical="center" wrapText="1"/>
    </xf>
    <xf numFmtId="0" fontId="4" fillId="9" borderId="9" xfId="0" applyFont="1" applyFill="1" applyBorder="1" applyAlignment="1" applyProtection="1">
      <alignment horizontal="center" vertical="center" wrapText="1"/>
      <protection locked="0"/>
    </xf>
    <xf numFmtId="0" fontId="5" fillId="3" borderId="5" xfId="0" applyFont="1" applyFill="1" applyBorder="1" applyAlignment="1" applyProtection="1">
      <alignment vertical="center"/>
    </xf>
    <xf numFmtId="0" fontId="4" fillId="0" borderId="6" xfId="0" applyFont="1" applyBorder="1" applyProtection="1"/>
    <xf numFmtId="0" fontId="4" fillId="0" borderId="15" xfId="0" applyFont="1" applyBorder="1" applyProtection="1"/>
    <xf numFmtId="4" fontId="5" fillId="3" borderId="16" xfId="0" applyNumberFormat="1" applyFont="1" applyFill="1" applyBorder="1" applyAlignment="1" applyProtection="1">
      <alignment horizontal="center" vertical="center"/>
    </xf>
    <xf numFmtId="4" fontId="5" fillId="3" borderId="6" xfId="0" applyNumberFormat="1" applyFont="1" applyFill="1" applyBorder="1" applyAlignment="1" applyProtection="1">
      <alignment horizontal="center" vertical="center"/>
    </xf>
    <xf numFmtId="4" fontId="5" fillId="3" borderId="21" xfId="0" applyNumberFormat="1" applyFont="1" applyFill="1" applyBorder="1" applyAlignment="1" applyProtection="1">
      <alignment horizontal="center" vertical="center"/>
    </xf>
    <xf numFmtId="0" fontId="5" fillId="3" borderId="6" xfId="0" applyFont="1" applyFill="1" applyBorder="1" applyAlignment="1" applyProtection="1">
      <alignment vertical="center"/>
    </xf>
    <xf numFmtId="0" fontId="5" fillId="3" borderId="7" xfId="0" applyFont="1" applyFill="1" applyBorder="1" applyAlignment="1" applyProtection="1">
      <alignment vertical="center"/>
    </xf>
    <xf numFmtId="0" fontId="4" fillId="0" borderId="7" xfId="0" applyFont="1" applyBorder="1" applyProtection="1"/>
    <xf numFmtId="0" fontId="4" fillId="0" borderId="17" xfId="0" applyFont="1" applyBorder="1" applyProtection="1"/>
    <xf numFmtId="0" fontId="4" fillId="0" borderId="0" xfId="0" applyFont="1" applyBorder="1" applyProtection="1"/>
    <xf numFmtId="0" fontId="4" fillId="0" borderId="4" xfId="0" applyFont="1" applyBorder="1" applyProtection="1"/>
    <xf numFmtId="4" fontId="5" fillId="5" borderId="18" xfId="0" applyNumberFormat="1" applyFont="1" applyFill="1" applyBorder="1" applyAlignment="1" applyProtection="1">
      <alignment horizontal="center" vertical="center"/>
    </xf>
    <xf numFmtId="4" fontId="5" fillId="5" borderId="19" xfId="0" applyNumberFormat="1" applyFont="1" applyFill="1" applyBorder="1" applyAlignment="1" applyProtection="1">
      <alignment horizontal="center" vertical="center"/>
    </xf>
    <xf numFmtId="4" fontId="5" fillId="10" borderId="19" xfId="0" applyNumberFormat="1" applyFont="1" applyFill="1" applyBorder="1" applyAlignment="1" applyProtection="1">
      <alignment horizontal="center" vertical="center"/>
    </xf>
    <xf numFmtId="4" fontId="5" fillId="13" borderId="19" xfId="0" applyNumberFormat="1" applyFont="1" applyFill="1" applyBorder="1" applyAlignment="1" applyProtection="1">
      <alignment horizontal="center" vertical="center"/>
    </xf>
    <xf numFmtId="4" fontId="5" fillId="13" borderId="22" xfId="0" applyNumberFormat="1" applyFont="1" applyFill="1" applyBorder="1" applyAlignment="1" applyProtection="1">
      <alignment horizontal="center" vertical="center"/>
    </xf>
    <xf numFmtId="0" fontId="5" fillId="5" borderId="2" xfId="0" applyFont="1" applyFill="1" applyBorder="1" applyAlignment="1" applyProtection="1">
      <alignment horizontal="center" vertical="center" wrapText="1"/>
    </xf>
    <xf numFmtId="0" fontId="5" fillId="6" borderId="0" xfId="0" applyFont="1" applyFill="1" applyAlignment="1" applyProtection="1">
      <alignment horizontal="center" vertical="center" wrapText="1"/>
      <protection locked="0"/>
    </xf>
    <xf numFmtId="0" fontId="5" fillId="2" borderId="0" xfId="0" applyFont="1" applyFill="1" applyAlignment="1" applyProtection="1">
      <alignment horizontal="center" vertical="center" wrapText="1"/>
      <protection locked="0"/>
    </xf>
    <xf numFmtId="0" fontId="5" fillId="10" borderId="2" xfId="0" applyFont="1" applyFill="1" applyBorder="1" applyAlignment="1" applyProtection="1">
      <alignment horizontal="center" vertical="center" wrapText="1"/>
    </xf>
    <xf numFmtId="0" fontId="5" fillId="6" borderId="0" xfId="0" applyFont="1" applyFill="1" applyAlignment="1" applyProtection="1">
      <alignment horizontal="center" wrapText="1"/>
      <protection locked="0"/>
    </xf>
    <xf numFmtId="0" fontId="5" fillId="2" borderId="0" xfId="0" applyFont="1" applyFill="1" applyAlignment="1" applyProtection="1">
      <alignment horizontal="center" wrapText="1"/>
      <protection locked="0"/>
    </xf>
    <xf numFmtId="0" fontId="5" fillId="13" borderId="2" xfId="0" applyFont="1" applyFill="1" applyBorder="1" applyAlignment="1" applyProtection="1">
      <alignment horizontal="center" vertical="center" wrapText="1"/>
    </xf>
    <xf numFmtId="0" fontId="5" fillId="13" borderId="9" xfId="0" applyFont="1" applyFill="1" applyBorder="1" applyAlignment="1" applyProtection="1">
      <alignment horizontal="center" wrapText="1"/>
    </xf>
    <xf numFmtId="0" fontId="5" fillId="6" borderId="0" xfId="0" applyFont="1" applyFill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horizontal="center" vertical="center"/>
      <protection locked="0"/>
    </xf>
    <xf numFmtId="0" fontId="5" fillId="6" borderId="9" xfId="0" applyFont="1" applyFill="1" applyBorder="1" applyAlignment="1" applyProtection="1">
      <alignment horizontal="center" vertical="center"/>
    </xf>
    <xf numFmtId="0" fontId="4" fillId="5" borderId="9" xfId="0" applyFont="1" applyFill="1" applyBorder="1" applyAlignment="1" applyProtection="1">
      <alignment horizontal="center"/>
    </xf>
    <xf numFmtId="0" fontId="4" fillId="11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center"/>
      <protection locked="0"/>
    </xf>
    <xf numFmtId="0" fontId="4" fillId="11" borderId="9" xfId="0" applyFont="1" applyFill="1" applyBorder="1" applyAlignment="1" applyProtection="1">
      <alignment horizontal="center"/>
    </xf>
    <xf numFmtId="0" fontId="4" fillId="13" borderId="9" xfId="0" applyFont="1" applyFill="1" applyBorder="1" applyAlignment="1" applyProtection="1">
      <alignment horizontal="center"/>
    </xf>
    <xf numFmtId="0" fontId="4" fillId="3" borderId="1" xfId="0" applyFont="1" applyFill="1" applyBorder="1"/>
    <xf numFmtId="0" fontId="4" fillId="6" borderId="10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49" fontId="4" fillId="2" borderId="0" xfId="0" applyNumberFormat="1" applyFont="1" applyFill="1" applyAlignment="1" applyProtection="1">
      <alignment horizontal="center"/>
      <protection locked="0"/>
    </xf>
    <xf numFmtId="0" fontId="4" fillId="3" borderId="1" xfId="0" applyFont="1" applyFill="1" applyBorder="1" applyProtection="1"/>
    <xf numFmtId="0" fontId="4" fillId="6" borderId="20" xfId="0" applyNumberFormat="1" applyFont="1" applyFill="1" applyBorder="1" applyAlignment="1" applyProtection="1">
      <alignment horizontal="center"/>
    </xf>
    <xf numFmtId="0" fontId="4" fillId="6" borderId="10" xfId="0" applyNumberFormat="1" applyFont="1" applyFill="1" applyBorder="1" applyAlignment="1" applyProtection="1">
      <alignment horizontal="center"/>
    </xf>
    <xf numFmtId="0" fontId="4" fillId="3" borderId="12" xfId="0" applyFont="1" applyFill="1" applyBorder="1"/>
    <xf numFmtId="0" fontId="4" fillId="3" borderId="12" xfId="0" applyFont="1" applyFill="1" applyBorder="1" applyProtection="1"/>
    <xf numFmtId="0" fontId="4" fillId="6" borderId="11" xfId="0" applyNumberFormat="1" applyFont="1" applyFill="1" applyBorder="1" applyAlignment="1" applyProtection="1">
      <alignment horizontal="center"/>
    </xf>
    <xf numFmtId="0" fontId="4" fillId="3" borderId="3" xfId="0" applyFont="1" applyFill="1" applyBorder="1"/>
    <xf numFmtId="0" fontId="4" fillId="6" borderId="23" xfId="0" applyFont="1" applyFill="1" applyBorder="1" applyAlignment="1">
      <alignment horizontal="center"/>
    </xf>
    <xf numFmtId="0" fontId="4" fillId="2" borderId="0" xfId="0" applyNumberFormat="1" applyFont="1" applyFill="1" applyAlignment="1" applyProtection="1">
      <alignment horizontal="center"/>
      <protection locked="0"/>
    </xf>
    <xf numFmtId="0" fontId="4" fillId="3" borderId="3" xfId="0" applyFont="1" applyFill="1" applyBorder="1" applyProtection="1"/>
    <xf numFmtId="0" fontId="4" fillId="6" borderId="23" xfId="0" applyFont="1" applyFill="1" applyBorder="1" applyAlignment="1" applyProtection="1">
      <alignment horizontal="center"/>
    </xf>
    <xf numFmtId="0" fontId="4" fillId="6" borderId="11" xfId="0" applyFont="1" applyFill="1" applyBorder="1" applyAlignment="1" applyProtection="1">
      <alignment horizontal="center"/>
    </xf>
    <xf numFmtId="0" fontId="5" fillId="6" borderId="2" xfId="0" applyFont="1" applyFill="1" applyBorder="1" applyAlignment="1" applyProtection="1">
      <alignment horizontal="center" wrapText="1"/>
    </xf>
    <xf numFmtId="0" fontId="5" fillId="6" borderId="2" xfId="0" applyFont="1" applyFill="1" applyBorder="1" applyAlignment="1" applyProtection="1">
      <alignment horizontal="center" vertical="center" wrapText="1"/>
      <protection locked="0"/>
    </xf>
    <xf numFmtId="0" fontId="5" fillId="6" borderId="9" xfId="0" applyFont="1" applyFill="1" applyBorder="1" applyAlignment="1" applyProtection="1">
      <alignment horizontal="center" wrapText="1"/>
      <protection locked="0"/>
    </xf>
    <xf numFmtId="0" fontId="5" fillId="6" borderId="9" xfId="0" applyFont="1" applyFill="1" applyBorder="1" applyAlignment="1" applyProtection="1">
      <alignment horizontal="center" vertical="center"/>
      <protection locked="0"/>
    </xf>
    <xf numFmtId="0" fontId="4" fillId="11" borderId="9" xfId="0" applyFont="1" applyFill="1" applyBorder="1" applyAlignment="1" applyProtection="1">
      <alignment horizontal="center"/>
      <protection locked="0"/>
    </xf>
    <xf numFmtId="0" fontId="4" fillId="3" borderId="1" xfId="0" applyFont="1" applyFill="1" applyBorder="1" applyProtection="1">
      <protection locked="0"/>
    </xf>
    <xf numFmtId="0" fontId="4" fillId="6" borderId="10" xfId="0" applyNumberFormat="1" applyFont="1" applyFill="1" applyBorder="1" applyAlignment="1" applyProtection="1">
      <alignment horizontal="center"/>
      <protection locked="0"/>
    </xf>
    <xf numFmtId="0" fontId="4" fillId="3" borderId="12" xfId="0" applyFont="1" applyFill="1" applyBorder="1" applyProtection="1">
      <protection locked="0"/>
    </xf>
    <xf numFmtId="0" fontId="4" fillId="3" borderId="3" xfId="0" applyFont="1" applyFill="1" applyBorder="1" applyProtection="1">
      <protection locked="0"/>
    </xf>
    <xf numFmtId="0" fontId="4" fillId="5" borderId="2" xfId="0" applyFont="1" applyFill="1" applyBorder="1" applyAlignment="1" applyProtection="1">
      <alignment horizontal="center"/>
    </xf>
    <xf numFmtId="0" fontId="4" fillId="5" borderId="14" xfId="0" applyFont="1" applyFill="1" applyBorder="1" applyAlignment="1" applyProtection="1">
      <alignment horizontal="center"/>
    </xf>
    <xf numFmtId="0" fontId="4" fillId="8" borderId="2" xfId="0" applyFont="1" applyFill="1" applyBorder="1" applyAlignment="1" applyProtection="1">
      <alignment horizontal="center"/>
    </xf>
    <xf numFmtId="0" fontId="4" fillId="8" borderId="14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/>
    </xf>
    <xf numFmtId="0" fontId="4" fillId="13" borderId="14" xfId="0" applyFont="1" applyFill="1" applyBorder="1" applyAlignment="1" applyProtection="1">
      <alignment horizontal="center"/>
    </xf>
    <xf numFmtId="0" fontId="4" fillId="3" borderId="2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/>
    </xf>
    <xf numFmtId="0" fontId="4" fillId="3" borderId="14" xfId="0" applyFont="1" applyFill="1" applyBorder="1" applyAlignment="1" applyProtection="1">
      <alignment horizontal="center" vertical="center"/>
    </xf>
    <xf numFmtId="0" fontId="5" fillId="4" borderId="2" xfId="0" applyFont="1" applyFill="1" applyBorder="1" applyAlignment="1" applyProtection="1">
      <alignment horizontal="center" vertical="center"/>
    </xf>
    <xf numFmtId="0" fontId="5" fillId="4" borderId="4" xfId="0" applyFont="1" applyFill="1" applyBorder="1" applyAlignment="1" applyProtection="1">
      <alignment horizontal="center" vertical="center"/>
    </xf>
    <xf numFmtId="0" fontId="5" fillId="5" borderId="2" xfId="0" applyFont="1" applyFill="1" applyBorder="1" applyAlignment="1" applyProtection="1">
      <alignment horizontal="center" vertical="center" wrapText="1"/>
    </xf>
    <xf numFmtId="0" fontId="5" fillId="5" borderId="4" xfId="0" applyFont="1" applyFill="1" applyBorder="1" applyAlignment="1" applyProtection="1">
      <alignment horizontal="center" vertical="center" wrapText="1"/>
    </xf>
    <xf numFmtId="0" fontId="5" fillId="5" borderId="14" xfId="0" applyFont="1" applyFill="1" applyBorder="1" applyAlignment="1" applyProtection="1">
      <alignment horizontal="center" vertical="center" wrapText="1"/>
    </xf>
    <xf numFmtId="0" fontId="5" fillId="10" borderId="2" xfId="0" applyFont="1" applyFill="1" applyBorder="1" applyAlignment="1" applyProtection="1">
      <alignment horizontal="center" vertical="center" wrapText="1"/>
    </xf>
    <xf numFmtId="0" fontId="5" fillId="10" borderId="4" xfId="0" applyFont="1" applyFill="1" applyBorder="1" applyAlignment="1" applyProtection="1">
      <alignment horizontal="center" vertical="center" wrapText="1"/>
    </xf>
    <xf numFmtId="0" fontId="5" fillId="10" borderId="14" xfId="0" applyFont="1" applyFill="1" applyBorder="1" applyAlignment="1" applyProtection="1">
      <alignment horizontal="center" vertical="center" wrapText="1"/>
    </xf>
    <xf numFmtId="0" fontId="5" fillId="6" borderId="2" xfId="0" applyFont="1" applyFill="1" applyBorder="1" applyAlignment="1" applyProtection="1">
      <alignment horizontal="center" vertical="center"/>
    </xf>
    <xf numFmtId="0" fontId="5" fillId="6" borderId="4" xfId="0" applyFont="1" applyFill="1" applyBorder="1" applyAlignment="1" applyProtection="1">
      <alignment horizontal="center" vertical="center"/>
    </xf>
    <xf numFmtId="0" fontId="5" fillId="6" borderId="14" xfId="0" applyFont="1" applyFill="1" applyBorder="1" applyAlignment="1" applyProtection="1">
      <alignment horizontal="center" vertical="center"/>
    </xf>
    <xf numFmtId="0" fontId="4" fillId="0" borderId="0" xfId="0" applyFont="1" applyAlignment="1" applyProtection="1">
      <protection locked="0"/>
    </xf>
    <xf numFmtId="0" fontId="4" fillId="0" borderId="0" xfId="0" applyFont="1" applyAlignment="1" applyProtection="1">
      <alignment wrapText="1"/>
      <protection locked="0"/>
    </xf>
    <xf numFmtId="0" fontId="5" fillId="6" borderId="2" xfId="0" applyFont="1" applyFill="1" applyBorder="1" applyAlignment="1" applyProtection="1">
      <alignment horizontal="center" wrapText="1"/>
    </xf>
    <xf numFmtId="0" fontId="5" fillId="6" borderId="4" xfId="0" applyFont="1" applyFill="1" applyBorder="1" applyAlignment="1" applyProtection="1">
      <alignment horizontal="center" wrapText="1"/>
    </xf>
    <xf numFmtId="0" fontId="5" fillId="6" borderId="14" xfId="0" applyFont="1" applyFill="1" applyBorder="1" applyAlignment="1" applyProtection="1">
      <alignment horizontal="center" wrapText="1"/>
    </xf>
    <xf numFmtId="0" fontId="5" fillId="6" borderId="8" xfId="0" applyFont="1" applyFill="1" applyBorder="1" applyAlignment="1" applyProtection="1">
      <alignment horizontal="center" vertical="center"/>
      <protection locked="0"/>
    </xf>
    <xf numFmtId="0" fontId="5" fillId="6" borderId="3" xfId="0" applyFont="1" applyFill="1" applyBorder="1" applyAlignment="1" applyProtection="1">
      <alignment horizontal="center" vertical="center"/>
      <protection locked="0"/>
    </xf>
    <xf numFmtId="0" fontId="5" fillId="6" borderId="8" xfId="0" applyFont="1" applyFill="1" applyBorder="1" applyAlignment="1" applyProtection="1">
      <alignment horizontal="center" vertical="center"/>
    </xf>
    <xf numFmtId="0" fontId="5" fillId="6" borderId="3" xfId="0" applyFont="1" applyFill="1" applyBorder="1" applyAlignment="1" applyProtection="1">
      <alignment horizontal="center" vertical="center"/>
    </xf>
  </cellXfs>
  <cellStyles count="2">
    <cellStyle name="Гиперссылка" xfId="1" builtinId="8"/>
    <cellStyle name="Обычный" xfId="0" builtinId="0"/>
  </cellStyles>
  <dxfs count="17"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</dxfs>
  <tableStyles count="0" defaultTableStyle="TableStyleMedium2"/>
  <colors>
    <mruColors>
      <color rgb="FFFF0066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6/Downloads/Blank-zakaza-do-Moskvy-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лист"/>
      <sheetName val="Лист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hibinden.com/haritada-emlak-arama/kiralik-daire/antalya-muratpasa?autoViewport=3&amp;price_max=2000" TargetMode="External"/><Relationship Id="rId3" Type="http://schemas.openxmlformats.org/officeDocument/2006/relationships/hyperlink" Target="https://www.sahibinden.com/haritada-emlak-arama/kiralik-daire/antalya-muratpasa?autoViewport=3&amp;price_max=2000" TargetMode="External"/><Relationship Id="rId7" Type="http://schemas.openxmlformats.org/officeDocument/2006/relationships/hyperlink" Target="https://www.sahibinden.com/haritada-emlak-arama/kiralik-daire/antalya-muratpasa?autoViewport=3&amp;price_max=2000" TargetMode="External"/><Relationship Id="rId2" Type="http://schemas.openxmlformats.org/officeDocument/2006/relationships/hyperlink" Target="https://www.sahibinden.com/haritada-emlak-arama/kiralik-daire/antalya-muratpasa?autoViewport=3&amp;price_max=2000" TargetMode="External"/><Relationship Id="rId1" Type="http://schemas.openxmlformats.org/officeDocument/2006/relationships/hyperlink" Target="https://www.sahibinden.com/haritada-emlak-arama/kiralik-daire/antalya-muratpasa?autoViewport=3&amp;price_max=2000" TargetMode="External"/><Relationship Id="rId6" Type="http://schemas.openxmlformats.org/officeDocument/2006/relationships/hyperlink" Target="https://www.sahibinden.com/haritada-emlak-arama/kiralik-daire/antalya-muratpasa?autoViewport=3&amp;price_max=2000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sahibinden.com/haritada-emlak-arama/kiralik-daire/antalya-muratpasa?autoViewport=3&amp;price_max=2000" TargetMode="External"/><Relationship Id="rId10" Type="http://schemas.openxmlformats.org/officeDocument/2006/relationships/hyperlink" Target="https://www.sahibinden.com/haritada-emlak-arama/kiralik-daire/antalya-muratpasa?autoViewport=3&amp;price_max=2000" TargetMode="External"/><Relationship Id="rId4" Type="http://schemas.openxmlformats.org/officeDocument/2006/relationships/hyperlink" Target="https://www.sahibinden.com/haritada-emlak-arama/kiralik-daire/antalya-muratpasa?autoViewport=3&amp;price_max=2000" TargetMode="External"/><Relationship Id="rId9" Type="http://schemas.openxmlformats.org/officeDocument/2006/relationships/hyperlink" Target="https://www.sahibinden.com/haritada-emlak-arama/kiralik-daire/antalya-muratpasa?autoViewport=3&amp;price_max=2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570"/>
  <sheetViews>
    <sheetView tabSelected="1" topLeftCell="D1" zoomScale="70" zoomScaleNormal="70" workbookViewId="0">
      <pane xSplit="1" topLeftCell="F1" activePane="topRight" state="frozen"/>
      <selection pane="topRight" activeCell="I567" sqref="I567"/>
    </sheetView>
  </sheetViews>
  <sheetFormatPr defaultColWidth="9.85546875" defaultRowHeight="15"/>
  <cols>
    <col min="1" max="3" width="9.140625" style="3" hidden="1" customWidth="1"/>
    <col min="4" max="4" width="7" style="3" customWidth="1"/>
    <col min="5" max="5" width="31.42578125" style="3" customWidth="1"/>
    <col min="6" max="6" width="20.5703125" style="4" customWidth="1"/>
    <col min="7" max="7" width="14.85546875" style="4" customWidth="1"/>
    <col min="8" max="8" width="12.28515625" style="4" customWidth="1"/>
    <col min="9" max="9" width="15.140625" style="4" customWidth="1"/>
    <col min="10" max="10" width="15.42578125" style="4" bestFit="1" customWidth="1"/>
    <col min="11" max="13" width="15" style="3" hidden="1" customWidth="1"/>
    <col min="14" max="14" width="15" style="3" customWidth="1"/>
    <col min="15" max="15" width="16.7109375" style="4" customWidth="1"/>
    <col min="16" max="16" width="17.7109375" style="4" customWidth="1"/>
    <col min="17" max="17" width="18.42578125" style="4" customWidth="1"/>
    <col min="18" max="18" width="17.140625" style="3" customWidth="1"/>
    <col min="19" max="19" width="16.5703125" style="3" customWidth="1"/>
    <col min="20" max="22" width="15" style="3" hidden="1" customWidth="1"/>
    <col min="23" max="23" width="16.85546875" style="3" customWidth="1"/>
    <col min="24" max="24" width="14.85546875" style="3" bestFit="1" customWidth="1"/>
    <col min="25" max="25" width="22.42578125" style="3" bestFit="1" customWidth="1"/>
    <col min="26" max="26" width="12.42578125" style="3" customWidth="1"/>
    <col min="27" max="27" width="8.5703125" style="3" customWidth="1"/>
    <col min="28" max="28" width="12.140625" style="3" customWidth="1"/>
    <col min="29" max="29" width="11.42578125" style="3" customWidth="1"/>
    <col min="30" max="30" width="10.7109375" style="3" customWidth="1"/>
    <col min="31" max="31" width="14" style="3" customWidth="1"/>
    <col min="32" max="32" width="11.28515625" style="3" customWidth="1"/>
    <col min="33" max="33" width="10.85546875" style="3" customWidth="1"/>
    <col min="34" max="34" width="14.7109375" style="3" customWidth="1"/>
    <col min="35" max="35" width="14.28515625" style="3" customWidth="1"/>
    <col min="36" max="36" width="11.140625" style="3" customWidth="1"/>
    <col min="37" max="37" width="13.7109375" style="3" customWidth="1"/>
    <col min="38" max="38" width="10.85546875" style="3" customWidth="1"/>
    <col min="39" max="39" width="14.7109375" style="3" bestFit="1" customWidth="1"/>
    <col min="40" max="40" width="18" style="3" customWidth="1"/>
    <col min="41" max="41" width="13" style="3" bestFit="1" customWidth="1"/>
    <col min="42" max="42" width="12" style="3" bestFit="1" customWidth="1"/>
    <col min="43" max="43" width="15.85546875" style="3" customWidth="1"/>
    <col min="44" max="44" width="15" style="3" customWidth="1"/>
    <col min="45" max="45" width="15" style="3" hidden="1" customWidth="1"/>
    <col min="46" max="46" width="14.42578125" style="3" hidden="1" customWidth="1"/>
    <col min="47" max="47" width="11" style="3" hidden="1" customWidth="1"/>
    <col min="48" max="48" width="10" style="3" customWidth="1"/>
    <col min="49" max="49" width="10.28515625" style="3" customWidth="1"/>
    <col min="50" max="50" width="10" style="3" customWidth="1"/>
    <col min="51" max="51" width="14" style="3" customWidth="1"/>
    <col min="52" max="52" width="13" style="3" customWidth="1"/>
    <col min="53" max="53" width="12.140625" style="3" customWidth="1"/>
    <col min="54" max="54" width="13.140625" style="3" customWidth="1"/>
    <col min="55" max="55" width="14.42578125" style="3" customWidth="1"/>
    <col min="56" max="56" width="14.28515625" style="3" customWidth="1"/>
    <col min="57" max="57" width="13.7109375" style="3" customWidth="1"/>
    <col min="58" max="58" width="12.85546875" style="3" customWidth="1"/>
    <col min="59" max="59" width="15.85546875" style="3" customWidth="1"/>
    <col min="60" max="60" width="16.42578125" style="3" customWidth="1"/>
    <col min="61" max="61" width="16" style="3" hidden="1" customWidth="1"/>
    <col min="62" max="62" width="9.7109375" style="3" hidden="1" customWidth="1"/>
    <col min="63" max="63" width="11" style="3" hidden="1" customWidth="1"/>
    <col min="64" max="64" width="12" style="3" customWidth="1"/>
    <col min="65" max="65" width="12.85546875" style="3" customWidth="1"/>
    <col min="66" max="66" width="11.140625" style="3" customWidth="1"/>
    <col min="67" max="67" width="12.140625" style="3" customWidth="1"/>
    <col min="68" max="68" width="13" style="3" customWidth="1"/>
    <col min="69" max="69" width="13.7109375" style="3" customWidth="1"/>
    <col min="70" max="70" width="12.7109375" style="3" customWidth="1"/>
    <col min="71" max="71" width="14.28515625" style="3" customWidth="1"/>
    <col min="72" max="72" width="16" style="3" customWidth="1"/>
    <col min="73" max="73" width="16.28515625" style="3" customWidth="1"/>
    <col min="74" max="74" width="12.7109375" style="3" customWidth="1"/>
    <col min="75" max="75" width="14.7109375" style="3" bestFit="1" customWidth="1"/>
    <col min="76" max="76" width="14" style="3" customWidth="1"/>
    <col min="77" max="77" width="19" style="3" hidden="1" customWidth="1"/>
    <col min="78" max="78" width="11.28515625" style="3" customWidth="1"/>
    <col min="79" max="16384" width="9.85546875" style="3"/>
  </cols>
  <sheetData>
    <row r="1" spans="1:103" ht="144" customHeight="1">
      <c r="A1" s="5"/>
      <c r="B1" s="6"/>
      <c r="C1" s="6"/>
      <c r="D1" s="8" t="s">
        <v>0</v>
      </c>
      <c r="E1" s="8" t="s">
        <v>1</v>
      </c>
      <c r="F1" s="8" t="s">
        <v>2</v>
      </c>
      <c r="G1" s="8" t="s">
        <v>3</v>
      </c>
      <c r="H1" s="8" t="s">
        <v>4</v>
      </c>
      <c r="I1" s="9" t="s">
        <v>5</v>
      </c>
      <c r="J1" s="9" t="s">
        <v>6</v>
      </c>
      <c r="K1" s="9"/>
      <c r="L1" s="9"/>
      <c r="M1" s="9"/>
      <c r="N1" s="9" t="s">
        <v>7</v>
      </c>
      <c r="O1" s="10" t="s">
        <v>8</v>
      </c>
      <c r="P1" s="11" t="s">
        <v>9</v>
      </c>
      <c r="Q1" s="11" t="s">
        <v>10</v>
      </c>
      <c r="R1" s="12" t="s">
        <v>11</v>
      </c>
      <c r="S1" s="11" t="s">
        <v>12</v>
      </c>
      <c r="T1" s="11"/>
      <c r="U1" s="11"/>
      <c r="V1" s="11"/>
      <c r="W1" s="11" t="s">
        <v>13</v>
      </c>
      <c r="X1" s="12" t="s">
        <v>14</v>
      </c>
      <c r="Y1" s="13" t="s">
        <v>15</v>
      </c>
      <c r="Z1" s="12" t="s">
        <v>16</v>
      </c>
      <c r="AA1" s="12" t="s">
        <v>17</v>
      </c>
      <c r="AB1" s="11" t="s">
        <v>18</v>
      </c>
      <c r="AC1" s="11" t="s">
        <v>19</v>
      </c>
      <c r="AD1" s="11" t="s">
        <v>20</v>
      </c>
      <c r="AE1" s="11" t="s">
        <v>21</v>
      </c>
      <c r="AF1" s="14" t="s">
        <v>22</v>
      </c>
      <c r="AG1" s="11" t="s">
        <v>23</v>
      </c>
      <c r="AH1" s="12" t="s">
        <v>24</v>
      </c>
      <c r="AI1" s="11" t="s">
        <v>25</v>
      </c>
      <c r="AJ1" s="11" t="s">
        <v>26</v>
      </c>
      <c r="AK1" s="11" t="s">
        <v>27</v>
      </c>
      <c r="AL1" s="11" t="s">
        <v>28</v>
      </c>
      <c r="AM1" s="10" t="s">
        <v>29</v>
      </c>
      <c r="AN1" s="15" t="s">
        <v>30</v>
      </c>
      <c r="AO1" s="11" t="s">
        <v>31</v>
      </c>
      <c r="AP1" s="11" t="s">
        <v>32</v>
      </c>
      <c r="AQ1" s="10" t="s">
        <v>33</v>
      </c>
      <c r="AR1" s="15" t="s">
        <v>34</v>
      </c>
      <c r="AS1" s="11"/>
      <c r="AT1" s="13"/>
      <c r="AU1" s="12"/>
      <c r="AV1" s="14" t="s">
        <v>35</v>
      </c>
      <c r="AW1" s="11" t="s">
        <v>23</v>
      </c>
      <c r="AX1" s="12" t="s">
        <v>24</v>
      </c>
      <c r="AY1" s="11" t="s">
        <v>25</v>
      </c>
      <c r="AZ1" s="11" t="s">
        <v>36</v>
      </c>
      <c r="BA1" s="11" t="s">
        <v>37</v>
      </c>
      <c r="BB1" s="11" t="s">
        <v>28</v>
      </c>
      <c r="BC1" s="10" t="s">
        <v>29</v>
      </c>
      <c r="BD1" s="15" t="s">
        <v>30</v>
      </c>
      <c r="BE1" s="11" t="s">
        <v>38</v>
      </c>
      <c r="BF1" s="11" t="s">
        <v>32</v>
      </c>
      <c r="BG1" s="10" t="s">
        <v>33</v>
      </c>
      <c r="BH1" s="15" t="s">
        <v>34</v>
      </c>
      <c r="BI1" s="11"/>
      <c r="BJ1" s="13"/>
      <c r="BK1" s="12"/>
      <c r="BL1" s="14" t="s">
        <v>39</v>
      </c>
      <c r="BM1" s="11" t="s">
        <v>40</v>
      </c>
      <c r="BN1" s="12" t="s">
        <v>24</v>
      </c>
      <c r="BO1" s="11" t="s">
        <v>25</v>
      </c>
      <c r="BP1" s="11" t="s">
        <v>36</v>
      </c>
      <c r="BQ1" s="11" t="s">
        <v>37</v>
      </c>
      <c r="BR1" s="11" t="s">
        <v>28</v>
      </c>
      <c r="BS1" s="10" t="s">
        <v>29</v>
      </c>
      <c r="BT1" s="15" t="s">
        <v>30</v>
      </c>
      <c r="BU1" s="11" t="s">
        <v>38</v>
      </c>
      <c r="BV1" s="11" t="s">
        <v>32</v>
      </c>
      <c r="BW1" s="10" t="s">
        <v>33</v>
      </c>
      <c r="BX1" s="15" t="s">
        <v>34</v>
      </c>
      <c r="BY1" s="11"/>
      <c r="BZ1" s="13" t="s">
        <v>41</v>
      </c>
      <c r="CA1" s="12" t="s">
        <v>42</v>
      </c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</row>
    <row r="2" spans="1:103" s="1" customFormat="1" ht="74.25" customHeight="1">
      <c r="B2" s="7"/>
      <c r="C2" s="7"/>
      <c r="D2" s="17">
        <v>1</v>
      </c>
      <c r="E2" s="18"/>
      <c r="F2" s="19"/>
      <c r="G2" s="17"/>
      <c r="H2" s="17"/>
      <c r="I2" s="17"/>
      <c r="J2" s="20">
        <v>96</v>
      </c>
      <c r="K2" s="20"/>
      <c r="L2" s="20"/>
      <c r="M2" s="20"/>
      <c r="N2" s="20">
        <v>55</v>
      </c>
      <c r="O2" s="21">
        <f>J2*N2*5%</f>
        <v>264</v>
      </c>
      <c r="P2" s="21">
        <f t="shared" ref="P2:P21" si="0">(Q2+R2)*2%</f>
        <v>110.88</v>
      </c>
      <c r="Q2" s="21">
        <f t="shared" ref="Q2:Q21" si="1">J2*N2+O2</f>
        <v>5544</v>
      </c>
      <c r="R2" s="22">
        <v>0</v>
      </c>
      <c r="S2" s="21">
        <f t="shared" ref="S2:S21" si="2">Q2+R2+P2</f>
        <v>5654.88</v>
      </c>
      <c r="T2" s="21"/>
      <c r="U2" s="21"/>
      <c r="V2" s="21"/>
      <c r="W2" s="23">
        <f>S2*CA2</f>
        <v>71760.427200000006</v>
      </c>
      <c r="X2" s="24">
        <v>0.5</v>
      </c>
      <c r="Y2" s="24">
        <v>11</v>
      </c>
      <c r="Z2" s="24">
        <v>25</v>
      </c>
      <c r="AA2" s="24">
        <v>35</v>
      </c>
      <c r="AB2" s="25">
        <f t="shared" ref="AB2:AB21" si="3">Y2*Z2*AA2/1000000</f>
        <v>9.6249999999999999E-3</v>
      </c>
      <c r="AC2" s="26">
        <f t="shared" ref="AC2:AC21" si="4">AD2/AE2</f>
        <v>51.948051948051955</v>
      </c>
      <c r="AD2" s="25">
        <f>J2*X2</f>
        <v>48</v>
      </c>
      <c r="AE2" s="25">
        <f t="shared" ref="AE2:AE21" si="5">AB2*J2</f>
        <v>0.92399999999999993</v>
      </c>
      <c r="AF2" s="27">
        <f>IF(VLOOKUP(1,$A$52:$W$70,$A$48+1,0)=1,"Мал. Вес",VLOOKUP(1,$A$52:$W$70,$A$48+1,0))</f>
        <v>550</v>
      </c>
      <c r="AG2" s="28">
        <f t="shared" ref="AG2:AG21" si="6">IF($A$70=1,AE2*AF2,AD2*AF2)</f>
        <v>508.2</v>
      </c>
      <c r="AH2" s="29"/>
      <c r="AI2" s="28">
        <f t="shared" ref="AI2:AI11" si="7">AG2*2%</f>
        <v>10.164</v>
      </c>
      <c r="AJ2" s="28">
        <f t="shared" ref="AJ2:AJ11" si="8">AG2+AI2</f>
        <v>518.36400000000003</v>
      </c>
      <c r="AK2" s="30">
        <f>(AJ2*BZ2)+AH2</f>
        <v>42060.054960000001</v>
      </c>
      <c r="AL2" s="30">
        <f t="shared" ref="AL2:AL11" si="9">AK2/J2</f>
        <v>438.12557250000003</v>
      </c>
      <c r="AM2" s="30">
        <f t="shared" ref="AM2:AM11" si="10">AK2+W2</f>
        <v>113820.48216000001</v>
      </c>
      <c r="AN2" s="31">
        <f t="shared" ref="AN2:AN21" si="11">(AK2+W2)/J2</f>
        <v>1185.6300225000002</v>
      </c>
      <c r="AO2" s="32">
        <f t="shared" ref="AO2:AO21" si="12">AE2*350</f>
        <v>323.39999999999998</v>
      </c>
      <c r="AP2" s="30">
        <f>AO2*CA2</f>
        <v>4103.9459999999999</v>
      </c>
      <c r="AQ2" s="30">
        <f>AM2+AP2</f>
        <v>117924.42816000001</v>
      </c>
      <c r="AR2" s="31">
        <f t="shared" ref="AR2:AR21" si="13">AQ2/J2</f>
        <v>1228.3794600000001</v>
      </c>
      <c r="AS2" s="30"/>
      <c r="AT2" s="29"/>
      <c r="AU2" s="29"/>
      <c r="AV2" s="27">
        <f>IFERROR(VLOOKUP(1,$K$52:$S$72,$K$48,0),"")</f>
        <v>470</v>
      </c>
      <c r="AW2" s="28">
        <f>IF(OR($K$72=1,$K$71=1),AE2*AV2,AD2*AV2)</f>
        <v>434.28</v>
      </c>
      <c r="AX2" s="29"/>
      <c r="AY2" s="28">
        <f t="shared" ref="AY2:AY11" si="14">AW2*2%</f>
        <v>8.6855999999999991</v>
      </c>
      <c r="AZ2" s="28">
        <f t="shared" ref="AZ2:AZ11" si="15">AW2+AY2</f>
        <v>442.96559999999999</v>
      </c>
      <c r="BA2" s="30">
        <f>(AZ2*BZ2)+AX2</f>
        <v>35942.228783999999</v>
      </c>
      <c r="BB2" s="30">
        <f t="shared" ref="BB2:BB11" si="16">BA2/J2</f>
        <v>374.39821649999999</v>
      </c>
      <c r="BC2" s="30">
        <f t="shared" ref="BC2:BC11" si="17">BA2+W2</f>
        <v>107702.65598400001</v>
      </c>
      <c r="BD2" s="31">
        <f t="shared" ref="BD2:BD11" si="18">BC2/J2</f>
        <v>1121.9026665000001</v>
      </c>
      <c r="BE2" s="32">
        <f t="shared" ref="BE2:BE21" si="19">AE2*350</f>
        <v>323.39999999999998</v>
      </c>
      <c r="BF2" s="30">
        <f>BE2*CA2</f>
        <v>4103.9459999999999</v>
      </c>
      <c r="BG2" s="30">
        <f t="shared" ref="BG2:BG11" si="20">BC2+BF2</f>
        <v>111806.60198400001</v>
      </c>
      <c r="BH2" s="31">
        <f t="shared" ref="BH2:BH21" si="21">BG2/J2</f>
        <v>1164.652104</v>
      </c>
      <c r="BI2" s="30"/>
      <c r="BJ2" s="29"/>
      <c r="BK2" s="29"/>
      <c r="BL2" s="27">
        <f>IF(AD2=0,"",VLOOKUP(1,$T$52:$Y$73,6,0))</f>
        <v>15.7</v>
      </c>
      <c r="BM2" s="28">
        <f>AD2*BL2</f>
        <v>753.59999999999991</v>
      </c>
      <c r="BN2" s="29"/>
      <c r="BO2" s="28">
        <f t="shared" ref="BO2:BO11" si="22">BM2*2%</f>
        <v>15.071999999999999</v>
      </c>
      <c r="BP2" s="28">
        <f t="shared" ref="BP2:BP11" si="23">BM2+BO2</f>
        <v>768.67199999999991</v>
      </c>
      <c r="BQ2" s="30">
        <f t="shared" ref="BQ2" si="24">(BP2*BZ2)+BN2</f>
        <v>62370.046079999993</v>
      </c>
      <c r="BR2" s="30">
        <f t="shared" ref="BR2:BR11" si="25">BQ2/J2</f>
        <v>649.68797999999992</v>
      </c>
      <c r="BS2" s="30">
        <f t="shared" ref="BS2:BS11" si="26">BQ2+W2</f>
        <v>134130.47328000001</v>
      </c>
      <c r="BT2" s="31">
        <f t="shared" ref="BT2:BT11" si="27">BS2/J2</f>
        <v>1397.1924300000001</v>
      </c>
      <c r="BU2" s="32">
        <f t="shared" ref="BU2:BU11" si="28">AE2*350</f>
        <v>323.39999999999998</v>
      </c>
      <c r="BV2" s="30">
        <f t="shared" ref="BV2" si="29">BU2*CA2</f>
        <v>4103.9459999999999</v>
      </c>
      <c r="BW2" s="30">
        <f t="shared" ref="BW2:BW12" si="30">BS2+BV2</f>
        <v>138234.41928</v>
      </c>
      <c r="BX2" s="31">
        <f t="shared" ref="BX2:BX14" si="31">BW2/J2</f>
        <v>1439.9418674999999</v>
      </c>
      <c r="BY2" s="30"/>
      <c r="BZ2" s="33">
        <v>81.14</v>
      </c>
      <c r="CA2" s="33">
        <v>12.69</v>
      </c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</row>
    <row r="3" spans="1:103" s="1" customFormat="1" ht="74.25" customHeight="1">
      <c r="B3" s="7"/>
      <c r="C3" s="7"/>
      <c r="D3" s="17">
        <v>2</v>
      </c>
      <c r="E3" s="18"/>
      <c r="F3" s="19"/>
      <c r="G3" s="19"/>
      <c r="H3" s="19"/>
      <c r="I3" s="17"/>
      <c r="J3" s="20"/>
      <c r="K3" s="20"/>
      <c r="L3" s="20"/>
      <c r="M3" s="20"/>
      <c r="N3" s="20"/>
      <c r="O3" s="21">
        <f t="shared" ref="O3:O21" si="32">J3*N3*5%</f>
        <v>0</v>
      </c>
      <c r="P3" s="21">
        <f t="shared" si="0"/>
        <v>0</v>
      </c>
      <c r="Q3" s="21">
        <f t="shared" si="1"/>
        <v>0</v>
      </c>
      <c r="R3" s="22">
        <v>0</v>
      </c>
      <c r="S3" s="21">
        <f t="shared" si="2"/>
        <v>0</v>
      </c>
      <c r="T3" s="21"/>
      <c r="U3" s="21"/>
      <c r="V3" s="21"/>
      <c r="W3" s="23">
        <f>S3*CA2</f>
        <v>0</v>
      </c>
      <c r="X3" s="24">
        <v>1</v>
      </c>
      <c r="Y3" s="24">
        <v>11</v>
      </c>
      <c r="Z3" s="24">
        <v>25</v>
      </c>
      <c r="AA3" s="24">
        <v>35</v>
      </c>
      <c r="AB3" s="25">
        <f t="shared" si="3"/>
        <v>9.6249999999999999E-3</v>
      </c>
      <c r="AC3" s="26" t="e">
        <f t="shared" si="4"/>
        <v>#DIV/0!</v>
      </c>
      <c r="AD3" s="25">
        <f>J3*X3</f>
        <v>0</v>
      </c>
      <c r="AE3" s="25">
        <f t="shared" si="5"/>
        <v>0</v>
      </c>
      <c r="AF3" s="27" t="str">
        <f>IFERROR(IF(VLOOKUP(1,$A$78:$W$98,$A$74+'[1]1 лист'!$AF$31,0)=1,"Мал. Вес",VLOOKUP(1,$A$78:$W$98,$A$74+1,0)),"")</f>
        <v/>
      </c>
      <c r="AG3" s="28" t="e">
        <f t="shared" si="6"/>
        <v>#VALUE!</v>
      </c>
      <c r="AH3" s="29"/>
      <c r="AI3" s="28" t="e">
        <f t="shared" si="7"/>
        <v>#VALUE!</v>
      </c>
      <c r="AJ3" s="28" t="e">
        <f t="shared" si="8"/>
        <v>#VALUE!</v>
      </c>
      <c r="AK3" s="30" t="e">
        <f>(AJ3*BZ2)+AH3</f>
        <v>#VALUE!</v>
      </c>
      <c r="AL3" s="30" t="e">
        <f t="shared" si="9"/>
        <v>#VALUE!</v>
      </c>
      <c r="AM3" s="30" t="e">
        <f t="shared" si="10"/>
        <v>#VALUE!</v>
      </c>
      <c r="AN3" s="31" t="e">
        <f t="shared" si="11"/>
        <v>#VALUE!</v>
      </c>
      <c r="AO3" s="32">
        <f t="shared" si="12"/>
        <v>0</v>
      </c>
      <c r="AP3" s="30">
        <f>AO3*CA2</f>
        <v>0</v>
      </c>
      <c r="AQ3" s="30" t="e">
        <f t="shared" ref="AQ3:AQ11" si="33">AM3+AP3</f>
        <v>#VALUE!</v>
      </c>
      <c r="AR3" s="31" t="e">
        <f t="shared" si="13"/>
        <v>#VALUE!</v>
      </c>
      <c r="AS3" s="30"/>
      <c r="AT3" s="29">
        <v>75</v>
      </c>
      <c r="AU3" s="29">
        <v>11.82</v>
      </c>
      <c r="AV3" s="27" t="str">
        <f>IFERROR(VLOOKUP(1,$K$78:$S$98,$K$74,0),"")</f>
        <v/>
      </c>
      <c r="AW3" s="28" t="e">
        <f>IF(OR($K$72=1,$K$71=1),AE3*AV3,AD3*AV3)</f>
        <v>#VALUE!</v>
      </c>
      <c r="AX3" s="29"/>
      <c r="AY3" s="28" t="e">
        <f t="shared" si="14"/>
        <v>#VALUE!</v>
      </c>
      <c r="AZ3" s="28" t="e">
        <f t="shared" si="15"/>
        <v>#VALUE!</v>
      </c>
      <c r="BA3" s="30" t="e">
        <f>(AZ3*BZ2)+AX3</f>
        <v>#VALUE!</v>
      </c>
      <c r="BB3" s="30" t="e">
        <f t="shared" si="16"/>
        <v>#VALUE!</v>
      </c>
      <c r="BC3" s="30" t="e">
        <f t="shared" si="17"/>
        <v>#VALUE!</v>
      </c>
      <c r="BD3" s="31" t="e">
        <f t="shared" si="18"/>
        <v>#VALUE!</v>
      </c>
      <c r="BE3" s="32">
        <f t="shared" si="19"/>
        <v>0</v>
      </c>
      <c r="BF3" s="30">
        <f>BE3*CA2</f>
        <v>0</v>
      </c>
      <c r="BG3" s="30" t="e">
        <f t="shared" si="20"/>
        <v>#VALUE!</v>
      </c>
      <c r="BH3" s="31" t="e">
        <f t="shared" si="21"/>
        <v>#VALUE!</v>
      </c>
      <c r="BI3" s="30"/>
      <c r="BJ3" s="29">
        <v>75</v>
      </c>
      <c r="BK3" s="29">
        <v>11.82</v>
      </c>
      <c r="BL3" s="27" t="str">
        <f>IF(AD3=0,"",VLOOKUP(1,$T$78:$Y$98,6,0))</f>
        <v/>
      </c>
      <c r="BM3" s="28" t="e">
        <f t="shared" ref="BM3:BM21" si="34">AD3*BL3</f>
        <v>#VALUE!</v>
      </c>
      <c r="BN3" s="29"/>
      <c r="BO3" s="28" t="e">
        <f t="shared" si="22"/>
        <v>#VALUE!</v>
      </c>
      <c r="BP3" s="28" t="e">
        <f t="shared" si="23"/>
        <v>#VALUE!</v>
      </c>
      <c r="BQ3" s="30" t="e">
        <f>(BP3*BZ2)+BN3</f>
        <v>#VALUE!</v>
      </c>
      <c r="BR3" s="30" t="e">
        <f t="shared" si="25"/>
        <v>#VALUE!</v>
      </c>
      <c r="BS3" s="30" t="e">
        <f t="shared" si="26"/>
        <v>#VALUE!</v>
      </c>
      <c r="BT3" s="31" t="e">
        <f t="shared" si="27"/>
        <v>#VALUE!</v>
      </c>
      <c r="BU3" s="32">
        <f t="shared" si="28"/>
        <v>0</v>
      </c>
      <c r="BV3" s="30">
        <f>BU3*CA2</f>
        <v>0</v>
      </c>
      <c r="BW3" s="30" t="e">
        <f t="shared" si="30"/>
        <v>#VALUE!</v>
      </c>
      <c r="BX3" s="31" t="e">
        <f t="shared" si="31"/>
        <v>#VALUE!</v>
      </c>
      <c r="BY3" s="30"/>
      <c r="BZ3" s="35"/>
      <c r="CA3" s="35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</row>
    <row r="4" spans="1:103" s="1" customFormat="1" ht="75" customHeight="1">
      <c r="B4" s="7"/>
      <c r="C4" s="7"/>
      <c r="D4" s="17">
        <v>3</v>
      </c>
      <c r="E4" s="18"/>
      <c r="F4" s="19"/>
      <c r="G4" s="19"/>
      <c r="H4" s="19"/>
      <c r="I4" s="17"/>
      <c r="J4" s="20"/>
      <c r="K4" s="20"/>
      <c r="L4" s="20"/>
      <c r="M4" s="20"/>
      <c r="N4" s="20"/>
      <c r="O4" s="21">
        <f t="shared" si="32"/>
        <v>0</v>
      </c>
      <c r="P4" s="21">
        <f t="shared" si="0"/>
        <v>0</v>
      </c>
      <c r="Q4" s="21">
        <f t="shared" si="1"/>
        <v>0</v>
      </c>
      <c r="R4" s="22">
        <v>0</v>
      </c>
      <c r="S4" s="21">
        <f t="shared" si="2"/>
        <v>0</v>
      </c>
      <c r="T4" s="21"/>
      <c r="U4" s="21"/>
      <c r="V4" s="21"/>
      <c r="W4" s="23">
        <f>S4*CA2</f>
        <v>0</v>
      </c>
      <c r="X4" s="24">
        <v>1</v>
      </c>
      <c r="Y4" s="24">
        <v>9</v>
      </c>
      <c r="Z4" s="24">
        <v>25</v>
      </c>
      <c r="AA4" s="24">
        <v>35</v>
      </c>
      <c r="AB4" s="25">
        <f t="shared" si="3"/>
        <v>7.8750000000000001E-3</v>
      </c>
      <c r="AC4" s="26" t="e">
        <f t="shared" si="4"/>
        <v>#DIV/0!</v>
      </c>
      <c r="AD4" s="25">
        <f>J4*X4</f>
        <v>0</v>
      </c>
      <c r="AE4" s="25">
        <f t="shared" si="5"/>
        <v>0</v>
      </c>
      <c r="AF4" s="27" t="str">
        <f>IFERROR(IF(VLOOKUP(1,$A$104:$W$124,$A$100+1,0)=1,"Мал. Вес",VLOOKUP(1,$A$104:$W$124,$A$100+1,0)),"")</f>
        <v/>
      </c>
      <c r="AG4" s="28" t="e">
        <f t="shared" si="6"/>
        <v>#VALUE!</v>
      </c>
      <c r="AH4" s="29"/>
      <c r="AI4" s="28" t="e">
        <f t="shared" si="7"/>
        <v>#VALUE!</v>
      </c>
      <c r="AJ4" s="28" t="e">
        <f t="shared" si="8"/>
        <v>#VALUE!</v>
      </c>
      <c r="AK4" s="30" t="e">
        <f>(AJ4*BZ2)+AH4</f>
        <v>#VALUE!</v>
      </c>
      <c r="AL4" s="30" t="e">
        <f t="shared" si="9"/>
        <v>#VALUE!</v>
      </c>
      <c r="AM4" s="30" t="e">
        <f t="shared" si="10"/>
        <v>#VALUE!</v>
      </c>
      <c r="AN4" s="31" t="e">
        <f t="shared" si="11"/>
        <v>#VALUE!</v>
      </c>
      <c r="AO4" s="32">
        <f t="shared" si="12"/>
        <v>0</v>
      </c>
      <c r="AP4" s="30">
        <f>AO4*CA2</f>
        <v>0</v>
      </c>
      <c r="AQ4" s="30" t="e">
        <f t="shared" si="33"/>
        <v>#VALUE!</v>
      </c>
      <c r="AR4" s="31" t="e">
        <f t="shared" si="13"/>
        <v>#VALUE!</v>
      </c>
      <c r="AS4" s="30"/>
      <c r="AT4" s="29">
        <v>75</v>
      </c>
      <c r="AU4" s="29">
        <v>11.82</v>
      </c>
      <c r="AV4" s="27" t="str">
        <f>IFERROR(VLOOKUP(1,$K$104:$S$124,$K$100,0),"")</f>
        <v/>
      </c>
      <c r="AW4" s="28" t="e">
        <f t="shared" ref="AW4:AW21" si="35">IF(OR($K$72=1,$K$71=1),AE4*AV4,AD4*AV4)</f>
        <v>#VALUE!</v>
      </c>
      <c r="AX4" s="29"/>
      <c r="AY4" s="28" t="e">
        <f t="shared" si="14"/>
        <v>#VALUE!</v>
      </c>
      <c r="AZ4" s="28" t="e">
        <f t="shared" si="15"/>
        <v>#VALUE!</v>
      </c>
      <c r="BA4" s="30" t="e">
        <f>(AZ4*BZ2)+AX4</f>
        <v>#VALUE!</v>
      </c>
      <c r="BB4" s="30" t="e">
        <f t="shared" si="16"/>
        <v>#VALUE!</v>
      </c>
      <c r="BC4" s="30" t="e">
        <f t="shared" si="17"/>
        <v>#VALUE!</v>
      </c>
      <c r="BD4" s="31" t="e">
        <f t="shared" si="18"/>
        <v>#VALUE!</v>
      </c>
      <c r="BE4" s="32">
        <f t="shared" si="19"/>
        <v>0</v>
      </c>
      <c r="BF4" s="30">
        <f>BE4*CA2</f>
        <v>0</v>
      </c>
      <c r="BG4" s="30" t="e">
        <f t="shared" si="20"/>
        <v>#VALUE!</v>
      </c>
      <c r="BH4" s="31" t="e">
        <f t="shared" si="21"/>
        <v>#VALUE!</v>
      </c>
      <c r="BI4" s="30"/>
      <c r="BJ4" s="29">
        <v>75</v>
      </c>
      <c r="BK4" s="29">
        <v>11.82</v>
      </c>
      <c r="BL4" s="27" t="str">
        <f>IF(AD4=0,"",VLOOKUP(1,$T$104:$Y$124,6,0))</f>
        <v/>
      </c>
      <c r="BM4" s="28" t="e">
        <f t="shared" si="34"/>
        <v>#VALUE!</v>
      </c>
      <c r="BN4" s="29"/>
      <c r="BO4" s="28" t="e">
        <f t="shared" si="22"/>
        <v>#VALUE!</v>
      </c>
      <c r="BP4" s="28" t="e">
        <f t="shared" si="23"/>
        <v>#VALUE!</v>
      </c>
      <c r="BQ4" s="30" t="e">
        <f>(BP4*BZ2)+BN4</f>
        <v>#VALUE!</v>
      </c>
      <c r="BR4" s="30" t="e">
        <f t="shared" si="25"/>
        <v>#VALUE!</v>
      </c>
      <c r="BS4" s="30" t="e">
        <f t="shared" si="26"/>
        <v>#VALUE!</v>
      </c>
      <c r="BT4" s="31" t="e">
        <f t="shared" si="27"/>
        <v>#VALUE!</v>
      </c>
      <c r="BU4" s="32">
        <f t="shared" si="28"/>
        <v>0</v>
      </c>
      <c r="BV4" s="30">
        <f>BU4*CA2</f>
        <v>0</v>
      </c>
      <c r="BW4" s="30" t="e">
        <f t="shared" si="30"/>
        <v>#VALUE!</v>
      </c>
      <c r="BX4" s="31" t="e">
        <f t="shared" si="31"/>
        <v>#VALUE!</v>
      </c>
      <c r="BY4" s="30"/>
      <c r="BZ4" s="35"/>
      <c r="CA4" s="35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</row>
    <row r="5" spans="1:103" s="1" customFormat="1" ht="74.25" customHeight="1">
      <c r="B5" s="7"/>
      <c r="C5" s="7"/>
      <c r="D5" s="17">
        <v>4</v>
      </c>
      <c r="E5" s="18"/>
      <c r="F5" s="19"/>
      <c r="G5" s="19"/>
      <c r="H5" s="19"/>
      <c r="I5" s="17"/>
      <c r="J5" s="20"/>
      <c r="K5" s="20"/>
      <c r="L5" s="20"/>
      <c r="M5" s="20"/>
      <c r="N5" s="20"/>
      <c r="O5" s="21">
        <f t="shared" si="32"/>
        <v>0</v>
      </c>
      <c r="P5" s="21">
        <f t="shared" si="0"/>
        <v>0</v>
      </c>
      <c r="Q5" s="21">
        <f t="shared" si="1"/>
        <v>0</v>
      </c>
      <c r="R5" s="22"/>
      <c r="S5" s="21">
        <f t="shared" si="2"/>
        <v>0</v>
      </c>
      <c r="T5" s="21"/>
      <c r="U5" s="21"/>
      <c r="V5" s="21"/>
      <c r="W5" s="23">
        <f>S5*CA2</f>
        <v>0</v>
      </c>
      <c r="X5" s="24">
        <v>1</v>
      </c>
      <c r="Y5" s="24">
        <v>10</v>
      </c>
      <c r="Z5" s="24">
        <v>25</v>
      </c>
      <c r="AA5" s="24">
        <v>35</v>
      </c>
      <c r="AB5" s="25">
        <f t="shared" si="3"/>
        <v>8.7500000000000008E-3</v>
      </c>
      <c r="AC5" s="26" t="e">
        <f t="shared" si="4"/>
        <v>#DIV/0!</v>
      </c>
      <c r="AD5" s="25">
        <f t="shared" ref="AD5:AD21" si="36">J5*X5</f>
        <v>0</v>
      </c>
      <c r="AE5" s="25">
        <f t="shared" si="5"/>
        <v>0</v>
      </c>
      <c r="AF5" s="27" t="str">
        <f>IFERROR(IF(VLOOKUP(1,$A$130:$W$150,$A$126+1,0)=1,"Мал. Вес",VLOOKUP(1,$A$130:$W$150,$A$126+1,0)),"")</f>
        <v/>
      </c>
      <c r="AG5" s="28" t="e">
        <f t="shared" si="6"/>
        <v>#VALUE!</v>
      </c>
      <c r="AH5" s="29"/>
      <c r="AI5" s="28" t="e">
        <f t="shared" si="7"/>
        <v>#VALUE!</v>
      </c>
      <c r="AJ5" s="28" t="e">
        <f t="shared" si="8"/>
        <v>#VALUE!</v>
      </c>
      <c r="AK5" s="30" t="e">
        <f>(AJ5*BZ2)+AH5</f>
        <v>#VALUE!</v>
      </c>
      <c r="AL5" s="30" t="e">
        <f t="shared" si="9"/>
        <v>#VALUE!</v>
      </c>
      <c r="AM5" s="30" t="e">
        <f t="shared" si="10"/>
        <v>#VALUE!</v>
      </c>
      <c r="AN5" s="31" t="e">
        <f t="shared" si="11"/>
        <v>#VALUE!</v>
      </c>
      <c r="AO5" s="32">
        <f t="shared" si="12"/>
        <v>0</v>
      </c>
      <c r="AP5" s="30">
        <f>AO5*CA2</f>
        <v>0</v>
      </c>
      <c r="AQ5" s="30" t="e">
        <f t="shared" si="33"/>
        <v>#VALUE!</v>
      </c>
      <c r="AR5" s="31" t="e">
        <f t="shared" si="13"/>
        <v>#VALUE!</v>
      </c>
      <c r="AS5" s="30"/>
      <c r="AT5" s="29">
        <v>75</v>
      </c>
      <c r="AU5" s="29">
        <v>11.82</v>
      </c>
      <c r="AV5" s="27" t="str">
        <f>IFERROR(VLOOKUP(1,$K$130:$S$150,$K$126,0),"")</f>
        <v/>
      </c>
      <c r="AW5" s="28" t="e">
        <f t="shared" si="35"/>
        <v>#VALUE!</v>
      </c>
      <c r="AX5" s="29"/>
      <c r="AY5" s="28" t="e">
        <f t="shared" si="14"/>
        <v>#VALUE!</v>
      </c>
      <c r="AZ5" s="28" t="e">
        <f t="shared" si="15"/>
        <v>#VALUE!</v>
      </c>
      <c r="BA5" s="30" t="e">
        <f>(AZ5*BZ2)+AX5</f>
        <v>#VALUE!</v>
      </c>
      <c r="BB5" s="30" t="e">
        <f t="shared" si="16"/>
        <v>#VALUE!</v>
      </c>
      <c r="BC5" s="30" t="e">
        <f t="shared" si="17"/>
        <v>#VALUE!</v>
      </c>
      <c r="BD5" s="31" t="e">
        <f t="shared" si="18"/>
        <v>#VALUE!</v>
      </c>
      <c r="BE5" s="32">
        <f t="shared" si="19"/>
        <v>0</v>
      </c>
      <c r="BF5" s="30">
        <f>BE5*CA2</f>
        <v>0</v>
      </c>
      <c r="BG5" s="30" t="e">
        <f t="shared" si="20"/>
        <v>#VALUE!</v>
      </c>
      <c r="BH5" s="31" t="e">
        <f t="shared" si="21"/>
        <v>#VALUE!</v>
      </c>
      <c r="BI5" s="30"/>
      <c r="BJ5" s="29">
        <v>75</v>
      </c>
      <c r="BK5" s="29">
        <v>11.82</v>
      </c>
      <c r="BL5" s="27" t="str">
        <f>IF(AD5=0,"",VLOOKUP(1,$T$130:$Y$150,6,0))</f>
        <v/>
      </c>
      <c r="BM5" s="28" t="e">
        <f t="shared" si="34"/>
        <v>#VALUE!</v>
      </c>
      <c r="BN5" s="29"/>
      <c r="BO5" s="28" t="e">
        <f t="shared" si="22"/>
        <v>#VALUE!</v>
      </c>
      <c r="BP5" s="28" t="e">
        <f t="shared" si="23"/>
        <v>#VALUE!</v>
      </c>
      <c r="BQ5" s="30" t="e">
        <f>(BP5*BZ2)+BN5</f>
        <v>#VALUE!</v>
      </c>
      <c r="BR5" s="30" t="e">
        <f t="shared" si="25"/>
        <v>#VALUE!</v>
      </c>
      <c r="BS5" s="30" t="e">
        <f t="shared" si="26"/>
        <v>#VALUE!</v>
      </c>
      <c r="BT5" s="31" t="e">
        <f t="shared" si="27"/>
        <v>#VALUE!</v>
      </c>
      <c r="BU5" s="32">
        <f t="shared" si="28"/>
        <v>0</v>
      </c>
      <c r="BV5" s="30">
        <f>BU5*CA2</f>
        <v>0</v>
      </c>
      <c r="BW5" s="30" t="e">
        <f t="shared" si="30"/>
        <v>#VALUE!</v>
      </c>
      <c r="BX5" s="31" t="e">
        <f t="shared" si="31"/>
        <v>#VALUE!</v>
      </c>
      <c r="BY5" s="30"/>
      <c r="BZ5" s="35"/>
      <c r="CA5" s="35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</row>
    <row r="6" spans="1:103" s="1" customFormat="1" ht="74.25" customHeight="1">
      <c r="B6" s="7"/>
      <c r="C6" s="7"/>
      <c r="D6" s="17">
        <v>5</v>
      </c>
      <c r="E6" s="18"/>
      <c r="F6" s="19"/>
      <c r="G6" s="19"/>
      <c r="H6" s="19"/>
      <c r="I6" s="17"/>
      <c r="J6" s="20"/>
      <c r="K6" s="20"/>
      <c r="L6" s="20"/>
      <c r="M6" s="20"/>
      <c r="N6" s="20"/>
      <c r="O6" s="21">
        <f t="shared" si="32"/>
        <v>0</v>
      </c>
      <c r="P6" s="21">
        <f t="shared" si="0"/>
        <v>0</v>
      </c>
      <c r="Q6" s="21">
        <f t="shared" si="1"/>
        <v>0</v>
      </c>
      <c r="R6" s="22"/>
      <c r="S6" s="21">
        <f t="shared" si="2"/>
        <v>0</v>
      </c>
      <c r="T6" s="21"/>
      <c r="U6" s="21"/>
      <c r="V6" s="21"/>
      <c r="W6" s="23">
        <f>S6*CA2</f>
        <v>0</v>
      </c>
      <c r="X6" s="24">
        <v>1</v>
      </c>
      <c r="Y6" s="24">
        <v>8.5</v>
      </c>
      <c r="Z6" s="24">
        <v>25</v>
      </c>
      <c r="AA6" s="24">
        <v>35</v>
      </c>
      <c r="AB6" s="25">
        <f t="shared" si="3"/>
        <v>7.4374999999999997E-3</v>
      </c>
      <c r="AC6" s="26" t="e">
        <f t="shared" si="4"/>
        <v>#DIV/0!</v>
      </c>
      <c r="AD6" s="25">
        <f t="shared" si="36"/>
        <v>0</v>
      </c>
      <c r="AE6" s="25">
        <f t="shared" si="5"/>
        <v>0</v>
      </c>
      <c r="AF6" s="27" t="str">
        <f>IFERROR(IF(VLOOKUP(1,$A$156:$W$176,$A$152+1,0)=1,"Мал. Вес",VLOOKUP(1,$A$156:$W$176,$A$152+1,0)),"")</f>
        <v/>
      </c>
      <c r="AG6" s="28" t="e">
        <f t="shared" si="6"/>
        <v>#VALUE!</v>
      </c>
      <c r="AH6" s="29"/>
      <c r="AI6" s="28" t="e">
        <f t="shared" si="7"/>
        <v>#VALUE!</v>
      </c>
      <c r="AJ6" s="28" t="e">
        <f t="shared" si="8"/>
        <v>#VALUE!</v>
      </c>
      <c r="AK6" s="30" t="e">
        <f>(AJ6*BZ2)+AH6</f>
        <v>#VALUE!</v>
      </c>
      <c r="AL6" s="30" t="e">
        <f t="shared" si="9"/>
        <v>#VALUE!</v>
      </c>
      <c r="AM6" s="30" t="e">
        <f t="shared" si="10"/>
        <v>#VALUE!</v>
      </c>
      <c r="AN6" s="31" t="e">
        <f t="shared" si="11"/>
        <v>#VALUE!</v>
      </c>
      <c r="AO6" s="32">
        <f t="shared" si="12"/>
        <v>0</v>
      </c>
      <c r="AP6" s="30">
        <f>AO6*CA2</f>
        <v>0</v>
      </c>
      <c r="AQ6" s="30" t="e">
        <f t="shared" si="33"/>
        <v>#VALUE!</v>
      </c>
      <c r="AR6" s="31" t="e">
        <f t="shared" si="13"/>
        <v>#VALUE!</v>
      </c>
      <c r="AS6" s="30"/>
      <c r="AT6" s="29">
        <v>75</v>
      </c>
      <c r="AU6" s="29">
        <v>11.82</v>
      </c>
      <c r="AV6" s="27" t="str">
        <f>IFERROR(VLOOKUP(1,$K$156:$S$176,$K$152,0),"")</f>
        <v/>
      </c>
      <c r="AW6" s="28" t="e">
        <f t="shared" si="35"/>
        <v>#VALUE!</v>
      </c>
      <c r="AX6" s="29"/>
      <c r="AY6" s="28" t="e">
        <f t="shared" si="14"/>
        <v>#VALUE!</v>
      </c>
      <c r="AZ6" s="28" t="e">
        <f t="shared" si="15"/>
        <v>#VALUE!</v>
      </c>
      <c r="BA6" s="30" t="e">
        <f>(AZ6*BZ2)+AX6</f>
        <v>#VALUE!</v>
      </c>
      <c r="BB6" s="30" t="e">
        <f t="shared" si="16"/>
        <v>#VALUE!</v>
      </c>
      <c r="BC6" s="30" t="e">
        <f t="shared" si="17"/>
        <v>#VALUE!</v>
      </c>
      <c r="BD6" s="31" t="e">
        <f t="shared" si="18"/>
        <v>#VALUE!</v>
      </c>
      <c r="BE6" s="32">
        <f t="shared" si="19"/>
        <v>0</v>
      </c>
      <c r="BF6" s="30">
        <f>BE6*CA2</f>
        <v>0</v>
      </c>
      <c r="BG6" s="30" t="e">
        <f t="shared" si="20"/>
        <v>#VALUE!</v>
      </c>
      <c r="BH6" s="31" t="e">
        <f t="shared" si="21"/>
        <v>#VALUE!</v>
      </c>
      <c r="BI6" s="30"/>
      <c r="BJ6" s="29">
        <v>75</v>
      </c>
      <c r="BK6" s="29">
        <v>11.82</v>
      </c>
      <c r="BL6" s="27" t="str">
        <f>IF(AD6=0,"",VLOOKUP(1,$T$156:$Y$176,6,0))</f>
        <v/>
      </c>
      <c r="BM6" s="28" t="e">
        <f t="shared" si="34"/>
        <v>#VALUE!</v>
      </c>
      <c r="BN6" s="29"/>
      <c r="BO6" s="28" t="e">
        <f t="shared" si="22"/>
        <v>#VALUE!</v>
      </c>
      <c r="BP6" s="28" t="e">
        <f t="shared" si="23"/>
        <v>#VALUE!</v>
      </c>
      <c r="BQ6" s="30" t="e">
        <f>(BP6*BZ2)+BN6</f>
        <v>#VALUE!</v>
      </c>
      <c r="BR6" s="30" t="e">
        <f t="shared" si="25"/>
        <v>#VALUE!</v>
      </c>
      <c r="BS6" s="30" t="e">
        <f t="shared" si="26"/>
        <v>#VALUE!</v>
      </c>
      <c r="BT6" s="31" t="e">
        <f t="shared" si="27"/>
        <v>#VALUE!</v>
      </c>
      <c r="BU6" s="32">
        <f t="shared" si="28"/>
        <v>0</v>
      </c>
      <c r="BV6" s="30">
        <f>BU6*CA2</f>
        <v>0</v>
      </c>
      <c r="BW6" s="30" t="e">
        <f t="shared" si="30"/>
        <v>#VALUE!</v>
      </c>
      <c r="BX6" s="31" t="e">
        <f t="shared" si="31"/>
        <v>#VALUE!</v>
      </c>
      <c r="BY6" s="30"/>
      <c r="BZ6" s="35"/>
      <c r="CA6" s="35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</row>
    <row r="7" spans="1:103" s="1" customFormat="1" ht="74.25" customHeight="1">
      <c r="B7" s="7"/>
      <c r="C7" s="7"/>
      <c r="D7" s="17">
        <v>6</v>
      </c>
      <c r="E7" s="18"/>
      <c r="F7" s="19"/>
      <c r="G7" s="19"/>
      <c r="H7" s="19"/>
      <c r="I7" s="17"/>
      <c r="J7" s="20"/>
      <c r="K7" s="20"/>
      <c r="L7" s="20"/>
      <c r="M7" s="20"/>
      <c r="N7" s="20"/>
      <c r="O7" s="21">
        <f t="shared" si="32"/>
        <v>0</v>
      </c>
      <c r="P7" s="21">
        <f t="shared" si="0"/>
        <v>0</v>
      </c>
      <c r="Q7" s="21">
        <f t="shared" si="1"/>
        <v>0</v>
      </c>
      <c r="R7" s="22"/>
      <c r="S7" s="21">
        <f t="shared" si="2"/>
        <v>0</v>
      </c>
      <c r="T7" s="21"/>
      <c r="U7" s="21"/>
      <c r="V7" s="21"/>
      <c r="W7" s="23">
        <f>S7*CA2</f>
        <v>0</v>
      </c>
      <c r="X7" s="24">
        <v>1</v>
      </c>
      <c r="Y7" s="24">
        <v>8</v>
      </c>
      <c r="Z7" s="24">
        <v>25</v>
      </c>
      <c r="AA7" s="24">
        <v>35</v>
      </c>
      <c r="AB7" s="25">
        <f t="shared" si="3"/>
        <v>7.0000000000000001E-3</v>
      </c>
      <c r="AC7" s="26" t="e">
        <f t="shared" si="4"/>
        <v>#DIV/0!</v>
      </c>
      <c r="AD7" s="25">
        <f t="shared" si="36"/>
        <v>0</v>
      </c>
      <c r="AE7" s="25">
        <f t="shared" si="5"/>
        <v>0</v>
      </c>
      <c r="AF7" s="27" t="str">
        <f>IFERROR(IF(VLOOKUP(1,$A$182:$W$202,$A$178+1,0)=1,"Мал. Вес",VLOOKUP(1,$A$182:$W$202,$A$178+1,0)),"")</f>
        <v/>
      </c>
      <c r="AG7" s="28" t="e">
        <f t="shared" si="6"/>
        <v>#VALUE!</v>
      </c>
      <c r="AH7" s="29"/>
      <c r="AI7" s="28" t="e">
        <f t="shared" si="7"/>
        <v>#VALUE!</v>
      </c>
      <c r="AJ7" s="28" t="e">
        <f t="shared" si="8"/>
        <v>#VALUE!</v>
      </c>
      <c r="AK7" s="30" t="e">
        <f>(AJ7*BZ2)+AH7</f>
        <v>#VALUE!</v>
      </c>
      <c r="AL7" s="30" t="e">
        <f t="shared" si="9"/>
        <v>#VALUE!</v>
      </c>
      <c r="AM7" s="30" t="e">
        <f t="shared" si="10"/>
        <v>#VALUE!</v>
      </c>
      <c r="AN7" s="31" t="e">
        <f t="shared" si="11"/>
        <v>#VALUE!</v>
      </c>
      <c r="AO7" s="32">
        <f t="shared" si="12"/>
        <v>0</v>
      </c>
      <c r="AP7" s="30">
        <f>AO7*CA2</f>
        <v>0</v>
      </c>
      <c r="AQ7" s="30" t="e">
        <f t="shared" si="33"/>
        <v>#VALUE!</v>
      </c>
      <c r="AR7" s="31" t="e">
        <f t="shared" si="13"/>
        <v>#VALUE!</v>
      </c>
      <c r="AS7" s="30"/>
      <c r="AT7" s="29">
        <v>75</v>
      </c>
      <c r="AU7" s="29">
        <v>11.82</v>
      </c>
      <c r="AV7" s="27" t="str">
        <f>IFERROR(VLOOKUP(1,$K$182:$S$202,$K$178,0),"")</f>
        <v/>
      </c>
      <c r="AW7" s="28" t="e">
        <f t="shared" si="35"/>
        <v>#VALUE!</v>
      </c>
      <c r="AX7" s="29"/>
      <c r="AY7" s="28" t="e">
        <f t="shared" si="14"/>
        <v>#VALUE!</v>
      </c>
      <c r="AZ7" s="28" t="e">
        <f t="shared" si="15"/>
        <v>#VALUE!</v>
      </c>
      <c r="BA7" s="30" t="e">
        <f>(AZ7*BZ2)+AX7</f>
        <v>#VALUE!</v>
      </c>
      <c r="BB7" s="30" t="e">
        <f t="shared" si="16"/>
        <v>#VALUE!</v>
      </c>
      <c r="BC7" s="30" t="e">
        <f t="shared" si="17"/>
        <v>#VALUE!</v>
      </c>
      <c r="BD7" s="31" t="e">
        <f t="shared" si="18"/>
        <v>#VALUE!</v>
      </c>
      <c r="BE7" s="32">
        <f t="shared" si="19"/>
        <v>0</v>
      </c>
      <c r="BF7" s="30">
        <f>BE7*CA2</f>
        <v>0</v>
      </c>
      <c r="BG7" s="30" t="e">
        <f t="shared" si="20"/>
        <v>#VALUE!</v>
      </c>
      <c r="BH7" s="31" t="e">
        <f t="shared" si="21"/>
        <v>#VALUE!</v>
      </c>
      <c r="BI7" s="30"/>
      <c r="BJ7" s="29">
        <v>75</v>
      </c>
      <c r="BK7" s="29">
        <v>11.82</v>
      </c>
      <c r="BL7" s="27" t="str">
        <f>IF(AD7=0,"",VLOOKUP(1,$T$182:$Y$202,6,0))</f>
        <v/>
      </c>
      <c r="BM7" s="28" t="e">
        <f t="shared" si="34"/>
        <v>#VALUE!</v>
      </c>
      <c r="BN7" s="29"/>
      <c r="BO7" s="28" t="e">
        <f t="shared" si="22"/>
        <v>#VALUE!</v>
      </c>
      <c r="BP7" s="28" t="e">
        <f t="shared" si="23"/>
        <v>#VALUE!</v>
      </c>
      <c r="BQ7" s="30" t="e">
        <f>(BP7*BZ2)+BN7</f>
        <v>#VALUE!</v>
      </c>
      <c r="BR7" s="30" t="e">
        <f t="shared" si="25"/>
        <v>#VALUE!</v>
      </c>
      <c r="BS7" s="30" t="e">
        <f t="shared" si="26"/>
        <v>#VALUE!</v>
      </c>
      <c r="BT7" s="31" t="e">
        <f t="shared" si="27"/>
        <v>#VALUE!</v>
      </c>
      <c r="BU7" s="32">
        <f t="shared" si="28"/>
        <v>0</v>
      </c>
      <c r="BV7" s="30">
        <f>BU7*CA2</f>
        <v>0</v>
      </c>
      <c r="BW7" s="30" t="e">
        <f t="shared" si="30"/>
        <v>#VALUE!</v>
      </c>
      <c r="BX7" s="31" t="e">
        <f t="shared" si="31"/>
        <v>#VALUE!</v>
      </c>
      <c r="BY7" s="30"/>
      <c r="BZ7" s="35"/>
      <c r="CA7" s="35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</row>
    <row r="8" spans="1:103" s="1" customFormat="1" ht="72.75" customHeight="1">
      <c r="B8" s="7"/>
      <c r="C8" s="7"/>
      <c r="D8" s="17">
        <v>7</v>
      </c>
      <c r="E8" s="18"/>
      <c r="F8" s="19"/>
      <c r="G8" s="19"/>
      <c r="H8" s="19"/>
      <c r="I8" s="17"/>
      <c r="J8" s="20"/>
      <c r="K8" s="20"/>
      <c r="L8" s="20"/>
      <c r="M8" s="20"/>
      <c r="N8" s="20"/>
      <c r="O8" s="21">
        <f t="shared" si="32"/>
        <v>0</v>
      </c>
      <c r="P8" s="21">
        <f t="shared" si="0"/>
        <v>0</v>
      </c>
      <c r="Q8" s="21">
        <f t="shared" si="1"/>
        <v>0</v>
      </c>
      <c r="R8" s="22"/>
      <c r="S8" s="21">
        <f t="shared" si="2"/>
        <v>0</v>
      </c>
      <c r="T8" s="21"/>
      <c r="U8" s="21"/>
      <c r="V8" s="21"/>
      <c r="W8" s="23">
        <f>S8*CA2</f>
        <v>0</v>
      </c>
      <c r="X8" s="24">
        <v>1</v>
      </c>
      <c r="Y8" s="24">
        <v>7</v>
      </c>
      <c r="Z8" s="24">
        <v>25</v>
      </c>
      <c r="AA8" s="24">
        <v>35</v>
      </c>
      <c r="AB8" s="25">
        <f t="shared" si="3"/>
        <v>6.1250000000000002E-3</v>
      </c>
      <c r="AC8" s="26" t="e">
        <f t="shared" si="4"/>
        <v>#DIV/0!</v>
      </c>
      <c r="AD8" s="25">
        <f t="shared" si="36"/>
        <v>0</v>
      </c>
      <c r="AE8" s="25">
        <f t="shared" si="5"/>
        <v>0</v>
      </c>
      <c r="AF8" s="27" t="str">
        <f>IFERROR(IF(VLOOKUP(1,$A$208:$W$228,$A$204+1,0)=1,"Мал. Вес",VLOOKUP(1,$A$208:$W$228,$A$204+1,0)),"")</f>
        <v/>
      </c>
      <c r="AG8" s="28" t="e">
        <f t="shared" si="6"/>
        <v>#VALUE!</v>
      </c>
      <c r="AH8" s="29"/>
      <c r="AI8" s="28" t="e">
        <f t="shared" si="7"/>
        <v>#VALUE!</v>
      </c>
      <c r="AJ8" s="28" t="e">
        <f t="shared" si="8"/>
        <v>#VALUE!</v>
      </c>
      <c r="AK8" s="30" t="e">
        <f>(AJ8*BZ2)+AH8</f>
        <v>#VALUE!</v>
      </c>
      <c r="AL8" s="30" t="e">
        <f t="shared" si="9"/>
        <v>#VALUE!</v>
      </c>
      <c r="AM8" s="30" t="e">
        <f t="shared" si="10"/>
        <v>#VALUE!</v>
      </c>
      <c r="AN8" s="31" t="e">
        <f t="shared" si="11"/>
        <v>#VALUE!</v>
      </c>
      <c r="AO8" s="32">
        <f t="shared" si="12"/>
        <v>0</v>
      </c>
      <c r="AP8" s="30">
        <f>AO8*CA2</f>
        <v>0</v>
      </c>
      <c r="AQ8" s="30" t="e">
        <f t="shared" si="33"/>
        <v>#VALUE!</v>
      </c>
      <c r="AR8" s="31" t="e">
        <f t="shared" si="13"/>
        <v>#VALUE!</v>
      </c>
      <c r="AS8" s="30"/>
      <c r="AT8" s="29">
        <v>75</v>
      </c>
      <c r="AU8" s="29">
        <v>11.82</v>
      </c>
      <c r="AV8" s="27" t="str">
        <f>IFERROR(VLOOKUP(1,$K$208:$S$228,$K$204,0),"")</f>
        <v/>
      </c>
      <c r="AW8" s="28" t="e">
        <f t="shared" si="35"/>
        <v>#VALUE!</v>
      </c>
      <c r="AX8" s="29"/>
      <c r="AY8" s="28" t="e">
        <f t="shared" si="14"/>
        <v>#VALUE!</v>
      </c>
      <c r="AZ8" s="28" t="e">
        <f t="shared" si="15"/>
        <v>#VALUE!</v>
      </c>
      <c r="BA8" s="30" t="e">
        <f>(AZ8*BZ2)+AX8</f>
        <v>#VALUE!</v>
      </c>
      <c r="BB8" s="30" t="e">
        <f t="shared" si="16"/>
        <v>#VALUE!</v>
      </c>
      <c r="BC8" s="30" t="e">
        <f t="shared" si="17"/>
        <v>#VALUE!</v>
      </c>
      <c r="BD8" s="31" t="e">
        <f t="shared" si="18"/>
        <v>#VALUE!</v>
      </c>
      <c r="BE8" s="32">
        <f t="shared" si="19"/>
        <v>0</v>
      </c>
      <c r="BF8" s="30">
        <f>BE8*CA2</f>
        <v>0</v>
      </c>
      <c r="BG8" s="30" t="e">
        <f t="shared" si="20"/>
        <v>#VALUE!</v>
      </c>
      <c r="BH8" s="31" t="e">
        <f t="shared" si="21"/>
        <v>#VALUE!</v>
      </c>
      <c r="BI8" s="30"/>
      <c r="BJ8" s="29">
        <v>75</v>
      </c>
      <c r="BK8" s="29">
        <v>11.82</v>
      </c>
      <c r="BL8" s="27" t="str">
        <f>IF(AD8=0,"",VLOOKUP(1,$T$208:$Y$228,6,0))</f>
        <v/>
      </c>
      <c r="BM8" s="28" t="e">
        <f t="shared" si="34"/>
        <v>#VALUE!</v>
      </c>
      <c r="BN8" s="29"/>
      <c r="BO8" s="28" t="e">
        <f t="shared" si="22"/>
        <v>#VALUE!</v>
      </c>
      <c r="BP8" s="28" t="e">
        <f t="shared" si="23"/>
        <v>#VALUE!</v>
      </c>
      <c r="BQ8" s="30" t="e">
        <f>(BP8*BZ2)+BN8</f>
        <v>#VALUE!</v>
      </c>
      <c r="BR8" s="30" t="e">
        <f t="shared" si="25"/>
        <v>#VALUE!</v>
      </c>
      <c r="BS8" s="30" t="e">
        <f t="shared" si="26"/>
        <v>#VALUE!</v>
      </c>
      <c r="BT8" s="31" t="e">
        <f t="shared" si="27"/>
        <v>#VALUE!</v>
      </c>
      <c r="BU8" s="32">
        <f t="shared" si="28"/>
        <v>0</v>
      </c>
      <c r="BV8" s="30">
        <f>BU8*CA2</f>
        <v>0</v>
      </c>
      <c r="BW8" s="30" t="e">
        <f t="shared" si="30"/>
        <v>#VALUE!</v>
      </c>
      <c r="BX8" s="31" t="e">
        <f t="shared" si="31"/>
        <v>#VALUE!</v>
      </c>
      <c r="BY8" s="30"/>
      <c r="BZ8" s="35"/>
      <c r="CA8" s="35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</row>
    <row r="9" spans="1:103" s="1" customFormat="1" ht="74.25" customHeight="1">
      <c r="B9" s="7"/>
      <c r="C9" s="7"/>
      <c r="D9" s="17">
        <v>8</v>
      </c>
      <c r="E9" s="18"/>
      <c r="F9" s="19"/>
      <c r="G9" s="19"/>
      <c r="H9" s="19"/>
      <c r="I9" s="17"/>
      <c r="J9" s="20"/>
      <c r="K9" s="20"/>
      <c r="L9" s="20"/>
      <c r="M9" s="20"/>
      <c r="N9" s="20"/>
      <c r="O9" s="21">
        <f t="shared" si="32"/>
        <v>0</v>
      </c>
      <c r="P9" s="21">
        <f t="shared" si="0"/>
        <v>0</v>
      </c>
      <c r="Q9" s="21">
        <f t="shared" si="1"/>
        <v>0</v>
      </c>
      <c r="R9" s="22"/>
      <c r="S9" s="21">
        <f t="shared" si="2"/>
        <v>0</v>
      </c>
      <c r="T9" s="21"/>
      <c r="U9" s="21"/>
      <c r="V9" s="21"/>
      <c r="W9" s="23">
        <f>S9*CA2</f>
        <v>0</v>
      </c>
      <c r="X9" s="24">
        <v>1</v>
      </c>
      <c r="Y9" s="24">
        <v>7.5</v>
      </c>
      <c r="Z9" s="24">
        <v>25</v>
      </c>
      <c r="AA9" s="24">
        <v>35</v>
      </c>
      <c r="AB9" s="25">
        <f t="shared" si="3"/>
        <v>6.5624999999999998E-3</v>
      </c>
      <c r="AC9" s="26" t="e">
        <f t="shared" si="4"/>
        <v>#DIV/0!</v>
      </c>
      <c r="AD9" s="25">
        <f t="shared" si="36"/>
        <v>0</v>
      </c>
      <c r="AE9" s="25">
        <f t="shared" si="5"/>
        <v>0</v>
      </c>
      <c r="AF9" s="27" t="str">
        <f>IFERROR(IF(VLOOKUP(1,$A$234:$W$254,$A$230+1,0)=1,"Мал. Вес",VLOOKUP(1,$A$234:$W$254,$A$230+1,0)),"")</f>
        <v/>
      </c>
      <c r="AG9" s="28" t="e">
        <f t="shared" si="6"/>
        <v>#VALUE!</v>
      </c>
      <c r="AH9" s="29"/>
      <c r="AI9" s="28" t="e">
        <f t="shared" si="7"/>
        <v>#VALUE!</v>
      </c>
      <c r="AJ9" s="28" t="e">
        <f t="shared" si="8"/>
        <v>#VALUE!</v>
      </c>
      <c r="AK9" s="30" t="e">
        <f>(AJ9*BZ2)+AH9</f>
        <v>#VALUE!</v>
      </c>
      <c r="AL9" s="30" t="e">
        <f t="shared" si="9"/>
        <v>#VALUE!</v>
      </c>
      <c r="AM9" s="30" t="e">
        <f t="shared" si="10"/>
        <v>#VALUE!</v>
      </c>
      <c r="AN9" s="31" t="e">
        <f t="shared" si="11"/>
        <v>#VALUE!</v>
      </c>
      <c r="AO9" s="32">
        <f t="shared" si="12"/>
        <v>0</v>
      </c>
      <c r="AP9" s="30">
        <f>AO9*CA2</f>
        <v>0</v>
      </c>
      <c r="AQ9" s="30" t="e">
        <f t="shared" si="33"/>
        <v>#VALUE!</v>
      </c>
      <c r="AR9" s="31" t="e">
        <f t="shared" si="13"/>
        <v>#VALUE!</v>
      </c>
      <c r="AS9" s="30"/>
      <c r="AT9" s="29">
        <v>75</v>
      </c>
      <c r="AU9" s="29">
        <v>11.82</v>
      </c>
      <c r="AV9" s="27" t="str">
        <f>IFERROR(VLOOKUP(1,$K$234:$S$254,$K$230,0),"")</f>
        <v/>
      </c>
      <c r="AW9" s="28" t="e">
        <f t="shared" si="35"/>
        <v>#VALUE!</v>
      </c>
      <c r="AX9" s="29"/>
      <c r="AY9" s="28" t="e">
        <f t="shared" si="14"/>
        <v>#VALUE!</v>
      </c>
      <c r="AZ9" s="28" t="e">
        <f t="shared" si="15"/>
        <v>#VALUE!</v>
      </c>
      <c r="BA9" s="30" t="e">
        <f>(AZ9*BZ2)+AX9</f>
        <v>#VALUE!</v>
      </c>
      <c r="BB9" s="30" t="e">
        <f t="shared" si="16"/>
        <v>#VALUE!</v>
      </c>
      <c r="BC9" s="30" t="e">
        <f t="shared" si="17"/>
        <v>#VALUE!</v>
      </c>
      <c r="BD9" s="31" t="e">
        <f t="shared" si="18"/>
        <v>#VALUE!</v>
      </c>
      <c r="BE9" s="32">
        <f t="shared" si="19"/>
        <v>0</v>
      </c>
      <c r="BF9" s="30">
        <f>BE9*CA2</f>
        <v>0</v>
      </c>
      <c r="BG9" s="30" t="e">
        <f t="shared" si="20"/>
        <v>#VALUE!</v>
      </c>
      <c r="BH9" s="31" t="e">
        <f t="shared" si="21"/>
        <v>#VALUE!</v>
      </c>
      <c r="BI9" s="30"/>
      <c r="BJ9" s="29">
        <v>75</v>
      </c>
      <c r="BK9" s="29">
        <v>11.82</v>
      </c>
      <c r="BL9" s="27" t="str">
        <f>IF(AD9=0,"",VLOOKUP(1,$T$234:$Y$254,6,0))</f>
        <v/>
      </c>
      <c r="BM9" s="28" t="e">
        <f t="shared" si="34"/>
        <v>#VALUE!</v>
      </c>
      <c r="BN9" s="29"/>
      <c r="BO9" s="28" t="e">
        <f t="shared" si="22"/>
        <v>#VALUE!</v>
      </c>
      <c r="BP9" s="28" t="e">
        <f t="shared" si="23"/>
        <v>#VALUE!</v>
      </c>
      <c r="BQ9" s="30" t="e">
        <f>(BP9*BZ2)+BN9</f>
        <v>#VALUE!</v>
      </c>
      <c r="BR9" s="30" t="e">
        <f t="shared" si="25"/>
        <v>#VALUE!</v>
      </c>
      <c r="BS9" s="30" t="e">
        <f t="shared" si="26"/>
        <v>#VALUE!</v>
      </c>
      <c r="BT9" s="31" t="e">
        <f t="shared" si="27"/>
        <v>#VALUE!</v>
      </c>
      <c r="BU9" s="32">
        <f t="shared" si="28"/>
        <v>0</v>
      </c>
      <c r="BV9" s="30">
        <f>BU9*CA2</f>
        <v>0</v>
      </c>
      <c r="BW9" s="30" t="e">
        <f t="shared" si="30"/>
        <v>#VALUE!</v>
      </c>
      <c r="BX9" s="31" t="e">
        <f t="shared" si="31"/>
        <v>#VALUE!</v>
      </c>
      <c r="BY9" s="30"/>
      <c r="BZ9" s="35"/>
      <c r="CA9" s="35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</row>
    <row r="10" spans="1:103" s="1" customFormat="1" ht="74.25" customHeight="1">
      <c r="B10" s="7"/>
      <c r="C10" s="7"/>
      <c r="D10" s="17">
        <v>9</v>
      </c>
      <c r="E10" s="18"/>
      <c r="F10" s="19"/>
      <c r="G10" s="19"/>
      <c r="H10" s="19"/>
      <c r="I10" s="17"/>
      <c r="J10" s="20"/>
      <c r="K10" s="20"/>
      <c r="L10" s="20"/>
      <c r="M10" s="20"/>
      <c r="N10" s="20"/>
      <c r="O10" s="21">
        <f t="shared" si="32"/>
        <v>0</v>
      </c>
      <c r="P10" s="21">
        <f t="shared" si="0"/>
        <v>0</v>
      </c>
      <c r="Q10" s="21">
        <f t="shared" si="1"/>
        <v>0</v>
      </c>
      <c r="R10" s="22"/>
      <c r="S10" s="21">
        <f t="shared" si="2"/>
        <v>0</v>
      </c>
      <c r="T10" s="21"/>
      <c r="U10" s="21"/>
      <c r="V10" s="21"/>
      <c r="W10" s="23">
        <f>S10*CA2</f>
        <v>0</v>
      </c>
      <c r="X10" s="24">
        <v>1</v>
      </c>
      <c r="Y10" s="24">
        <v>6.5</v>
      </c>
      <c r="Z10" s="24">
        <v>25</v>
      </c>
      <c r="AA10" s="24">
        <v>35</v>
      </c>
      <c r="AB10" s="25">
        <f t="shared" si="3"/>
        <v>5.6874999999999998E-3</v>
      </c>
      <c r="AC10" s="26" t="e">
        <f t="shared" si="4"/>
        <v>#DIV/0!</v>
      </c>
      <c r="AD10" s="25">
        <f t="shared" si="36"/>
        <v>0</v>
      </c>
      <c r="AE10" s="25">
        <f t="shared" si="5"/>
        <v>0</v>
      </c>
      <c r="AF10" s="27" t="str">
        <f>IFERROR(IF(VLOOKUP(1,$A$260:$W$280,$A$256+1,0)=1,"Мал. Вес",VLOOKUP(1,$A$260:$W$280,$A$256+1,0)),"")</f>
        <v/>
      </c>
      <c r="AG10" s="28" t="e">
        <f t="shared" si="6"/>
        <v>#VALUE!</v>
      </c>
      <c r="AH10" s="29"/>
      <c r="AI10" s="28" t="e">
        <f t="shared" si="7"/>
        <v>#VALUE!</v>
      </c>
      <c r="AJ10" s="28" t="e">
        <f t="shared" si="8"/>
        <v>#VALUE!</v>
      </c>
      <c r="AK10" s="30" t="e">
        <f>(AJ10*BZ2)+AH10</f>
        <v>#VALUE!</v>
      </c>
      <c r="AL10" s="30" t="e">
        <f t="shared" si="9"/>
        <v>#VALUE!</v>
      </c>
      <c r="AM10" s="30" t="e">
        <f t="shared" si="10"/>
        <v>#VALUE!</v>
      </c>
      <c r="AN10" s="31" t="e">
        <f t="shared" si="11"/>
        <v>#VALUE!</v>
      </c>
      <c r="AO10" s="32">
        <f t="shared" si="12"/>
        <v>0</v>
      </c>
      <c r="AP10" s="30">
        <f>AO10*CA2</f>
        <v>0</v>
      </c>
      <c r="AQ10" s="30" t="e">
        <f t="shared" si="33"/>
        <v>#VALUE!</v>
      </c>
      <c r="AR10" s="31" t="e">
        <f t="shared" si="13"/>
        <v>#VALUE!</v>
      </c>
      <c r="AS10" s="30"/>
      <c r="AT10" s="29">
        <v>75</v>
      </c>
      <c r="AU10" s="29">
        <v>11.82</v>
      </c>
      <c r="AV10" s="27" t="str">
        <f>IFERROR(VLOOKUP(1,$K$260:$S$280,$K$256,0),"")</f>
        <v/>
      </c>
      <c r="AW10" s="28" t="e">
        <f t="shared" si="35"/>
        <v>#VALUE!</v>
      </c>
      <c r="AX10" s="29"/>
      <c r="AY10" s="28" t="e">
        <f t="shared" si="14"/>
        <v>#VALUE!</v>
      </c>
      <c r="AZ10" s="28" t="e">
        <f t="shared" si="15"/>
        <v>#VALUE!</v>
      </c>
      <c r="BA10" s="30" t="e">
        <f>(AZ10*BZ2)+AX10</f>
        <v>#VALUE!</v>
      </c>
      <c r="BB10" s="30" t="e">
        <f t="shared" si="16"/>
        <v>#VALUE!</v>
      </c>
      <c r="BC10" s="30" t="e">
        <f t="shared" si="17"/>
        <v>#VALUE!</v>
      </c>
      <c r="BD10" s="31" t="e">
        <f t="shared" si="18"/>
        <v>#VALUE!</v>
      </c>
      <c r="BE10" s="32">
        <f t="shared" si="19"/>
        <v>0</v>
      </c>
      <c r="BF10" s="30">
        <f>BE10*CA2</f>
        <v>0</v>
      </c>
      <c r="BG10" s="30" t="e">
        <f t="shared" si="20"/>
        <v>#VALUE!</v>
      </c>
      <c r="BH10" s="31" t="e">
        <f t="shared" si="21"/>
        <v>#VALUE!</v>
      </c>
      <c r="BI10" s="30"/>
      <c r="BJ10" s="29">
        <v>75</v>
      </c>
      <c r="BK10" s="29">
        <v>11.82</v>
      </c>
      <c r="BL10" s="27" t="str">
        <f>IF(AD10=0,"",VLOOKUP(1,$T$260:$Y$280,6,0))</f>
        <v/>
      </c>
      <c r="BM10" s="28" t="e">
        <f t="shared" si="34"/>
        <v>#VALUE!</v>
      </c>
      <c r="BN10" s="29"/>
      <c r="BO10" s="28" t="e">
        <f t="shared" si="22"/>
        <v>#VALUE!</v>
      </c>
      <c r="BP10" s="28" t="e">
        <f t="shared" si="23"/>
        <v>#VALUE!</v>
      </c>
      <c r="BQ10" s="30" t="e">
        <f>(BP10*BZ2)+BN10</f>
        <v>#VALUE!</v>
      </c>
      <c r="BR10" s="30" t="e">
        <f t="shared" si="25"/>
        <v>#VALUE!</v>
      </c>
      <c r="BS10" s="30" t="e">
        <f t="shared" si="26"/>
        <v>#VALUE!</v>
      </c>
      <c r="BT10" s="31" t="e">
        <f t="shared" si="27"/>
        <v>#VALUE!</v>
      </c>
      <c r="BU10" s="32">
        <f t="shared" si="28"/>
        <v>0</v>
      </c>
      <c r="BV10" s="30">
        <f>BU10*CA2</f>
        <v>0</v>
      </c>
      <c r="BW10" s="30" t="e">
        <f t="shared" si="30"/>
        <v>#VALUE!</v>
      </c>
      <c r="BX10" s="31" t="e">
        <f t="shared" si="31"/>
        <v>#VALUE!</v>
      </c>
      <c r="BY10" s="30"/>
      <c r="BZ10" s="35"/>
      <c r="CA10" s="35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</row>
    <row r="11" spans="1:103" s="1" customFormat="1" ht="74.25" customHeight="1">
      <c r="B11" s="7"/>
      <c r="C11" s="7"/>
      <c r="D11" s="17">
        <v>10</v>
      </c>
      <c r="E11" s="18"/>
      <c r="F11" s="19"/>
      <c r="G11" s="19"/>
      <c r="H11" s="19"/>
      <c r="I11" s="17"/>
      <c r="J11" s="20"/>
      <c r="K11" s="20"/>
      <c r="L11" s="20"/>
      <c r="M11" s="20"/>
      <c r="N11" s="20"/>
      <c r="O11" s="21">
        <f t="shared" si="32"/>
        <v>0</v>
      </c>
      <c r="P11" s="21">
        <f t="shared" si="0"/>
        <v>0</v>
      </c>
      <c r="Q11" s="21">
        <f t="shared" si="1"/>
        <v>0</v>
      </c>
      <c r="R11" s="22"/>
      <c r="S11" s="21">
        <f t="shared" si="2"/>
        <v>0</v>
      </c>
      <c r="T11" s="21"/>
      <c r="U11" s="21"/>
      <c r="V11" s="21"/>
      <c r="W11" s="23">
        <f>S11*CA2</f>
        <v>0</v>
      </c>
      <c r="X11" s="24">
        <v>1</v>
      </c>
      <c r="Y11" s="24">
        <v>6</v>
      </c>
      <c r="Z11" s="24">
        <v>25</v>
      </c>
      <c r="AA11" s="24">
        <v>35</v>
      </c>
      <c r="AB11" s="25">
        <f t="shared" si="3"/>
        <v>5.2500000000000003E-3</v>
      </c>
      <c r="AC11" s="26" t="e">
        <f t="shared" si="4"/>
        <v>#DIV/0!</v>
      </c>
      <c r="AD11" s="25">
        <f t="shared" si="36"/>
        <v>0</v>
      </c>
      <c r="AE11" s="25">
        <f t="shared" si="5"/>
        <v>0</v>
      </c>
      <c r="AF11" s="27" t="str">
        <f>IFERROR(IF(VLOOKUP(1,$A$286:$W$306,$A$282+1,0)=1,"Мал. Вес",VLOOKUP(1,$A$286:$W$306,$A$282+1,0)),"")</f>
        <v/>
      </c>
      <c r="AG11" s="28" t="e">
        <f t="shared" si="6"/>
        <v>#VALUE!</v>
      </c>
      <c r="AH11" s="29"/>
      <c r="AI11" s="28" t="e">
        <f t="shared" si="7"/>
        <v>#VALUE!</v>
      </c>
      <c r="AJ11" s="28" t="e">
        <f t="shared" si="8"/>
        <v>#VALUE!</v>
      </c>
      <c r="AK11" s="30" t="e">
        <f>(AJ11*BZ2)+AH11</f>
        <v>#VALUE!</v>
      </c>
      <c r="AL11" s="30" t="e">
        <f t="shared" si="9"/>
        <v>#VALUE!</v>
      </c>
      <c r="AM11" s="30" t="e">
        <f t="shared" si="10"/>
        <v>#VALUE!</v>
      </c>
      <c r="AN11" s="31" t="e">
        <f t="shared" si="11"/>
        <v>#VALUE!</v>
      </c>
      <c r="AO11" s="32">
        <f t="shared" si="12"/>
        <v>0</v>
      </c>
      <c r="AP11" s="30">
        <f>AO11*CA2</f>
        <v>0</v>
      </c>
      <c r="AQ11" s="30" t="e">
        <f t="shared" si="33"/>
        <v>#VALUE!</v>
      </c>
      <c r="AR11" s="31" t="e">
        <f t="shared" si="13"/>
        <v>#VALUE!</v>
      </c>
      <c r="AS11" s="30"/>
      <c r="AT11" s="29">
        <v>75</v>
      </c>
      <c r="AU11" s="29">
        <v>11.82</v>
      </c>
      <c r="AV11" s="27" t="str">
        <f>IFERROR(VLOOKUP(1,$K$286:$S$306,$K$282,0),"")</f>
        <v/>
      </c>
      <c r="AW11" s="28" t="e">
        <f t="shared" si="35"/>
        <v>#VALUE!</v>
      </c>
      <c r="AX11" s="29"/>
      <c r="AY11" s="28" t="e">
        <f t="shared" si="14"/>
        <v>#VALUE!</v>
      </c>
      <c r="AZ11" s="28" t="e">
        <f t="shared" si="15"/>
        <v>#VALUE!</v>
      </c>
      <c r="BA11" s="30" t="e">
        <f>(AZ11*BZ2)+AX11</f>
        <v>#VALUE!</v>
      </c>
      <c r="BB11" s="30" t="e">
        <f t="shared" si="16"/>
        <v>#VALUE!</v>
      </c>
      <c r="BC11" s="30" t="e">
        <f t="shared" si="17"/>
        <v>#VALUE!</v>
      </c>
      <c r="BD11" s="31" t="e">
        <f t="shared" si="18"/>
        <v>#VALUE!</v>
      </c>
      <c r="BE11" s="32">
        <f t="shared" si="19"/>
        <v>0</v>
      </c>
      <c r="BF11" s="30">
        <f>BE11*CA2</f>
        <v>0</v>
      </c>
      <c r="BG11" s="30" t="e">
        <f t="shared" si="20"/>
        <v>#VALUE!</v>
      </c>
      <c r="BH11" s="31" t="e">
        <f t="shared" si="21"/>
        <v>#VALUE!</v>
      </c>
      <c r="BI11" s="30"/>
      <c r="BJ11" s="29">
        <v>75</v>
      </c>
      <c r="BK11" s="29">
        <v>11.82</v>
      </c>
      <c r="BL11" s="27" t="str">
        <f>IF(AD11=0,"",VLOOKUP(1,$T$286:$Y$306,6,0))</f>
        <v/>
      </c>
      <c r="BM11" s="28" t="e">
        <f t="shared" si="34"/>
        <v>#VALUE!</v>
      </c>
      <c r="BN11" s="29"/>
      <c r="BO11" s="28" t="e">
        <f t="shared" si="22"/>
        <v>#VALUE!</v>
      </c>
      <c r="BP11" s="28" t="e">
        <f t="shared" si="23"/>
        <v>#VALUE!</v>
      </c>
      <c r="BQ11" s="30" t="e">
        <f>(BP11*BZ2)+BN11</f>
        <v>#VALUE!</v>
      </c>
      <c r="BR11" s="30" t="e">
        <f t="shared" si="25"/>
        <v>#VALUE!</v>
      </c>
      <c r="BS11" s="30" t="e">
        <f t="shared" si="26"/>
        <v>#VALUE!</v>
      </c>
      <c r="BT11" s="31" t="e">
        <f t="shared" si="27"/>
        <v>#VALUE!</v>
      </c>
      <c r="BU11" s="32">
        <f t="shared" si="28"/>
        <v>0</v>
      </c>
      <c r="BV11" s="30">
        <f>BU11*CA2</f>
        <v>0</v>
      </c>
      <c r="BW11" s="30" t="e">
        <f t="shared" si="30"/>
        <v>#VALUE!</v>
      </c>
      <c r="BX11" s="31" t="e">
        <f t="shared" si="31"/>
        <v>#VALUE!</v>
      </c>
      <c r="BY11" s="30"/>
      <c r="BZ11" s="35"/>
      <c r="CA11" s="35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</row>
    <row r="12" spans="1:103" s="1" customFormat="1" ht="15.75">
      <c r="B12" s="7"/>
      <c r="C12" s="7"/>
      <c r="D12" s="17">
        <v>11</v>
      </c>
      <c r="E12" s="18"/>
      <c r="F12" s="19"/>
      <c r="G12" s="19"/>
      <c r="H12" s="19"/>
      <c r="I12" s="17"/>
      <c r="J12" s="20"/>
      <c r="K12" s="20"/>
      <c r="L12" s="20"/>
      <c r="M12" s="20"/>
      <c r="N12" s="20"/>
      <c r="O12" s="21">
        <f t="shared" si="32"/>
        <v>0</v>
      </c>
      <c r="P12" s="21">
        <f t="shared" si="0"/>
        <v>0</v>
      </c>
      <c r="Q12" s="21">
        <f t="shared" si="1"/>
        <v>0</v>
      </c>
      <c r="R12" s="22"/>
      <c r="S12" s="21">
        <f t="shared" si="2"/>
        <v>0</v>
      </c>
      <c r="T12" s="21"/>
      <c r="U12" s="21"/>
      <c r="V12" s="21"/>
      <c r="W12" s="23">
        <f>S12*CA2</f>
        <v>0</v>
      </c>
      <c r="X12" s="24">
        <v>0.5</v>
      </c>
      <c r="Y12" s="24">
        <v>11</v>
      </c>
      <c r="Z12" s="24">
        <v>25</v>
      </c>
      <c r="AA12" s="24">
        <v>35</v>
      </c>
      <c r="AB12" s="25">
        <f t="shared" si="3"/>
        <v>9.6249999999999999E-3</v>
      </c>
      <c r="AC12" s="26" t="e">
        <f t="shared" si="4"/>
        <v>#DIV/0!</v>
      </c>
      <c r="AD12" s="25">
        <f t="shared" si="36"/>
        <v>0</v>
      </c>
      <c r="AE12" s="25">
        <f t="shared" si="5"/>
        <v>0</v>
      </c>
      <c r="AF12" s="27" t="str">
        <f>IFERROR(IF(VLOOKUP(1,$A$312:$W$332,$A$308+1,0)=1,"Мал. Вес",VLOOKUP(1,$A$312:$W$332,$A$308+1,0)),"")</f>
        <v/>
      </c>
      <c r="AG12" s="28" t="e">
        <f t="shared" si="6"/>
        <v>#VALUE!</v>
      </c>
      <c r="AH12" s="29"/>
      <c r="AI12" s="28" t="e">
        <f t="shared" ref="AI12:AI21" si="37">AG12*2%</f>
        <v>#VALUE!</v>
      </c>
      <c r="AJ12" s="28" t="e">
        <f t="shared" ref="AJ12:AJ21" si="38">AG12+AI12</f>
        <v>#VALUE!</v>
      </c>
      <c r="AK12" s="30" t="e">
        <f>(AJ12*BZ2)+AH12</f>
        <v>#VALUE!</v>
      </c>
      <c r="AL12" s="30" t="e">
        <f t="shared" ref="AL12:AL21" si="39">AK12/J12</f>
        <v>#VALUE!</v>
      </c>
      <c r="AM12" s="30" t="e">
        <f t="shared" ref="AM12:AM21" si="40">AK12+W12</f>
        <v>#VALUE!</v>
      </c>
      <c r="AN12" s="31" t="e">
        <f t="shared" si="11"/>
        <v>#VALUE!</v>
      </c>
      <c r="AO12" s="32">
        <f t="shared" si="12"/>
        <v>0</v>
      </c>
      <c r="AP12" s="30">
        <f>AO12*CA2</f>
        <v>0</v>
      </c>
      <c r="AQ12" s="30" t="e">
        <f t="shared" ref="AQ12:AQ21" si="41">AM12+AP12</f>
        <v>#VALUE!</v>
      </c>
      <c r="AR12" s="31" t="e">
        <f t="shared" si="13"/>
        <v>#VALUE!</v>
      </c>
      <c r="AS12" s="30"/>
      <c r="AT12" s="29"/>
      <c r="AU12" s="29"/>
      <c r="AV12" s="27" t="str">
        <f>IFERROR(VLOOKUP(1,$K$312:$S$332,$K$308,0),"")</f>
        <v/>
      </c>
      <c r="AW12" s="28" t="e">
        <f t="shared" si="35"/>
        <v>#VALUE!</v>
      </c>
      <c r="AX12" s="29"/>
      <c r="AY12" s="28" t="e">
        <f t="shared" ref="AY12:AY21" si="42">AW12*2%</f>
        <v>#VALUE!</v>
      </c>
      <c r="AZ12" s="28" t="e">
        <f t="shared" ref="AZ12:AZ21" si="43">AW12+AY12</f>
        <v>#VALUE!</v>
      </c>
      <c r="BA12" s="30" t="e">
        <f>(AZ12*BZ2)+AX12</f>
        <v>#VALUE!</v>
      </c>
      <c r="BB12" s="30" t="e">
        <f t="shared" ref="BB12:BB21" si="44">BA12/J12</f>
        <v>#VALUE!</v>
      </c>
      <c r="BC12" s="30" t="e">
        <f t="shared" ref="BC12:BC21" si="45">BA12+W12</f>
        <v>#VALUE!</v>
      </c>
      <c r="BD12" s="31" t="e">
        <f t="shared" ref="BD12:BD21" si="46">BC12/J12</f>
        <v>#VALUE!</v>
      </c>
      <c r="BE12" s="32">
        <f t="shared" si="19"/>
        <v>0</v>
      </c>
      <c r="BF12" s="30">
        <f>BE12*CA2</f>
        <v>0</v>
      </c>
      <c r="BG12" s="30" t="e">
        <f t="shared" ref="BG12:BG21" si="47">BC12+BF12</f>
        <v>#VALUE!</v>
      </c>
      <c r="BH12" s="31" t="e">
        <f t="shared" si="21"/>
        <v>#VALUE!</v>
      </c>
      <c r="BI12" s="30"/>
      <c r="BJ12" s="29"/>
      <c r="BK12" s="29"/>
      <c r="BL12" s="27" t="str">
        <f>IF(AD12=0,"",VLOOKUP(1,$T$312:$Y$332,6,0))</f>
        <v/>
      </c>
      <c r="BM12" s="28" t="e">
        <f t="shared" si="34"/>
        <v>#VALUE!</v>
      </c>
      <c r="BN12" s="29"/>
      <c r="BO12" s="28" t="e">
        <f t="shared" ref="BO12:BO21" si="48">BM12*2%</f>
        <v>#VALUE!</v>
      </c>
      <c r="BP12" s="28" t="e">
        <f t="shared" ref="BP12:BP21" si="49">BM12+BO12</f>
        <v>#VALUE!</v>
      </c>
      <c r="BQ12" s="30" t="e">
        <f>(BP12*BZ2)+BN12</f>
        <v>#VALUE!</v>
      </c>
      <c r="BR12" s="30" t="e">
        <f t="shared" ref="BR12:BR21" si="50">BQ12/J12</f>
        <v>#VALUE!</v>
      </c>
      <c r="BS12" s="30" t="e">
        <f t="shared" ref="BS12:BS21" si="51">BQ12+W12</f>
        <v>#VALUE!</v>
      </c>
      <c r="BT12" s="31" t="e">
        <f t="shared" ref="BT12:BT21" si="52">BS12/J12</f>
        <v>#VALUE!</v>
      </c>
      <c r="BU12" s="32">
        <f t="shared" ref="BU12:BU21" si="53">AE12*350</f>
        <v>0</v>
      </c>
      <c r="BV12" s="30">
        <f>BU12*CA2</f>
        <v>0</v>
      </c>
      <c r="BW12" s="30" t="e">
        <f t="shared" si="30"/>
        <v>#VALUE!</v>
      </c>
      <c r="BX12" s="31" t="e">
        <f t="shared" si="31"/>
        <v>#VALUE!</v>
      </c>
      <c r="BY12" s="30"/>
      <c r="BZ12" s="35"/>
      <c r="CA12" s="35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</row>
    <row r="13" spans="1:103" s="1" customFormat="1" ht="15.75">
      <c r="B13" s="7"/>
      <c r="C13" s="7"/>
      <c r="D13" s="17">
        <v>12</v>
      </c>
      <c r="E13" s="18"/>
      <c r="F13" s="19"/>
      <c r="G13" s="19"/>
      <c r="H13" s="19"/>
      <c r="I13" s="17"/>
      <c r="J13" s="20"/>
      <c r="K13" s="20"/>
      <c r="L13" s="20"/>
      <c r="M13" s="20"/>
      <c r="N13" s="20"/>
      <c r="O13" s="21">
        <f t="shared" si="32"/>
        <v>0</v>
      </c>
      <c r="P13" s="21">
        <f t="shared" si="0"/>
        <v>0</v>
      </c>
      <c r="Q13" s="21">
        <f t="shared" si="1"/>
        <v>0</v>
      </c>
      <c r="R13" s="22"/>
      <c r="S13" s="21">
        <f t="shared" si="2"/>
        <v>0</v>
      </c>
      <c r="T13" s="21"/>
      <c r="U13" s="21"/>
      <c r="V13" s="21"/>
      <c r="W13" s="23">
        <f>S13*CA2</f>
        <v>0</v>
      </c>
      <c r="X13" s="24">
        <v>0.5</v>
      </c>
      <c r="Y13" s="24">
        <v>11</v>
      </c>
      <c r="Z13" s="24">
        <v>25</v>
      </c>
      <c r="AA13" s="24">
        <v>35</v>
      </c>
      <c r="AB13" s="25">
        <f t="shared" si="3"/>
        <v>9.6249999999999999E-3</v>
      </c>
      <c r="AC13" s="26" t="e">
        <f t="shared" si="4"/>
        <v>#DIV/0!</v>
      </c>
      <c r="AD13" s="25">
        <f t="shared" si="36"/>
        <v>0</v>
      </c>
      <c r="AE13" s="25">
        <f t="shared" si="5"/>
        <v>0</v>
      </c>
      <c r="AF13" s="27" t="str">
        <f>IFERROR(IF(VLOOKUP(1,$A$338:$W$358,$A$334+1,0)=1,"Мал. Вес",VLOOKUP(1,$A$338:$W$358,$A$334+1,0)),"")</f>
        <v/>
      </c>
      <c r="AG13" s="28" t="e">
        <f t="shared" si="6"/>
        <v>#VALUE!</v>
      </c>
      <c r="AH13" s="29"/>
      <c r="AI13" s="28" t="e">
        <f t="shared" si="37"/>
        <v>#VALUE!</v>
      </c>
      <c r="AJ13" s="28" t="e">
        <f t="shared" si="38"/>
        <v>#VALUE!</v>
      </c>
      <c r="AK13" s="30" t="e">
        <f>(AJ13*BZ2)+AH13</f>
        <v>#VALUE!</v>
      </c>
      <c r="AL13" s="30" t="e">
        <f t="shared" si="39"/>
        <v>#VALUE!</v>
      </c>
      <c r="AM13" s="30" t="e">
        <f t="shared" si="40"/>
        <v>#VALUE!</v>
      </c>
      <c r="AN13" s="31" t="e">
        <f t="shared" si="11"/>
        <v>#VALUE!</v>
      </c>
      <c r="AO13" s="32">
        <f t="shared" si="12"/>
        <v>0</v>
      </c>
      <c r="AP13" s="30">
        <f>AO13*CA2</f>
        <v>0</v>
      </c>
      <c r="AQ13" s="30" t="e">
        <f t="shared" si="41"/>
        <v>#VALUE!</v>
      </c>
      <c r="AR13" s="31" t="e">
        <f t="shared" si="13"/>
        <v>#VALUE!</v>
      </c>
      <c r="AS13" s="30"/>
      <c r="AT13" s="29"/>
      <c r="AU13" s="29"/>
      <c r="AV13" s="27" t="str">
        <f>IFERROR(VLOOKUP(1,$K$338:$S$358,$K$334,0),"")</f>
        <v/>
      </c>
      <c r="AW13" s="28" t="e">
        <f t="shared" si="35"/>
        <v>#VALUE!</v>
      </c>
      <c r="AX13" s="29"/>
      <c r="AY13" s="28" t="e">
        <f t="shared" si="42"/>
        <v>#VALUE!</v>
      </c>
      <c r="AZ13" s="28" t="e">
        <f t="shared" si="43"/>
        <v>#VALUE!</v>
      </c>
      <c r="BA13" s="30" t="e">
        <f>(AZ13*BZ2)+AX13</f>
        <v>#VALUE!</v>
      </c>
      <c r="BB13" s="30" t="e">
        <f t="shared" si="44"/>
        <v>#VALUE!</v>
      </c>
      <c r="BC13" s="30" t="e">
        <f t="shared" si="45"/>
        <v>#VALUE!</v>
      </c>
      <c r="BD13" s="31" t="e">
        <f t="shared" si="46"/>
        <v>#VALUE!</v>
      </c>
      <c r="BE13" s="32">
        <f t="shared" si="19"/>
        <v>0</v>
      </c>
      <c r="BF13" s="30">
        <f>BE13*CA2</f>
        <v>0</v>
      </c>
      <c r="BG13" s="30" t="e">
        <f t="shared" si="47"/>
        <v>#VALUE!</v>
      </c>
      <c r="BH13" s="31" t="e">
        <f t="shared" si="21"/>
        <v>#VALUE!</v>
      </c>
      <c r="BI13" s="30"/>
      <c r="BJ13" s="29"/>
      <c r="BK13" s="29"/>
      <c r="BL13" s="27" t="str">
        <f>IF(AD13=0,"",VLOOKUP(1,$T$338:$Y$358,6,0))</f>
        <v/>
      </c>
      <c r="BM13" s="28" t="e">
        <f t="shared" si="34"/>
        <v>#VALUE!</v>
      </c>
      <c r="BN13" s="29"/>
      <c r="BO13" s="28" t="e">
        <f t="shared" si="48"/>
        <v>#VALUE!</v>
      </c>
      <c r="BP13" s="28" t="e">
        <f t="shared" si="49"/>
        <v>#VALUE!</v>
      </c>
      <c r="BQ13" s="30" t="e">
        <f>(BP13*BZ2)+BN13</f>
        <v>#VALUE!</v>
      </c>
      <c r="BR13" s="30" t="e">
        <f t="shared" si="50"/>
        <v>#VALUE!</v>
      </c>
      <c r="BS13" s="30" t="e">
        <f t="shared" si="51"/>
        <v>#VALUE!</v>
      </c>
      <c r="BT13" s="31" t="e">
        <f t="shared" si="52"/>
        <v>#VALUE!</v>
      </c>
      <c r="BU13" s="32">
        <f t="shared" si="53"/>
        <v>0</v>
      </c>
      <c r="BV13" s="30">
        <f>BU13*CA2</f>
        <v>0</v>
      </c>
      <c r="BW13" s="30" t="e">
        <f>BS12+BV12</f>
        <v>#VALUE!</v>
      </c>
      <c r="BX13" s="31" t="e">
        <f t="shared" si="31"/>
        <v>#VALUE!</v>
      </c>
      <c r="BY13" s="30"/>
      <c r="BZ13" s="35"/>
      <c r="CA13" s="35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</row>
    <row r="14" spans="1:103" s="1" customFormat="1" ht="15.75">
      <c r="B14" s="7"/>
      <c r="C14" s="7"/>
      <c r="D14" s="17">
        <v>13</v>
      </c>
      <c r="E14" s="18"/>
      <c r="F14" s="19"/>
      <c r="G14" s="19"/>
      <c r="H14" s="19"/>
      <c r="I14" s="17"/>
      <c r="J14" s="20"/>
      <c r="K14" s="20"/>
      <c r="L14" s="20"/>
      <c r="M14" s="20"/>
      <c r="N14" s="20"/>
      <c r="O14" s="21">
        <f t="shared" si="32"/>
        <v>0</v>
      </c>
      <c r="P14" s="21">
        <f t="shared" si="0"/>
        <v>0</v>
      </c>
      <c r="Q14" s="21">
        <f t="shared" si="1"/>
        <v>0</v>
      </c>
      <c r="R14" s="22"/>
      <c r="S14" s="21">
        <f t="shared" si="2"/>
        <v>0</v>
      </c>
      <c r="T14" s="21"/>
      <c r="U14" s="21"/>
      <c r="V14" s="21"/>
      <c r="W14" s="23">
        <f>S14*CA2</f>
        <v>0</v>
      </c>
      <c r="X14" s="24">
        <v>0.5</v>
      </c>
      <c r="Y14" s="24">
        <v>11</v>
      </c>
      <c r="Z14" s="24">
        <v>25</v>
      </c>
      <c r="AA14" s="24">
        <v>35</v>
      </c>
      <c r="AB14" s="25">
        <f t="shared" si="3"/>
        <v>9.6249999999999999E-3</v>
      </c>
      <c r="AC14" s="26" t="e">
        <f t="shared" si="4"/>
        <v>#DIV/0!</v>
      </c>
      <c r="AD14" s="25">
        <f t="shared" si="36"/>
        <v>0</v>
      </c>
      <c r="AE14" s="25">
        <f t="shared" si="5"/>
        <v>0</v>
      </c>
      <c r="AF14" s="27" t="str">
        <f>IFERROR(IF(VLOOKUP(1,$A$364:$W$384,$A$360+1,0)=1,"Мал. Вес",VLOOKUP(1,$A$364:$W$384,$A$360+1,0)),"")</f>
        <v/>
      </c>
      <c r="AG14" s="28" t="e">
        <f t="shared" si="6"/>
        <v>#VALUE!</v>
      </c>
      <c r="AH14" s="29"/>
      <c r="AI14" s="28" t="e">
        <f t="shared" si="37"/>
        <v>#VALUE!</v>
      </c>
      <c r="AJ14" s="28" t="e">
        <f t="shared" si="38"/>
        <v>#VALUE!</v>
      </c>
      <c r="AK14" s="30" t="e">
        <f>(AJ14*BZ2)+AH14</f>
        <v>#VALUE!</v>
      </c>
      <c r="AL14" s="30" t="e">
        <f t="shared" si="39"/>
        <v>#VALUE!</v>
      </c>
      <c r="AM14" s="30" t="e">
        <f t="shared" si="40"/>
        <v>#VALUE!</v>
      </c>
      <c r="AN14" s="31" t="e">
        <f t="shared" si="11"/>
        <v>#VALUE!</v>
      </c>
      <c r="AO14" s="32">
        <f t="shared" si="12"/>
        <v>0</v>
      </c>
      <c r="AP14" s="30">
        <f>AO14*CA2</f>
        <v>0</v>
      </c>
      <c r="AQ14" s="30" t="e">
        <f t="shared" si="41"/>
        <v>#VALUE!</v>
      </c>
      <c r="AR14" s="31" t="e">
        <f t="shared" si="13"/>
        <v>#VALUE!</v>
      </c>
      <c r="AS14" s="30"/>
      <c r="AT14" s="29"/>
      <c r="AU14" s="29"/>
      <c r="AV14" s="27" t="str">
        <f>IFERROR(VLOOKUP(1,$K$364:$S$384,$K$360,0),"")</f>
        <v/>
      </c>
      <c r="AW14" s="28" t="e">
        <f t="shared" si="35"/>
        <v>#VALUE!</v>
      </c>
      <c r="AX14" s="29"/>
      <c r="AY14" s="28" t="e">
        <f t="shared" si="42"/>
        <v>#VALUE!</v>
      </c>
      <c r="AZ14" s="28" t="e">
        <f t="shared" si="43"/>
        <v>#VALUE!</v>
      </c>
      <c r="BA14" s="30" t="e">
        <f>(AZ14*BZ2)+AX14</f>
        <v>#VALUE!</v>
      </c>
      <c r="BB14" s="30" t="e">
        <f t="shared" si="44"/>
        <v>#VALUE!</v>
      </c>
      <c r="BC14" s="30" t="e">
        <f t="shared" si="45"/>
        <v>#VALUE!</v>
      </c>
      <c r="BD14" s="31" t="e">
        <f t="shared" si="46"/>
        <v>#VALUE!</v>
      </c>
      <c r="BE14" s="32">
        <f t="shared" si="19"/>
        <v>0</v>
      </c>
      <c r="BF14" s="30">
        <f>BE14*CA2</f>
        <v>0</v>
      </c>
      <c r="BG14" s="30" t="e">
        <f t="shared" si="47"/>
        <v>#VALUE!</v>
      </c>
      <c r="BH14" s="31" t="e">
        <f t="shared" si="21"/>
        <v>#VALUE!</v>
      </c>
      <c r="BI14" s="30"/>
      <c r="BJ14" s="29"/>
      <c r="BK14" s="29"/>
      <c r="BL14" s="27" t="str">
        <f>IF(AD14=0,"",VLOOKUP(1,$T$364:$Y$384,6,0))</f>
        <v/>
      </c>
      <c r="BM14" s="28" t="e">
        <f t="shared" si="34"/>
        <v>#VALUE!</v>
      </c>
      <c r="BN14" s="29"/>
      <c r="BO14" s="28" t="e">
        <f t="shared" si="48"/>
        <v>#VALUE!</v>
      </c>
      <c r="BP14" s="28" t="e">
        <f t="shared" si="49"/>
        <v>#VALUE!</v>
      </c>
      <c r="BQ14" s="30" t="e">
        <f>(BP14*BZ2)+BN14</f>
        <v>#VALUE!</v>
      </c>
      <c r="BR14" s="30" t="e">
        <f t="shared" si="50"/>
        <v>#VALUE!</v>
      </c>
      <c r="BS14" s="30" t="e">
        <f t="shared" si="51"/>
        <v>#VALUE!</v>
      </c>
      <c r="BT14" s="31" t="e">
        <f t="shared" si="52"/>
        <v>#VALUE!</v>
      </c>
      <c r="BU14" s="32">
        <f t="shared" si="53"/>
        <v>0</v>
      </c>
      <c r="BV14" s="30">
        <f>BU14*CA2</f>
        <v>0</v>
      </c>
      <c r="BW14" s="30" t="e">
        <f>BS13+BV13</f>
        <v>#VALUE!</v>
      </c>
      <c r="BX14" s="31" t="e">
        <f t="shared" si="31"/>
        <v>#VALUE!</v>
      </c>
      <c r="BY14" s="30"/>
      <c r="BZ14" s="35"/>
      <c r="CA14" s="35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</row>
    <row r="15" spans="1:103" s="1" customFormat="1" ht="15.75">
      <c r="B15" s="7"/>
      <c r="C15" s="7"/>
      <c r="D15" s="17">
        <v>14</v>
      </c>
      <c r="E15" s="18"/>
      <c r="F15" s="19"/>
      <c r="G15" s="19"/>
      <c r="H15" s="19"/>
      <c r="I15" s="17"/>
      <c r="J15" s="20"/>
      <c r="K15" s="20"/>
      <c r="L15" s="20"/>
      <c r="M15" s="20"/>
      <c r="N15" s="20"/>
      <c r="O15" s="21">
        <f t="shared" si="32"/>
        <v>0</v>
      </c>
      <c r="P15" s="21">
        <f t="shared" si="0"/>
        <v>0</v>
      </c>
      <c r="Q15" s="21">
        <f t="shared" si="1"/>
        <v>0</v>
      </c>
      <c r="R15" s="22"/>
      <c r="S15" s="21">
        <f t="shared" si="2"/>
        <v>0</v>
      </c>
      <c r="T15" s="21"/>
      <c r="U15" s="21"/>
      <c r="V15" s="21"/>
      <c r="W15" s="23">
        <f>S15*CA2</f>
        <v>0</v>
      </c>
      <c r="X15" s="24">
        <v>0.5</v>
      </c>
      <c r="Y15" s="24">
        <v>11</v>
      </c>
      <c r="Z15" s="24">
        <v>25</v>
      </c>
      <c r="AA15" s="24">
        <v>35</v>
      </c>
      <c r="AB15" s="25">
        <f t="shared" si="3"/>
        <v>9.6249999999999999E-3</v>
      </c>
      <c r="AC15" s="26" t="e">
        <f t="shared" si="4"/>
        <v>#DIV/0!</v>
      </c>
      <c r="AD15" s="25">
        <f t="shared" si="36"/>
        <v>0</v>
      </c>
      <c r="AE15" s="25">
        <f t="shared" si="5"/>
        <v>0</v>
      </c>
      <c r="AF15" s="27" t="str">
        <f>IFERROR(IF(VLOOKUP(1,$A$390:$W$410,$A$386+1,0)=1,"Мал. Вес",VLOOKUP(1,$A$390:$W$410,$A$386+1,0)),"")</f>
        <v/>
      </c>
      <c r="AG15" s="28" t="e">
        <f t="shared" si="6"/>
        <v>#VALUE!</v>
      </c>
      <c r="AH15" s="29"/>
      <c r="AI15" s="28" t="e">
        <f t="shared" si="37"/>
        <v>#VALUE!</v>
      </c>
      <c r="AJ15" s="28" t="e">
        <f t="shared" si="38"/>
        <v>#VALUE!</v>
      </c>
      <c r="AK15" s="30" t="e">
        <f>(AJ15*BZ2)+AH15</f>
        <v>#VALUE!</v>
      </c>
      <c r="AL15" s="30" t="e">
        <f t="shared" si="39"/>
        <v>#VALUE!</v>
      </c>
      <c r="AM15" s="30" t="e">
        <f t="shared" si="40"/>
        <v>#VALUE!</v>
      </c>
      <c r="AN15" s="31" t="e">
        <f t="shared" si="11"/>
        <v>#VALUE!</v>
      </c>
      <c r="AO15" s="32">
        <f t="shared" si="12"/>
        <v>0</v>
      </c>
      <c r="AP15" s="30">
        <f>AO15*CA2</f>
        <v>0</v>
      </c>
      <c r="AQ15" s="30" t="e">
        <f t="shared" si="41"/>
        <v>#VALUE!</v>
      </c>
      <c r="AR15" s="31" t="e">
        <f t="shared" si="13"/>
        <v>#VALUE!</v>
      </c>
      <c r="AS15" s="30"/>
      <c r="AT15" s="29"/>
      <c r="AU15" s="29"/>
      <c r="AV15" s="27" t="str">
        <f>IFERROR(VLOOKUP(1,$K$390:$S$410,$K$386,0),"")</f>
        <v/>
      </c>
      <c r="AW15" s="28" t="e">
        <f t="shared" si="35"/>
        <v>#VALUE!</v>
      </c>
      <c r="AX15" s="29"/>
      <c r="AY15" s="28" t="e">
        <f t="shared" si="42"/>
        <v>#VALUE!</v>
      </c>
      <c r="AZ15" s="28" t="e">
        <f t="shared" si="43"/>
        <v>#VALUE!</v>
      </c>
      <c r="BA15" s="30" t="e">
        <f>(AZ15*BZ2)+AX15</f>
        <v>#VALUE!</v>
      </c>
      <c r="BB15" s="30" t="e">
        <f t="shared" si="44"/>
        <v>#VALUE!</v>
      </c>
      <c r="BC15" s="30" t="e">
        <f t="shared" si="45"/>
        <v>#VALUE!</v>
      </c>
      <c r="BD15" s="31" t="e">
        <f t="shared" si="46"/>
        <v>#VALUE!</v>
      </c>
      <c r="BE15" s="32">
        <f t="shared" si="19"/>
        <v>0</v>
      </c>
      <c r="BF15" s="30">
        <f>BE15*CA2</f>
        <v>0</v>
      </c>
      <c r="BG15" s="30" t="e">
        <f t="shared" si="47"/>
        <v>#VALUE!</v>
      </c>
      <c r="BH15" s="31" t="e">
        <f t="shared" si="21"/>
        <v>#VALUE!</v>
      </c>
      <c r="BI15" s="30"/>
      <c r="BJ15" s="29"/>
      <c r="BK15" s="29"/>
      <c r="BL15" s="27" t="str">
        <f>IF(AD15=0,"",VLOOKUP(1,$T$390:$Y$410,6,0))</f>
        <v/>
      </c>
      <c r="BM15" s="28" t="e">
        <f t="shared" si="34"/>
        <v>#VALUE!</v>
      </c>
      <c r="BN15" s="29"/>
      <c r="BO15" s="28" t="e">
        <f t="shared" si="48"/>
        <v>#VALUE!</v>
      </c>
      <c r="BP15" s="28" t="e">
        <f t="shared" si="49"/>
        <v>#VALUE!</v>
      </c>
      <c r="BQ15" s="30" t="e">
        <f>(BP15*BZ2)+BN15</f>
        <v>#VALUE!</v>
      </c>
      <c r="BR15" s="30" t="e">
        <f t="shared" si="50"/>
        <v>#VALUE!</v>
      </c>
      <c r="BS15" s="30" t="e">
        <f t="shared" si="51"/>
        <v>#VALUE!</v>
      </c>
      <c r="BT15" s="31" t="e">
        <f t="shared" si="52"/>
        <v>#VALUE!</v>
      </c>
      <c r="BU15" s="32">
        <f t="shared" si="53"/>
        <v>0</v>
      </c>
      <c r="BV15" s="30">
        <f>BU15*CA2</f>
        <v>0</v>
      </c>
      <c r="BW15" s="30" t="e">
        <f t="shared" ref="BW15:BW21" si="54">BS15+BV15</f>
        <v>#VALUE!</v>
      </c>
      <c r="BX15" s="31" t="e">
        <f t="shared" ref="BX15:BX21" si="55">BW15/J15</f>
        <v>#VALUE!</v>
      </c>
      <c r="BY15" s="30"/>
      <c r="BZ15" s="35"/>
      <c r="CA15" s="35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</row>
    <row r="16" spans="1:103" s="1" customFormat="1" ht="15.75">
      <c r="B16" s="7"/>
      <c r="C16" s="7"/>
      <c r="D16" s="17">
        <v>15</v>
      </c>
      <c r="E16" s="18"/>
      <c r="F16" s="19"/>
      <c r="G16" s="19"/>
      <c r="H16" s="19"/>
      <c r="I16" s="17"/>
      <c r="J16" s="20"/>
      <c r="K16" s="20"/>
      <c r="L16" s="20"/>
      <c r="M16" s="20"/>
      <c r="N16" s="20"/>
      <c r="O16" s="21">
        <f t="shared" si="32"/>
        <v>0</v>
      </c>
      <c r="P16" s="21">
        <f t="shared" si="0"/>
        <v>0</v>
      </c>
      <c r="Q16" s="21">
        <f t="shared" si="1"/>
        <v>0</v>
      </c>
      <c r="R16" s="22"/>
      <c r="S16" s="21">
        <f t="shared" si="2"/>
        <v>0</v>
      </c>
      <c r="T16" s="21"/>
      <c r="U16" s="21"/>
      <c r="V16" s="21"/>
      <c r="W16" s="23">
        <f>S16*CA2</f>
        <v>0</v>
      </c>
      <c r="X16" s="24">
        <v>0.5</v>
      </c>
      <c r="Y16" s="24">
        <v>11</v>
      </c>
      <c r="Z16" s="24">
        <v>25</v>
      </c>
      <c r="AA16" s="24">
        <v>35</v>
      </c>
      <c r="AB16" s="25">
        <f t="shared" si="3"/>
        <v>9.6249999999999999E-3</v>
      </c>
      <c r="AC16" s="26" t="e">
        <f t="shared" si="4"/>
        <v>#DIV/0!</v>
      </c>
      <c r="AD16" s="25">
        <f t="shared" si="36"/>
        <v>0</v>
      </c>
      <c r="AE16" s="25">
        <f t="shared" si="5"/>
        <v>0</v>
      </c>
      <c r="AF16" s="27" t="str">
        <f>IFERROR(IF(VLOOKUP(1,$A$416:$W$436,$A$438+1,0)=1,"Мал. Вес",VLOOKUP(1,$A$416:$W$436,$A$438+1,0)),"")</f>
        <v/>
      </c>
      <c r="AG16" s="28" t="e">
        <f t="shared" si="6"/>
        <v>#VALUE!</v>
      </c>
      <c r="AH16" s="29"/>
      <c r="AI16" s="28" t="e">
        <f t="shared" si="37"/>
        <v>#VALUE!</v>
      </c>
      <c r="AJ16" s="28" t="e">
        <f t="shared" si="38"/>
        <v>#VALUE!</v>
      </c>
      <c r="AK16" s="30" t="e">
        <f>(AJ16*BZ2)+AH16</f>
        <v>#VALUE!</v>
      </c>
      <c r="AL16" s="30" t="e">
        <f t="shared" si="39"/>
        <v>#VALUE!</v>
      </c>
      <c r="AM16" s="30" t="e">
        <f t="shared" si="40"/>
        <v>#VALUE!</v>
      </c>
      <c r="AN16" s="31" t="e">
        <f t="shared" si="11"/>
        <v>#VALUE!</v>
      </c>
      <c r="AO16" s="32">
        <f t="shared" si="12"/>
        <v>0</v>
      </c>
      <c r="AP16" s="30">
        <f>AO16*CA2</f>
        <v>0</v>
      </c>
      <c r="AQ16" s="30" t="e">
        <f t="shared" si="41"/>
        <v>#VALUE!</v>
      </c>
      <c r="AR16" s="31" t="e">
        <f t="shared" si="13"/>
        <v>#VALUE!</v>
      </c>
      <c r="AS16" s="30"/>
      <c r="AT16" s="29"/>
      <c r="AU16" s="29"/>
      <c r="AV16" s="27" t="str">
        <f>IFERROR(VLOOKUP(1,$K$416:$S$436,$K$412,0),"")</f>
        <v/>
      </c>
      <c r="AW16" s="28" t="e">
        <f t="shared" si="35"/>
        <v>#VALUE!</v>
      </c>
      <c r="AX16" s="29"/>
      <c r="AY16" s="28" t="e">
        <f t="shared" si="42"/>
        <v>#VALUE!</v>
      </c>
      <c r="AZ16" s="28" t="e">
        <f t="shared" si="43"/>
        <v>#VALUE!</v>
      </c>
      <c r="BA16" s="30" t="e">
        <f>(AZ16*BZ2)+AX16</f>
        <v>#VALUE!</v>
      </c>
      <c r="BB16" s="30" t="e">
        <f t="shared" si="44"/>
        <v>#VALUE!</v>
      </c>
      <c r="BC16" s="30" t="e">
        <f t="shared" si="45"/>
        <v>#VALUE!</v>
      </c>
      <c r="BD16" s="31" t="e">
        <f t="shared" si="46"/>
        <v>#VALUE!</v>
      </c>
      <c r="BE16" s="32">
        <f t="shared" si="19"/>
        <v>0</v>
      </c>
      <c r="BF16" s="30">
        <f>BE16*CA2</f>
        <v>0</v>
      </c>
      <c r="BG16" s="30" t="e">
        <f t="shared" si="47"/>
        <v>#VALUE!</v>
      </c>
      <c r="BH16" s="31" t="e">
        <f t="shared" si="21"/>
        <v>#VALUE!</v>
      </c>
      <c r="BI16" s="30"/>
      <c r="BJ16" s="29"/>
      <c r="BK16" s="29"/>
      <c r="BL16" s="27" t="str">
        <f>IF(AD16=0,"",VLOOKUP(1,$T$416:$Y$436,6,0))</f>
        <v/>
      </c>
      <c r="BM16" s="28" t="e">
        <f t="shared" si="34"/>
        <v>#VALUE!</v>
      </c>
      <c r="BN16" s="29"/>
      <c r="BO16" s="28" t="e">
        <f t="shared" si="48"/>
        <v>#VALUE!</v>
      </c>
      <c r="BP16" s="28" t="e">
        <f t="shared" si="49"/>
        <v>#VALUE!</v>
      </c>
      <c r="BQ16" s="30" t="e">
        <f>(BP16*BZ2)+BN16</f>
        <v>#VALUE!</v>
      </c>
      <c r="BR16" s="30" t="e">
        <f t="shared" si="50"/>
        <v>#VALUE!</v>
      </c>
      <c r="BS16" s="30" t="e">
        <f t="shared" si="51"/>
        <v>#VALUE!</v>
      </c>
      <c r="BT16" s="31" t="e">
        <f t="shared" si="52"/>
        <v>#VALUE!</v>
      </c>
      <c r="BU16" s="32">
        <f t="shared" si="53"/>
        <v>0</v>
      </c>
      <c r="BV16" s="30">
        <f>BU16*CA2</f>
        <v>0</v>
      </c>
      <c r="BW16" s="30" t="e">
        <f t="shared" si="54"/>
        <v>#VALUE!</v>
      </c>
      <c r="BX16" s="31" t="e">
        <f t="shared" si="55"/>
        <v>#VALUE!</v>
      </c>
      <c r="BY16" s="30"/>
      <c r="BZ16" s="35"/>
      <c r="CA16" s="35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</row>
    <row r="17" spans="2:103" s="1" customFormat="1" ht="15.75">
      <c r="B17" s="7"/>
      <c r="C17" s="7"/>
      <c r="D17" s="17">
        <v>16</v>
      </c>
      <c r="E17" s="18"/>
      <c r="F17" s="19"/>
      <c r="G17" s="19"/>
      <c r="H17" s="19"/>
      <c r="I17" s="17"/>
      <c r="J17" s="20"/>
      <c r="K17" s="20"/>
      <c r="L17" s="20"/>
      <c r="M17" s="20"/>
      <c r="N17" s="20"/>
      <c r="O17" s="21">
        <f t="shared" si="32"/>
        <v>0</v>
      </c>
      <c r="P17" s="21">
        <f t="shared" si="0"/>
        <v>0</v>
      </c>
      <c r="Q17" s="21">
        <f t="shared" si="1"/>
        <v>0</v>
      </c>
      <c r="R17" s="22"/>
      <c r="S17" s="21">
        <f t="shared" si="2"/>
        <v>0</v>
      </c>
      <c r="T17" s="21"/>
      <c r="U17" s="21"/>
      <c r="V17" s="21"/>
      <c r="W17" s="23">
        <f>S17*CA2</f>
        <v>0</v>
      </c>
      <c r="X17" s="24">
        <v>0.5</v>
      </c>
      <c r="Y17" s="24">
        <v>11</v>
      </c>
      <c r="Z17" s="24">
        <v>25</v>
      </c>
      <c r="AA17" s="24">
        <v>35</v>
      </c>
      <c r="AB17" s="25">
        <f t="shared" si="3"/>
        <v>9.6249999999999999E-3</v>
      </c>
      <c r="AC17" s="26" t="e">
        <f t="shared" si="4"/>
        <v>#DIV/0!</v>
      </c>
      <c r="AD17" s="25">
        <f t="shared" si="36"/>
        <v>0</v>
      </c>
      <c r="AE17" s="25">
        <f t="shared" si="5"/>
        <v>0</v>
      </c>
      <c r="AF17" s="27" t="str">
        <f>IFERROR(IF(VLOOKUP(1,$A$442:$W$462,$A$438+1,0)=1,"Мал. Вес",VLOOKUP(1,$A$442:$W$462,$A$438+1,0)),"")</f>
        <v/>
      </c>
      <c r="AG17" s="28" t="e">
        <f t="shared" si="6"/>
        <v>#VALUE!</v>
      </c>
      <c r="AH17" s="29"/>
      <c r="AI17" s="28" t="e">
        <f t="shared" si="37"/>
        <v>#VALUE!</v>
      </c>
      <c r="AJ17" s="28" t="e">
        <f t="shared" si="38"/>
        <v>#VALUE!</v>
      </c>
      <c r="AK17" s="30" t="e">
        <f>(AJ17*BZ2)+AH17</f>
        <v>#VALUE!</v>
      </c>
      <c r="AL17" s="30" t="e">
        <f t="shared" si="39"/>
        <v>#VALUE!</v>
      </c>
      <c r="AM17" s="30" t="e">
        <f t="shared" si="40"/>
        <v>#VALUE!</v>
      </c>
      <c r="AN17" s="31" t="e">
        <f t="shared" si="11"/>
        <v>#VALUE!</v>
      </c>
      <c r="AO17" s="32">
        <f t="shared" si="12"/>
        <v>0</v>
      </c>
      <c r="AP17" s="30">
        <f>AO17*CA2</f>
        <v>0</v>
      </c>
      <c r="AQ17" s="30" t="e">
        <f t="shared" si="41"/>
        <v>#VALUE!</v>
      </c>
      <c r="AR17" s="31" t="e">
        <f t="shared" si="13"/>
        <v>#VALUE!</v>
      </c>
      <c r="AS17" s="30"/>
      <c r="AT17" s="29"/>
      <c r="AU17" s="29"/>
      <c r="AV17" s="27" t="str">
        <f>IFERROR(VLOOKUP(1,$K$442:$S$462,$K$438,0),"")</f>
        <v/>
      </c>
      <c r="AW17" s="28" t="e">
        <f t="shared" si="35"/>
        <v>#VALUE!</v>
      </c>
      <c r="AX17" s="29"/>
      <c r="AY17" s="28" t="e">
        <f t="shared" si="42"/>
        <v>#VALUE!</v>
      </c>
      <c r="AZ17" s="28" t="e">
        <f t="shared" si="43"/>
        <v>#VALUE!</v>
      </c>
      <c r="BA17" s="30" t="e">
        <f>(AZ17*BZ2)+AX17</f>
        <v>#VALUE!</v>
      </c>
      <c r="BB17" s="30" t="e">
        <f t="shared" si="44"/>
        <v>#VALUE!</v>
      </c>
      <c r="BC17" s="30" t="e">
        <f t="shared" si="45"/>
        <v>#VALUE!</v>
      </c>
      <c r="BD17" s="31" t="e">
        <f t="shared" si="46"/>
        <v>#VALUE!</v>
      </c>
      <c r="BE17" s="32">
        <f t="shared" si="19"/>
        <v>0</v>
      </c>
      <c r="BF17" s="30">
        <f>BE17*CA2</f>
        <v>0</v>
      </c>
      <c r="BG17" s="30" t="e">
        <f t="shared" si="47"/>
        <v>#VALUE!</v>
      </c>
      <c r="BH17" s="31" t="e">
        <f t="shared" si="21"/>
        <v>#VALUE!</v>
      </c>
      <c r="BI17" s="30"/>
      <c r="BJ17" s="29"/>
      <c r="BK17" s="29"/>
      <c r="BL17" s="27" t="str">
        <f>IF(AD17=0,"",VLOOKUP(1,$T$442:$Y$462,6,0))</f>
        <v/>
      </c>
      <c r="BM17" s="28" t="e">
        <f t="shared" si="34"/>
        <v>#VALUE!</v>
      </c>
      <c r="BN17" s="29"/>
      <c r="BO17" s="28" t="e">
        <f t="shared" si="48"/>
        <v>#VALUE!</v>
      </c>
      <c r="BP17" s="28" t="e">
        <f t="shared" si="49"/>
        <v>#VALUE!</v>
      </c>
      <c r="BQ17" s="30" t="e">
        <f>(BP17*BZ2)+BN17</f>
        <v>#VALUE!</v>
      </c>
      <c r="BR17" s="30" t="e">
        <f t="shared" si="50"/>
        <v>#VALUE!</v>
      </c>
      <c r="BS17" s="30" t="e">
        <f t="shared" si="51"/>
        <v>#VALUE!</v>
      </c>
      <c r="BT17" s="31" t="e">
        <f t="shared" si="52"/>
        <v>#VALUE!</v>
      </c>
      <c r="BU17" s="32">
        <f t="shared" si="53"/>
        <v>0</v>
      </c>
      <c r="BV17" s="30">
        <f>BU17*CA2</f>
        <v>0</v>
      </c>
      <c r="BW17" s="30" t="e">
        <f t="shared" si="54"/>
        <v>#VALUE!</v>
      </c>
      <c r="BX17" s="31" t="e">
        <f t="shared" si="55"/>
        <v>#VALUE!</v>
      </c>
      <c r="BY17" s="30"/>
      <c r="BZ17" s="35"/>
      <c r="CA17" s="35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</row>
    <row r="18" spans="2:103" s="1" customFormat="1" ht="15.75">
      <c r="B18" s="7"/>
      <c r="C18" s="7"/>
      <c r="D18" s="17">
        <v>17</v>
      </c>
      <c r="E18" s="18"/>
      <c r="F18" s="19"/>
      <c r="G18" s="19"/>
      <c r="H18" s="19"/>
      <c r="I18" s="17"/>
      <c r="J18" s="20"/>
      <c r="K18" s="20"/>
      <c r="L18" s="20"/>
      <c r="M18" s="20"/>
      <c r="N18" s="20"/>
      <c r="O18" s="21">
        <f t="shared" si="32"/>
        <v>0</v>
      </c>
      <c r="P18" s="21">
        <f t="shared" si="0"/>
        <v>0</v>
      </c>
      <c r="Q18" s="21">
        <f t="shared" si="1"/>
        <v>0</v>
      </c>
      <c r="R18" s="22"/>
      <c r="S18" s="21">
        <f t="shared" si="2"/>
        <v>0</v>
      </c>
      <c r="T18" s="21"/>
      <c r="U18" s="21"/>
      <c r="V18" s="21"/>
      <c r="W18" s="23">
        <f>S18*CA2</f>
        <v>0</v>
      </c>
      <c r="X18" s="24">
        <v>0.5</v>
      </c>
      <c r="Y18" s="24">
        <v>11</v>
      </c>
      <c r="Z18" s="24">
        <v>25</v>
      </c>
      <c r="AA18" s="24">
        <v>35</v>
      </c>
      <c r="AB18" s="25">
        <f t="shared" si="3"/>
        <v>9.6249999999999999E-3</v>
      </c>
      <c r="AC18" s="26" t="e">
        <f t="shared" si="4"/>
        <v>#DIV/0!</v>
      </c>
      <c r="AD18" s="25">
        <f t="shared" si="36"/>
        <v>0</v>
      </c>
      <c r="AE18" s="25">
        <f t="shared" si="5"/>
        <v>0</v>
      </c>
      <c r="AF18" s="27" t="str">
        <f>IFERROR(IF(VLOOKUP(1,$A$468:$W$488,$A$464+1,0)=1,"Мал. Вес",VLOOKUP(1,$A$468:$W$488,$A$464+1,0)),"")</f>
        <v/>
      </c>
      <c r="AG18" s="28" t="e">
        <f t="shared" si="6"/>
        <v>#VALUE!</v>
      </c>
      <c r="AH18" s="29"/>
      <c r="AI18" s="28" t="e">
        <f t="shared" si="37"/>
        <v>#VALUE!</v>
      </c>
      <c r="AJ18" s="28" t="e">
        <f t="shared" si="38"/>
        <v>#VALUE!</v>
      </c>
      <c r="AK18" s="30" t="e">
        <f>(AJ18*BZ2)+AH18</f>
        <v>#VALUE!</v>
      </c>
      <c r="AL18" s="30" t="e">
        <f t="shared" si="39"/>
        <v>#VALUE!</v>
      </c>
      <c r="AM18" s="30" t="e">
        <f t="shared" si="40"/>
        <v>#VALUE!</v>
      </c>
      <c r="AN18" s="31" t="e">
        <f t="shared" si="11"/>
        <v>#VALUE!</v>
      </c>
      <c r="AO18" s="32">
        <f t="shared" si="12"/>
        <v>0</v>
      </c>
      <c r="AP18" s="30">
        <f>AO18*CA2</f>
        <v>0</v>
      </c>
      <c r="AQ18" s="30" t="e">
        <f t="shared" si="41"/>
        <v>#VALUE!</v>
      </c>
      <c r="AR18" s="31" t="e">
        <f t="shared" si="13"/>
        <v>#VALUE!</v>
      </c>
      <c r="AS18" s="30"/>
      <c r="AT18" s="29"/>
      <c r="AU18" s="29"/>
      <c r="AV18" s="27" t="str">
        <f>IFERROR(VLOOKUP(1,$K$468:$S$488,$K$464,0),"")</f>
        <v/>
      </c>
      <c r="AW18" s="28" t="e">
        <f t="shared" si="35"/>
        <v>#VALUE!</v>
      </c>
      <c r="AX18" s="29"/>
      <c r="AY18" s="28" t="e">
        <f t="shared" si="42"/>
        <v>#VALUE!</v>
      </c>
      <c r="AZ18" s="28" t="e">
        <f t="shared" si="43"/>
        <v>#VALUE!</v>
      </c>
      <c r="BA18" s="30" t="e">
        <f>(AZ18*BZ2)+AX18</f>
        <v>#VALUE!</v>
      </c>
      <c r="BB18" s="30" t="e">
        <f t="shared" si="44"/>
        <v>#VALUE!</v>
      </c>
      <c r="BC18" s="30" t="e">
        <f t="shared" si="45"/>
        <v>#VALUE!</v>
      </c>
      <c r="BD18" s="31" t="e">
        <f t="shared" si="46"/>
        <v>#VALUE!</v>
      </c>
      <c r="BE18" s="32">
        <f t="shared" si="19"/>
        <v>0</v>
      </c>
      <c r="BF18" s="30">
        <f>BE18*CA2</f>
        <v>0</v>
      </c>
      <c r="BG18" s="30" t="e">
        <f t="shared" si="47"/>
        <v>#VALUE!</v>
      </c>
      <c r="BH18" s="31" t="e">
        <f t="shared" si="21"/>
        <v>#VALUE!</v>
      </c>
      <c r="BI18" s="30"/>
      <c r="BJ18" s="29"/>
      <c r="BK18" s="29"/>
      <c r="BL18" s="27" t="str">
        <f>IF(AD18=0,"",VLOOKUP(1,$T$468:$Y$488,6,0))</f>
        <v/>
      </c>
      <c r="BM18" s="28" t="e">
        <f t="shared" si="34"/>
        <v>#VALUE!</v>
      </c>
      <c r="BN18" s="29"/>
      <c r="BO18" s="28" t="e">
        <f t="shared" si="48"/>
        <v>#VALUE!</v>
      </c>
      <c r="BP18" s="28" t="e">
        <f t="shared" si="49"/>
        <v>#VALUE!</v>
      </c>
      <c r="BQ18" s="30" t="e">
        <f>(BP18*BZ2)+BN18</f>
        <v>#VALUE!</v>
      </c>
      <c r="BR18" s="30" t="e">
        <f t="shared" si="50"/>
        <v>#VALUE!</v>
      </c>
      <c r="BS18" s="30" t="e">
        <f t="shared" si="51"/>
        <v>#VALUE!</v>
      </c>
      <c r="BT18" s="31" t="e">
        <f t="shared" si="52"/>
        <v>#VALUE!</v>
      </c>
      <c r="BU18" s="32">
        <f t="shared" si="53"/>
        <v>0</v>
      </c>
      <c r="BV18" s="30">
        <f>BU18*CA2</f>
        <v>0</v>
      </c>
      <c r="BW18" s="30" t="e">
        <f t="shared" si="54"/>
        <v>#VALUE!</v>
      </c>
      <c r="BX18" s="31" t="e">
        <f t="shared" si="55"/>
        <v>#VALUE!</v>
      </c>
      <c r="BY18" s="30"/>
      <c r="BZ18" s="35"/>
      <c r="CA18" s="35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</row>
    <row r="19" spans="2:103" s="1" customFormat="1" ht="15.75">
      <c r="B19" s="7"/>
      <c r="C19" s="7"/>
      <c r="D19" s="17">
        <v>18</v>
      </c>
      <c r="E19" s="18"/>
      <c r="F19" s="19"/>
      <c r="G19" s="19"/>
      <c r="H19" s="19"/>
      <c r="I19" s="17"/>
      <c r="J19" s="20"/>
      <c r="K19" s="20"/>
      <c r="L19" s="20"/>
      <c r="M19" s="20"/>
      <c r="N19" s="20"/>
      <c r="O19" s="21">
        <f t="shared" si="32"/>
        <v>0</v>
      </c>
      <c r="P19" s="21">
        <f t="shared" si="0"/>
        <v>0</v>
      </c>
      <c r="Q19" s="21">
        <f t="shared" si="1"/>
        <v>0</v>
      </c>
      <c r="R19" s="22"/>
      <c r="S19" s="21">
        <f t="shared" si="2"/>
        <v>0</v>
      </c>
      <c r="T19" s="21"/>
      <c r="U19" s="21"/>
      <c r="V19" s="21"/>
      <c r="W19" s="23">
        <f>S19*CA2</f>
        <v>0</v>
      </c>
      <c r="X19" s="24">
        <v>0.5</v>
      </c>
      <c r="Y19" s="24">
        <v>11</v>
      </c>
      <c r="Z19" s="24">
        <v>25</v>
      </c>
      <c r="AA19" s="24">
        <v>35</v>
      </c>
      <c r="AB19" s="25">
        <f t="shared" si="3"/>
        <v>9.6249999999999999E-3</v>
      </c>
      <c r="AC19" s="26" t="e">
        <f t="shared" si="4"/>
        <v>#DIV/0!</v>
      </c>
      <c r="AD19" s="25">
        <f t="shared" si="36"/>
        <v>0</v>
      </c>
      <c r="AE19" s="25">
        <f t="shared" si="5"/>
        <v>0</v>
      </c>
      <c r="AF19" s="27" t="str">
        <f>IFERROR(IF(VLOOKUP(1,$A$494:$W$514,$A$490+1,0)=1,"Мал. Вес",VLOOKUP(1,$A$494:$W$514,$A$490+1,0)),"")</f>
        <v/>
      </c>
      <c r="AG19" s="28" t="e">
        <f t="shared" si="6"/>
        <v>#VALUE!</v>
      </c>
      <c r="AH19" s="29"/>
      <c r="AI19" s="28" t="e">
        <f t="shared" si="37"/>
        <v>#VALUE!</v>
      </c>
      <c r="AJ19" s="28" t="e">
        <f t="shared" si="38"/>
        <v>#VALUE!</v>
      </c>
      <c r="AK19" s="30" t="e">
        <f>(AJ19*BZ2)+AH19</f>
        <v>#VALUE!</v>
      </c>
      <c r="AL19" s="30" t="e">
        <f t="shared" si="39"/>
        <v>#VALUE!</v>
      </c>
      <c r="AM19" s="30" t="e">
        <f t="shared" si="40"/>
        <v>#VALUE!</v>
      </c>
      <c r="AN19" s="31" t="e">
        <f t="shared" si="11"/>
        <v>#VALUE!</v>
      </c>
      <c r="AO19" s="32">
        <f t="shared" si="12"/>
        <v>0</v>
      </c>
      <c r="AP19" s="30">
        <f>AO19*CA2</f>
        <v>0</v>
      </c>
      <c r="AQ19" s="30" t="e">
        <f t="shared" si="41"/>
        <v>#VALUE!</v>
      </c>
      <c r="AR19" s="31" t="e">
        <f t="shared" si="13"/>
        <v>#VALUE!</v>
      </c>
      <c r="AS19" s="30"/>
      <c r="AT19" s="29"/>
      <c r="AU19" s="29"/>
      <c r="AV19" s="27" t="str">
        <f>IFERROR(VLOOKUP(1,$K$494:$S$514,$K$490,0),"")</f>
        <v/>
      </c>
      <c r="AW19" s="28" t="e">
        <f t="shared" si="35"/>
        <v>#VALUE!</v>
      </c>
      <c r="AX19" s="29"/>
      <c r="AY19" s="28" t="e">
        <f t="shared" si="42"/>
        <v>#VALUE!</v>
      </c>
      <c r="AZ19" s="28" t="e">
        <f t="shared" si="43"/>
        <v>#VALUE!</v>
      </c>
      <c r="BA19" s="30" t="e">
        <f>(AZ19*BZ2)+AX19</f>
        <v>#VALUE!</v>
      </c>
      <c r="BB19" s="30" t="e">
        <f t="shared" si="44"/>
        <v>#VALUE!</v>
      </c>
      <c r="BC19" s="30" t="e">
        <f t="shared" si="45"/>
        <v>#VALUE!</v>
      </c>
      <c r="BD19" s="31" t="e">
        <f t="shared" si="46"/>
        <v>#VALUE!</v>
      </c>
      <c r="BE19" s="32">
        <f t="shared" si="19"/>
        <v>0</v>
      </c>
      <c r="BF19" s="30">
        <f>BE19*CA2</f>
        <v>0</v>
      </c>
      <c r="BG19" s="30" t="e">
        <f t="shared" si="47"/>
        <v>#VALUE!</v>
      </c>
      <c r="BH19" s="31" t="e">
        <f t="shared" si="21"/>
        <v>#VALUE!</v>
      </c>
      <c r="BI19" s="30"/>
      <c r="BJ19" s="29"/>
      <c r="BK19" s="29"/>
      <c r="BL19" s="27" t="str">
        <f>IF(AD19=0,"",VLOOKUP(1,$T$494:$Y$514,6,0))</f>
        <v/>
      </c>
      <c r="BM19" s="28" t="e">
        <f t="shared" si="34"/>
        <v>#VALUE!</v>
      </c>
      <c r="BN19" s="29"/>
      <c r="BO19" s="28" t="e">
        <f t="shared" si="48"/>
        <v>#VALUE!</v>
      </c>
      <c r="BP19" s="28" t="e">
        <f t="shared" si="49"/>
        <v>#VALUE!</v>
      </c>
      <c r="BQ19" s="30" t="e">
        <f>(BP19*BZ2)+BN19</f>
        <v>#VALUE!</v>
      </c>
      <c r="BR19" s="30" t="e">
        <f t="shared" si="50"/>
        <v>#VALUE!</v>
      </c>
      <c r="BS19" s="30" t="e">
        <f t="shared" si="51"/>
        <v>#VALUE!</v>
      </c>
      <c r="BT19" s="31" t="e">
        <f t="shared" si="52"/>
        <v>#VALUE!</v>
      </c>
      <c r="BU19" s="32">
        <f t="shared" si="53"/>
        <v>0</v>
      </c>
      <c r="BV19" s="30">
        <f>BU19*CA2</f>
        <v>0</v>
      </c>
      <c r="BW19" s="30" t="e">
        <f t="shared" si="54"/>
        <v>#VALUE!</v>
      </c>
      <c r="BX19" s="31" t="e">
        <f t="shared" si="55"/>
        <v>#VALUE!</v>
      </c>
      <c r="BY19" s="30"/>
      <c r="BZ19" s="35"/>
      <c r="CA19" s="35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</row>
    <row r="20" spans="2:103" s="1" customFormat="1" ht="15.75">
      <c r="B20" s="7"/>
      <c r="C20" s="7"/>
      <c r="D20" s="17">
        <v>19</v>
      </c>
      <c r="E20" s="18"/>
      <c r="F20" s="19"/>
      <c r="G20" s="19"/>
      <c r="H20" s="19"/>
      <c r="I20" s="17"/>
      <c r="J20" s="20"/>
      <c r="K20" s="20"/>
      <c r="L20" s="20"/>
      <c r="M20" s="20"/>
      <c r="N20" s="20"/>
      <c r="O20" s="21">
        <f t="shared" si="32"/>
        <v>0</v>
      </c>
      <c r="P20" s="21">
        <f t="shared" si="0"/>
        <v>0</v>
      </c>
      <c r="Q20" s="21">
        <f t="shared" si="1"/>
        <v>0</v>
      </c>
      <c r="R20" s="22"/>
      <c r="S20" s="21">
        <f t="shared" si="2"/>
        <v>0</v>
      </c>
      <c r="T20" s="21"/>
      <c r="U20" s="21"/>
      <c r="V20" s="21"/>
      <c r="W20" s="23">
        <f>S20*CA2</f>
        <v>0</v>
      </c>
      <c r="X20" s="24">
        <v>0.5</v>
      </c>
      <c r="Y20" s="24">
        <v>11</v>
      </c>
      <c r="Z20" s="24">
        <v>25</v>
      </c>
      <c r="AA20" s="24">
        <v>35</v>
      </c>
      <c r="AB20" s="25">
        <f t="shared" si="3"/>
        <v>9.6249999999999999E-3</v>
      </c>
      <c r="AC20" s="26" t="e">
        <f t="shared" si="4"/>
        <v>#DIV/0!</v>
      </c>
      <c r="AD20" s="25">
        <f t="shared" si="36"/>
        <v>0</v>
      </c>
      <c r="AE20" s="25">
        <f t="shared" si="5"/>
        <v>0</v>
      </c>
      <c r="AF20" s="27" t="str">
        <f>IFERROR(IF(VLOOKUP(1,$A$520:$W$540,$A$516+1,0)=1,"Мал. Вес",VLOOKUP(1,$A$520:$W$540,$A$516+1,0)),"")</f>
        <v/>
      </c>
      <c r="AG20" s="28" t="e">
        <f t="shared" si="6"/>
        <v>#VALUE!</v>
      </c>
      <c r="AH20" s="29"/>
      <c r="AI20" s="28" t="e">
        <f t="shared" si="37"/>
        <v>#VALUE!</v>
      </c>
      <c r="AJ20" s="28" t="e">
        <f t="shared" si="38"/>
        <v>#VALUE!</v>
      </c>
      <c r="AK20" s="30" t="e">
        <f>(AJ20*BZ2)+AH20</f>
        <v>#VALUE!</v>
      </c>
      <c r="AL20" s="30" t="e">
        <f t="shared" si="39"/>
        <v>#VALUE!</v>
      </c>
      <c r="AM20" s="30" t="e">
        <f t="shared" si="40"/>
        <v>#VALUE!</v>
      </c>
      <c r="AN20" s="31" t="e">
        <f t="shared" si="11"/>
        <v>#VALUE!</v>
      </c>
      <c r="AO20" s="32">
        <f t="shared" si="12"/>
        <v>0</v>
      </c>
      <c r="AP20" s="30">
        <f>AO20*CA2</f>
        <v>0</v>
      </c>
      <c r="AQ20" s="30" t="e">
        <f t="shared" si="41"/>
        <v>#VALUE!</v>
      </c>
      <c r="AR20" s="31" t="e">
        <f t="shared" si="13"/>
        <v>#VALUE!</v>
      </c>
      <c r="AS20" s="30"/>
      <c r="AT20" s="29"/>
      <c r="AU20" s="29"/>
      <c r="AV20" s="27" t="str">
        <f>IFERROR(VLOOKUP(1,$K$520:$S$540,$K$516,0),"")</f>
        <v/>
      </c>
      <c r="AW20" s="28" t="e">
        <f t="shared" si="35"/>
        <v>#VALUE!</v>
      </c>
      <c r="AX20" s="29"/>
      <c r="AY20" s="28" t="e">
        <f t="shared" si="42"/>
        <v>#VALUE!</v>
      </c>
      <c r="AZ20" s="28" t="e">
        <f t="shared" si="43"/>
        <v>#VALUE!</v>
      </c>
      <c r="BA20" s="30" t="e">
        <f>(AZ20*BZ2)+AX20</f>
        <v>#VALUE!</v>
      </c>
      <c r="BB20" s="30" t="e">
        <f t="shared" si="44"/>
        <v>#VALUE!</v>
      </c>
      <c r="BC20" s="30" t="e">
        <f t="shared" si="45"/>
        <v>#VALUE!</v>
      </c>
      <c r="BD20" s="31" t="e">
        <f t="shared" si="46"/>
        <v>#VALUE!</v>
      </c>
      <c r="BE20" s="32">
        <f t="shared" si="19"/>
        <v>0</v>
      </c>
      <c r="BF20" s="30">
        <f>BE20*CA2</f>
        <v>0</v>
      </c>
      <c r="BG20" s="30" t="e">
        <f t="shared" si="47"/>
        <v>#VALUE!</v>
      </c>
      <c r="BH20" s="31" t="e">
        <f t="shared" si="21"/>
        <v>#VALUE!</v>
      </c>
      <c r="BI20" s="30"/>
      <c r="BJ20" s="29"/>
      <c r="BK20" s="29"/>
      <c r="BL20" s="27" t="str">
        <f>IF(AD20=0,"",VLOOKUP(1,$T$520:$Y$540,6,0))</f>
        <v/>
      </c>
      <c r="BM20" s="28" t="e">
        <f t="shared" si="34"/>
        <v>#VALUE!</v>
      </c>
      <c r="BN20" s="29"/>
      <c r="BO20" s="28" t="e">
        <f t="shared" si="48"/>
        <v>#VALUE!</v>
      </c>
      <c r="BP20" s="28" t="e">
        <f t="shared" si="49"/>
        <v>#VALUE!</v>
      </c>
      <c r="BQ20" s="30" t="e">
        <f>(BP20*BZ2)+BN20</f>
        <v>#VALUE!</v>
      </c>
      <c r="BR20" s="30" t="e">
        <f t="shared" si="50"/>
        <v>#VALUE!</v>
      </c>
      <c r="BS20" s="30" t="e">
        <f t="shared" si="51"/>
        <v>#VALUE!</v>
      </c>
      <c r="BT20" s="31" t="e">
        <f t="shared" si="52"/>
        <v>#VALUE!</v>
      </c>
      <c r="BU20" s="32">
        <f t="shared" si="53"/>
        <v>0</v>
      </c>
      <c r="BV20" s="30">
        <f>BU20*CA2</f>
        <v>0</v>
      </c>
      <c r="BW20" s="30" t="e">
        <f t="shared" si="54"/>
        <v>#VALUE!</v>
      </c>
      <c r="BX20" s="31" t="e">
        <f t="shared" si="55"/>
        <v>#VALUE!</v>
      </c>
      <c r="BY20" s="30"/>
      <c r="BZ20" s="35"/>
      <c r="CA20" s="35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</row>
    <row r="21" spans="2:103" s="1" customFormat="1" ht="15.75">
      <c r="B21" s="7"/>
      <c r="C21" s="7"/>
      <c r="D21" s="17">
        <v>20</v>
      </c>
      <c r="E21" s="18"/>
      <c r="F21" s="19"/>
      <c r="G21" s="19"/>
      <c r="H21" s="19"/>
      <c r="I21" s="17"/>
      <c r="J21" s="20"/>
      <c r="K21" s="20"/>
      <c r="L21" s="20"/>
      <c r="M21" s="20"/>
      <c r="N21" s="20"/>
      <c r="O21" s="21">
        <f t="shared" si="32"/>
        <v>0</v>
      </c>
      <c r="P21" s="21">
        <f t="shared" si="0"/>
        <v>0</v>
      </c>
      <c r="Q21" s="21">
        <f t="shared" si="1"/>
        <v>0</v>
      </c>
      <c r="R21" s="22"/>
      <c r="S21" s="21">
        <f t="shared" si="2"/>
        <v>0</v>
      </c>
      <c r="T21" s="21"/>
      <c r="U21" s="21"/>
      <c r="V21" s="21"/>
      <c r="W21" s="23">
        <f>S21*CA2</f>
        <v>0</v>
      </c>
      <c r="X21" s="24">
        <v>0.5</v>
      </c>
      <c r="Y21" s="24">
        <v>11</v>
      </c>
      <c r="Z21" s="24">
        <v>25</v>
      </c>
      <c r="AA21" s="24">
        <v>35</v>
      </c>
      <c r="AB21" s="25">
        <f t="shared" si="3"/>
        <v>9.6249999999999999E-3</v>
      </c>
      <c r="AC21" s="26" t="e">
        <f t="shared" si="4"/>
        <v>#DIV/0!</v>
      </c>
      <c r="AD21" s="25">
        <f t="shared" si="36"/>
        <v>0</v>
      </c>
      <c r="AE21" s="25">
        <f t="shared" si="5"/>
        <v>0</v>
      </c>
      <c r="AF21" s="27" t="str">
        <f>IFERROR(IF(VLOOKUP(1,$A$546:$W$566,$A$542+1,0)=1,"Мал. Вес",VLOOKUP(1,$A$546:$W$566,$A$542+1,0)),"")</f>
        <v/>
      </c>
      <c r="AG21" s="28" t="e">
        <f t="shared" si="6"/>
        <v>#VALUE!</v>
      </c>
      <c r="AH21" s="29"/>
      <c r="AI21" s="28" t="e">
        <f t="shared" si="37"/>
        <v>#VALUE!</v>
      </c>
      <c r="AJ21" s="28" t="e">
        <f t="shared" si="38"/>
        <v>#VALUE!</v>
      </c>
      <c r="AK21" s="30" t="e">
        <f>(AJ21*BZ2)+AH21</f>
        <v>#VALUE!</v>
      </c>
      <c r="AL21" s="30" t="e">
        <f t="shared" si="39"/>
        <v>#VALUE!</v>
      </c>
      <c r="AM21" s="30" t="e">
        <f t="shared" si="40"/>
        <v>#VALUE!</v>
      </c>
      <c r="AN21" s="31" t="e">
        <f t="shared" si="11"/>
        <v>#VALUE!</v>
      </c>
      <c r="AO21" s="32">
        <f t="shared" si="12"/>
        <v>0</v>
      </c>
      <c r="AP21" s="30">
        <f>AO21*CA2</f>
        <v>0</v>
      </c>
      <c r="AQ21" s="30" t="e">
        <f t="shared" si="41"/>
        <v>#VALUE!</v>
      </c>
      <c r="AR21" s="31" t="e">
        <f t="shared" si="13"/>
        <v>#VALUE!</v>
      </c>
      <c r="AS21" s="30"/>
      <c r="AT21" s="29"/>
      <c r="AU21" s="29"/>
      <c r="AV21" s="27" t="str">
        <f>IFERROR(VLOOKUP(1,$K$546:$S$566,$K$542,0),"")</f>
        <v/>
      </c>
      <c r="AW21" s="28" t="e">
        <f t="shared" si="35"/>
        <v>#VALUE!</v>
      </c>
      <c r="AX21" s="29"/>
      <c r="AY21" s="28" t="e">
        <f t="shared" si="42"/>
        <v>#VALUE!</v>
      </c>
      <c r="AZ21" s="28" t="e">
        <f t="shared" si="43"/>
        <v>#VALUE!</v>
      </c>
      <c r="BA21" s="30" t="e">
        <f>(AZ21*BZ2)+AX21</f>
        <v>#VALUE!</v>
      </c>
      <c r="BB21" s="30" t="e">
        <f t="shared" si="44"/>
        <v>#VALUE!</v>
      </c>
      <c r="BC21" s="30" t="e">
        <f t="shared" si="45"/>
        <v>#VALUE!</v>
      </c>
      <c r="BD21" s="31" t="e">
        <f t="shared" si="46"/>
        <v>#VALUE!</v>
      </c>
      <c r="BE21" s="32">
        <f t="shared" si="19"/>
        <v>0</v>
      </c>
      <c r="BF21" s="30">
        <f>BE21*CA2</f>
        <v>0</v>
      </c>
      <c r="BG21" s="30" t="e">
        <f t="shared" si="47"/>
        <v>#VALUE!</v>
      </c>
      <c r="BH21" s="31" t="e">
        <f t="shared" si="21"/>
        <v>#VALUE!</v>
      </c>
      <c r="BI21" s="30"/>
      <c r="BJ21" s="29"/>
      <c r="BK21" s="29"/>
      <c r="BL21" s="27" t="str">
        <f>IF(AD21=0,"",VLOOKUP(1,$T$546:$Y$566,6,0))</f>
        <v/>
      </c>
      <c r="BM21" s="28" t="e">
        <f t="shared" si="34"/>
        <v>#VALUE!</v>
      </c>
      <c r="BN21" s="29"/>
      <c r="BO21" s="28" t="e">
        <f t="shared" si="48"/>
        <v>#VALUE!</v>
      </c>
      <c r="BP21" s="28" t="e">
        <f t="shared" si="49"/>
        <v>#VALUE!</v>
      </c>
      <c r="BQ21" s="30" t="e">
        <f>(BP21*BZ2)+BN21</f>
        <v>#VALUE!</v>
      </c>
      <c r="BR21" s="30" t="e">
        <f t="shared" si="50"/>
        <v>#VALUE!</v>
      </c>
      <c r="BS21" s="30" t="e">
        <f t="shared" si="51"/>
        <v>#VALUE!</v>
      </c>
      <c r="BT21" s="31" t="e">
        <f t="shared" si="52"/>
        <v>#VALUE!</v>
      </c>
      <c r="BU21" s="32">
        <f t="shared" si="53"/>
        <v>0</v>
      </c>
      <c r="BV21" s="30">
        <f>BU21*CA2</f>
        <v>0</v>
      </c>
      <c r="BW21" s="30" t="e">
        <f t="shared" si="54"/>
        <v>#VALUE!</v>
      </c>
      <c r="BX21" s="31" t="e">
        <f t="shared" si="55"/>
        <v>#VALUE!</v>
      </c>
      <c r="BY21" s="30"/>
      <c r="BZ21" s="35"/>
      <c r="CA21" s="35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</row>
    <row r="22" spans="2:103" ht="15.75"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36"/>
      <c r="AA22" s="36"/>
      <c r="AB22" s="36"/>
      <c r="AC22" s="36"/>
      <c r="AD22" s="37"/>
      <c r="AE22" s="36"/>
      <c r="AF22" s="36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9"/>
      <c r="AS22" s="39"/>
      <c r="AT22" s="40"/>
      <c r="AU22" s="41"/>
      <c r="AV22" s="42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</row>
    <row r="23" spans="2:103" ht="15.75"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104" t="s">
        <v>43</v>
      </c>
      <c r="O23" s="105"/>
      <c r="P23" s="106" t="s">
        <v>44</v>
      </c>
      <c r="Q23" s="107"/>
      <c r="R23" s="108" t="s">
        <v>45</v>
      </c>
      <c r="S23" s="109"/>
      <c r="T23" s="16"/>
      <c r="U23" s="16"/>
      <c r="V23" s="16"/>
      <c r="W23" s="16"/>
      <c r="X23" s="16"/>
      <c r="Y23" s="16"/>
      <c r="Z23" s="36"/>
      <c r="AA23" s="36"/>
      <c r="AB23" s="36"/>
      <c r="AC23" s="36"/>
      <c r="AD23" s="37"/>
      <c r="AE23" s="36"/>
      <c r="AF23" s="36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9"/>
      <c r="AS23" s="39"/>
      <c r="AT23" s="40"/>
      <c r="AU23" s="41"/>
      <c r="AV23" s="42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</row>
    <row r="24" spans="2:103" ht="75">
      <c r="D24" s="110" t="s">
        <v>46</v>
      </c>
      <c r="E24" s="111"/>
      <c r="F24" s="111"/>
      <c r="G24" s="111"/>
      <c r="H24" s="111"/>
      <c r="I24" s="111"/>
      <c r="J24" s="112"/>
      <c r="K24" s="43"/>
      <c r="L24" s="43"/>
      <c r="M24" s="43"/>
      <c r="N24" s="44" t="s">
        <v>29</v>
      </c>
      <c r="O24" s="44" t="s">
        <v>33</v>
      </c>
      <c r="P24" s="44" t="s">
        <v>29</v>
      </c>
      <c r="Q24" s="44" t="s">
        <v>33</v>
      </c>
      <c r="R24" s="44" t="s">
        <v>29</v>
      </c>
      <c r="S24" s="44" t="s">
        <v>33</v>
      </c>
      <c r="T24" s="16"/>
      <c r="U24" s="16"/>
      <c r="V24" s="45" t="s">
        <v>47</v>
      </c>
      <c r="W24" s="16"/>
      <c r="X24" s="16"/>
      <c r="Y24" s="16"/>
      <c r="Z24" s="36"/>
      <c r="AA24" s="36"/>
      <c r="AB24" s="36"/>
      <c r="AC24" s="36"/>
      <c r="AD24" s="37"/>
      <c r="AE24" s="36"/>
      <c r="AF24" s="36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9"/>
      <c r="AS24" s="39"/>
      <c r="AT24" s="40"/>
      <c r="AU24" s="41"/>
      <c r="AV24" s="42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</row>
    <row r="25" spans="2:103" ht="15.75">
      <c r="D25" s="46">
        <f>D2</f>
        <v>1</v>
      </c>
      <c r="E25" s="46">
        <f t="shared" ref="E25:J25" si="56">E2</f>
        <v>0</v>
      </c>
      <c r="F25" s="46">
        <f t="shared" si="56"/>
        <v>0</v>
      </c>
      <c r="G25" s="46">
        <f t="shared" si="56"/>
        <v>0</v>
      </c>
      <c r="H25" s="46">
        <f t="shared" si="56"/>
        <v>0</v>
      </c>
      <c r="I25" s="46">
        <f t="shared" si="56"/>
        <v>0</v>
      </c>
      <c r="J25" s="46">
        <f t="shared" si="56"/>
        <v>96</v>
      </c>
      <c r="K25" s="47"/>
      <c r="L25" s="47"/>
      <c r="M25" s="48"/>
      <c r="N25" s="49">
        <f t="shared" ref="N25:N44" si="57">IFERROR(AM2,"")</f>
        <v>113820.48216000001</v>
      </c>
      <c r="O25" s="50">
        <f t="shared" ref="O25:O44" si="58">IFERROR(AQ2,"")</f>
        <v>117924.42816000001</v>
      </c>
      <c r="P25" s="50">
        <f t="shared" ref="P25:P44" si="59">IFERROR(BC2,"")</f>
        <v>107702.65598400001</v>
      </c>
      <c r="Q25" s="50">
        <f t="shared" ref="Q25:Q44" si="60">IFERROR(BG2,"")</f>
        <v>111806.60198400001</v>
      </c>
      <c r="R25" s="50">
        <f t="shared" ref="R25:R44" si="61">IFERROR(BS2,"")</f>
        <v>134130.47328000001</v>
      </c>
      <c r="S25" s="51">
        <f t="shared" ref="S25:S44" si="62">IFERROR(BW2,"")</f>
        <v>138234.41928</v>
      </c>
      <c r="T25" s="16"/>
      <c r="U25" s="16"/>
      <c r="V25" s="16"/>
      <c r="W25" s="16"/>
      <c r="X25" s="16"/>
      <c r="Y25" s="16"/>
      <c r="Z25" s="36"/>
      <c r="AA25" s="36"/>
      <c r="AB25" s="36"/>
      <c r="AC25" s="36"/>
      <c r="AD25" s="37"/>
      <c r="AE25" s="36"/>
      <c r="AF25" s="36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9"/>
      <c r="AS25" s="39"/>
      <c r="AT25" s="40"/>
      <c r="AU25" s="41"/>
      <c r="AV25" s="42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</row>
    <row r="26" spans="2:103" ht="15.75">
      <c r="D26" s="52">
        <f t="shared" ref="D26:J26" si="63">D3</f>
        <v>2</v>
      </c>
      <c r="E26" s="52">
        <f t="shared" si="63"/>
        <v>0</v>
      </c>
      <c r="F26" s="52">
        <f t="shared" si="63"/>
        <v>0</v>
      </c>
      <c r="G26" s="52">
        <f t="shared" si="63"/>
        <v>0</v>
      </c>
      <c r="H26" s="52">
        <f t="shared" si="63"/>
        <v>0</v>
      </c>
      <c r="I26" s="52">
        <f t="shared" si="63"/>
        <v>0</v>
      </c>
      <c r="J26" s="52">
        <f t="shared" si="63"/>
        <v>0</v>
      </c>
      <c r="K26" s="47"/>
      <c r="L26" s="47"/>
      <c r="M26" s="48"/>
      <c r="N26" s="49" t="str">
        <f t="shared" si="57"/>
        <v/>
      </c>
      <c r="O26" s="50" t="str">
        <f t="shared" si="58"/>
        <v/>
      </c>
      <c r="P26" s="50" t="str">
        <f t="shared" si="59"/>
        <v/>
      </c>
      <c r="Q26" s="50" t="str">
        <f t="shared" si="60"/>
        <v/>
      </c>
      <c r="R26" s="50" t="str">
        <f t="shared" si="61"/>
        <v/>
      </c>
      <c r="S26" s="51" t="str">
        <f t="shared" si="62"/>
        <v/>
      </c>
      <c r="T26" s="16"/>
      <c r="U26" s="16"/>
      <c r="V26" s="16"/>
      <c r="W26" s="16"/>
      <c r="X26" s="16"/>
      <c r="Y26" s="16"/>
      <c r="Z26" s="36"/>
      <c r="AA26" s="36"/>
      <c r="AB26" s="36"/>
      <c r="AC26" s="36"/>
      <c r="AD26" s="37"/>
      <c r="AE26" s="36"/>
      <c r="AF26" s="36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9"/>
      <c r="AS26" s="39"/>
      <c r="AT26" s="40"/>
      <c r="AU26" s="41"/>
      <c r="AV26" s="42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</row>
    <row r="27" spans="2:103" ht="15.75">
      <c r="D27" s="52">
        <f t="shared" ref="D27:J27" si="64">D4</f>
        <v>3</v>
      </c>
      <c r="E27" s="52">
        <f t="shared" si="64"/>
        <v>0</v>
      </c>
      <c r="F27" s="52">
        <f t="shared" si="64"/>
        <v>0</v>
      </c>
      <c r="G27" s="52">
        <f t="shared" si="64"/>
        <v>0</v>
      </c>
      <c r="H27" s="52">
        <f t="shared" si="64"/>
        <v>0</v>
      </c>
      <c r="I27" s="52">
        <f t="shared" si="64"/>
        <v>0</v>
      </c>
      <c r="J27" s="52">
        <f t="shared" si="64"/>
        <v>0</v>
      </c>
      <c r="K27" s="47"/>
      <c r="L27" s="47"/>
      <c r="M27" s="48"/>
      <c r="N27" s="49" t="str">
        <f t="shared" si="57"/>
        <v/>
      </c>
      <c r="O27" s="50" t="str">
        <f t="shared" si="58"/>
        <v/>
      </c>
      <c r="P27" s="50" t="str">
        <f t="shared" si="59"/>
        <v/>
      </c>
      <c r="Q27" s="50" t="str">
        <f t="shared" si="60"/>
        <v/>
      </c>
      <c r="R27" s="50" t="str">
        <f t="shared" si="61"/>
        <v/>
      </c>
      <c r="S27" s="51" t="str">
        <f t="shared" si="62"/>
        <v/>
      </c>
      <c r="T27" s="16"/>
      <c r="U27" s="16"/>
      <c r="V27" s="16"/>
      <c r="W27" s="16"/>
      <c r="X27" s="16"/>
      <c r="Y27" s="16"/>
      <c r="Z27" s="36"/>
      <c r="AA27" s="36"/>
      <c r="AB27" s="36"/>
      <c r="AC27" s="36"/>
      <c r="AD27" s="37"/>
      <c r="AE27" s="36"/>
      <c r="AF27" s="36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9"/>
      <c r="AS27" s="39"/>
      <c r="AT27" s="40"/>
      <c r="AU27" s="41"/>
      <c r="AV27" s="42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</row>
    <row r="28" spans="2:103" ht="15.75">
      <c r="D28" s="52">
        <f t="shared" ref="D28:J28" si="65">D5</f>
        <v>4</v>
      </c>
      <c r="E28" s="52">
        <f t="shared" si="65"/>
        <v>0</v>
      </c>
      <c r="F28" s="52">
        <f t="shared" si="65"/>
        <v>0</v>
      </c>
      <c r="G28" s="52">
        <f t="shared" si="65"/>
        <v>0</v>
      </c>
      <c r="H28" s="52">
        <f t="shared" si="65"/>
        <v>0</v>
      </c>
      <c r="I28" s="52">
        <f t="shared" si="65"/>
        <v>0</v>
      </c>
      <c r="J28" s="52">
        <f t="shared" si="65"/>
        <v>0</v>
      </c>
      <c r="K28" s="47"/>
      <c r="L28" s="47"/>
      <c r="M28" s="48"/>
      <c r="N28" s="49" t="str">
        <f t="shared" si="57"/>
        <v/>
      </c>
      <c r="O28" s="50" t="str">
        <f t="shared" si="58"/>
        <v/>
      </c>
      <c r="P28" s="50" t="str">
        <f t="shared" si="59"/>
        <v/>
      </c>
      <c r="Q28" s="50" t="str">
        <f t="shared" si="60"/>
        <v/>
      </c>
      <c r="R28" s="50" t="str">
        <f t="shared" si="61"/>
        <v/>
      </c>
      <c r="S28" s="51" t="str">
        <f t="shared" si="62"/>
        <v/>
      </c>
      <c r="T28" s="16"/>
      <c r="U28" s="16"/>
      <c r="V28" s="16"/>
      <c r="W28" s="16"/>
      <c r="X28" s="16"/>
      <c r="Y28" s="16"/>
      <c r="Z28" s="36"/>
      <c r="AA28" s="36"/>
      <c r="AB28" s="36"/>
      <c r="AC28" s="36"/>
      <c r="AD28" s="37"/>
      <c r="AE28" s="36"/>
      <c r="AF28" s="36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9"/>
      <c r="AS28" s="39"/>
      <c r="AT28" s="40"/>
      <c r="AU28" s="41"/>
      <c r="AV28" s="42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</row>
    <row r="29" spans="2:103" ht="15.75">
      <c r="D29" s="52">
        <f t="shared" ref="D29:J29" si="66">D6</f>
        <v>5</v>
      </c>
      <c r="E29" s="52">
        <f t="shared" si="66"/>
        <v>0</v>
      </c>
      <c r="F29" s="52">
        <f t="shared" si="66"/>
        <v>0</v>
      </c>
      <c r="G29" s="52">
        <f t="shared" si="66"/>
        <v>0</v>
      </c>
      <c r="H29" s="52">
        <f t="shared" si="66"/>
        <v>0</v>
      </c>
      <c r="I29" s="52">
        <f t="shared" si="66"/>
        <v>0</v>
      </c>
      <c r="J29" s="52">
        <f t="shared" si="66"/>
        <v>0</v>
      </c>
      <c r="K29" s="47"/>
      <c r="L29" s="47"/>
      <c r="M29" s="48"/>
      <c r="N29" s="49" t="str">
        <f t="shared" si="57"/>
        <v/>
      </c>
      <c r="O29" s="50" t="str">
        <f t="shared" si="58"/>
        <v/>
      </c>
      <c r="P29" s="50" t="str">
        <f t="shared" si="59"/>
        <v/>
      </c>
      <c r="Q29" s="50" t="str">
        <f t="shared" si="60"/>
        <v/>
      </c>
      <c r="R29" s="50" t="str">
        <f t="shared" si="61"/>
        <v/>
      </c>
      <c r="S29" s="51" t="str">
        <f t="shared" si="62"/>
        <v/>
      </c>
      <c r="T29" s="16"/>
      <c r="U29" s="16"/>
      <c r="V29" s="16"/>
      <c r="W29" s="16"/>
      <c r="X29" s="16"/>
      <c r="Y29" s="16"/>
      <c r="Z29" s="36"/>
      <c r="AA29" s="36"/>
      <c r="AB29" s="36"/>
      <c r="AC29" s="36"/>
      <c r="AD29" s="37"/>
      <c r="AE29" s="36"/>
      <c r="AF29" s="36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9"/>
      <c r="AS29" s="39"/>
      <c r="AT29" s="40"/>
      <c r="AU29" s="41"/>
      <c r="AV29" s="42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</row>
    <row r="30" spans="2:103" ht="15.75">
      <c r="D30" s="52">
        <f t="shared" ref="D30:J30" si="67">D7</f>
        <v>6</v>
      </c>
      <c r="E30" s="52">
        <f t="shared" si="67"/>
        <v>0</v>
      </c>
      <c r="F30" s="52">
        <f t="shared" si="67"/>
        <v>0</v>
      </c>
      <c r="G30" s="52">
        <f t="shared" si="67"/>
        <v>0</v>
      </c>
      <c r="H30" s="52">
        <f t="shared" si="67"/>
        <v>0</v>
      </c>
      <c r="I30" s="52">
        <f t="shared" si="67"/>
        <v>0</v>
      </c>
      <c r="J30" s="52">
        <f t="shared" si="67"/>
        <v>0</v>
      </c>
      <c r="K30" s="47"/>
      <c r="L30" s="47"/>
      <c r="M30" s="48"/>
      <c r="N30" s="49" t="str">
        <f t="shared" si="57"/>
        <v/>
      </c>
      <c r="O30" s="50" t="str">
        <f t="shared" si="58"/>
        <v/>
      </c>
      <c r="P30" s="50" t="str">
        <f t="shared" si="59"/>
        <v/>
      </c>
      <c r="Q30" s="50" t="str">
        <f t="shared" si="60"/>
        <v/>
      </c>
      <c r="R30" s="50" t="str">
        <f t="shared" si="61"/>
        <v/>
      </c>
      <c r="S30" s="51" t="str">
        <f t="shared" si="62"/>
        <v/>
      </c>
      <c r="T30" s="16"/>
      <c r="U30" s="16"/>
      <c r="V30" s="16"/>
      <c r="W30" s="16"/>
      <c r="X30" s="16"/>
      <c r="Y30" s="16"/>
      <c r="Z30" s="36"/>
      <c r="AA30" s="36"/>
      <c r="AB30" s="36"/>
      <c r="AC30" s="36"/>
      <c r="AD30" s="37"/>
      <c r="AE30" s="36"/>
      <c r="AF30" s="36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9"/>
      <c r="AS30" s="39"/>
      <c r="AT30" s="40"/>
      <c r="AU30" s="41"/>
      <c r="AV30" s="42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</row>
    <row r="31" spans="2:103" ht="15.75">
      <c r="D31" s="52">
        <f t="shared" ref="D31:J31" si="68">D8</f>
        <v>7</v>
      </c>
      <c r="E31" s="52">
        <f t="shared" si="68"/>
        <v>0</v>
      </c>
      <c r="F31" s="52">
        <f t="shared" si="68"/>
        <v>0</v>
      </c>
      <c r="G31" s="52">
        <f t="shared" si="68"/>
        <v>0</v>
      </c>
      <c r="H31" s="52">
        <f t="shared" si="68"/>
        <v>0</v>
      </c>
      <c r="I31" s="52">
        <f t="shared" si="68"/>
        <v>0</v>
      </c>
      <c r="J31" s="52">
        <f t="shared" si="68"/>
        <v>0</v>
      </c>
      <c r="K31" s="47"/>
      <c r="L31" s="47"/>
      <c r="M31" s="48"/>
      <c r="N31" s="49" t="str">
        <f t="shared" si="57"/>
        <v/>
      </c>
      <c r="O31" s="50" t="str">
        <f t="shared" si="58"/>
        <v/>
      </c>
      <c r="P31" s="50" t="str">
        <f t="shared" si="59"/>
        <v/>
      </c>
      <c r="Q31" s="50" t="str">
        <f t="shared" si="60"/>
        <v/>
      </c>
      <c r="R31" s="50" t="str">
        <f t="shared" si="61"/>
        <v/>
      </c>
      <c r="S31" s="51" t="str">
        <f t="shared" si="62"/>
        <v/>
      </c>
      <c r="T31" s="16"/>
      <c r="U31" s="16"/>
      <c r="V31" s="16"/>
      <c r="W31" s="16"/>
      <c r="X31" s="16"/>
      <c r="Y31" s="16"/>
      <c r="Z31" s="36"/>
      <c r="AA31" s="36"/>
      <c r="AB31" s="36"/>
      <c r="AC31" s="36"/>
      <c r="AD31" s="37"/>
      <c r="AE31" s="36"/>
      <c r="AF31" s="36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9"/>
      <c r="AS31" s="39"/>
      <c r="AT31" s="40"/>
      <c r="AU31" s="41"/>
      <c r="AV31" s="42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</row>
    <row r="32" spans="2:103" ht="15.75">
      <c r="D32" s="52">
        <f t="shared" ref="D32:J32" si="69">D9</f>
        <v>8</v>
      </c>
      <c r="E32" s="52">
        <f t="shared" si="69"/>
        <v>0</v>
      </c>
      <c r="F32" s="52">
        <f t="shared" si="69"/>
        <v>0</v>
      </c>
      <c r="G32" s="52">
        <f t="shared" si="69"/>
        <v>0</v>
      </c>
      <c r="H32" s="52">
        <f t="shared" si="69"/>
        <v>0</v>
      </c>
      <c r="I32" s="52">
        <f t="shared" si="69"/>
        <v>0</v>
      </c>
      <c r="J32" s="52">
        <f t="shared" si="69"/>
        <v>0</v>
      </c>
      <c r="K32" s="47"/>
      <c r="L32" s="47"/>
      <c r="M32" s="48"/>
      <c r="N32" s="49" t="str">
        <f t="shared" si="57"/>
        <v/>
      </c>
      <c r="O32" s="50" t="str">
        <f t="shared" si="58"/>
        <v/>
      </c>
      <c r="P32" s="50" t="str">
        <f t="shared" si="59"/>
        <v/>
      </c>
      <c r="Q32" s="50" t="str">
        <f t="shared" si="60"/>
        <v/>
      </c>
      <c r="R32" s="50" t="str">
        <f t="shared" si="61"/>
        <v/>
      </c>
      <c r="S32" s="51" t="str">
        <f t="shared" si="62"/>
        <v/>
      </c>
      <c r="T32" s="16"/>
      <c r="U32" s="16"/>
      <c r="V32" s="16"/>
      <c r="W32" s="16"/>
      <c r="X32" s="16"/>
      <c r="Y32" s="16"/>
      <c r="Z32" s="36"/>
      <c r="AA32" s="36"/>
      <c r="AB32" s="36"/>
      <c r="AC32" s="36"/>
      <c r="AD32" s="37"/>
      <c r="AE32" s="36"/>
      <c r="AF32" s="36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9"/>
      <c r="AS32" s="39"/>
      <c r="AT32" s="40"/>
      <c r="AU32" s="41"/>
      <c r="AV32" s="42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</row>
    <row r="33" spans="1:103" ht="15.75">
      <c r="D33" s="52">
        <f t="shared" ref="D33:J33" si="70">D10</f>
        <v>9</v>
      </c>
      <c r="E33" s="52">
        <f t="shared" si="70"/>
        <v>0</v>
      </c>
      <c r="F33" s="52">
        <f t="shared" si="70"/>
        <v>0</v>
      </c>
      <c r="G33" s="52">
        <f t="shared" si="70"/>
        <v>0</v>
      </c>
      <c r="H33" s="52">
        <f t="shared" si="70"/>
        <v>0</v>
      </c>
      <c r="I33" s="52">
        <f t="shared" si="70"/>
        <v>0</v>
      </c>
      <c r="J33" s="52">
        <f t="shared" si="70"/>
        <v>0</v>
      </c>
      <c r="K33" s="47"/>
      <c r="L33" s="47"/>
      <c r="M33" s="48"/>
      <c r="N33" s="49" t="str">
        <f t="shared" si="57"/>
        <v/>
      </c>
      <c r="O33" s="50" t="str">
        <f t="shared" si="58"/>
        <v/>
      </c>
      <c r="P33" s="50" t="str">
        <f t="shared" si="59"/>
        <v/>
      </c>
      <c r="Q33" s="50" t="str">
        <f t="shared" si="60"/>
        <v/>
      </c>
      <c r="R33" s="50" t="str">
        <f t="shared" si="61"/>
        <v/>
      </c>
      <c r="S33" s="51" t="str">
        <f t="shared" si="62"/>
        <v/>
      </c>
      <c r="T33" s="16"/>
      <c r="U33" s="16"/>
      <c r="V33" s="16"/>
      <c r="W33" s="16"/>
      <c r="X33" s="16"/>
      <c r="Y33" s="16"/>
      <c r="Z33" s="36"/>
      <c r="AA33" s="36"/>
      <c r="AB33" s="36"/>
      <c r="AC33" s="36"/>
      <c r="AD33" s="37"/>
      <c r="AE33" s="36"/>
      <c r="AF33" s="36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9"/>
      <c r="AS33" s="39"/>
      <c r="AT33" s="40"/>
      <c r="AU33" s="41"/>
      <c r="AV33" s="42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</row>
    <row r="34" spans="1:103" ht="15.75">
      <c r="D34" s="53">
        <f t="shared" ref="D34:J34" si="71">D11</f>
        <v>10</v>
      </c>
      <c r="E34" s="53">
        <f t="shared" si="71"/>
        <v>0</v>
      </c>
      <c r="F34" s="53">
        <f t="shared" si="71"/>
        <v>0</v>
      </c>
      <c r="G34" s="53">
        <f t="shared" si="71"/>
        <v>0</v>
      </c>
      <c r="H34" s="53">
        <f t="shared" si="71"/>
        <v>0</v>
      </c>
      <c r="I34" s="53">
        <f t="shared" si="71"/>
        <v>0</v>
      </c>
      <c r="J34" s="53">
        <f t="shared" si="71"/>
        <v>0</v>
      </c>
      <c r="K34" s="54"/>
      <c r="L34" s="54"/>
      <c r="M34" s="55"/>
      <c r="N34" s="49" t="str">
        <f t="shared" si="57"/>
        <v/>
      </c>
      <c r="O34" s="50" t="str">
        <f t="shared" si="58"/>
        <v/>
      </c>
      <c r="P34" s="50" t="str">
        <f t="shared" si="59"/>
        <v/>
      </c>
      <c r="Q34" s="50" t="str">
        <f t="shared" si="60"/>
        <v/>
      </c>
      <c r="R34" s="50" t="str">
        <f t="shared" si="61"/>
        <v/>
      </c>
      <c r="S34" s="51" t="str">
        <f t="shared" si="62"/>
        <v/>
      </c>
      <c r="T34" s="16"/>
      <c r="U34" s="16"/>
      <c r="V34" s="16"/>
      <c r="W34" s="16"/>
      <c r="X34" s="16"/>
      <c r="Y34" s="16"/>
      <c r="Z34" s="36"/>
      <c r="AA34" s="36"/>
      <c r="AB34" s="36"/>
      <c r="AC34" s="36"/>
      <c r="AD34" s="37"/>
      <c r="AE34" s="36"/>
      <c r="AF34" s="36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9"/>
      <c r="AS34" s="39"/>
      <c r="AT34" s="40"/>
      <c r="AU34" s="41"/>
      <c r="AV34" s="42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</row>
    <row r="35" spans="1:103" ht="15.75">
      <c r="D35" s="52">
        <f t="shared" ref="D35:J35" si="72">D12</f>
        <v>11</v>
      </c>
      <c r="E35" s="53">
        <f t="shared" si="72"/>
        <v>0</v>
      </c>
      <c r="F35" s="53">
        <f t="shared" si="72"/>
        <v>0</v>
      </c>
      <c r="G35" s="53">
        <f t="shared" si="72"/>
        <v>0</v>
      </c>
      <c r="H35" s="53">
        <f t="shared" si="72"/>
        <v>0</v>
      </c>
      <c r="I35" s="53">
        <f t="shared" si="72"/>
        <v>0</v>
      </c>
      <c r="J35" s="53">
        <f t="shared" si="72"/>
        <v>0</v>
      </c>
      <c r="K35" s="56"/>
      <c r="L35" s="56"/>
      <c r="M35" s="56"/>
      <c r="N35" s="49" t="str">
        <f t="shared" si="57"/>
        <v/>
      </c>
      <c r="O35" s="50" t="str">
        <f t="shared" si="58"/>
        <v/>
      </c>
      <c r="P35" s="50" t="str">
        <f t="shared" si="59"/>
        <v/>
      </c>
      <c r="Q35" s="50" t="str">
        <f t="shared" si="60"/>
        <v/>
      </c>
      <c r="R35" s="50" t="str">
        <f t="shared" si="61"/>
        <v/>
      </c>
      <c r="S35" s="51" t="str">
        <f t="shared" si="62"/>
        <v/>
      </c>
      <c r="T35" s="16"/>
      <c r="U35" s="16"/>
      <c r="V35" s="16"/>
      <c r="W35" s="16"/>
      <c r="X35" s="16"/>
      <c r="Y35" s="16"/>
      <c r="Z35" s="36"/>
      <c r="AA35" s="36"/>
      <c r="AB35" s="36"/>
      <c r="AC35" s="36"/>
      <c r="AD35" s="37"/>
      <c r="AE35" s="36"/>
      <c r="AF35" s="36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9"/>
      <c r="AS35" s="39"/>
      <c r="AT35" s="40"/>
      <c r="AU35" s="41"/>
      <c r="AV35" s="42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</row>
    <row r="36" spans="1:103" ht="15.75">
      <c r="D36" s="53">
        <f t="shared" ref="D36:J36" si="73">D13</f>
        <v>12</v>
      </c>
      <c r="E36" s="53">
        <f t="shared" si="73"/>
        <v>0</v>
      </c>
      <c r="F36" s="53">
        <f t="shared" si="73"/>
        <v>0</v>
      </c>
      <c r="G36" s="53">
        <f t="shared" si="73"/>
        <v>0</v>
      </c>
      <c r="H36" s="53">
        <f t="shared" si="73"/>
        <v>0</v>
      </c>
      <c r="I36" s="53">
        <f t="shared" si="73"/>
        <v>0</v>
      </c>
      <c r="J36" s="53">
        <f t="shared" si="73"/>
        <v>0</v>
      </c>
      <c r="K36" s="56"/>
      <c r="L36" s="56"/>
      <c r="M36" s="56"/>
      <c r="N36" s="49" t="str">
        <f t="shared" si="57"/>
        <v/>
      </c>
      <c r="O36" s="50" t="str">
        <f t="shared" si="58"/>
        <v/>
      </c>
      <c r="P36" s="50" t="str">
        <f t="shared" si="59"/>
        <v/>
      </c>
      <c r="Q36" s="50" t="str">
        <f t="shared" si="60"/>
        <v/>
      </c>
      <c r="R36" s="50" t="str">
        <f t="shared" si="61"/>
        <v/>
      </c>
      <c r="S36" s="51" t="str">
        <f t="shared" si="62"/>
        <v/>
      </c>
      <c r="T36" s="16"/>
      <c r="U36" s="16"/>
      <c r="V36" s="16"/>
      <c r="W36" s="16"/>
      <c r="X36" s="16"/>
      <c r="Y36" s="16"/>
      <c r="Z36" s="36"/>
      <c r="AA36" s="36"/>
      <c r="AB36" s="36"/>
      <c r="AC36" s="36"/>
      <c r="AD36" s="37"/>
      <c r="AE36" s="36"/>
      <c r="AF36" s="36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9"/>
      <c r="AS36" s="39"/>
      <c r="AT36" s="40"/>
      <c r="AU36" s="41"/>
      <c r="AV36" s="42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</row>
    <row r="37" spans="1:103" ht="15.75">
      <c r="D37" s="52">
        <f t="shared" ref="D37:J37" si="74">D14</f>
        <v>13</v>
      </c>
      <c r="E37" s="53">
        <f t="shared" si="74"/>
        <v>0</v>
      </c>
      <c r="F37" s="53">
        <f t="shared" si="74"/>
        <v>0</v>
      </c>
      <c r="G37" s="53">
        <f t="shared" si="74"/>
        <v>0</v>
      </c>
      <c r="H37" s="53">
        <f t="shared" si="74"/>
        <v>0</v>
      </c>
      <c r="I37" s="53">
        <f t="shared" si="74"/>
        <v>0</v>
      </c>
      <c r="J37" s="53">
        <f t="shared" si="74"/>
        <v>0</v>
      </c>
      <c r="K37" s="56"/>
      <c r="L37" s="56"/>
      <c r="M37" s="56"/>
      <c r="N37" s="49" t="str">
        <f t="shared" si="57"/>
        <v/>
      </c>
      <c r="O37" s="50" t="str">
        <f t="shared" si="58"/>
        <v/>
      </c>
      <c r="P37" s="50" t="str">
        <f t="shared" si="59"/>
        <v/>
      </c>
      <c r="Q37" s="50" t="str">
        <f t="shared" si="60"/>
        <v/>
      </c>
      <c r="R37" s="50" t="str">
        <f t="shared" si="61"/>
        <v/>
      </c>
      <c r="S37" s="51" t="str">
        <f t="shared" si="62"/>
        <v/>
      </c>
      <c r="T37" s="16"/>
      <c r="U37" s="16"/>
      <c r="V37" s="16"/>
      <c r="W37" s="16"/>
      <c r="X37" s="16"/>
      <c r="Y37" s="16"/>
      <c r="Z37" s="36"/>
      <c r="AA37" s="36"/>
      <c r="AB37" s="36"/>
      <c r="AC37" s="36"/>
      <c r="AD37" s="37"/>
      <c r="AE37" s="36"/>
      <c r="AF37" s="36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9"/>
      <c r="AS37" s="39"/>
      <c r="AT37" s="40"/>
      <c r="AU37" s="41"/>
      <c r="AV37" s="42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</row>
    <row r="38" spans="1:103" ht="15.75">
      <c r="D38" s="53">
        <f t="shared" ref="D38:J38" si="75">D15</f>
        <v>14</v>
      </c>
      <c r="E38" s="53">
        <f t="shared" si="75"/>
        <v>0</v>
      </c>
      <c r="F38" s="53">
        <f t="shared" si="75"/>
        <v>0</v>
      </c>
      <c r="G38" s="53">
        <f t="shared" si="75"/>
        <v>0</v>
      </c>
      <c r="H38" s="53">
        <f t="shared" si="75"/>
        <v>0</v>
      </c>
      <c r="I38" s="53">
        <f t="shared" si="75"/>
        <v>0</v>
      </c>
      <c r="J38" s="53">
        <f t="shared" si="75"/>
        <v>0</v>
      </c>
      <c r="K38" s="56"/>
      <c r="L38" s="56"/>
      <c r="M38" s="56"/>
      <c r="N38" s="49" t="str">
        <f t="shared" si="57"/>
        <v/>
      </c>
      <c r="O38" s="50" t="str">
        <f t="shared" si="58"/>
        <v/>
      </c>
      <c r="P38" s="50" t="str">
        <f t="shared" si="59"/>
        <v/>
      </c>
      <c r="Q38" s="50" t="str">
        <f t="shared" si="60"/>
        <v/>
      </c>
      <c r="R38" s="50" t="str">
        <f t="shared" si="61"/>
        <v/>
      </c>
      <c r="S38" s="51" t="str">
        <f t="shared" si="62"/>
        <v/>
      </c>
      <c r="T38" s="16"/>
      <c r="U38" s="16"/>
      <c r="V38" s="16"/>
      <c r="W38" s="16"/>
      <c r="X38" s="16"/>
      <c r="Y38" s="16"/>
      <c r="Z38" s="36"/>
      <c r="AA38" s="36"/>
      <c r="AB38" s="36"/>
      <c r="AC38" s="36"/>
      <c r="AD38" s="37"/>
      <c r="AE38" s="36"/>
      <c r="AF38" s="36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9"/>
      <c r="AS38" s="39"/>
      <c r="AT38" s="40"/>
      <c r="AU38" s="41"/>
      <c r="AV38" s="42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</row>
    <row r="39" spans="1:103" ht="15.75">
      <c r="D39" s="52">
        <f t="shared" ref="D39:J39" si="76">D16</f>
        <v>15</v>
      </c>
      <c r="E39" s="53">
        <f t="shared" si="76"/>
        <v>0</v>
      </c>
      <c r="F39" s="53">
        <f t="shared" si="76"/>
        <v>0</v>
      </c>
      <c r="G39" s="53">
        <f t="shared" si="76"/>
        <v>0</v>
      </c>
      <c r="H39" s="53">
        <f t="shared" si="76"/>
        <v>0</v>
      </c>
      <c r="I39" s="53">
        <f t="shared" si="76"/>
        <v>0</v>
      </c>
      <c r="J39" s="53">
        <f t="shared" si="76"/>
        <v>0</v>
      </c>
      <c r="K39" s="56"/>
      <c r="L39" s="56"/>
      <c r="M39" s="56"/>
      <c r="N39" s="49" t="str">
        <f t="shared" si="57"/>
        <v/>
      </c>
      <c r="O39" s="50" t="str">
        <f t="shared" si="58"/>
        <v/>
      </c>
      <c r="P39" s="50" t="str">
        <f t="shared" si="59"/>
        <v/>
      </c>
      <c r="Q39" s="50" t="str">
        <f t="shared" si="60"/>
        <v/>
      </c>
      <c r="R39" s="50" t="str">
        <f t="shared" si="61"/>
        <v/>
      </c>
      <c r="S39" s="51" t="str">
        <f t="shared" si="62"/>
        <v/>
      </c>
      <c r="T39" s="16"/>
      <c r="U39" s="16"/>
      <c r="V39" s="16"/>
      <c r="W39" s="16"/>
      <c r="X39" s="16"/>
      <c r="Y39" s="16"/>
      <c r="Z39" s="36"/>
      <c r="AA39" s="36"/>
      <c r="AB39" s="36"/>
      <c r="AC39" s="36"/>
      <c r="AD39" s="37"/>
      <c r="AE39" s="36"/>
      <c r="AF39" s="36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9"/>
      <c r="AS39" s="39"/>
      <c r="AT39" s="40"/>
      <c r="AU39" s="41"/>
      <c r="AV39" s="42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</row>
    <row r="40" spans="1:103" ht="15.75">
      <c r="D40" s="53">
        <f t="shared" ref="D40:J40" si="77">D17</f>
        <v>16</v>
      </c>
      <c r="E40" s="53">
        <f t="shared" si="77"/>
        <v>0</v>
      </c>
      <c r="F40" s="53">
        <f t="shared" si="77"/>
        <v>0</v>
      </c>
      <c r="G40" s="53">
        <f t="shared" si="77"/>
        <v>0</v>
      </c>
      <c r="H40" s="53">
        <f t="shared" si="77"/>
        <v>0</v>
      </c>
      <c r="I40" s="53">
        <f t="shared" si="77"/>
        <v>0</v>
      </c>
      <c r="J40" s="53">
        <f t="shared" si="77"/>
        <v>0</v>
      </c>
      <c r="K40" s="56"/>
      <c r="L40" s="56"/>
      <c r="M40" s="56"/>
      <c r="N40" s="49" t="str">
        <f t="shared" si="57"/>
        <v/>
      </c>
      <c r="O40" s="50" t="str">
        <f t="shared" si="58"/>
        <v/>
      </c>
      <c r="P40" s="50" t="str">
        <f t="shared" si="59"/>
        <v/>
      </c>
      <c r="Q40" s="50" t="str">
        <f t="shared" si="60"/>
        <v/>
      </c>
      <c r="R40" s="50" t="str">
        <f t="shared" si="61"/>
        <v/>
      </c>
      <c r="S40" s="51" t="str">
        <f t="shared" si="62"/>
        <v/>
      </c>
      <c r="T40" s="16"/>
      <c r="U40" s="16"/>
      <c r="V40" s="16"/>
      <c r="W40" s="16"/>
      <c r="X40" s="16"/>
      <c r="Y40" s="16"/>
      <c r="Z40" s="36"/>
      <c r="AA40" s="36"/>
      <c r="AB40" s="36"/>
      <c r="AC40" s="36"/>
      <c r="AD40" s="37"/>
      <c r="AE40" s="36"/>
      <c r="AF40" s="36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9"/>
      <c r="AS40" s="39"/>
      <c r="AT40" s="40"/>
      <c r="AU40" s="41"/>
      <c r="AV40" s="42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</row>
    <row r="41" spans="1:103" ht="15.75">
      <c r="D41" s="52">
        <f t="shared" ref="D41:J41" si="78">D18</f>
        <v>17</v>
      </c>
      <c r="E41" s="53">
        <f t="shared" si="78"/>
        <v>0</v>
      </c>
      <c r="F41" s="53">
        <f t="shared" si="78"/>
        <v>0</v>
      </c>
      <c r="G41" s="53">
        <f t="shared" si="78"/>
        <v>0</v>
      </c>
      <c r="H41" s="53">
        <f t="shared" si="78"/>
        <v>0</v>
      </c>
      <c r="I41" s="53">
        <f t="shared" si="78"/>
        <v>0</v>
      </c>
      <c r="J41" s="53">
        <f t="shared" si="78"/>
        <v>0</v>
      </c>
      <c r="K41" s="56"/>
      <c r="L41" s="56"/>
      <c r="M41" s="56"/>
      <c r="N41" s="49" t="str">
        <f t="shared" si="57"/>
        <v/>
      </c>
      <c r="O41" s="50" t="str">
        <f t="shared" si="58"/>
        <v/>
      </c>
      <c r="P41" s="50" t="str">
        <f t="shared" si="59"/>
        <v/>
      </c>
      <c r="Q41" s="50" t="str">
        <f t="shared" si="60"/>
        <v/>
      </c>
      <c r="R41" s="50" t="str">
        <f t="shared" si="61"/>
        <v/>
      </c>
      <c r="S41" s="51" t="str">
        <f t="shared" si="62"/>
        <v/>
      </c>
      <c r="T41" s="16"/>
      <c r="U41" s="16"/>
      <c r="V41" s="16"/>
      <c r="W41" s="16"/>
      <c r="X41" s="16"/>
      <c r="Y41" s="16"/>
      <c r="Z41" s="36"/>
      <c r="AA41" s="36"/>
      <c r="AB41" s="36"/>
      <c r="AC41" s="36"/>
      <c r="AD41" s="37"/>
      <c r="AE41" s="36"/>
      <c r="AF41" s="36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9"/>
      <c r="AS41" s="39"/>
      <c r="AT41" s="40"/>
      <c r="AU41" s="41"/>
      <c r="AV41" s="42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</row>
    <row r="42" spans="1:103" ht="15.75">
      <c r="D42" s="53">
        <f t="shared" ref="D42:J42" si="79">D19</f>
        <v>18</v>
      </c>
      <c r="E42" s="53">
        <f t="shared" si="79"/>
        <v>0</v>
      </c>
      <c r="F42" s="53">
        <f t="shared" si="79"/>
        <v>0</v>
      </c>
      <c r="G42" s="53">
        <f t="shared" si="79"/>
        <v>0</v>
      </c>
      <c r="H42" s="53">
        <f t="shared" si="79"/>
        <v>0</v>
      </c>
      <c r="I42" s="53">
        <f t="shared" si="79"/>
        <v>0</v>
      </c>
      <c r="J42" s="53">
        <f t="shared" si="79"/>
        <v>0</v>
      </c>
      <c r="K42" s="56"/>
      <c r="L42" s="56"/>
      <c r="M42" s="56"/>
      <c r="N42" s="49" t="str">
        <f t="shared" si="57"/>
        <v/>
      </c>
      <c r="O42" s="50" t="str">
        <f t="shared" si="58"/>
        <v/>
      </c>
      <c r="P42" s="50" t="str">
        <f t="shared" si="59"/>
        <v/>
      </c>
      <c r="Q42" s="50" t="str">
        <f t="shared" si="60"/>
        <v/>
      </c>
      <c r="R42" s="50" t="str">
        <f t="shared" si="61"/>
        <v/>
      </c>
      <c r="S42" s="51" t="str">
        <f t="shared" si="62"/>
        <v/>
      </c>
      <c r="T42" s="16"/>
      <c r="U42" s="16"/>
      <c r="V42" s="16"/>
      <c r="W42" s="16"/>
      <c r="X42" s="16"/>
      <c r="Y42" s="16"/>
      <c r="Z42" s="36"/>
      <c r="AA42" s="36"/>
      <c r="AB42" s="36"/>
      <c r="AC42" s="36"/>
      <c r="AD42" s="37"/>
      <c r="AE42" s="36"/>
      <c r="AF42" s="36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9"/>
      <c r="AS42" s="39"/>
      <c r="AT42" s="40"/>
      <c r="AU42" s="41"/>
      <c r="AV42" s="42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</row>
    <row r="43" spans="1:103" ht="15.75">
      <c r="D43" s="52">
        <f t="shared" ref="D43:J43" si="80">D20</f>
        <v>19</v>
      </c>
      <c r="E43" s="53">
        <f t="shared" si="80"/>
        <v>0</v>
      </c>
      <c r="F43" s="53">
        <f t="shared" si="80"/>
        <v>0</v>
      </c>
      <c r="G43" s="53">
        <f t="shared" si="80"/>
        <v>0</v>
      </c>
      <c r="H43" s="53">
        <f t="shared" si="80"/>
        <v>0</v>
      </c>
      <c r="I43" s="53">
        <f t="shared" si="80"/>
        <v>0</v>
      </c>
      <c r="J43" s="53">
        <f t="shared" si="80"/>
        <v>0</v>
      </c>
      <c r="K43" s="56"/>
      <c r="L43" s="56"/>
      <c r="M43" s="56"/>
      <c r="N43" s="49" t="str">
        <f t="shared" si="57"/>
        <v/>
      </c>
      <c r="O43" s="50" t="str">
        <f t="shared" si="58"/>
        <v/>
      </c>
      <c r="P43" s="50" t="str">
        <f t="shared" si="59"/>
        <v/>
      </c>
      <c r="Q43" s="50" t="str">
        <f t="shared" si="60"/>
        <v/>
      </c>
      <c r="R43" s="50" t="str">
        <f t="shared" si="61"/>
        <v/>
      </c>
      <c r="S43" s="51" t="str">
        <f t="shared" si="62"/>
        <v/>
      </c>
      <c r="T43" s="16"/>
      <c r="U43" s="16"/>
      <c r="V43" s="16"/>
      <c r="W43" s="16"/>
      <c r="X43" s="16"/>
      <c r="Y43" s="16"/>
      <c r="Z43" s="36"/>
      <c r="AA43" s="36"/>
      <c r="AB43" s="36"/>
      <c r="AC43" s="36"/>
      <c r="AD43" s="37"/>
      <c r="AE43" s="36"/>
      <c r="AF43" s="36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9"/>
      <c r="AS43" s="39"/>
      <c r="AT43" s="40"/>
      <c r="AU43" s="41"/>
      <c r="AV43" s="42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</row>
    <row r="44" spans="1:103" ht="15.75">
      <c r="D44" s="53">
        <f t="shared" ref="D44:J44" si="81">D21</f>
        <v>20</v>
      </c>
      <c r="E44" s="53">
        <f t="shared" si="81"/>
        <v>0</v>
      </c>
      <c r="F44" s="53">
        <f t="shared" si="81"/>
        <v>0</v>
      </c>
      <c r="G44" s="53">
        <f t="shared" si="81"/>
        <v>0</v>
      </c>
      <c r="H44" s="53">
        <f t="shared" si="81"/>
        <v>0</v>
      </c>
      <c r="I44" s="53">
        <f t="shared" si="81"/>
        <v>0</v>
      </c>
      <c r="J44" s="53">
        <f t="shared" si="81"/>
        <v>0</v>
      </c>
      <c r="K44" s="56"/>
      <c r="L44" s="56"/>
      <c r="M44" s="56"/>
      <c r="N44" s="49" t="str">
        <f t="shared" si="57"/>
        <v/>
      </c>
      <c r="O44" s="50" t="str">
        <f t="shared" si="58"/>
        <v/>
      </c>
      <c r="P44" s="50" t="str">
        <f t="shared" si="59"/>
        <v/>
      </c>
      <c r="Q44" s="50" t="str">
        <f t="shared" si="60"/>
        <v/>
      </c>
      <c r="R44" s="50" t="str">
        <f t="shared" si="61"/>
        <v/>
      </c>
      <c r="S44" s="51" t="str">
        <f t="shared" si="62"/>
        <v/>
      </c>
      <c r="T44" s="16"/>
      <c r="U44" s="16"/>
      <c r="V44" s="16"/>
      <c r="W44" s="16"/>
      <c r="X44" s="16"/>
      <c r="Y44" s="16"/>
      <c r="Z44" s="36"/>
      <c r="AA44" s="36"/>
      <c r="AB44" s="36"/>
      <c r="AC44" s="36"/>
      <c r="AD44" s="37"/>
      <c r="AE44" s="36"/>
      <c r="AF44" s="36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9"/>
      <c r="AS44" s="39"/>
      <c r="AT44" s="40"/>
      <c r="AU44" s="41"/>
      <c r="AV44" s="42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</row>
    <row r="45" spans="1:103" ht="15.75">
      <c r="D45" s="113" t="s">
        <v>48</v>
      </c>
      <c r="E45" s="114"/>
      <c r="F45" s="114"/>
      <c r="G45" s="114"/>
      <c r="H45" s="114"/>
      <c r="I45" s="114"/>
      <c r="J45" s="114"/>
      <c r="K45" s="57"/>
      <c r="L45" s="57"/>
      <c r="M45" s="57"/>
      <c r="N45" s="58">
        <f t="shared" ref="N45:S45" si="82">SUM(N25:N44)</f>
        <v>113820.48216000001</v>
      </c>
      <c r="O45" s="59">
        <f t="shared" si="82"/>
        <v>117924.42816000001</v>
      </c>
      <c r="P45" s="60">
        <f t="shared" si="82"/>
        <v>107702.65598400001</v>
      </c>
      <c r="Q45" s="60">
        <f t="shared" si="82"/>
        <v>111806.60198400001</v>
      </c>
      <c r="R45" s="61">
        <f t="shared" si="82"/>
        <v>134130.47328000001</v>
      </c>
      <c r="S45" s="62">
        <f t="shared" si="82"/>
        <v>138234.41928</v>
      </c>
      <c r="T45" s="16"/>
      <c r="U45" s="16"/>
      <c r="V45" s="16"/>
      <c r="W45" s="16"/>
      <c r="X45" s="16"/>
      <c r="Y45" s="16"/>
      <c r="Z45" s="36"/>
      <c r="AA45" s="36"/>
      <c r="AB45" s="36"/>
      <c r="AC45" s="36"/>
      <c r="AD45" s="37"/>
      <c r="AE45" s="36"/>
      <c r="AF45" s="36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9"/>
      <c r="AS45" s="39"/>
      <c r="AT45" s="40"/>
      <c r="AU45" s="41"/>
      <c r="AV45" s="42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</row>
    <row r="46" spans="1:103" ht="15.75"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36"/>
      <c r="AA46" s="36"/>
      <c r="AB46" s="36"/>
      <c r="AC46" s="36"/>
      <c r="AD46" s="37"/>
      <c r="AE46" s="36"/>
      <c r="AF46" s="36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9"/>
      <c r="AS46" s="39"/>
      <c r="AT46" s="40"/>
      <c r="AU46" s="41"/>
      <c r="AV46" s="42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</row>
    <row r="47" spans="1:103" ht="15.75"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36"/>
      <c r="AA47" s="36"/>
      <c r="AB47" s="36"/>
      <c r="AC47" s="36"/>
      <c r="AD47" s="37"/>
      <c r="AE47" s="36"/>
      <c r="AF47" s="36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9"/>
      <c r="AS47" s="39"/>
      <c r="AT47" s="40"/>
      <c r="AU47" s="41"/>
      <c r="AV47" s="42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</row>
    <row r="48" spans="1:103" ht="15.75" hidden="1">
      <c r="A48" s="3">
        <f>MAX(G48:J48)</f>
        <v>6</v>
      </c>
      <c r="B48" s="3">
        <v>2</v>
      </c>
      <c r="D48" s="16"/>
      <c r="E48" s="16"/>
      <c r="F48" s="43"/>
      <c r="G48" s="43">
        <f>IF(AND($AD$2&gt;=LEFT(G51,1)*1,$AD$2&lt;RIGHT(G51,3)*1),6,0)</f>
        <v>6</v>
      </c>
      <c r="H48" s="43">
        <f>IF(AND($AD$2&gt;=LEFT(H51,3)*1,$AD$2&lt;RIGHT(H51,4)*1),7,0)</f>
        <v>0</v>
      </c>
      <c r="I48" s="43">
        <f>IF(AND($AD$2&gt;=LEFT(I51,4)*1,$AD$2&lt;RIGHT(I51,5)*1),8,0)</f>
        <v>0</v>
      </c>
      <c r="J48" s="43">
        <f>IF($AD$2&gt;=10000,9,0)</f>
        <v>0</v>
      </c>
      <c r="K48" s="16">
        <f>MAX(P48:S48)</f>
        <v>6</v>
      </c>
      <c r="L48" s="16"/>
      <c r="M48" s="16"/>
      <c r="N48" s="16"/>
      <c r="O48" s="43"/>
      <c r="P48" s="43">
        <f>IF(AND($AD$2&gt;=LEFT(P51,1)*1,$AD$2&lt;RIGHT(P51,3)*1),6,0)</f>
        <v>6</v>
      </c>
      <c r="Q48" s="43">
        <f>IF(AND($AD$2&gt;=LEFT(Q51,3)*1,$AD$2&lt;RIGHT(Q51,4)*1),7,0)</f>
        <v>0</v>
      </c>
      <c r="R48" s="43">
        <f>IF(AND($AD$2&gt;=LEFT(R51,4)*1,$AD$2&lt;RIGHT(R51,5)*1),8,0)</f>
        <v>0</v>
      </c>
      <c r="S48" s="43">
        <f>IF($AD$2&gt;=10000,9,0)</f>
        <v>0</v>
      </c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</row>
    <row r="49" spans="1:103" s="2" customFormat="1" ht="36" customHeight="1">
      <c r="D49" s="16"/>
      <c r="E49" s="16"/>
      <c r="F49" s="63" t="s">
        <v>43</v>
      </c>
      <c r="G49" s="115" t="s">
        <v>49</v>
      </c>
      <c r="H49" s="116"/>
      <c r="I49" s="116"/>
      <c r="J49" s="117"/>
      <c r="K49" s="64"/>
      <c r="L49" s="64"/>
      <c r="M49" s="64"/>
      <c r="N49" s="65"/>
      <c r="O49" s="66" t="s">
        <v>44</v>
      </c>
      <c r="P49" s="118" t="s">
        <v>49</v>
      </c>
      <c r="Q49" s="119"/>
      <c r="R49" s="119"/>
      <c r="S49" s="120"/>
      <c r="T49" s="67"/>
      <c r="U49" s="67"/>
      <c r="V49" s="67"/>
      <c r="W49" s="68"/>
      <c r="X49" s="69" t="s">
        <v>45</v>
      </c>
      <c r="Y49" s="70" t="s">
        <v>49</v>
      </c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</row>
    <row r="50" spans="1:103" ht="15.75">
      <c r="D50" s="16"/>
      <c r="E50" s="16"/>
      <c r="F50" s="131" t="s">
        <v>50</v>
      </c>
      <c r="G50" s="121" t="s">
        <v>51</v>
      </c>
      <c r="H50" s="122"/>
      <c r="I50" s="122"/>
      <c r="J50" s="123"/>
      <c r="K50" s="71"/>
      <c r="L50" s="71"/>
      <c r="M50" s="71"/>
      <c r="N50" s="72"/>
      <c r="O50" s="131" t="s">
        <v>50</v>
      </c>
      <c r="P50" s="121" t="s">
        <v>51</v>
      </c>
      <c r="Q50" s="122"/>
      <c r="R50" s="122"/>
      <c r="S50" s="123"/>
      <c r="T50" s="71"/>
      <c r="U50" s="71"/>
      <c r="V50" s="71"/>
      <c r="W50" s="72"/>
      <c r="X50" s="131" t="s">
        <v>50</v>
      </c>
      <c r="Y50" s="73" t="s">
        <v>51</v>
      </c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</row>
    <row r="51" spans="1:103" ht="15.75">
      <c r="D51" s="16"/>
      <c r="E51" s="16"/>
      <c r="F51" s="132"/>
      <c r="G51" s="74" t="s">
        <v>52</v>
      </c>
      <c r="H51" s="74" t="s">
        <v>53</v>
      </c>
      <c r="I51" s="74" t="s">
        <v>54</v>
      </c>
      <c r="J51" s="74" t="s">
        <v>55</v>
      </c>
      <c r="K51" s="75"/>
      <c r="L51" s="75"/>
      <c r="M51" s="75"/>
      <c r="N51" s="76"/>
      <c r="O51" s="132"/>
      <c r="P51" s="77" t="s">
        <v>52</v>
      </c>
      <c r="Q51" s="77" t="s">
        <v>53</v>
      </c>
      <c r="R51" s="77" t="s">
        <v>54</v>
      </c>
      <c r="S51" s="77" t="s">
        <v>55</v>
      </c>
      <c r="T51" s="75"/>
      <c r="U51" s="75"/>
      <c r="V51" s="75"/>
      <c r="W51" s="76"/>
      <c r="X51" s="132"/>
      <c r="Y51" s="78" t="s">
        <v>56</v>
      </c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</row>
    <row r="52" spans="1:103" ht="15.75">
      <c r="A52" s="3" t="b">
        <f>IF($AC$2&gt;1000,1)</f>
        <v>0</v>
      </c>
      <c r="B52" s="3">
        <v>1000</v>
      </c>
      <c r="D52" s="16"/>
      <c r="E52" s="16"/>
      <c r="F52" s="79" t="s">
        <v>57</v>
      </c>
      <c r="G52" s="80" t="s">
        <v>58</v>
      </c>
      <c r="H52" s="81" t="s">
        <v>59</v>
      </c>
      <c r="I52" s="81" t="s">
        <v>60</v>
      </c>
      <c r="J52" s="81">
        <v>3</v>
      </c>
      <c r="K52" s="16" t="b">
        <f>IF($AC$2&gt;1000,1)</f>
        <v>0</v>
      </c>
      <c r="L52" s="16">
        <v>1000</v>
      </c>
      <c r="M52" s="16"/>
      <c r="N52" s="82"/>
      <c r="O52" s="83" t="s">
        <v>57</v>
      </c>
      <c r="P52" s="84" t="s">
        <v>61</v>
      </c>
      <c r="Q52" s="84">
        <v>2</v>
      </c>
      <c r="R52" s="84" t="s">
        <v>62</v>
      </c>
      <c r="S52" s="84" t="s">
        <v>63</v>
      </c>
      <c r="T52" s="16" t="b">
        <f>IF($AC$2&gt;1000,1)</f>
        <v>0</v>
      </c>
      <c r="U52" s="16">
        <v>1000</v>
      </c>
      <c r="V52" s="16"/>
      <c r="W52" s="82"/>
      <c r="X52" s="83" t="s">
        <v>57</v>
      </c>
      <c r="Y52" s="85">
        <v>13.7</v>
      </c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</row>
    <row r="53" spans="1:103" ht="15.75">
      <c r="A53" s="3" t="b">
        <f>IF(AND($AC$2&gt;=B53,$AC$2&lt;C53),1)</f>
        <v>0</v>
      </c>
      <c r="B53" s="3">
        <f t="shared" ref="B53:B70" si="83">LEFT(F53,3)*1</f>
        <v>801</v>
      </c>
      <c r="C53" s="3">
        <f>RIGHT(F53,4)*1</f>
        <v>1000</v>
      </c>
      <c r="D53" s="16"/>
      <c r="E53" s="16"/>
      <c r="F53" s="86" t="s">
        <v>64</v>
      </c>
      <c r="G53" s="81" t="s">
        <v>65</v>
      </c>
      <c r="H53" s="81" t="s">
        <v>58</v>
      </c>
      <c r="I53" s="81" t="s">
        <v>59</v>
      </c>
      <c r="J53" s="81" t="s">
        <v>60</v>
      </c>
      <c r="K53" s="16" t="b">
        <f>IF(AND($AC$2&gt;=L53,$AC$2&lt;M53),1)</f>
        <v>0</v>
      </c>
      <c r="L53" s="16">
        <f>LEFT(O53,3)*1</f>
        <v>800</v>
      </c>
      <c r="M53" s="16">
        <f>RIGHT(O53,4)*1</f>
        <v>1000</v>
      </c>
      <c r="N53" s="82"/>
      <c r="O53" s="87" t="s">
        <v>66</v>
      </c>
      <c r="P53" s="88" t="s">
        <v>67</v>
      </c>
      <c r="Q53" s="88" t="s">
        <v>68</v>
      </c>
      <c r="R53" s="88" t="s">
        <v>61</v>
      </c>
      <c r="S53" s="88">
        <v>2</v>
      </c>
      <c r="T53" s="16" t="b">
        <f>IF(AND($AC$2&gt;=U53,$AC$2&lt;V53),1)</f>
        <v>0</v>
      </c>
      <c r="U53" s="16">
        <f>LEFT(X53,3)*1</f>
        <v>800</v>
      </c>
      <c r="V53" s="16">
        <f>RIGHT(X53,4)*1</f>
        <v>1000</v>
      </c>
      <c r="W53" s="82"/>
      <c r="X53" s="87" t="s">
        <v>66</v>
      </c>
      <c r="Y53" s="85">
        <v>13.7</v>
      </c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</row>
    <row r="54" spans="1:103" ht="15.75">
      <c r="A54" s="3" t="b">
        <f t="shared" ref="A54:A69" si="84">IF(AND($AC$2&gt;=B54,$AC$2&lt;C54),1)</f>
        <v>0</v>
      </c>
      <c r="B54" s="3">
        <f t="shared" si="83"/>
        <v>601</v>
      </c>
      <c r="C54" s="3">
        <f t="shared" ref="C54:C69" si="85">RIGHT(F54,3)*1</f>
        <v>800</v>
      </c>
      <c r="D54" s="16"/>
      <c r="E54" s="16"/>
      <c r="F54" s="86" t="s">
        <v>69</v>
      </c>
      <c r="G54" s="81">
        <v>3.5</v>
      </c>
      <c r="H54" s="81" t="s">
        <v>65</v>
      </c>
      <c r="I54" s="81" t="s">
        <v>58</v>
      </c>
      <c r="J54" s="81" t="s">
        <v>59</v>
      </c>
      <c r="K54" s="16" t="b">
        <f t="shared" ref="K54:K71" si="86">IF(AND($AC$2&gt;=L54,$AC$2&lt;M54),1)</f>
        <v>0</v>
      </c>
      <c r="L54" s="16">
        <f t="shared" ref="L54:L70" si="87">LEFT(O54,3)*1</f>
        <v>600</v>
      </c>
      <c r="M54" s="16">
        <f>RIGHT(O54,3)*1</f>
        <v>800</v>
      </c>
      <c r="N54" s="82"/>
      <c r="O54" s="87" t="s">
        <v>71</v>
      </c>
      <c r="P54" s="88" t="s">
        <v>72</v>
      </c>
      <c r="Q54" s="88" t="s">
        <v>73</v>
      </c>
      <c r="R54" s="88" t="s">
        <v>67</v>
      </c>
      <c r="S54" s="88" t="s">
        <v>68</v>
      </c>
      <c r="T54" s="16" t="b">
        <f t="shared" ref="T54:T69" si="88">IF(AND($AC$2&gt;=U54,$AC$2&lt;V54),1)</f>
        <v>0</v>
      </c>
      <c r="U54" s="16">
        <f>LEFT(X54,3)*1</f>
        <v>600</v>
      </c>
      <c r="V54" s="16">
        <f>RIGHT(X54,3)*1</f>
        <v>800</v>
      </c>
      <c r="W54" s="82"/>
      <c r="X54" s="87" t="s">
        <v>71</v>
      </c>
      <c r="Y54" s="85">
        <v>13.7</v>
      </c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</row>
    <row r="55" spans="1:103" ht="15.75">
      <c r="A55" s="3" t="b">
        <f t="shared" si="84"/>
        <v>0</v>
      </c>
      <c r="B55" s="3">
        <f t="shared" si="83"/>
        <v>401</v>
      </c>
      <c r="C55" s="3">
        <f t="shared" si="85"/>
        <v>600</v>
      </c>
      <c r="D55" s="16"/>
      <c r="E55" s="16"/>
      <c r="F55" s="86" t="s">
        <v>74</v>
      </c>
      <c r="G55" s="81" t="s">
        <v>75</v>
      </c>
      <c r="H55" s="81" t="s">
        <v>70</v>
      </c>
      <c r="I55" s="81" t="s">
        <v>65</v>
      </c>
      <c r="J55" s="81" t="s">
        <v>58</v>
      </c>
      <c r="K55" s="16" t="b">
        <f t="shared" si="86"/>
        <v>0</v>
      </c>
      <c r="L55" s="16">
        <f t="shared" si="87"/>
        <v>400</v>
      </c>
      <c r="M55" s="16">
        <f t="shared" ref="M55:M72" si="89">RIGHT(O55,3)*1</f>
        <v>600</v>
      </c>
      <c r="N55" s="82"/>
      <c r="O55" s="87" t="s">
        <v>76</v>
      </c>
      <c r="P55" s="88" t="s">
        <v>77</v>
      </c>
      <c r="Q55" s="88" t="s">
        <v>72</v>
      </c>
      <c r="R55" s="88" t="s">
        <v>73</v>
      </c>
      <c r="S55" s="88" t="s">
        <v>67</v>
      </c>
      <c r="T55" s="16" t="b">
        <f t="shared" si="88"/>
        <v>0</v>
      </c>
      <c r="U55" s="16">
        <f t="shared" ref="U55:U70" si="90">LEFT(X55,3)*1</f>
        <v>500</v>
      </c>
      <c r="V55" s="16">
        <f t="shared" ref="V55:V69" si="91">RIGHT(X55,3)*1</f>
        <v>600</v>
      </c>
      <c r="W55" s="82"/>
      <c r="X55" s="87" t="s">
        <v>78</v>
      </c>
      <c r="Y55" s="85">
        <v>13.7</v>
      </c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</row>
    <row r="56" spans="1:103" ht="15.75">
      <c r="A56" s="3" t="b">
        <f t="shared" si="84"/>
        <v>0</v>
      </c>
      <c r="B56" s="3">
        <f t="shared" si="83"/>
        <v>351</v>
      </c>
      <c r="C56" s="3">
        <f t="shared" si="85"/>
        <v>400</v>
      </c>
      <c r="D56" s="16"/>
      <c r="E56" s="16"/>
      <c r="F56" s="86" t="s">
        <v>79</v>
      </c>
      <c r="G56" s="81" t="s">
        <v>80</v>
      </c>
      <c r="H56" s="81" t="s">
        <v>75</v>
      </c>
      <c r="I56" s="81" t="s">
        <v>70</v>
      </c>
      <c r="J56" s="81" t="s">
        <v>65</v>
      </c>
      <c r="K56" s="16" t="b">
        <f t="shared" si="86"/>
        <v>0</v>
      </c>
      <c r="L56" s="16">
        <f t="shared" si="87"/>
        <v>350</v>
      </c>
      <c r="M56" s="16">
        <f t="shared" si="89"/>
        <v>400</v>
      </c>
      <c r="N56" s="82"/>
      <c r="O56" s="87" t="s">
        <v>81</v>
      </c>
      <c r="P56" s="88" t="s">
        <v>82</v>
      </c>
      <c r="Q56" s="88" t="s">
        <v>77</v>
      </c>
      <c r="R56" s="88" t="s">
        <v>72</v>
      </c>
      <c r="S56" s="88" t="s">
        <v>73</v>
      </c>
      <c r="T56" s="16" t="b">
        <f t="shared" si="88"/>
        <v>0</v>
      </c>
      <c r="U56" s="16">
        <f t="shared" si="90"/>
        <v>400</v>
      </c>
      <c r="V56" s="16">
        <f t="shared" si="91"/>
        <v>500</v>
      </c>
      <c r="W56" s="82"/>
      <c r="X56" s="87" t="s">
        <v>83</v>
      </c>
      <c r="Y56" s="85">
        <v>13.7</v>
      </c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</row>
    <row r="57" spans="1:103" ht="15.75">
      <c r="A57" s="3" t="b">
        <f t="shared" si="84"/>
        <v>0</v>
      </c>
      <c r="B57" s="3">
        <f t="shared" si="83"/>
        <v>301</v>
      </c>
      <c r="C57" s="3">
        <f t="shared" si="85"/>
        <v>350</v>
      </c>
      <c r="D57" s="16"/>
      <c r="E57" s="16"/>
      <c r="F57" s="86" t="s">
        <v>84</v>
      </c>
      <c r="G57" s="81" t="s">
        <v>85</v>
      </c>
      <c r="H57" s="81" t="s">
        <v>80</v>
      </c>
      <c r="I57" s="81" t="s">
        <v>75</v>
      </c>
      <c r="J57" s="81" t="s">
        <v>70</v>
      </c>
      <c r="K57" s="16" t="b">
        <f t="shared" si="86"/>
        <v>0</v>
      </c>
      <c r="L57" s="16">
        <f t="shared" si="87"/>
        <v>300</v>
      </c>
      <c r="M57" s="16">
        <f t="shared" si="89"/>
        <v>350</v>
      </c>
      <c r="N57" s="82"/>
      <c r="O57" s="87" t="s">
        <v>86</v>
      </c>
      <c r="P57" s="88" t="s">
        <v>87</v>
      </c>
      <c r="Q57" s="88" t="s">
        <v>82</v>
      </c>
      <c r="R57" s="88" t="s">
        <v>77</v>
      </c>
      <c r="S57" s="88" t="s">
        <v>72</v>
      </c>
      <c r="T57" s="16" t="b">
        <f t="shared" si="88"/>
        <v>0</v>
      </c>
      <c r="U57" s="16">
        <f t="shared" si="90"/>
        <v>300</v>
      </c>
      <c r="V57" s="16">
        <f t="shared" si="91"/>
        <v>400</v>
      </c>
      <c r="W57" s="82"/>
      <c r="X57" s="87" t="s">
        <v>88</v>
      </c>
      <c r="Y57" s="85">
        <v>13.7</v>
      </c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</row>
    <row r="58" spans="1:103" ht="15.75">
      <c r="A58" s="3" t="b">
        <f t="shared" si="84"/>
        <v>0</v>
      </c>
      <c r="B58" s="3">
        <f t="shared" si="83"/>
        <v>251</v>
      </c>
      <c r="C58" s="3">
        <f t="shared" si="85"/>
        <v>300</v>
      </c>
      <c r="D58" s="16"/>
      <c r="E58" s="16"/>
      <c r="F58" s="86" t="s">
        <v>89</v>
      </c>
      <c r="G58" s="81" t="s">
        <v>90</v>
      </c>
      <c r="H58" s="81" t="s">
        <v>85</v>
      </c>
      <c r="I58" s="81" t="s">
        <v>80</v>
      </c>
      <c r="J58" s="81" t="s">
        <v>75</v>
      </c>
      <c r="K58" s="16" t="b">
        <f t="shared" si="86"/>
        <v>0</v>
      </c>
      <c r="L58" s="16">
        <f t="shared" si="87"/>
        <v>250</v>
      </c>
      <c r="M58" s="16">
        <f t="shared" si="89"/>
        <v>300</v>
      </c>
      <c r="N58" s="82"/>
      <c r="O58" s="87" t="s">
        <v>91</v>
      </c>
      <c r="P58" s="88" t="s">
        <v>92</v>
      </c>
      <c r="Q58" s="88" t="s">
        <v>87</v>
      </c>
      <c r="R58" s="88" t="s">
        <v>82</v>
      </c>
      <c r="S58" s="88" t="s">
        <v>77</v>
      </c>
      <c r="T58" s="16" t="b">
        <f t="shared" si="88"/>
        <v>0</v>
      </c>
      <c r="U58" s="16">
        <f t="shared" si="90"/>
        <v>250</v>
      </c>
      <c r="V58" s="16">
        <f t="shared" si="91"/>
        <v>300</v>
      </c>
      <c r="W58" s="82"/>
      <c r="X58" s="87" t="s">
        <v>91</v>
      </c>
      <c r="Y58" s="85">
        <v>13.7</v>
      </c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</row>
    <row r="59" spans="1:103" ht="15.75">
      <c r="A59" s="3" t="b">
        <f t="shared" si="84"/>
        <v>0</v>
      </c>
      <c r="B59" s="3">
        <f t="shared" si="83"/>
        <v>201</v>
      </c>
      <c r="C59" s="3">
        <f t="shared" si="85"/>
        <v>250</v>
      </c>
      <c r="D59" s="16"/>
      <c r="E59" s="16"/>
      <c r="F59" s="86" t="s">
        <v>93</v>
      </c>
      <c r="G59" s="81">
        <v>4</v>
      </c>
      <c r="H59" s="81" t="s">
        <v>90</v>
      </c>
      <c r="I59" s="81" t="s">
        <v>85</v>
      </c>
      <c r="J59" s="81" t="s">
        <v>80</v>
      </c>
      <c r="K59" s="16" t="b">
        <f t="shared" si="86"/>
        <v>0</v>
      </c>
      <c r="L59" s="16">
        <f t="shared" si="87"/>
        <v>220</v>
      </c>
      <c r="M59" s="16">
        <f t="shared" si="89"/>
        <v>250</v>
      </c>
      <c r="N59" s="82"/>
      <c r="O59" s="87" t="s">
        <v>94</v>
      </c>
      <c r="P59" s="88">
        <v>3</v>
      </c>
      <c r="Q59" s="88" t="s">
        <v>92</v>
      </c>
      <c r="R59" s="88" t="s">
        <v>87</v>
      </c>
      <c r="S59" s="88" t="s">
        <v>82</v>
      </c>
      <c r="T59" s="16" t="b">
        <f t="shared" si="88"/>
        <v>0</v>
      </c>
      <c r="U59" s="16">
        <f t="shared" si="90"/>
        <v>200</v>
      </c>
      <c r="V59" s="16">
        <f t="shared" si="91"/>
        <v>250</v>
      </c>
      <c r="W59" s="82"/>
      <c r="X59" s="87" t="s">
        <v>95</v>
      </c>
      <c r="Y59" s="85">
        <v>13.7</v>
      </c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</row>
    <row r="60" spans="1:103" ht="15.75">
      <c r="A60" s="3" t="b">
        <f t="shared" si="84"/>
        <v>0</v>
      </c>
      <c r="B60" s="3">
        <f t="shared" si="83"/>
        <v>191</v>
      </c>
      <c r="C60" s="3">
        <f t="shared" si="85"/>
        <v>200</v>
      </c>
      <c r="D60" s="16"/>
      <c r="E60" s="16"/>
      <c r="F60" s="86" t="s">
        <v>96</v>
      </c>
      <c r="G60" s="81" t="s">
        <v>97</v>
      </c>
      <c r="H60" s="81">
        <v>4</v>
      </c>
      <c r="I60" s="81" t="s">
        <v>90</v>
      </c>
      <c r="J60" s="81" t="s">
        <v>85</v>
      </c>
      <c r="K60" s="16" t="b">
        <f t="shared" si="86"/>
        <v>0</v>
      </c>
      <c r="L60" s="16">
        <f t="shared" si="87"/>
        <v>200</v>
      </c>
      <c r="M60" s="16">
        <f t="shared" si="89"/>
        <v>220</v>
      </c>
      <c r="N60" s="82"/>
      <c r="O60" s="87" t="s">
        <v>98</v>
      </c>
      <c r="P60" s="88" t="s">
        <v>60</v>
      </c>
      <c r="Q60" s="88">
        <v>3</v>
      </c>
      <c r="R60" s="88" t="s">
        <v>92</v>
      </c>
      <c r="S60" s="88" t="s">
        <v>87</v>
      </c>
      <c r="T60" s="16" t="b">
        <f t="shared" si="88"/>
        <v>0</v>
      </c>
      <c r="U60" s="16">
        <f t="shared" si="90"/>
        <v>190</v>
      </c>
      <c r="V60" s="16">
        <f t="shared" si="91"/>
        <v>200</v>
      </c>
      <c r="W60" s="82"/>
      <c r="X60" s="87" t="s">
        <v>99</v>
      </c>
      <c r="Y60" s="88">
        <v>13.8</v>
      </c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</row>
    <row r="61" spans="1:103" ht="15.75">
      <c r="A61" s="3" t="b">
        <f t="shared" si="84"/>
        <v>0</v>
      </c>
      <c r="B61" s="3">
        <f t="shared" si="83"/>
        <v>181</v>
      </c>
      <c r="C61" s="3">
        <f t="shared" si="85"/>
        <v>190</v>
      </c>
      <c r="D61" s="16"/>
      <c r="E61" s="16"/>
      <c r="F61" s="86" t="s">
        <v>100</v>
      </c>
      <c r="G61" s="81" t="s">
        <v>101</v>
      </c>
      <c r="H61" s="81" t="s">
        <v>97</v>
      </c>
      <c r="I61" s="81">
        <v>4</v>
      </c>
      <c r="J61" s="81" t="s">
        <v>90</v>
      </c>
      <c r="K61" s="16" t="b">
        <f t="shared" si="86"/>
        <v>0</v>
      </c>
      <c r="L61" s="16">
        <f t="shared" si="87"/>
        <v>190</v>
      </c>
      <c r="M61" s="16">
        <f t="shared" si="89"/>
        <v>200</v>
      </c>
      <c r="N61" s="82"/>
      <c r="O61" s="87" t="s">
        <v>99</v>
      </c>
      <c r="P61" s="88" t="s">
        <v>59</v>
      </c>
      <c r="Q61" s="88" t="s">
        <v>60</v>
      </c>
      <c r="R61" s="88">
        <v>3</v>
      </c>
      <c r="S61" s="88" t="s">
        <v>92</v>
      </c>
      <c r="T61" s="16" t="b">
        <f t="shared" si="88"/>
        <v>0</v>
      </c>
      <c r="U61" s="16">
        <f t="shared" si="90"/>
        <v>180</v>
      </c>
      <c r="V61" s="16">
        <f t="shared" si="91"/>
        <v>190</v>
      </c>
      <c r="W61" s="82"/>
      <c r="X61" s="87" t="s">
        <v>102</v>
      </c>
      <c r="Y61" s="88">
        <v>13.9</v>
      </c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</row>
    <row r="62" spans="1:103" ht="15.75">
      <c r="A62" s="3" t="b">
        <f t="shared" si="84"/>
        <v>0</v>
      </c>
      <c r="B62" s="3">
        <f t="shared" si="83"/>
        <v>171</v>
      </c>
      <c r="C62" s="3">
        <f t="shared" si="85"/>
        <v>180</v>
      </c>
      <c r="D62" s="16"/>
      <c r="E62" s="16"/>
      <c r="F62" s="86" t="s">
        <v>103</v>
      </c>
      <c r="G62" s="81" t="s">
        <v>104</v>
      </c>
      <c r="H62" s="81" t="s">
        <v>101</v>
      </c>
      <c r="I62" s="81" t="s">
        <v>97</v>
      </c>
      <c r="J62" s="81">
        <v>4</v>
      </c>
      <c r="K62" s="16" t="b">
        <f t="shared" si="86"/>
        <v>0</v>
      </c>
      <c r="L62" s="16">
        <f t="shared" si="87"/>
        <v>180</v>
      </c>
      <c r="M62" s="16">
        <f t="shared" si="89"/>
        <v>190</v>
      </c>
      <c r="N62" s="82"/>
      <c r="O62" s="87" t="s">
        <v>102</v>
      </c>
      <c r="P62" s="88" t="s">
        <v>58</v>
      </c>
      <c r="Q62" s="88" t="s">
        <v>59</v>
      </c>
      <c r="R62" s="88" t="s">
        <v>60</v>
      </c>
      <c r="S62" s="88">
        <v>3</v>
      </c>
      <c r="T62" s="16" t="b">
        <f t="shared" si="88"/>
        <v>0</v>
      </c>
      <c r="U62" s="16">
        <f t="shared" si="90"/>
        <v>170</v>
      </c>
      <c r="V62" s="16">
        <f t="shared" si="91"/>
        <v>180</v>
      </c>
      <c r="W62" s="82"/>
      <c r="X62" s="87" t="s">
        <v>105</v>
      </c>
      <c r="Y62" s="88">
        <v>14</v>
      </c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</row>
    <row r="63" spans="1:103" ht="15.75">
      <c r="A63" s="3" t="b">
        <f t="shared" si="84"/>
        <v>0</v>
      </c>
      <c r="B63" s="3">
        <f t="shared" si="83"/>
        <v>161</v>
      </c>
      <c r="C63" s="3">
        <f t="shared" si="85"/>
        <v>170</v>
      </c>
      <c r="D63" s="16"/>
      <c r="E63" s="16"/>
      <c r="F63" s="86" t="s">
        <v>106</v>
      </c>
      <c r="G63" s="81" t="s">
        <v>107</v>
      </c>
      <c r="H63" s="81" t="s">
        <v>104</v>
      </c>
      <c r="I63" s="81" t="s">
        <v>101</v>
      </c>
      <c r="J63" s="81" t="s">
        <v>97</v>
      </c>
      <c r="K63" s="16" t="b">
        <f t="shared" si="86"/>
        <v>0</v>
      </c>
      <c r="L63" s="16">
        <f t="shared" si="87"/>
        <v>170</v>
      </c>
      <c r="M63" s="16">
        <f t="shared" si="89"/>
        <v>180</v>
      </c>
      <c r="N63" s="82"/>
      <c r="O63" s="87" t="s">
        <v>105</v>
      </c>
      <c r="P63" s="88" t="s">
        <v>65</v>
      </c>
      <c r="Q63" s="88" t="s">
        <v>58</v>
      </c>
      <c r="R63" s="88" t="s">
        <v>59</v>
      </c>
      <c r="S63" s="88" t="s">
        <v>60</v>
      </c>
      <c r="T63" s="16" t="b">
        <f t="shared" si="88"/>
        <v>0</v>
      </c>
      <c r="U63" s="16">
        <f t="shared" si="90"/>
        <v>160</v>
      </c>
      <c r="V63" s="16">
        <f t="shared" si="91"/>
        <v>170</v>
      </c>
      <c r="W63" s="82"/>
      <c r="X63" s="87" t="s">
        <v>108</v>
      </c>
      <c r="Y63" s="88">
        <v>14.1</v>
      </c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</row>
    <row r="64" spans="1:103" ht="15.75">
      <c r="A64" s="3" t="b">
        <f t="shared" si="84"/>
        <v>0</v>
      </c>
      <c r="B64" s="3">
        <f t="shared" si="83"/>
        <v>151</v>
      </c>
      <c r="C64" s="3">
        <f t="shared" si="85"/>
        <v>160</v>
      </c>
      <c r="D64" s="16"/>
      <c r="E64" s="16"/>
      <c r="F64" s="86" t="s">
        <v>109</v>
      </c>
      <c r="G64" s="81" t="s">
        <v>110</v>
      </c>
      <c r="H64" s="81" t="s">
        <v>107</v>
      </c>
      <c r="I64" s="81" t="s">
        <v>104</v>
      </c>
      <c r="J64" s="81" t="s">
        <v>101</v>
      </c>
      <c r="K64" s="16" t="b">
        <f t="shared" si="86"/>
        <v>0</v>
      </c>
      <c r="L64" s="16">
        <f t="shared" si="87"/>
        <v>160</v>
      </c>
      <c r="M64" s="16">
        <f t="shared" si="89"/>
        <v>170</v>
      </c>
      <c r="N64" s="82"/>
      <c r="O64" s="87" t="s">
        <v>108</v>
      </c>
      <c r="P64" s="88" t="s">
        <v>70</v>
      </c>
      <c r="Q64" s="88" t="s">
        <v>65</v>
      </c>
      <c r="R64" s="88" t="s">
        <v>58</v>
      </c>
      <c r="S64" s="88" t="s">
        <v>59</v>
      </c>
      <c r="T64" s="16" t="b">
        <f t="shared" si="88"/>
        <v>0</v>
      </c>
      <c r="U64" s="16">
        <f t="shared" si="90"/>
        <v>150</v>
      </c>
      <c r="V64" s="16">
        <f t="shared" si="91"/>
        <v>160</v>
      </c>
      <c r="W64" s="82"/>
      <c r="X64" s="87" t="s">
        <v>111</v>
      </c>
      <c r="Y64" s="88">
        <v>14.2</v>
      </c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</row>
    <row r="65" spans="1:103" ht="15.75">
      <c r="A65" s="3" t="b">
        <f t="shared" si="84"/>
        <v>0</v>
      </c>
      <c r="B65" s="3">
        <f t="shared" si="83"/>
        <v>141</v>
      </c>
      <c r="C65" s="3">
        <f t="shared" si="85"/>
        <v>150</v>
      </c>
      <c r="D65" s="16"/>
      <c r="E65" s="16"/>
      <c r="F65" s="86" t="s">
        <v>112</v>
      </c>
      <c r="G65" s="81" t="s">
        <v>113</v>
      </c>
      <c r="H65" s="81" t="s">
        <v>110</v>
      </c>
      <c r="I65" s="81" t="s">
        <v>107</v>
      </c>
      <c r="J65" s="81" t="s">
        <v>104</v>
      </c>
      <c r="K65" s="16" t="b">
        <f t="shared" si="86"/>
        <v>0</v>
      </c>
      <c r="L65" s="16">
        <f t="shared" si="87"/>
        <v>150</v>
      </c>
      <c r="M65" s="16">
        <f t="shared" si="89"/>
        <v>160</v>
      </c>
      <c r="N65" s="82"/>
      <c r="O65" s="87" t="s">
        <v>111</v>
      </c>
      <c r="P65" s="88" t="s">
        <v>75</v>
      </c>
      <c r="Q65" s="88" t="s">
        <v>70</v>
      </c>
      <c r="R65" s="88" t="s">
        <v>65</v>
      </c>
      <c r="S65" s="88" t="s">
        <v>58</v>
      </c>
      <c r="T65" s="16" t="b">
        <f t="shared" si="88"/>
        <v>0</v>
      </c>
      <c r="U65" s="16">
        <f t="shared" si="90"/>
        <v>140</v>
      </c>
      <c r="V65" s="16">
        <f t="shared" si="91"/>
        <v>150</v>
      </c>
      <c r="W65" s="82"/>
      <c r="X65" s="87" t="s">
        <v>114</v>
      </c>
      <c r="Y65" s="88">
        <v>14.3</v>
      </c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</row>
    <row r="66" spans="1:103" ht="15.75">
      <c r="A66" s="3" t="b">
        <f t="shared" si="84"/>
        <v>0</v>
      </c>
      <c r="B66" s="3">
        <f t="shared" si="83"/>
        <v>131</v>
      </c>
      <c r="C66" s="3">
        <f t="shared" si="85"/>
        <v>140</v>
      </c>
      <c r="D66" s="16"/>
      <c r="E66" s="16"/>
      <c r="F66" s="86" t="s">
        <v>115</v>
      </c>
      <c r="G66" s="81" t="s">
        <v>116</v>
      </c>
      <c r="H66" s="81" t="s">
        <v>113</v>
      </c>
      <c r="I66" s="81" t="s">
        <v>110</v>
      </c>
      <c r="J66" s="81" t="s">
        <v>107</v>
      </c>
      <c r="K66" s="16" t="b">
        <f t="shared" si="86"/>
        <v>0</v>
      </c>
      <c r="L66" s="16">
        <f t="shared" si="87"/>
        <v>140</v>
      </c>
      <c r="M66" s="16">
        <f t="shared" si="89"/>
        <v>150</v>
      </c>
      <c r="N66" s="82"/>
      <c r="O66" s="87" t="s">
        <v>114</v>
      </c>
      <c r="P66" s="88" t="s">
        <v>80</v>
      </c>
      <c r="Q66" s="88" t="s">
        <v>75</v>
      </c>
      <c r="R66" s="88" t="s">
        <v>70</v>
      </c>
      <c r="S66" s="88" t="s">
        <v>65</v>
      </c>
      <c r="T66" s="16" t="b">
        <f t="shared" si="88"/>
        <v>0</v>
      </c>
      <c r="U66" s="16">
        <f t="shared" si="90"/>
        <v>130</v>
      </c>
      <c r="V66" s="16">
        <f t="shared" si="91"/>
        <v>140</v>
      </c>
      <c r="W66" s="82"/>
      <c r="X66" s="87" t="s">
        <v>117</v>
      </c>
      <c r="Y66" s="88">
        <v>14.4</v>
      </c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</row>
    <row r="67" spans="1:103" ht="15.75">
      <c r="A67" s="3" t="b">
        <f t="shared" si="84"/>
        <v>0</v>
      </c>
      <c r="B67" s="3">
        <f t="shared" si="83"/>
        <v>121</v>
      </c>
      <c r="C67" s="3">
        <f t="shared" si="85"/>
        <v>130</v>
      </c>
      <c r="D67" s="16"/>
      <c r="E67" s="16"/>
      <c r="F67" s="86" t="s">
        <v>118</v>
      </c>
      <c r="G67" s="81" t="s">
        <v>119</v>
      </c>
      <c r="H67" s="81" t="s">
        <v>116</v>
      </c>
      <c r="I67" s="81" t="s">
        <v>113</v>
      </c>
      <c r="J67" s="81" t="s">
        <v>110</v>
      </c>
      <c r="K67" s="16" t="b">
        <f t="shared" si="86"/>
        <v>0</v>
      </c>
      <c r="L67" s="16">
        <f t="shared" si="87"/>
        <v>130</v>
      </c>
      <c r="M67" s="16">
        <f t="shared" si="89"/>
        <v>140</v>
      </c>
      <c r="N67" s="82"/>
      <c r="O67" s="87" t="s">
        <v>117</v>
      </c>
      <c r="P67" s="88" t="s">
        <v>85</v>
      </c>
      <c r="Q67" s="88" t="s">
        <v>80</v>
      </c>
      <c r="R67" s="88" t="s">
        <v>75</v>
      </c>
      <c r="S67" s="88" t="s">
        <v>70</v>
      </c>
      <c r="T67" s="16" t="b">
        <f t="shared" si="88"/>
        <v>0</v>
      </c>
      <c r="U67" s="16">
        <f t="shared" si="90"/>
        <v>120</v>
      </c>
      <c r="V67" s="16">
        <f t="shared" si="91"/>
        <v>130</v>
      </c>
      <c r="W67" s="82"/>
      <c r="X67" s="87" t="s">
        <v>120</v>
      </c>
      <c r="Y67" s="88">
        <v>14.5</v>
      </c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</row>
    <row r="68" spans="1:103" ht="15.75">
      <c r="A68" s="3" t="b">
        <f t="shared" si="84"/>
        <v>0</v>
      </c>
      <c r="B68" s="3">
        <f t="shared" si="83"/>
        <v>111</v>
      </c>
      <c r="C68" s="3">
        <f t="shared" si="85"/>
        <v>120</v>
      </c>
      <c r="D68" s="16"/>
      <c r="E68" s="16"/>
      <c r="F68" s="86" t="s">
        <v>121</v>
      </c>
      <c r="G68" s="81" t="s">
        <v>122</v>
      </c>
      <c r="H68" s="81" t="s">
        <v>119</v>
      </c>
      <c r="I68" s="81" t="s">
        <v>116</v>
      </c>
      <c r="J68" s="81" t="s">
        <v>113</v>
      </c>
      <c r="K68" s="16" t="b">
        <f t="shared" si="86"/>
        <v>0</v>
      </c>
      <c r="L68" s="16">
        <f t="shared" si="87"/>
        <v>120</v>
      </c>
      <c r="M68" s="16">
        <f t="shared" si="89"/>
        <v>130</v>
      </c>
      <c r="N68" s="82"/>
      <c r="O68" s="87" t="s">
        <v>120</v>
      </c>
      <c r="P68" s="88" t="s">
        <v>90</v>
      </c>
      <c r="Q68" s="88" t="s">
        <v>85</v>
      </c>
      <c r="R68" s="88" t="s">
        <v>80</v>
      </c>
      <c r="S68" s="88" t="s">
        <v>75</v>
      </c>
      <c r="T68" s="16" t="b">
        <f t="shared" si="88"/>
        <v>0</v>
      </c>
      <c r="U68" s="16">
        <f t="shared" si="90"/>
        <v>110</v>
      </c>
      <c r="V68" s="16">
        <f t="shared" si="91"/>
        <v>120</v>
      </c>
      <c r="W68" s="82"/>
      <c r="X68" s="87" t="s">
        <v>123</v>
      </c>
      <c r="Y68" s="88">
        <v>14.6</v>
      </c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</row>
    <row r="69" spans="1:103" ht="15.75">
      <c r="A69" s="3" t="b">
        <f t="shared" si="84"/>
        <v>0</v>
      </c>
      <c r="B69" s="3">
        <f t="shared" si="83"/>
        <v>101</v>
      </c>
      <c r="C69" s="3">
        <f t="shared" si="85"/>
        <v>110</v>
      </c>
      <c r="D69" s="16"/>
      <c r="E69" s="16"/>
      <c r="F69" s="86" t="s">
        <v>124</v>
      </c>
      <c r="G69" s="81">
        <v>5</v>
      </c>
      <c r="H69" s="81" t="s">
        <v>122</v>
      </c>
      <c r="I69" s="81" t="s">
        <v>119</v>
      </c>
      <c r="J69" s="81" t="s">
        <v>116</v>
      </c>
      <c r="K69" s="16" t="b">
        <f t="shared" si="86"/>
        <v>0</v>
      </c>
      <c r="L69" s="16">
        <f t="shared" si="87"/>
        <v>110</v>
      </c>
      <c r="M69" s="16">
        <f t="shared" si="89"/>
        <v>120</v>
      </c>
      <c r="N69" s="82"/>
      <c r="O69" s="87" t="s">
        <v>123</v>
      </c>
      <c r="P69" s="88">
        <v>4</v>
      </c>
      <c r="Q69" s="88" t="s">
        <v>90</v>
      </c>
      <c r="R69" s="88" t="s">
        <v>85</v>
      </c>
      <c r="S69" s="88" t="s">
        <v>80</v>
      </c>
      <c r="T69" s="16" t="b">
        <f t="shared" si="88"/>
        <v>0</v>
      </c>
      <c r="U69" s="16">
        <f t="shared" si="90"/>
        <v>100</v>
      </c>
      <c r="V69" s="16">
        <f t="shared" si="91"/>
        <v>110</v>
      </c>
      <c r="W69" s="82"/>
      <c r="X69" s="87" t="s">
        <v>125</v>
      </c>
      <c r="Y69" s="88">
        <v>14.7</v>
      </c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</row>
    <row r="70" spans="1:103" ht="15.75">
      <c r="A70" s="3">
        <f>IF(AC2&lt;B70,1)</f>
        <v>1</v>
      </c>
      <c r="B70" s="3">
        <f t="shared" si="83"/>
        <v>100</v>
      </c>
      <c r="D70" s="16"/>
      <c r="E70" s="16"/>
      <c r="F70" s="89" t="s">
        <v>126</v>
      </c>
      <c r="G70" s="90">
        <v>550</v>
      </c>
      <c r="H70" s="90">
        <v>540</v>
      </c>
      <c r="I70" s="90">
        <v>530</v>
      </c>
      <c r="J70" s="90">
        <v>520</v>
      </c>
      <c r="K70" s="16" t="b">
        <f t="shared" si="86"/>
        <v>0</v>
      </c>
      <c r="L70" s="16">
        <f t="shared" si="87"/>
        <v>100</v>
      </c>
      <c r="M70" s="16">
        <f t="shared" si="89"/>
        <v>110</v>
      </c>
      <c r="N70" s="91"/>
      <c r="O70" s="87" t="s">
        <v>125</v>
      </c>
      <c r="P70" s="88" t="s">
        <v>97</v>
      </c>
      <c r="Q70" s="88">
        <v>4</v>
      </c>
      <c r="R70" s="88" t="s">
        <v>90</v>
      </c>
      <c r="S70" s="88" t="s">
        <v>85</v>
      </c>
      <c r="T70" s="16">
        <f>IF($AC$2&lt;U70,1)</f>
        <v>1</v>
      </c>
      <c r="U70" s="16">
        <f t="shared" si="90"/>
        <v>100</v>
      </c>
      <c r="V70" s="16"/>
      <c r="W70" s="91"/>
      <c r="X70" s="92" t="s">
        <v>126</v>
      </c>
      <c r="Y70" s="93">
        <v>15.7</v>
      </c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</row>
    <row r="71" spans="1:103" ht="15.75">
      <c r="D71" s="16"/>
      <c r="E71" s="16"/>
      <c r="F71" s="16"/>
      <c r="G71" s="16"/>
      <c r="H71" s="16"/>
      <c r="I71" s="16"/>
      <c r="J71" s="16"/>
      <c r="K71" s="16">
        <f t="shared" si="86"/>
        <v>1</v>
      </c>
      <c r="L71" s="16">
        <f>LEFT(O71,2)*1</f>
        <v>50</v>
      </c>
      <c r="M71" s="16">
        <f t="shared" si="89"/>
        <v>100</v>
      </c>
      <c r="N71" s="16"/>
      <c r="O71" s="87" t="s">
        <v>127</v>
      </c>
      <c r="P71" s="94">
        <v>470</v>
      </c>
      <c r="Q71" s="88">
        <v>460</v>
      </c>
      <c r="R71" s="88">
        <v>450</v>
      </c>
      <c r="S71" s="94">
        <v>440</v>
      </c>
      <c r="T71" s="16"/>
      <c r="U71" s="16"/>
      <c r="V71" s="16"/>
      <c r="W71" s="16"/>
      <c r="X71" s="16"/>
      <c r="Y71" s="16"/>
      <c r="Z71" s="124"/>
      <c r="AA71" s="124"/>
      <c r="AB71" s="124"/>
      <c r="AC71" s="124"/>
      <c r="AD71" s="124"/>
      <c r="AE71" s="16"/>
      <c r="AF71" s="125"/>
      <c r="AG71" s="124"/>
      <c r="AH71" s="124"/>
      <c r="AI71" s="124"/>
      <c r="AJ71" s="124"/>
      <c r="AK71" s="124"/>
      <c r="AL71" s="124"/>
      <c r="AM71" s="124"/>
      <c r="AN71" s="124"/>
      <c r="AO71" s="124"/>
      <c r="AP71" s="124"/>
      <c r="AQ71" s="124"/>
      <c r="AR71" s="124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</row>
    <row r="72" spans="1:103" ht="15.75">
      <c r="D72" s="16"/>
      <c r="E72" s="16"/>
      <c r="F72" s="16"/>
      <c r="G72" s="16"/>
      <c r="H72" s="16"/>
      <c r="I72" s="16"/>
      <c r="J72" s="16"/>
      <c r="K72" s="16" t="b">
        <f>IF(AC2&lt;L72,1)</f>
        <v>0</v>
      </c>
      <c r="L72" s="16">
        <f>LEFT(O72,3)*1</f>
        <v>50</v>
      </c>
      <c r="M72" s="16" t="e">
        <f t="shared" si="89"/>
        <v>#VALUE!</v>
      </c>
      <c r="N72" s="16"/>
      <c r="O72" s="92" t="s">
        <v>128</v>
      </c>
      <c r="P72" s="93">
        <v>460</v>
      </c>
      <c r="Q72" s="93">
        <v>450</v>
      </c>
      <c r="R72" s="93">
        <v>400</v>
      </c>
      <c r="S72" s="93">
        <v>390</v>
      </c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</row>
    <row r="73" spans="1:103" ht="15.75"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</row>
    <row r="74" spans="1:103" ht="15.75" hidden="1">
      <c r="A74" s="3">
        <f>MAX(G74:J74)</f>
        <v>0</v>
      </c>
      <c r="B74" s="3">
        <f>B48+1</f>
        <v>3</v>
      </c>
      <c r="D74" s="16"/>
      <c r="E74" s="16"/>
      <c r="F74" s="43"/>
      <c r="G74" s="43">
        <f>IF(AND($AD$3&gt;=LEFT(G77,1)*1,$AD$3&lt;RIGHT(G77,3)*1),6,0)</f>
        <v>0</v>
      </c>
      <c r="H74" s="43">
        <f>IF(AND($AD$3&gt;=LEFT(H77,3)*1,$AD$3&lt;RIGHT(H77,4)*1),7,0)</f>
        <v>0</v>
      </c>
      <c r="I74" s="43">
        <f>IF(AND($AD$3&gt;=LEFT(I77,4)*1,$AD$3&lt;RIGHT(I77,5)*1),8,0)</f>
        <v>0</v>
      </c>
      <c r="J74" s="43">
        <f>IF($AD$3&gt;=10000,9,0)</f>
        <v>0</v>
      </c>
      <c r="K74" s="16">
        <f>MAX(P74:S74)</f>
        <v>0</v>
      </c>
      <c r="L74" s="16"/>
      <c r="M74" s="16"/>
      <c r="N74" s="16"/>
      <c r="O74" s="43"/>
      <c r="P74" s="43">
        <f>IF(AND($AD$3&gt;=LEFT(P77,1)*1,$AD$3&lt;RIGHT(P77,3)*1),6,0)</f>
        <v>0</v>
      </c>
      <c r="Q74" s="43">
        <f>IF(AND($AD$3&gt;=LEFT(Q77,3)*1,$AD$3&lt;RIGHT(Q77,4)*1),7,0)</f>
        <v>0</v>
      </c>
      <c r="R74" s="43">
        <f>IF(AND($AD$3&gt;=LEFT(R77,4)*1,$AD$3&lt;RIGHT(R77,5)*1),8,0)</f>
        <v>0</v>
      </c>
      <c r="S74" s="43">
        <f>IF($AD$3&gt;=10000,9,0)</f>
        <v>0</v>
      </c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</row>
    <row r="75" spans="1:103" ht="36" hidden="1" customHeight="1">
      <c r="D75" s="16"/>
      <c r="E75" s="16"/>
      <c r="F75" s="95" t="s">
        <v>43</v>
      </c>
      <c r="G75" s="126" t="s">
        <v>49</v>
      </c>
      <c r="H75" s="127"/>
      <c r="I75" s="127"/>
      <c r="J75" s="128"/>
      <c r="K75" s="67"/>
      <c r="L75" s="67"/>
      <c r="M75" s="67"/>
      <c r="N75" s="68"/>
      <c r="O75" s="95" t="s">
        <v>44</v>
      </c>
      <c r="P75" s="126" t="s">
        <v>49</v>
      </c>
      <c r="Q75" s="127"/>
      <c r="R75" s="127"/>
      <c r="S75" s="128"/>
      <c r="T75" s="67"/>
      <c r="U75" s="67"/>
      <c r="V75" s="67"/>
      <c r="W75" s="68"/>
      <c r="X75" s="96" t="s">
        <v>45</v>
      </c>
      <c r="Y75" s="97" t="s">
        <v>49</v>
      </c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</row>
    <row r="76" spans="1:103" ht="15.75" hidden="1">
      <c r="D76" s="16"/>
      <c r="E76" s="16"/>
      <c r="F76" s="131" t="s">
        <v>50</v>
      </c>
      <c r="G76" s="121" t="s">
        <v>51</v>
      </c>
      <c r="H76" s="122"/>
      <c r="I76" s="122"/>
      <c r="J76" s="123"/>
      <c r="K76" s="71"/>
      <c r="L76" s="71"/>
      <c r="M76" s="71"/>
      <c r="N76" s="72"/>
      <c r="O76" s="131" t="s">
        <v>50</v>
      </c>
      <c r="P76" s="121" t="s">
        <v>51</v>
      </c>
      <c r="Q76" s="122"/>
      <c r="R76" s="122"/>
      <c r="S76" s="123"/>
      <c r="T76" s="71"/>
      <c r="U76" s="71"/>
      <c r="V76" s="71"/>
      <c r="W76" s="72"/>
      <c r="X76" s="129" t="s">
        <v>50</v>
      </c>
      <c r="Y76" s="98" t="s">
        <v>51</v>
      </c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</row>
    <row r="77" spans="1:103" ht="15.75" hidden="1">
      <c r="D77" s="16"/>
      <c r="E77" s="16"/>
      <c r="F77" s="132"/>
      <c r="G77" s="77" t="s">
        <v>52</v>
      </c>
      <c r="H77" s="77" t="s">
        <v>53</v>
      </c>
      <c r="I77" s="77" t="s">
        <v>54</v>
      </c>
      <c r="J77" s="77" t="s">
        <v>55</v>
      </c>
      <c r="K77" s="75"/>
      <c r="L77" s="75"/>
      <c r="M77" s="75"/>
      <c r="N77" s="76"/>
      <c r="O77" s="132"/>
      <c r="P77" s="77" t="s">
        <v>52</v>
      </c>
      <c r="Q77" s="77" t="s">
        <v>53</v>
      </c>
      <c r="R77" s="77" t="s">
        <v>54</v>
      </c>
      <c r="S77" s="77" t="s">
        <v>55</v>
      </c>
      <c r="T77" s="75"/>
      <c r="U77" s="75"/>
      <c r="V77" s="75"/>
      <c r="W77" s="76"/>
      <c r="X77" s="130"/>
      <c r="Y77" s="99" t="s">
        <v>56</v>
      </c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</row>
    <row r="78" spans="1:103" ht="15.75" hidden="1">
      <c r="A78" s="3" t="e">
        <f>IF($AC$3&gt;1000,1)</f>
        <v>#DIV/0!</v>
      </c>
      <c r="B78" s="3">
        <v>1000</v>
      </c>
      <c r="D78" s="16"/>
      <c r="E78" s="16"/>
      <c r="F78" s="83" t="s">
        <v>57</v>
      </c>
      <c r="G78" s="85" t="str">
        <f>G52</f>
        <v>3,3</v>
      </c>
      <c r="H78" s="85" t="str">
        <f t="shared" ref="H78:J78" si="92">H52</f>
        <v>3,2</v>
      </c>
      <c r="I78" s="85" t="str">
        <f t="shared" si="92"/>
        <v>3,1</v>
      </c>
      <c r="J78" s="85">
        <f t="shared" si="92"/>
        <v>3</v>
      </c>
      <c r="K78" s="16" t="e">
        <f>IF($AC$3&gt;1000,1)</f>
        <v>#DIV/0!</v>
      </c>
      <c r="L78" s="16">
        <v>1000</v>
      </c>
      <c r="M78" s="16"/>
      <c r="N78" s="82"/>
      <c r="O78" s="83" t="s">
        <v>57</v>
      </c>
      <c r="P78" s="84" t="str">
        <f>P52</f>
        <v>2,1</v>
      </c>
      <c r="Q78" s="84">
        <f t="shared" ref="Q78:S78" si="93">Q52</f>
        <v>2</v>
      </c>
      <c r="R78" s="84" t="str">
        <f t="shared" si="93"/>
        <v>1,9</v>
      </c>
      <c r="S78" s="84" t="str">
        <f t="shared" si="93"/>
        <v>1,8</v>
      </c>
      <c r="T78" s="16" t="e">
        <f>IF($AC$3&gt;1000,1)</f>
        <v>#DIV/0!</v>
      </c>
      <c r="U78" s="16">
        <v>1000</v>
      </c>
      <c r="V78" s="16"/>
      <c r="W78" s="82"/>
      <c r="X78" s="100" t="s">
        <v>57</v>
      </c>
      <c r="Y78" s="101">
        <f>Y52</f>
        <v>13.7</v>
      </c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</row>
    <row r="79" spans="1:103" ht="15.75" hidden="1">
      <c r="A79" s="3" t="e">
        <f>IF(AND($AC$3&gt;=B79,$AC$3&lt;C79),1)</f>
        <v>#DIV/0!</v>
      </c>
      <c r="B79" s="3">
        <f t="shared" ref="B79:B96" si="94">LEFT(F79,3)*1</f>
        <v>800</v>
      </c>
      <c r="C79" s="3">
        <f>RIGHT(F79,4)*1</f>
        <v>1000</v>
      </c>
      <c r="D79" s="16"/>
      <c r="E79" s="16"/>
      <c r="F79" s="87" t="s">
        <v>66</v>
      </c>
      <c r="G79" s="85" t="str">
        <f t="shared" ref="G79:J79" si="95">G53</f>
        <v>3,4</v>
      </c>
      <c r="H79" s="85" t="str">
        <f t="shared" si="95"/>
        <v>3,3</v>
      </c>
      <c r="I79" s="85" t="str">
        <f t="shared" si="95"/>
        <v>3,2</v>
      </c>
      <c r="J79" s="85" t="str">
        <f t="shared" si="95"/>
        <v>3,1</v>
      </c>
      <c r="K79" s="16" t="e">
        <f>IF(AND($AC$3&gt;=L79,$AC$3&lt;M79),1)</f>
        <v>#DIV/0!</v>
      </c>
      <c r="L79" s="16">
        <f>LEFT(O79,3)*1</f>
        <v>800</v>
      </c>
      <c r="M79" s="16">
        <f>RIGHT(O79,4)*1</f>
        <v>1000</v>
      </c>
      <c r="N79" s="82"/>
      <c r="O79" s="87" t="s">
        <v>66</v>
      </c>
      <c r="P79" s="84" t="str">
        <f t="shared" ref="P79:S79" si="96">P53</f>
        <v>2,3</v>
      </c>
      <c r="Q79" s="84" t="str">
        <f t="shared" si="96"/>
        <v>2,2</v>
      </c>
      <c r="R79" s="84" t="str">
        <f t="shared" si="96"/>
        <v>2,1</v>
      </c>
      <c r="S79" s="84">
        <f t="shared" si="96"/>
        <v>2</v>
      </c>
      <c r="T79" s="16" t="e">
        <f>IF(AND($AC$3&gt;=U79,$AC$3&lt;V79),1)</f>
        <v>#DIV/0!</v>
      </c>
      <c r="U79" s="16">
        <f>LEFT(X79,3)*1</f>
        <v>800</v>
      </c>
      <c r="V79" s="16">
        <f>RIGHT(X79,4)*1</f>
        <v>1000</v>
      </c>
      <c r="W79" s="82"/>
      <c r="X79" s="102" t="s">
        <v>66</v>
      </c>
      <c r="Y79" s="101">
        <f t="shared" ref="Y79:Y96" si="97">Y53</f>
        <v>13.7</v>
      </c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</row>
    <row r="80" spans="1:103" ht="15.75" hidden="1">
      <c r="A80" s="3" t="e">
        <f t="shared" ref="A80:A95" si="98">IF(AND($AC$3&gt;=B80,$AC$3&lt;C80),1)</f>
        <v>#DIV/0!</v>
      </c>
      <c r="B80" s="3">
        <f t="shared" si="94"/>
        <v>600</v>
      </c>
      <c r="C80" s="3">
        <f t="shared" ref="C80:C95" si="99">RIGHT(F80,3)*1</f>
        <v>800</v>
      </c>
      <c r="D80" s="16"/>
      <c r="E80" s="16"/>
      <c r="F80" s="87" t="s">
        <v>71</v>
      </c>
      <c r="G80" s="85">
        <f t="shared" ref="G80:J80" si="100">G54</f>
        <v>3.5</v>
      </c>
      <c r="H80" s="85" t="str">
        <f t="shared" si="100"/>
        <v>3,4</v>
      </c>
      <c r="I80" s="85" t="str">
        <f t="shared" si="100"/>
        <v>3,3</v>
      </c>
      <c r="J80" s="85" t="str">
        <f t="shared" si="100"/>
        <v>3,2</v>
      </c>
      <c r="K80" s="16" t="e">
        <f t="shared" ref="K80:K97" si="101">IF(AND($AC$3&gt;=L80,$AC$3&lt;M80),1)</f>
        <v>#DIV/0!</v>
      </c>
      <c r="L80" s="16">
        <f t="shared" ref="L80:L96" si="102">LEFT(O80,3)*1</f>
        <v>600</v>
      </c>
      <c r="M80" s="16">
        <f>RIGHT(O80,3)*1</f>
        <v>800</v>
      </c>
      <c r="N80" s="82"/>
      <c r="O80" s="87" t="s">
        <v>71</v>
      </c>
      <c r="P80" s="84" t="str">
        <f t="shared" ref="P80:S80" si="103">P54</f>
        <v>2,5</v>
      </c>
      <c r="Q80" s="84" t="str">
        <f t="shared" si="103"/>
        <v>2,4</v>
      </c>
      <c r="R80" s="84" t="str">
        <f t="shared" si="103"/>
        <v>2,3</v>
      </c>
      <c r="S80" s="84" t="str">
        <f t="shared" si="103"/>
        <v>2,2</v>
      </c>
      <c r="T80" s="16" t="e">
        <f t="shared" ref="T80:T95" si="104">IF(AND($AC$3&gt;=U80,$AC$3&lt;V80),1)</f>
        <v>#DIV/0!</v>
      </c>
      <c r="U80" s="16">
        <f>LEFT(X80,3)*1</f>
        <v>600</v>
      </c>
      <c r="V80" s="16">
        <f>RIGHT(X80,3)*1</f>
        <v>800</v>
      </c>
      <c r="W80" s="82"/>
      <c r="X80" s="102" t="s">
        <v>71</v>
      </c>
      <c r="Y80" s="101">
        <f t="shared" si="97"/>
        <v>13.7</v>
      </c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</row>
    <row r="81" spans="1:103" ht="15.75" hidden="1">
      <c r="A81" s="3" t="e">
        <f t="shared" si="98"/>
        <v>#DIV/0!</v>
      </c>
      <c r="B81" s="3">
        <f t="shared" si="94"/>
        <v>500</v>
      </c>
      <c r="C81" s="3">
        <f t="shared" si="99"/>
        <v>600</v>
      </c>
      <c r="D81" s="16"/>
      <c r="E81" s="16"/>
      <c r="F81" s="87" t="s">
        <v>78</v>
      </c>
      <c r="G81" s="85" t="str">
        <f t="shared" ref="G81:J81" si="105">G55</f>
        <v>3,6</v>
      </c>
      <c r="H81" s="85" t="str">
        <f t="shared" si="105"/>
        <v>3,5</v>
      </c>
      <c r="I81" s="85" t="str">
        <f t="shared" si="105"/>
        <v>3,4</v>
      </c>
      <c r="J81" s="85" t="str">
        <f t="shared" si="105"/>
        <v>3,3</v>
      </c>
      <c r="K81" s="16" t="e">
        <f t="shared" si="101"/>
        <v>#DIV/0!</v>
      </c>
      <c r="L81" s="16">
        <f t="shared" si="102"/>
        <v>400</v>
      </c>
      <c r="M81" s="16">
        <f t="shared" ref="M81:M98" si="106">RIGHT(O81,3)*1</f>
        <v>600</v>
      </c>
      <c r="N81" s="82"/>
      <c r="O81" s="87" t="s">
        <v>76</v>
      </c>
      <c r="P81" s="84" t="str">
        <f t="shared" ref="P81:S81" si="107">P55</f>
        <v>2,6</v>
      </c>
      <c r="Q81" s="84" t="str">
        <f t="shared" si="107"/>
        <v>2,5</v>
      </c>
      <c r="R81" s="84" t="str">
        <f t="shared" si="107"/>
        <v>2,4</v>
      </c>
      <c r="S81" s="84" t="str">
        <f t="shared" si="107"/>
        <v>2,3</v>
      </c>
      <c r="T81" s="16" t="e">
        <f t="shared" si="104"/>
        <v>#DIV/0!</v>
      </c>
      <c r="U81" s="16">
        <f t="shared" ref="U81:U96" si="108">LEFT(X81,3)*1</f>
        <v>500</v>
      </c>
      <c r="V81" s="16">
        <f t="shared" ref="V81:V95" si="109">RIGHT(X81,3)*1</f>
        <v>600</v>
      </c>
      <c r="W81" s="82"/>
      <c r="X81" s="102" t="s">
        <v>78</v>
      </c>
      <c r="Y81" s="101">
        <f t="shared" si="97"/>
        <v>13.7</v>
      </c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</row>
    <row r="82" spans="1:103" ht="15.75" hidden="1">
      <c r="A82" s="3" t="e">
        <f t="shared" si="98"/>
        <v>#DIV/0!</v>
      </c>
      <c r="B82" s="3">
        <f t="shared" si="94"/>
        <v>400</v>
      </c>
      <c r="C82" s="3">
        <f t="shared" si="99"/>
        <v>500</v>
      </c>
      <c r="D82" s="16"/>
      <c r="E82" s="16"/>
      <c r="F82" s="87" t="s">
        <v>83</v>
      </c>
      <c r="G82" s="85" t="str">
        <f t="shared" ref="G82:J82" si="110">G56</f>
        <v>3,7</v>
      </c>
      <c r="H82" s="85" t="str">
        <f t="shared" si="110"/>
        <v>3,6</v>
      </c>
      <c r="I82" s="85" t="str">
        <f t="shared" si="110"/>
        <v>3,5</v>
      </c>
      <c r="J82" s="85" t="str">
        <f t="shared" si="110"/>
        <v>3,4</v>
      </c>
      <c r="K82" s="16" t="e">
        <f t="shared" si="101"/>
        <v>#DIV/0!</v>
      </c>
      <c r="L82" s="16">
        <f t="shared" si="102"/>
        <v>350</v>
      </c>
      <c r="M82" s="16">
        <f t="shared" si="106"/>
        <v>400</v>
      </c>
      <c r="N82" s="82"/>
      <c r="O82" s="87" t="s">
        <v>81</v>
      </c>
      <c r="P82" s="84" t="str">
        <f t="shared" ref="P82:S82" si="111">P56</f>
        <v>2,7</v>
      </c>
      <c r="Q82" s="84" t="str">
        <f t="shared" si="111"/>
        <v>2,6</v>
      </c>
      <c r="R82" s="84" t="str">
        <f t="shared" si="111"/>
        <v>2,5</v>
      </c>
      <c r="S82" s="84" t="str">
        <f t="shared" si="111"/>
        <v>2,4</v>
      </c>
      <c r="T82" s="16" t="e">
        <f t="shared" si="104"/>
        <v>#DIV/0!</v>
      </c>
      <c r="U82" s="16">
        <f t="shared" si="108"/>
        <v>400</v>
      </c>
      <c r="V82" s="16">
        <f t="shared" si="109"/>
        <v>500</v>
      </c>
      <c r="W82" s="82"/>
      <c r="X82" s="102" t="s">
        <v>83</v>
      </c>
      <c r="Y82" s="101">
        <f t="shared" si="97"/>
        <v>13.7</v>
      </c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</row>
    <row r="83" spans="1:103" ht="15.75" hidden="1">
      <c r="A83" s="3" t="e">
        <f t="shared" si="98"/>
        <v>#DIV/0!</v>
      </c>
      <c r="B83" s="3">
        <f t="shared" si="94"/>
        <v>300</v>
      </c>
      <c r="C83" s="3">
        <f t="shared" si="99"/>
        <v>400</v>
      </c>
      <c r="D83" s="16"/>
      <c r="E83" s="16"/>
      <c r="F83" s="87" t="s">
        <v>88</v>
      </c>
      <c r="G83" s="85" t="str">
        <f t="shared" ref="G83:J83" si="112">G57</f>
        <v>3,8</v>
      </c>
      <c r="H83" s="85" t="str">
        <f t="shared" si="112"/>
        <v>3,7</v>
      </c>
      <c r="I83" s="85" t="str">
        <f t="shared" si="112"/>
        <v>3,6</v>
      </c>
      <c r="J83" s="85" t="str">
        <f t="shared" si="112"/>
        <v>3,5</v>
      </c>
      <c r="K83" s="16" t="e">
        <f t="shared" si="101"/>
        <v>#DIV/0!</v>
      </c>
      <c r="L83" s="16">
        <f t="shared" si="102"/>
        <v>300</v>
      </c>
      <c r="M83" s="16">
        <f t="shared" si="106"/>
        <v>350</v>
      </c>
      <c r="N83" s="82"/>
      <c r="O83" s="87" t="s">
        <v>86</v>
      </c>
      <c r="P83" s="84" t="str">
        <f t="shared" ref="P83:S83" si="113">P57</f>
        <v>2,8</v>
      </c>
      <c r="Q83" s="84" t="str">
        <f t="shared" si="113"/>
        <v>2,7</v>
      </c>
      <c r="R83" s="84" t="str">
        <f t="shared" si="113"/>
        <v>2,6</v>
      </c>
      <c r="S83" s="84" t="str">
        <f t="shared" si="113"/>
        <v>2,5</v>
      </c>
      <c r="T83" s="16" t="e">
        <f t="shared" si="104"/>
        <v>#DIV/0!</v>
      </c>
      <c r="U83" s="16">
        <f t="shared" si="108"/>
        <v>300</v>
      </c>
      <c r="V83" s="16">
        <f t="shared" si="109"/>
        <v>400</v>
      </c>
      <c r="W83" s="82"/>
      <c r="X83" s="102" t="s">
        <v>88</v>
      </c>
      <c r="Y83" s="101">
        <f t="shared" si="97"/>
        <v>13.7</v>
      </c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</row>
    <row r="84" spans="1:103" ht="15.75" hidden="1">
      <c r="A84" s="3" t="e">
        <f t="shared" si="98"/>
        <v>#DIV/0!</v>
      </c>
      <c r="B84" s="3">
        <f t="shared" si="94"/>
        <v>250</v>
      </c>
      <c r="C84" s="3">
        <f t="shared" si="99"/>
        <v>300</v>
      </c>
      <c r="D84" s="16"/>
      <c r="E84" s="16"/>
      <c r="F84" s="87" t="s">
        <v>91</v>
      </c>
      <c r="G84" s="85" t="str">
        <f t="shared" ref="G84:J84" si="114">G58</f>
        <v>3,9</v>
      </c>
      <c r="H84" s="85" t="str">
        <f t="shared" si="114"/>
        <v>3,8</v>
      </c>
      <c r="I84" s="85" t="str">
        <f t="shared" si="114"/>
        <v>3,7</v>
      </c>
      <c r="J84" s="85" t="str">
        <f t="shared" si="114"/>
        <v>3,6</v>
      </c>
      <c r="K84" s="16" t="e">
        <f t="shared" si="101"/>
        <v>#DIV/0!</v>
      </c>
      <c r="L84" s="16">
        <f t="shared" si="102"/>
        <v>250</v>
      </c>
      <c r="M84" s="16">
        <f t="shared" si="106"/>
        <v>300</v>
      </c>
      <c r="N84" s="82"/>
      <c r="O84" s="87" t="s">
        <v>91</v>
      </c>
      <c r="P84" s="84" t="str">
        <f t="shared" ref="P84:S84" si="115">P58</f>
        <v>2,9</v>
      </c>
      <c r="Q84" s="84" t="str">
        <f t="shared" si="115"/>
        <v>2,8</v>
      </c>
      <c r="R84" s="84" t="str">
        <f t="shared" si="115"/>
        <v>2,7</v>
      </c>
      <c r="S84" s="84" t="str">
        <f t="shared" si="115"/>
        <v>2,6</v>
      </c>
      <c r="T84" s="16" t="e">
        <f t="shared" si="104"/>
        <v>#DIV/0!</v>
      </c>
      <c r="U84" s="16">
        <f t="shared" si="108"/>
        <v>250</v>
      </c>
      <c r="V84" s="16">
        <f t="shared" si="109"/>
        <v>300</v>
      </c>
      <c r="W84" s="82"/>
      <c r="X84" s="102" t="s">
        <v>91</v>
      </c>
      <c r="Y84" s="101">
        <f t="shared" si="97"/>
        <v>13.7</v>
      </c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</row>
    <row r="85" spans="1:103" ht="15.75" hidden="1">
      <c r="A85" s="3" t="e">
        <f t="shared" si="98"/>
        <v>#DIV/0!</v>
      </c>
      <c r="B85" s="3">
        <f t="shared" si="94"/>
        <v>200</v>
      </c>
      <c r="C85" s="3">
        <f t="shared" si="99"/>
        <v>250</v>
      </c>
      <c r="D85" s="16"/>
      <c r="E85" s="16"/>
      <c r="F85" s="87" t="s">
        <v>95</v>
      </c>
      <c r="G85" s="85">
        <f t="shared" ref="G85:J85" si="116">G59</f>
        <v>4</v>
      </c>
      <c r="H85" s="85" t="str">
        <f t="shared" si="116"/>
        <v>3,9</v>
      </c>
      <c r="I85" s="85" t="str">
        <f t="shared" si="116"/>
        <v>3,8</v>
      </c>
      <c r="J85" s="85" t="str">
        <f t="shared" si="116"/>
        <v>3,7</v>
      </c>
      <c r="K85" s="16" t="e">
        <f t="shared" si="101"/>
        <v>#DIV/0!</v>
      </c>
      <c r="L85" s="16">
        <f t="shared" si="102"/>
        <v>220</v>
      </c>
      <c r="M85" s="16">
        <f t="shared" si="106"/>
        <v>250</v>
      </c>
      <c r="N85" s="82"/>
      <c r="O85" s="87" t="s">
        <v>94</v>
      </c>
      <c r="P85" s="84">
        <f t="shared" ref="P85:S85" si="117">P59</f>
        <v>3</v>
      </c>
      <c r="Q85" s="84" t="str">
        <f t="shared" si="117"/>
        <v>2,9</v>
      </c>
      <c r="R85" s="84" t="str">
        <f t="shared" si="117"/>
        <v>2,8</v>
      </c>
      <c r="S85" s="84" t="str">
        <f t="shared" si="117"/>
        <v>2,7</v>
      </c>
      <c r="T85" s="16" t="e">
        <f t="shared" si="104"/>
        <v>#DIV/0!</v>
      </c>
      <c r="U85" s="16">
        <f t="shared" si="108"/>
        <v>200</v>
      </c>
      <c r="V85" s="16">
        <f t="shared" si="109"/>
        <v>250</v>
      </c>
      <c r="W85" s="82"/>
      <c r="X85" s="102" t="s">
        <v>95</v>
      </c>
      <c r="Y85" s="101">
        <f t="shared" si="97"/>
        <v>13.7</v>
      </c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</row>
    <row r="86" spans="1:103" ht="15.75" hidden="1">
      <c r="A86" s="3" t="e">
        <f t="shared" si="98"/>
        <v>#DIV/0!</v>
      </c>
      <c r="B86" s="3">
        <f t="shared" si="94"/>
        <v>190</v>
      </c>
      <c r="C86" s="3">
        <f t="shared" si="99"/>
        <v>200</v>
      </c>
      <c r="D86" s="16"/>
      <c r="E86" s="16"/>
      <c r="F86" s="87" t="s">
        <v>99</v>
      </c>
      <c r="G86" s="85" t="str">
        <f t="shared" ref="G86:J86" si="118">G60</f>
        <v>4,1</v>
      </c>
      <c r="H86" s="85">
        <f t="shared" si="118"/>
        <v>4</v>
      </c>
      <c r="I86" s="85" t="str">
        <f t="shared" si="118"/>
        <v>3,9</v>
      </c>
      <c r="J86" s="85" t="str">
        <f t="shared" si="118"/>
        <v>3,8</v>
      </c>
      <c r="K86" s="16" t="e">
        <f t="shared" si="101"/>
        <v>#DIV/0!</v>
      </c>
      <c r="L86" s="16">
        <f t="shared" si="102"/>
        <v>200</v>
      </c>
      <c r="M86" s="16">
        <f t="shared" si="106"/>
        <v>220</v>
      </c>
      <c r="N86" s="82"/>
      <c r="O86" s="87" t="s">
        <v>98</v>
      </c>
      <c r="P86" s="84" t="str">
        <f t="shared" ref="P86:S86" si="119">P60</f>
        <v>3,1</v>
      </c>
      <c r="Q86" s="84">
        <f t="shared" si="119"/>
        <v>3</v>
      </c>
      <c r="R86" s="84" t="str">
        <f t="shared" si="119"/>
        <v>2,9</v>
      </c>
      <c r="S86" s="84" t="str">
        <f t="shared" si="119"/>
        <v>2,8</v>
      </c>
      <c r="T86" s="16" t="e">
        <f t="shared" si="104"/>
        <v>#DIV/0!</v>
      </c>
      <c r="U86" s="16">
        <f t="shared" si="108"/>
        <v>190</v>
      </c>
      <c r="V86" s="16">
        <f t="shared" si="109"/>
        <v>200</v>
      </c>
      <c r="W86" s="82"/>
      <c r="X86" s="102" t="s">
        <v>99</v>
      </c>
      <c r="Y86" s="101">
        <f t="shared" si="97"/>
        <v>13.8</v>
      </c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</row>
    <row r="87" spans="1:103" ht="15.75" hidden="1">
      <c r="A87" s="3" t="e">
        <f t="shared" si="98"/>
        <v>#DIV/0!</v>
      </c>
      <c r="B87" s="3">
        <f t="shared" si="94"/>
        <v>180</v>
      </c>
      <c r="C87" s="3">
        <f t="shared" si="99"/>
        <v>190</v>
      </c>
      <c r="D87" s="16"/>
      <c r="E87" s="16"/>
      <c r="F87" s="87" t="s">
        <v>102</v>
      </c>
      <c r="G87" s="85" t="str">
        <f t="shared" ref="G87:J87" si="120">G61</f>
        <v>4,2</v>
      </c>
      <c r="H87" s="85" t="str">
        <f t="shared" si="120"/>
        <v>4,1</v>
      </c>
      <c r="I87" s="85">
        <f t="shared" si="120"/>
        <v>4</v>
      </c>
      <c r="J87" s="85" t="str">
        <f t="shared" si="120"/>
        <v>3,9</v>
      </c>
      <c r="K87" s="16" t="e">
        <f t="shared" si="101"/>
        <v>#DIV/0!</v>
      </c>
      <c r="L87" s="16">
        <f t="shared" si="102"/>
        <v>190</v>
      </c>
      <c r="M87" s="16">
        <f t="shared" si="106"/>
        <v>200</v>
      </c>
      <c r="N87" s="82"/>
      <c r="O87" s="87" t="s">
        <v>99</v>
      </c>
      <c r="P87" s="84" t="str">
        <f t="shared" ref="P87:S87" si="121">P61</f>
        <v>3,2</v>
      </c>
      <c r="Q87" s="84" t="str">
        <f t="shared" si="121"/>
        <v>3,1</v>
      </c>
      <c r="R87" s="84">
        <f t="shared" si="121"/>
        <v>3</v>
      </c>
      <c r="S87" s="84" t="str">
        <f t="shared" si="121"/>
        <v>2,9</v>
      </c>
      <c r="T87" s="16" t="e">
        <f t="shared" si="104"/>
        <v>#DIV/0!</v>
      </c>
      <c r="U87" s="16">
        <f t="shared" si="108"/>
        <v>180</v>
      </c>
      <c r="V87" s="16">
        <f t="shared" si="109"/>
        <v>190</v>
      </c>
      <c r="W87" s="82"/>
      <c r="X87" s="102" t="s">
        <v>102</v>
      </c>
      <c r="Y87" s="101">
        <f t="shared" si="97"/>
        <v>13.9</v>
      </c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</row>
    <row r="88" spans="1:103" ht="15.75" hidden="1">
      <c r="A88" s="3" t="e">
        <f t="shared" si="98"/>
        <v>#DIV/0!</v>
      </c>
      <c r="B88" s="3">
        <f t="shared" si="94"/>
        <v>170</v>
      </c>
      <c r="C88" s="3">
        <f t="shared" si="99"/>
        <v>180</v>
      </c>
      <c r="D88" s="16"/>
      <c r="E88" s="16"/>
      <c r="F88" s="87" t="s">
        <v>105</v>
      </c>
      <c r="G88" s="85" t="str">
        <f t="shared" ref="G88:J88" si="122">G62</f>
        <v>4,3</v>
      </c>
      <c r="H88" s="85" t="str">
        <f t="shared" si="122"/>
        <v>4,2</v>
      </c>
      <c r="I88" s="85" t="str">
        <f t="shared" si="122"/>
        <v>4,1</v>
      </c>
      <c r="J88" s="85">
        <f t="shared" si="122"/>
        <v>4</v>
      </c>
      <c r="K88" s="16" t="e">
        <f t="shared" si="101"/>
        <v>#DIV/0!</v>
      </c>
      <c r="L88" s="16">
        <f t="shared" si="102"/>
        <v>180</v>
      </c>
      <c r="M88" s="16">
        <f t="shared" si="106"/>
        <v>190</v>
      </c>
      <c r="N88" s="82"/>
      <c r="O88" s="87" t="s">
        <v>102</v>
      </c>
      <c r="P88" s="84" t="str">
        <f t="shared" ref="P88:S88" si="123">P62</f>
        <v>3,3</v>
      </c>
      <c r="Q88" s="84" t="str">
        <f t="shared" si="123"/>
        <v>3,2</v>
      </c>
      <c r="R88" s="84" t="str">
        <f t="shared" si="123"/>
        <v>3,1</v>
      </c>
      <c r="S88" s="84">
        <f t="shared" si="123"/>
        <v>3</v>
      </c>
      <c r="T88" s="16" t="e">
        <f t="shared" si="104"/>
        <v>#DIV/0!</v>
      </c>
      <c r="U88" s="16">
        <f t="shared" si="108"/>
        <v>170</v>
      </c>
      <c r="V88" s="16">
        <f t="shared" si="109"/>
        <v>180</v>
      </c>
      <c r="W88" s="82"/>
      <c r="X88" s="102" t="s">
        <v>105</v>
      </c>
      <c r="Y88" s="101">
        <f t="shared" si="97"/>
        <v>14</v>
      </c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</row>
    <row r="89" spans="1:103" ht="15.75" hidden="1">
      <c r="A89" s="3" t="e">
        <f t="shared" si="98"/>
        <v>#DIV/0!</v>
      </c>
      <c r="B89" s="3">
        <f t="shared" si="94"/>
        <v>160</v>
      </c>
      <c r="C89" s="3">
        <f t="shared" si="99"/>
        <v>170</v>
      </c>
      <c r="D89" s="16"/>
      <c r="E89" s="16"/>
      <c r="F89" s="87" t="s">
        <v>108</v>
      </c>
      <c r="G89" s="85" t="str">
        <f t="shared" ref="G89:J89" si="124">G63</f>
        <v>4,4</v>
      </c>
      <c r="H89" s="85" t="str">
        <f t="shared" si="124"/>
        <v>4,3</v>
      </c>
      <c r="I89" s="85" t="str">
        <f t="shared" si="124"/>
        <v>4,2</v>
      </c>
      <c r="J89" s="85" t="str">
        <f t="shared" si="124"/>
        <v>4,1</v>
      </c>
      <c r="K89" s="16" t="e">
        <f t="shared" si="101"/>
        <v>#DIV/0!</v>
      </c>
      <c r="L89" s="16">
        <f t="shared" si="102"/>
        <v>170</v>
      </c>
      <c r="M89" s="16">
        <f t="shared" si="106"/>
        <v>180</v>
      </c>
      <c r="N89" s="82"/>
      <c r="O89" s="87" t="s">
        <v>105</v>
      </c>
      <c r="P89" s="84" t="str">
        <f t="shared" ref="P89:S89" si="125">P63</f>
        <v>3,4</v>
      </c>
      <c r="Q89" s="84" t="str">
        <f t="shared" si="125"/>
        <v>3,3</v>
      </c>
      <c r="R89" s="84" t="str">
        <f t="shared" si="125"/>
        <v>3,2</v>
      </c>
      <c r="S89" s="84" t="str">
        <f t="shared" si="125"/>
        <v>3,1</v>
      </c>
      <c r="T89" s="16" t="e">
        <f t="shared" si="104"/>
        <v>#DIV/0!</v>
      </c>
      <c r="U89" s="16">
        <f t="shared" si="108"/>
        <v>160</v>
      </c>
      <c r="V89" s="16">
        <f t="shared" si="109"/>
        <v>170</v>
      </c>
      <c r="W89" s="82"/>
      <c r="X89" s="102" t="s">
        <v>108</v>
      </c>
      <c r="Y89" s="101">
        <f t="shared" si="97"/>
        <v>14.1</v>
      </c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</row>
    <row r="90" spans="1:103" ht="15.75" hidden="1">
      <c r="A90" s="3" t="e">
        <f t="shared" si="98"/>
        <v>#DIV/0!</v>
      </c>
      <c r="B90" s="3">
        <f t="shared" si="94"/>
        <v>150</v>
      </c>
      <c r="C90" s="3">
        <f t="shared" si="99"/>
        <v>160</v>
      </c>
      <c r="D90" s="16"/>
      <c r="E90" s="16"/>
      <c r="F90" s="87" t="s">
        <v>111</v>
      </c>
      <c r="G90" s="85" t="str">
        <f t="shared" ref="G90:J90" si="126">G64</f>
        <v>4,5</v>
      </c>
      <c r="H90" s="85" t="str">
        <f t="shared" si="126"/>
        <v>4,4</v>
      </c>
      <c r="I90" s="85" t="str">
        <f t="shared" si="126"/>
        <v>4,3</v>
      </c>
      <c r="J90" s="85" t="str">
        <f t="shared" si="126"/>
        <v>4,2</v>
      </c>
      <c r="K90" s="16" t="e">
        <f t="shared" si="101"/>
        <v>#DIV/0!</v>
      </c>
      <c r="L90" s="16">
        <f t="shared" si="102"/>
        <v>160</v>
      </c>
      <c r="M90" s="16">
        <f t="shared" si="106"/>
        <v>170</v>
      </c>
      <c r="N90" s="82"/>
      <c r="O90" s="87" t="s">
        <v>108</v>
      </c>
      <c r="P90" s="84" t="str">
        <f t="shared" ref="P90:S90" si="127">P64</f>
        <v>3,5</v>
      </c>
      <c r="Q90" s="84" t="str">
        <f t="shared" si="127"/>
        <v>3,4</v>
      </c>
      <c r="R90" s="84" t="str">
        <f t="shared" si="127"/>
        <v>3,3</v>
      </c>
      <c r="S90" s="84" t="str">
        <f t="shared" si="127"/>
        <v>3,2</v>
      </c>
      <c r="T90" s="16" t="e">
        <f t="shared" si="104"/>
        <v>#DIV/0!</v>
      </c>
      <c r="U90" s="16">
        <f t="shared" si="108"/>
        <v>150</v>
      </c>
      <c r="V90" s="16">
        <f t="shared" si="109"/>
        <v>160</v>
      </c>
      <c r="W90" s="82"/>
      <c r="X90" s="102" t="s">
        <v>111</v>
      </c>
      <c r="Y90" s="101">
        <f t="shared" si="97"/>
        <v>14.2</v>
      </c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</row>
    <row r="91" spans="1:103" ht="15.75" hidden="1">
      <c r="A91" s="3" t="e">
        <f t="shared" si="98"/>
        <v>#DIV/0!</v>
      </c>
      <c r="B91" s="3">
        <f t="shared" si="94"/>
        <v>140</v>
      </c>
      <c r="C91" s="3">
        <f t="shared" si="99"/>
        <v>150</v>
      </c>
      <c r="D91" s="16"/>
      <c r="E91" s="16"/>
      <c r="F91" s="87" t="s">
        <v>114</v>
      </c>
      <c r="G91" s="85" t="str">
        <f t="shared" ref="G91:J91" si="128">G65</f>
        <v>4,6</v>
      </c>
      <c r="H91" s="85" t="str">
        <f t="shared" si="128"/>
        <v>4,5</v>
      </c>
      <c r="I91" s="85" t="str">
        <f t="shared" si="128"/>
        <v>4,4</v>
      </c>
      <c r="J91" s="85" t="str">
        <f t="shared" si="128"/>
        <v>4,3</v>
      </c>
      <c r="K91" s="16" t="e">
        <f t="shared" si="101"/>
        <v>#DIV/0!</v>
      </c>
      <c r="L91" s="16">
        <f t="shared" si="102"/>
        <v>150</v>
      </c>
      <c r="M91" s="16">
        <f t="shared" si="106"/>
        <v>160</v>
      </c>
      <c r="N91" s="82"/>
      <c r="O91" s="87" t="s">
        <v>111</v>
      </c>
      <c r="P91" s="84" t="str">
        <f t="shared" ref="P91:S91" si="129">P65</f>
        <v>3,6</v>
      </c>
      <c r="Q91" s="84" t="str">
        <f t="shared" si="129"/>
        <v>3,5</v>
      </c>
      <c r="R91" s="84" t="str">
        <f t="shared" si="129"/>
        <v>3,4</v>
      </c>
      <c r="S91" s="84" t="str">
        <f t="shared" si="129"/>
        <v>3,3</v>
      </c>
      <c r="T91" s="16" t="e">
        <f t="shared" si="104"/>
        <v>#DIV/0!</v>
      </c>
      <c r="U91" s="16">
        <f t="shared" si="108"/>
        <v>140</v>
      </c>
      <c r="V91" s="16">
        <f t="shared" si="109"/>
        <v>150</v>
      </c>
      <c r="W91" s="82"/>
      <c r="X91" s="102" t="s">
        <v>114</v>
      </c>
      <c r="Y91" s="101">
        <f t="shared" si="97"/>
        <v>14.3</v>
      </c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</row>
    <row r="92" spans="1:103" ht="15.75" hidden="1">
      <c r="A92" s="3" t="e">
        <f t="shared" si="98"/>
        <v>#DIV/0!</v>
      </c>
      <c r="B92" s="3">
        <f t="shared" si="94"/>
        <v>130</v>
      </c>
      <c r="C92" s="3">
        <f t="shared" si="99"/>
        <v>140</v>
      </c>
      <c r="D92" s="16"/>
      <c r="E92" s="16"/>
      <c r="F92" s="87" t="s">
        <v>117</v>
      </c>
      <c r="G92" s="85" t="str">
        <f t="shared" ref="G92:J92" si="130">G66</f>
        <v>4,7</v>
      </c>
      <c r="H92" s="85" t="str">
        <f t="shared" si="130"/>
        <v>4,6</v>
      </c>
      <c r="I92" s="85" t="str">
        <f t="shared" si="130"/>
        <v>4,5</v>
      </c>
      <c r="J92" s="85" t="str">
        <f t="shared" si="130"/>
        <v>4,4</v>
      </c>
      <c r="K92" s="16" t="e">
        <f t="shared" si="101"/>
        <v>#DIV/0!</v>
      </c>
      <c r="L92" s="16">
        <f t="shared" si="102"/>
        <v>140</v>
      </c>
      <c r="M92" s="16">
        <f t="shared" si="106"/>
        <v>150</v>
      </c>
      <c r="N92" s="82"/>
      <c r="O92" s="87" t="s">
        <v>114</v>
      </c>
      <c r="P92" s="84" t="str">
        <f t="shared" ref="P92:S92" si="131">P66</f>
        <v>3,7</v>
      </c>
      <c r="Q92" s="84" t="str">
        <f t="shared" si="131"/>
        <v>3,6</v>
      </c>
      <c r="R92" s="84" t="str">
        <f t="shared" si="131"/>
        <v>3,5</v>
      </c>
      <c r="S92" s="84" t="str">
        <f t="shared" si="131"/>
        <v>3,4</v>
      </c>
      <c r="T92" s="16" t="e">
        <f t="shared" si="104"/>
        <v>#DIV/0!</v>
      </c>
      <c r="U92" s="16">
        <f t="shared" si="108"/>
        <v>130</v>
      </c>
      <c r="V92" s="16">
        <f t="shared" si="109"/>
        <v>140</v>
      </c>
      <c r="W92" s="82"/>
      <c r="X92" s="102" t="s">
        <v>117</v>
      </c>
      <c r="Y92" s="101">
        <f t="shared" si="97"/>
        <v>14.4</v>
      </c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</row>
    <row r="93" spans="1:103" ht="15.75" hidden="1">
      <c r="A93" s="3" t="e">
        <f t="shared" si="98"/>
        <v>#DIV/0!</v>
      </c>
      <c r="B93" s="3">
        <f t="shared" si="94"/>
        <v>120</v>
      </c>
      <c r="C93" s="3">
        <f t="shared" si="99"/>
        <v>130</v>
      </c>
      <c r="D93" s="16"/>
      <c r="E93" s="16"/>
      <c r="F93" s="87" t="s">
        <v>120</v>
      </c>
      <c r="G93" s="85" t="str">
        <f t="shared" ref="G93:J93" si="132">G67</f>
        <v>4,8</v>
      </c>
      <c r="H93" s="85" t="str">
        <f t="shared" si="132"/>
        <v>4,7</v>
      </c>
      <c r="I93" s="85" t="str">
        <f t="shared" si="132"/>
        <v>4,6</v>
      </c>
      <c r="J93" s="85" t="str">
        <f t="shared" si="132"/>
        <v>4,5</v>
      </c>
      <c r="K93" s="16" t="e">
        <f t="shared" si="101"/>
        <v>#DIV/0!</v>
      </c>
      <c r="L93" s="16">
        <f t="shared" si="102"/>
        <v>130</v>
      </c>
      <c r="M93" s="16">
        <f t="shared" si="106"/>
        <v>140</v>
      </c>
      <c r="N93" s="82"/>
      <c r="O93" s="87" t="s">
        <v>117</v>
      </c>
      <c r="P93" s="84" t="str">
        <f t="shared" ref="P93:S93" si="133">P67</f>
        <v>3,8</v>
      </c>
      <c r="Q93" s="84" t="str">
        <f t="shared" si="133"/>
        <v>3,7</v>
      </c>
      <c r="R93" s="84" t="str">
        <f t="shared" si="133"/>
        <v>3,6</v>
      </c>
      <c r="S93" s="84" t="str">
        <f t="shared" si="133"/>
        <v>3,5</v>
      </c>
      <c r="T93" s="16" t="e">
        <f t="shared" si="104"/>
        <v>#DIV/0!</v>
      </c>
      <c r="U93" s="16">
        <f t="shared" si="108"/>
        <v>120</v>
      </c>
      <c r="V93" s="16">
        <f t="shared" si="109"/>
        <v>130</v>
      </c>
      <c r="W93" s="82"/>
      <c r="X93" s="102" t="s">
        <v>120</v>
      </c>
      <c r="Y93" s="101">
        <f t="shared" si="97"/>
        <v>14.5</v>
      </c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</row>
    <row r="94" spans="1:103" ht="15.75" hidden="1">
      <c r="A94" s="3" t="e">
        <f t="shared" si="98"/>
        <v>#DIV/0!</v>
      </c>
      <c r="B94" s="3">
        <f t="shared" si="94"/>
        <v>110</v>
      </c>
      <c r="C94" s="3">
        <f t="shared" si="99"/>
        <v>120</v>
      </c>
      <c r="D94" s="16"/>
      <c r="E94" s="16"/>
      <c r="F94" s="87" t="s">
        <v>123</v>
      </c>
      <c r="G94" s="85" t="str">
        <f t="shared" ref="G94:J94" si="134">G68</f>
        <v>4,9</v>
      </c>
      <c r="H94" s="85" t="str">
        <f t="shared" si="134"/>
        <v>4,8</v>
      </c>
      <c r="I94" s="85" t="str">
        <f t="shared" si="134"/>
        <v>4,7</v>
      </c>
      <c r="J94" s="85" t="str">
        <f t="shared" si="134"/>
        <v>4,6</v>
      </c>
      <c r="K94" s="16" t="e">
        <f t="shared" si="101"/>
        <v>#DIV/0!</v>
      </c>
      <c r="L94" s="16">
        <f t="shared" si="102"/>
        <v>120</v>
      </c>
      <c r="M94" s="16">
        <f t="shared" si="106"/>
        <v>130</v>
      </c>
      <c r="N94" s="82"/>
      <c r="O94" s="87" t="s">
        <v>120</v>
      </c>
      <c r="P94" s="84" t="str">
        <f t="shared" ref="P94:S94" si="135">P68</f>
        <v>3,9</v>
      </c>
      <c r="Q94" s="84" t="str">
        <f t="shared" si="135"/>
        <v>3,8</v>
      </c>
      <c r="R94" s="84" t="str">
        <f t="shared" si="135"/>
        <v>3,7</v>
      </c>
      <c r="S94" s="84" t="str">
        <f t="shared" si="135"/>
        <v>3,6</v>
      </c>
      <c r="T94" s="16" t="e">
        <f t="shared" si="104"/>
        <v>#DIV/0!</v>
      </c>
      <c r="U94" s="16">
        <f t="shared" si="108"/>
        <v>110</v>
      </c>
      <c r="V94" s="16">
        <f t="shared" si="109"/>
        <v>120</v>
      </c>
      <c r="W94" s="82"/>
      <c r="X94" s="102" t="s">
        <v>123</v>
      </c>
      <c r="Y94" s="101">
        <f t="shared" si="97"/>
        <v>14.6</v>
      </c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</row>
    <row r="95" spans="1:103" ht="15.75" hidden="1">
      <c r="A95" s="3" t="e">
        <f t="shared" si="98"/>
        <v>#DIV/0!</v>
      </c>
      <c r="B95" s="3">
        <f t="shared" si="94"/>
        <v>100</v>
      </c>
      <c r="C95" s="3">
        <f t="shared" si="99"/>
        <v>110</v>
      </c>
      <c r="D95" s="16"/>
      <c r="E95" s="16"/>
      <c r="F95" s="87" t="s">
        <v>125</v>
      </c>
      <c r="G95" s="85">
        <f t="shared" ref="G95:J95" si="136">G69</f>
        <v>5</v>
      </c>
      <c r="H95" s="85" t="str">
        <f t="shared" si="136"/>
        <v>4,9</v>
      </c>
      <c r="I95" s="85" t="str">
        <f t="shared" si="136"/>
        <v>4,8</v>
      </c>
      <c r="J95" s="85" t="str">
        <f t="shared" si="136"/>
        <v>4,7</v>
      </c>
      <c r="K95" s="16" t="e">
        <f t="shared" si="101"/>
        <v>#DIV/0!</v>
      </c>
      <c r="L95" s="16">
        <f t="shared" si="102"/>
        <v>110</v>
      </c>
      <c r="M95" s="16">
        <f t="shared" si="106"/>
        <v>120</v>
      </c>
      <c r="N95" s="82"/>
      <c r="O95" s="87" t="s">
        <v>123</v>
      </c>
      <c r="P95" s="84">
        <f t="shared" ref="P95:S95" si="137">P69</f>
        <v>4</v>
      </c>
      <c r="Q95" s="84" t="str">
        <f t="shared" si="137"/>
        <v>3,9</v>
      </c>
      <c r="R95" s="84" t="str">
        <f t="shared" si="137"/>
        <v>3,8</v>
      </c>
      <c r="S95" s="84" t="str">
        <f t="shared" si="137"/>
        <v>3,7</v>
      </c>
      <c r="T95" s="16" t="e">
        <f t="shared" si="104"/>
        <v>#DIV/0!</v>
      </c>
      <c r="U95" s="16">
        <f t="shared" si="108"/>
        <v>100</v>
      </c>
      <c r="V95" s="16">
        <f t="shared" si="109"/>
        <v>110</v>
      </c>
      <c r="W95" s="82"/>
      <c r="X95" s="102" t="s">
        <v>125</v>
      </c>
      <c r="Y95" s="101">
        <f t="shared" si="97"/>
        <v>14.7</v>
      </c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</row>
    <row r="96" spans="1:103" ht="15.75" hidden="1">
      <c r="A96" s="3" t="e">
        <f>IF(AC3&lt;B96,1)</f>
        <v>#DIV/0!</v>
      </c>
      <c r="B96" s="3">
        <f t="shared" si="94"/>
        <v>100</v>
      </c>
      <c r="D96" s="16"/>
      <c r="E96" s="16"/>
      <c r="F96" s="92" t="s">
        <v>126</v>
      </c>
      <c r="G96" s="85">
        <f t="shared" ref="G96:J96" si="138">G70</f>
        <v>550</v>
      </c>
      <c r="H96" s="85">
        <f t="shared" si="138"/>
        <v>540</v>
      </c>
      <c r="I96" s="85">
        <f t="shared" si="138"/>
        <v>530</v>
      </c>
      <c r="J96" s="85">
        <f t="shared" si="138"/>
        <v>520</v>
      </c>
      <c r="K96" s="16" t="e">
        <f t="shared" si="101"/>
        <v>#DIV/0!</v>
      </c>
      <c r="L96" s="16">
        <f t="shared" si="102"/>
        <v>100</v>
      </c>
      <c r="M96" s="16">
        <f t="shared" si="106"/>
        <v>110</v>
      </c>
      <c r="N96" s="91"/>
      <c r="O96" s="87" t="s">
        <v>125</v>
      </c>
      <c r="P96" s="84" t="str">
        <f t="shared" ref="P96:S96" si="139">P70</f>
        <v>4,1</v>
      </c>
      <c r="Q96" s="84">
        <f t="shared" si="139"/>
        <v>4</v>
      </c>
      <c r="R96" s="84" t="str">
        <f t="shared" si="139"/>
        <v>3,9</v>
      </c>
      <c r="S96" s="84" t="str">
        <f t="shared" si="139"/>
        <v>3,8</v>
      </c>
      <c r="T96" s="16" t="e">
        <f>IF($AC$3&lt;U96,1)</f>
        <v>#DIV/0!</v>
      </c>
      <c r="U96" s="16">
        <f t="shared" si="108"/>
        <v>100</v>
      </c>
      <c r="V96" s="16"/>
      <c r="W96" s="91"/>
      <c r="X96" s="103" t="s">
        <v>126</v>
      </c>
      <c r="Y96" s="101">
        <f t="shared" si="97"/>
        <v>15.7</v>
      </c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</row>
    <row r="97" spans="1:103" ht="15.75" hidden="1">
      <c r="D97" s="16"/>
      <c r="E97" s="16"/>
      <c r="F97" s="16"/>
      <c r="G97" s="16"/>
      <c r="H97" s="16"/>
      <c r="I97" s="16"/>
      <c r="J97" s="16"/>
      <c r="K97" s="16" t="e">
        <f t="shared" si="101"/>
        <v>#DIV/0!</v>
      </c>
      <c r="L97" s="16">
        <f>LEFT(O97,2)*1</f>
        <v>50</v>
      </c>
      <c r="M97" s="16">
        <f t="shared" si="106"/>
        <v>100</v>
      </c>
      <c r="N97" s="16"/>
      <c r="O97" s="87" t="s">
        <v>127</v>
      </c>
      <c r="P97" s="84">
        <f t="shared" ref="P97:S97" si="140">P71</f>
        <v>470</v>
      </c>
      <c r="Q97" s="84">
        <f t="shared" si="140"/>
        <v>460</v>
      </c>
      <c r="R97" s="84">
        <f t="shared" si="140"/>
        <v>450</v>
      </c>
      <c r="S97" s="84">
        <f t="shared" si="140"/>
        <v>440</v>
      </c>
      <c r="T97" s="16"/>
      <c r="U97" s="16"/>
      <c r="V97" s="16"/>
      <c r="W97" s="16"/>
      <c r="X97" s="16"/>
      <c r="Y97" s="16"/>
      <c r="Z97" s="124"/>
      <c r="AA97" s="124"/>
      <c r="AB97" s="124"/>
      <c r="AC97" s="124"/>
      <c r="AD97" s="124"/>
      <c r="AE97" s="16"/>
      <c r="AF97" s="125"/>
      <c r="AG97" s="124"/>
      <c r="AH97" s="124"/>
      <c r="AI97" s="124"/>
      <c r="AJ97" s="124"/>
      <c r="AK97" s="124"/>
      <c r="AL97" s="124"/>
      <c r="AM97" s="124"/>
      <c r="AN97" s="124"/>
      <c r="AO97" s="124"/>
      <c r="AP97" s="124"/>
      <c r="AQ97" s="124"/>
      <c r="AR97" s="124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</row>
    <row r="98" spans="1:103" ht="15.75" hidden="1">
      <c r="D98" s="16"/>
      <c r="E98" s="16"/>
      <c r="F98" s="16"/>
      <c r="G98" s="16"/>
      <c r="H98" s="16"/>
      <c r="I98" s="16"/>
      <c r="J98" s="16"/>
      <c r="K98" s="16" t="e">
        <f>IF($AC$3&lt;L98,1)</f>
        <v>#DIV/0!</v>
      </c>
      <c r="L98" s="16">
        <f>LEFT(O98,3)*1</f>
        <v>50</v>
      </c>
      <c r="M98" s="16" t="e">
        <f t="shared" si="106"/>
        <v>#VALUE!</v>
      </c>
      <c r="N98" s="16"/>
      <c r="O98" s="92" t="s">
        <v>128</v>
      </c>
      <c r="P98" s="84">
        <f t="shared" ref="P98:S98" si="141">P72</f>
        <v>460</v>
      </c>
      <c r="Q98" s="84">
        <f t="shared" si="141"/>
        <v>450</v>
      </c>
      <c r="R98" s="84">
        <f t="shared" si="141"/>
        <v>400</v>
      </c>
      <c r="S98" s="84">
        <f t="shared" si="141"/>
        <v>390</v>
      </c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</row>
    <row r="99" spans="1:103" ht="15.75" hidden="1"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</row>
    <row r="100" spans="1:103" ht="15.75" hidden="1">
      <c r="A100" s="3">
        <f>MAX(G100:J100)</f>
        <v>0</v>
      </c>
      <c r="B100" s="3">
        <f>B74+1</f>
        <v>4</v>
      </c>
      <c r="D100" s="16"/>
      <c r="E100" s="16"/>
      <c r="F100" s="43"/>
      <c r="G100" s="43">
        <f>IF(AND($AD$4&gt;=LEFT(G103,1)*1,$AD$4&lt;RIGHT(G103,3)*1),6,0)</f>
        <v>0</v>
      </c>
      <c r="H100" s="43">
        <f>IF(AND($AD$4&gt;=LEFT(H103,3)*1,$AD$4&lt;RIGHT(H103,4)*1),7,0)</f>
        <v>0</v>
      </c>
      <c r="I100" s="43">
        <f>IF(AND($AD$4&gt;=LEFT(I103,4)*1,$AD$4&lt;RIGHT(I103,5)*1),8,0)</f>
        <v>0</v>
      </c>
      <c r="J100" s="43">
        <f>IF($AD$4&gt;=10000,9,0)</f>
        <v>0</v>
      </c>
      <c r="K100" s="16">
        <f>MAX(P100:S100)</f>
        <v>0</v>
      </c>
      <c r="L100" s="16"/>
      <c r="M100" s="16"/>
      <c r="N100" s="16"/>
      <c r="O100" s="43"/>
      <c r="P100" s="43">
        <f>IF(AND($AD$4&gt;=LEFT(P103,1)*1,$AD$4&lt;RIGHT(P103,3)*1),6,0)</f>
        <v>0</v>
      </c>
      <c r="Q100" s="43">
        <f>IF(AND($AD$4&gt;=LEFT(Q103,3)*1,$AD$4&lt;RIGHT(Q103,4)*1),7,0)</f>
        <v>0</v>
      </c>
      <c r="R100" s="43">
        <f>IF(AND($AD$4&gt;=LEFT(R103,4)*1,$AD$4&lt;RIGHT(R103,5)*1),8,0)</f>
        <v>0</v>
      </c>
      <c r="S100" s="43">
        <f>IF($AD$4&gt;=10000,9,0)</f>
        <v>0</v>
      </c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</row>
    <row r="101" spans="1:103" ht="36" hidden="1" customHeight="1">
      <c r="D101" s="16"/>
      <c r="E101" s="16"/>
      <c r="F101" s="95" t="s">
        <v>43</v>
      </c>
      <c r="G101" s="126" t="s">
        <v>49</v>
      </c>
      <c r="H101" s="127"/>
      <c r="I101" s="127"/>
      <c r="J101" s="128"/>
      <c r="K101" s="67"/>
      <c r="L101" s="67"/>
      <c r="M101" s="67"/>
      <c r="N101" s="68"/>
      <c r="O101" s="95" t="s">
        <v>44</v>
      </c>
      <c r="P101" s="126" t="s">
        <v>49</v>
      </c>
      <c r="Q101" s="127"/>
      <c r="R101" s="127"/>
      <c r="S101" s="128"/>
      <c r="T101" s="67"/>
      <c r="U101" s="67"/>
      <c r="V101" s="67"/>
      <c r="W101" s="68"/>
      <c r="X101" s="96" t="s">
        <v>45</v>
      </c>
      <c r="Y101" s="97" t="s">
        <v>49</v>
      </c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</row>
    <row r="102" spans="1:103" ht="15.75" hidden="1">
      <c r="D102" s="16"/>
      <c r="E102" s="16"/>
      <c r="F102" s="131" t="s">
        <v>50</v>
      </c>
      <c r="G102" s="121" t="s">
        <v>51</v>
      </c>
      <c r="H102" s="122"/>
      <c r="I102" s="122"/>
      <c r="J102" s="123"/>
      <c r="K102" s="71"/>
      <c r="L102" s="71"/>
      <c r="M102" s="71"/>
      <c r="N102" s="72"/>
      <c r="O102" s="131" t="s">
        <v>50</v>
      </c>
      <c r="P102" s="121" t="s">
        <v>51</v>
      </c>
      <c r="Q102" s="122"/>
      <c r="R102" s="122"/>
      <c r="S102" s="123"/>
      <c r="T102" s="71"/>
      <c r="U102" s="71"/>
      <c r="V102" s="71"/>
      <c r="W102" s="72"/>
      <c r="X102" s="129" t="s">
        <v>50</v>
      </c>
      <c r="Y102" s="98" t="s">
        <v>51</v>
      </c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</row>
    <row r="103" spans="1:103" ht="15.75" hidden="1">
      <c r="D103" s="16"/>
      <c r="E103" s="16"/>
      <c r="F103" s="132"/>
      <c r="G103" s="77" t="s">
        <v>52</v>
      </c>
      <c r="H103" s="77" t="s">
        <v>53</v>
      </c>
      <c r="I103" s="77" t="s">
        <v>54</v>
      </c>
      <c r="J103" s="77" t="s">
        <v>55</v>
      </c>
      <c r="K103" s="75"/>
      <c r="L103" s="75"/>
      <c r="M103" s="75"/>
      <c r="N103" s="76"/>
      <c r="O103" s="132"/>
      <c r="P103" s="77" t="s">
        <v>52</v>
      </c>
      <c r="Q103" s="77" t="s">
        <v>53</v>
      </c>
      <c r="R103" s="77" t="s">
        <v>54</v>
      </c>
      <c r="S103" s="77" t="s">
        <v>55</v>
      </c>
      <c r="T103" s="75"/>
      <c r="U103" s="75"/>
      <c r="V103" s="75"/>
      <c r="W103" s="76"/>
      <c r="X103" s="130"/>
      <c r="Y103" s="99" t="s">
        <v>56</v>
      </c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</row>
    <row r="104" spans="1:103" ht="15.75" hidden="1">
      <c r="A104" s="3" t="e">
        <f>IF($AC$4&gt;1000,1)</f>
        <v>#DIV/0!</v>
      </c>
      <c r="B104" s="3">
        <v>1000</v>
      </c>
      <c r="D104" s="16"/>
      <c r="E104" s="16"/>
      <c r="F104" s="83" t="s">
        <v>57</v>
      </c>
      <c r="G104" s="85" t="str">
        <f>G78</f>
        <v>3,3</v>
      </c>
      <c r="H104" s="85" t="str">
        <f t="shared" ref="H104:J104" si="142">H78</f>
        <v>3,2</v>
      </c>
      <c r="I104" s="85" t="str">
        <f t="shared" si="142"/>
        <v>3,1</v>
      </c>
      <c r="J104" s="85">
        <f t="shared" si="142"/>
        <v>3</v>
      </c>
      <c r="K104" s="16" t="e">
        <f>IF($AC$4&gt;1000,1)</f>
        <v>#DIV/0!</v>
      </c>
      <c r="L104" s="16">
        <v>1000</v>
      </c>
      <c r="M104" s="16"/>
      <c r="N104" s="82"/>
      <c r="O104" s="83" t="s">
        <v>57</v>
      </c>
      <c r="P104" s="84" t="str">
        <f>P78</f>
        <v>2,1</v>
      </c>
      <c r="Q104" s="84">
        <f t="shared" ref="Q104:S104" si="143">Q78</f>
        <v>2</v>
      </c>
      <c r="R104" s="84" t="str">
        <f t="shared" si="143"/>
        <v>1,9</v>
      </c>
      <c r="S104" s="84" t="str">
        <f t="shared" si="143"/>
        <v>1,8</v>
      </c>
      <c r="T104" s="16" t="e">
        <f>IF($AC$4&gt;1000,1)</f>
        <v>#DIV/0!</v>
      </c>
      <c r="U104" s="16">
        <v>1000</v>
      </c>
      <c r="V104" s="16"/>
      <c r="W104" s="82"/>
      <c r="X104" s="100" t="s">
        <v>57</v>
      </c>
      <c r="Y104" s="101">
        <f>Y78</f>
        <v>13.7</v>
      </c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</row>
    <row r="105" spans="1:103" ht="15.75" hidden="1">
      <c r="A105" s="3" t="e">
        <f>IF(AND($AC$4&gt;=B105,$AC$4&lt;C105),1)</f>
        <v>#DIV/0!</v>
      </c>
      <c r="B105" s="3">
        <f t="shared" ref="B105:B122" si="144">LEFT(F105,3)*1</f>
        <v>800</v>
      </c>
      <c r="C105" s="3">
        <f>RIGHT(F105,4)*1</f>
        <v>1000</v>
      </c>
      <c r="D105" s="16"/>
      <c r="E105" s="16"/>
      <c r="F105" s="87" t="s">
        <v>66</v>
      </c>
      <c r="G105" s="85" t="str">
        <f t="shared" ref="G105:J105" si="145">G79</f>
        <v>3,4</v>
      </c>
      <c r="H105" s="85" t="str">
        <f t="shared" si="145"/>
        <v>3,3</v>
      </c>
      <c r="I105" s="85" t="str">
        <f t="shared" si="145"/>
        <v>3,2</v>
      </c>
      <c r="J105" s="85" t="str">
        <f t="shared" si="145"/>
        <v>3,1</v>
      </c>
      <c r="K105" s="16" t="e">
        <f>IF(AND($AC$4&gt;=L105,$AC$4&lt;M105),1)</f>
        <v>#DIV/0!</v>
      </c>
      <c r="L105" s="16">
        <f>LEFT(O105,3)*1</f>
        <v>800</v>
      </c>
      <c r="M105" s="16">
        <f>RIGHT(O105,4)*1</f>
        <v>1000</v>
      </c>
      <c r="N105" s="82"/>
      <c r="O105" s="87" t="s">
        <v>66</v>
      </c>
      <c r="P105" s="84" t="str">
        <f t="shared" ref="P105:S105" si="146">P79</f>
        <v>2,3</v>
      </c>
      <c r="Q105" s="84" t="str">
        <f t="shared" si="146"/>
        <v>2,2</v>
      </c>
      <c r="R105" s="84" t="str">
        <f t="shared" si="146"/>
        <v>2,1</v>
      </c>
      <c r="S105" s="84">
        <f t="shared" si="146"/>
        <v>2</v>
      </c>
      <c r="T105" s="16" t="e">
        <f>IF(AND($AC$4&gt;=U105,$AC$4&lt;V105),1)</f>
        <v>#DIV/0!</v>
      </c>
      <c r="U105" s="16">
        <f>LEFT(X105,3)*1</f>
        <v>800</v>
      </c>
      <c r="V105" s="16">
        <f>RIGHT(X105,4)*1</f>
        <v>1000</v>
      </c>
      <c r="W105" s="82"/>
      <c r="X105" s="102" t="s">
        <v>66</v>
      </c>
      <c r="Y105" s="101">
        <f t="shared" ref="Y105:Y122" si="147">Y79</f>
        <v>13.7</v>
      </c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</row>
    <row r="106" spans="1:103" ht="15.75" hidden="1">
      <c r="A106" s="3" t="e">
        <f t="shared" ref="A106:A121" si="148">IF(AND($AC$4&gt;=B106,$AC$4&lt;C106),1)</f>
        <v>#DIV/0!</v>
      </c>
      <c r="B106" s="3">
        <f t="shared" si="144"/>
        <v>600</v>
      </c>
      <c r="C106" s="3">
        <f t="shared" ref="C106:C121" si="149">RIGHT(F106,3)*1</f>
        <v>800</v>
      </c>
      <c r="D106" s="16"/>
      <c r="E106" s="16"/>
      <c r="F106" s="87" t="s">
        <v>71</v>
      </c>
      <c r="G106" s="85">
        <f t="shared" ref="G106:J106" si="150">G80</f>
        <v>3.5</v>
      </c>
      <c r="H106" s="85" t="str">
        <f t="shared" si="150"/>
        <v>3,4</v>
      </c>
      <c r="I106" s="85" t="str">
        <f t="shared" si="150"/>
        <v>3,3</v>
      </c>
      <c r="J106" s="85" t="str">
        <f t="shared" si="150"/>
        <v>3,2</v>
      </c>
      <c r="K106" s="16" t="e">
        <f t="shared" ref="K106:K123" si="151">IF(AND($AC$4&gt;=L106,$AC$4&lt;M106),1)</f>
        <v>#DIV/0!</v>
      </c>
      <c r="L106" s="16">
        <f t="shared" ref="L106:L122" si="152">LEFT(O106,3)*1</f>
        <v>600</v>
      </c>
      <c r="M106" s="16">
        <f>RIGHT(O106,3)*1</f>
        <v>800</v>
      </c>
      <c r="N106" s="82"/>
      <c r="O106" s="87" t="s">
        <v>71</v>
      </c>
      <c r="P106" s="84" t="str">
        <f t="shared" ref="P106:S106" si="153">P80</f>
        <v>2,5</v>
      </c>
      <c r="Q106" s="84" t="str">
        <f t="shared" si="153"/>
        <v>2,4</v>
      </c>
      <c r="R106" s="84" t="str">
        <f t="shared" si="153"/>
        <v>2,3</v>
      </c>
      <c r="S106" s="84" t="str">
        <f t="shared" si="153"/>
        <v>2,2</v>
      </c>
      <c r="T106" s="16" t="e">
        <f t="shared" ref="T106:T121" si="154">IF(AND($AC$4&gt;=U106,$AC$4&lt;V106),1)</f>
        <v>#DIV/0!</v>
      </c>
      <c r="U106" s="16">
        <f>LEFT(X106,3)*1</f>
        <v>600</v>
      </c>
      <c r="V106" s="16">
        <f>RIGHT(X106,3)*1</f>
        <v>800</v>
      </c>
      <c r="W106" s="82"/>
      <c r="X106" s="102" t="s">
        <v>71</v>
      </c>
      <c r="Y106" s="101">
        <f t="shared" si="147"/>
        <v>13.7</v>
      </c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</row>
    <row r="107" spans="1:103" ht="15.75" hidden="1">
      <c r="A107" s="3" t="e">
        <f t="shared" si="148"/>
        <v>#DIV/0!</v>
      </c>
      <c r="B107" s="3">
        <f t="shared" si="144"/>
        <v>500</v>
      </c>
      <c r="C107" s="3">
        <f t="shared" si="149"/>
        <v>600</v>
      </c>
      <c r="D107" s="16"/>
      <c r="E107" s="16"/>
      <c r="F107" s="87" t="s">
        <v>78</v>
      </c>
      <c r="G107" s="85" t="str">
        <f t="shared" ref="G107:J107" si="155">G81</f>
        <v>3,6</v>
      </c>
      <c r="H107" s="85" t="str">
        <f t="shared" si="155"/>
        <v>3,5</v>
      </c>
      <c r="I107" s="85" t="str">
        <f t="shared" si="155"/>
        <v>3,4</v>
      </c>
      <c r="J107" s="85" t="str">
        <f t="shared" si="155"/>
        <v>3,3</v>
      </c>
      <c r="K107" s="16" t="e">
        <f t="shared" si="151"/>
        <v>#DIV/0!</v>
      </c>
      <c r="L107" s="16">
        <f t="shared" si="152"/>
        <v>400</v>
      </c>
      <c r="M107" s="16">
        <f t="shared" ref="M107:M124" si="156">RIGHT(O107,3)*1</f>
        <v>600</v>
      </c>
      <c r="N107" s="82"/>
      <c r="O107" s="87" t="s">
        <v>76</v>
      </c>
      <c r="P107" s="84" t="str">
        <f t="shared" ref="P107:S107" si="157">P81</f>
        <v>2,6</v>
      </c>
      <c r="Q107" s="84" t="str">
        <f t="shared" si="157"/>
        <v>2,5</v>
      </c>
      <c r="R107" s="84" t="str">
        <f t="shared" si="157"/>
        <v>2,4</v>
      </c>
      <c r="S107" s="84" t="str">
        <f t="shared" si="157"/>
        <v>2,3</v>
      </c>
      <c r="T107" s="16" t="e">
        <f t="shared" si="154"/>
        <v>#DIV/0!</v>
      </c>
      <c r="U107" s="16">
        <f t="shared" ref="U107:U122" si="158">LEFT(X107,3)*1</f>
        <v>500</v>
      </c>
      <c r="V107" s="16">
        <f t="shared" ref="V107:V121" si="159">RIGHT(X107,3)*1</f>
        <v>600</v>
      </c>
      <c r="W107" s="82"/>
      <c r="X107" s="102" t="s">
        <v>78</v>
      </c>
      <c r="Y107" s="101">
        <f t="shared" si="147"/>
        <v>13.7</v>
      </c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</row>
    <row r="108" spans="1:103" ht="15.75" hidden="1">
      <c r="A108" s="3" t="e">
        <f t="shared" si="148"/>
        <v>#DIV/0!</v>
      </c>
      <c r="B108" s="3">
        <f t="shared" si="144"/>
        <v>400</v>
      </c>
      <c r="C108" s="3">
        <f t="shared" si="149"/>
        <v>500</v>
      </c>
      <c r="D108" s="16"/>
      <c r="E108" s="16"/>
      <c r="F108" s="87" t="s">
        <v>83</v>
      </c>
      <c r="G108" s="85" t="str">
        <f t="shared" ref="G108:J108" si="160">G82</f>
        <v>3,7</v>
      </c>
      <c r="H108" s="85" t="str">
        <f t="shared" si="160"/>
        <v>3,6</v>
      </c>
      <c r="I108" s="85" t="str">
        <f t="shared" si="160"/>
        <v>3,5</v>
      </c>
      <c r="J108" s="85" t="str">
        <f t="shared" si="160"/>
        <v>3,4</v>
      </c>
      <c r="K108" s="16" t="e">
        <f t="shared" si="151"/>
        <v>#DIV/0!</v>
      </c>
      <c r="L108" s="16">
        <f t="shared" si="152"/>
        <v>350</v>
      </c>
      <c r="M108" s="16">
        <f t="shared" si="156"/>
        <v>400</v>
      </c>
      <c r="N108" s="82"/>
      <c r="O108" s="87" t="s">
        <v>81</v>
      </c>
      <c r="P108" s="84" t="str">
        <f t="shared" ref="P108:S108" si="161">P82</f>
        <v>2,7</v>
      </c>
      <c r="Q108" s="84" t="str">
        <f t="shared" si="161"/>
        <v>2,6</v>
      </c>
      <c r="R108" s="84" t="str">
        <f t="shared" si="161"/>
        <v>2,5</v>
      </c>
      <c r="S108" s="84" t="str">
        <f t="shared" si="161"/>
        <v>2,4</v>
      </c>
      <c r="T108" s="16" t="e">
        <f t="shared" si="154"/>
        <v>#DIV/0!</v>
      </c>
      <c r="U108" s="16">
        <f t="shared" si="158"/>
        <v>400</v>
      </c>
      <c r="V108" s="16">
        <f t="shared" si="159"/>
        <v>500</v>
      </c>
      <c r="W108" s="82"/>
      <c r="X108" s="102" t="s">
        <v>83</v>
      </c>
      <c r="Y108" s="101">
        <f t="shared" si="147"/>
        <v>13.7</v>
      </c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</row>
    <row r="109" spans="1:103" ht="15.75" hidden="1">
      <c r="A109" s="3" t="e">
        <f t="shared" si="148"/>
        <v>#DIV/0!</v>
      </c>
      <c r="B109" s="3">
        <f t="shared" si="144"/>
        <v>300</v>
      </c>
      <c r="C109" s="3">
        <f t="shared" si="149"/>
        <v>400</v>
      </c>
      <c r="D109" s="16"/>
      <c r="E109" s="16"/>
      <c r="F109" s="87" t="s">
        <v>88</v>
      </c>
      <c r="G109" s="85" t="str">
        <f t="shared" ref="G109:J109" si="162">G83</f>
        <v>3,8</v>
      </c>
      <c r="H109" s="85" t="str">
        <f t="shared" si="162"/>
        <v>3,7</v>
      </c>
      <c r="I109" s="85" t="str">
        <f t="shared" si="162"/>
        <v>3,6</v>
      </c>
      <c r="J109" s="85" t="str">
        <f t="shared" si="162"/>
        <v>3,5</v>
      </c>
      <c r="K109" s="16" t="e">
        <f t="shared" si="151"/>
        <v>#DIV/0!</v>
      </c>
      <c r="L109" s="16">
        <f t="shared" si="152"/>
        <v>300</v>
      </c>
      <c r="M109" s="16">
        <f t="shared" si="156"/>
        <v>350</v>
      </c>
      <c r="N109" s="82"/>
      <c r="O109" s="87" t="s">
        <v>86</v>
      </c>
      <c r="P109" s="84" t="str">
        <f t="shared" ref="P109:S109" si="163">P83</f>
        <v>2,8</v>
      </c>
      <c r="Q109" s="84" t="str">
        <f t="shared" si="163"/>
        <v>2,7</v>
      </c>
      <c r="R109" s="84" t="str">
        <f t="shared" si="163"/>
        <v>2,6</v>
      </c>
      <c r="S109" s="84" t="str">
        <f t="shared" si="163"/>
        <v>2,5</v>
      </c>
      <c r="T109" s="16" t="e">
        <f t="shared" si="154"/>
        <v>#DIV/0!</v>
      </c>
      <c r="U109" s="16">
        <f t="shared" si="158"/>
        <v>300</v>
      </c>
      <c r="V109" s="16">
        <f t="shared" si="159"/>
        <v>400</v>
      </c>
      <c r="W109" s="82"/>
      <c r="X109" s="102" t="s">
        <v>88</v>
      </c>
      <c r="Y109" s="101">
        <f t="shared" si="147"/>
        <v>13.7</v>
      </c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</row>
    <row r="110" spans="1:103" ht="15.75" hidden="1">
      <c r="A110" s="3" t="e">
        <f t="shared" si="148"/>
        <v>#DIV/0!</v>
      </c>
      <c r="B110" s="3">
        <f t="shared" si="144"/>
        <v>250</v>
      </c>
      <c r="C110" s="3">
        <f t="shared" si="149"/>
        <v>300</v>
      </c>
      <c r="D110" s="16"/>
      <c r="E110" s="16"/>
      <c r="F110" s="87" t="s">
        <v>91</v>
      </c>
      <c r="G110" s="85" t="str">
        <f t="shared" ref="G110:J110" si="164">G84</f>
        <v>3,9</v>
      </c>
      <c r="H110" s="85" t="str">
        <f t="shared" si="164"/>
        <v>3,8</v>
      </c>
      <c r="I110" s="85" t="str">
        <f t="shared" si="164"/>
        <v>3,7</v>
      </c>
      <c r="J110" s="85" t="str">
        <f t="shared" si="164"/>
        <v>3,6</v>
      </c>
      <c r="K110" s="16" t="e">
        <f t="shared" si="151"/>
        <v>#DIV/0!</v>
      </c>
      <c r="L110" s="16">
        <f t="shared" si="152"/>
        <v>250</v>
      </c>
      <c r="M110" s="16">
        <f t="shared" si="156"/>
        <v>300</v>
      </c>
      <c r="N110" s="82"/>
      <c r="O110" s="87" t="s">
        <v>91</v>
      </c>
      <c r="P110" s="84" t="str">
        <f t="shared" ref="P110:S110" si="165">P84</f>
        <v>2,9</v>
      </c>
      <c r="Q110" s="84" t="str">
        <f t="shared" si="165"/>
        <v>2,8</v>
      </c>
      <c r="R110" s="84" t="str">
        <f t="shared" si="165"/>
        <v>2,7</v>
      </c>
      <c r="S110" s="84" t="str">
        <f t="shared" si="165"/>
        <v>2,6</v>
      </c>
      <c r="T110" s="16" t="e">
        <f t="shared" si="154"/>
        <v>#DIV/0!</v>
      </c>
      <c r="U110" s="16">
        <f t="shared" si="158"/>
        <v>250</v>
      </c>
      <c r="V110" s="16">
        <f t="shared" si="159"/>
        <v>300</v>
      </c>
      <c r="W110" s="82"/>
      <c r="X110" s="102" t="s">
        <v>91</v>
      </c>
      <c r="Y110" s="101">
        <f t="shared" si="147"/>
        <v>13.7</v>
      </c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</row>
    <row r="111" spans="1:103" ht="15.75" hidden="1">
      <c r="A111" s="3" t="e">
        <f t="shared" si="148"/>
        <v>#DIV/0!</v>
      </c>
      <c r="B111" s="3">
        <f t="shared" si="144"/>
        <v>200</v>
      </c>
      <c r="C111" s="3">
        <f t="shared" si="149"/>
        <v>250</v>
      </c>
      <c r="D111" s="16"/>
      <c r="E111" s="16"/>
      <c r="F111" s="87" t="s">
        <v>95</v>
      </c>
      <c r="G111" s="85">
        <f t="shared" ref="G111:J111" si="166">G85</f>
        <v>4</v>
      </c>
      <c r="H111" s="85" t="str">
        <f t="shared" si="166"/>
        <v>3,9</v>
      </c>
      <c r="I111" s="85" t="str">
        <f t="shared" si="166"/>
        <v>3,8</v>
      </c>
      <c r="J111" s="85" t="str">
        <f t="shared" si="166"/>
        <v>3,7</v>
      </c>
      <c r="K111" s="16" t="e">
        <f t="shared" si="151"/>
        <v>#DIV/0!</v>
      </c>
      <c r="L111" s="16">
        <f t="shared" si="152"/>
        <v>220</v>
      </c>
      <c r="M111" s="16">
        <f t="shared" si="156"/>
        <v>250</v>
      </c>
      <c r="N111" s="82"/>
      <c r="O111" s="87" t="s">
        <v>94</v>
      </c>
      <c r="P111" s="84">
        <f t="shared" ref="P111:S111" si="167">P85</f>
        <v>3</v>
      </c>
      <c r="Q111" s="84" t="str">
        <f t="shared" si="167"/>
        <v>2,9</v>
      </c>
      <c r="R111" s="84" t="str">
        <f t="shared" si="167"/>
        <v>2,8</v>
      </c>
      <c r="S111" s="84" t="str">
        <f t="shared" si="167"/>
        <v>2,7</v>
      </c>
      <c r="T111" s="16" t="e">
        <f t="shared" si="154"/>
        <v>#DIV/0!</v>
      </c>
      <c r="U111" s="16">
        <f t="shared" si="158"/>
        <v>200</v>
      </c>
      <c r="V111" s="16">
        <f t="shared" si="159"/>
        <v>250</v>
      </c>
      <c r="W111" s="82"/>
      <c r="X111" s="102" t="s">
        <v>95</v>
      </c>
      <c r="Y111" s="101">
        <f t="shared" si="147"/>
        <v>13.7</v>
      </c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</row>
    <row r="112" spans="1:103" ht="15.75" hidden="1">
      <c r="A112" s="3" t="e">
        <f t="shared" si="148"/>
        <v>#DIV/0!</v>
      </c>
      <c r="B112" s="3">
        <f t="shared" si="144"/>
        <v>190</v>
      </c>
      <c r="C112" s="3">
        <f t="shared" si="149"/>
        <v>200</v>
      </c>
      <c r="D112" s="16"/>
      <c r="E112" s="16"/>
      <c r="F112" s="87" t="s">
        <v>99</v>
      </c>
      <c r="G112" s="85" t="str">
        <f t="shared" ref="G112:J112" si="168">G86</f>
        <v>4,1</v>
      </c>
      <c r="H112" s="85">
        <f t="shared" si="168"/>
        <v>4</v>
      </c>
      <c r="I112" s="85" t="str">
        <f t="shared" si="168"/>
        <v>3,9</v>
      </c>
      <c r="J112" s="85" t="str">
        <f t="shared" si="168"/>
        <v>3,8</v>
      </c>
      <c r="K112" s="16" t="e">
        <f t="shared" si="151"/>
        <v>#DIV/0!</v>
      </c>
      <c r="L112" s="16">
        <f t="shared" si="152"/>
        <v>200</v>
      </c>
      <c r="M112" s="16">
        <f t="shared" si="156"/>
        <v>220</v>
      </c>
      <c r="N112" s="82"/>
      <c r="O112" s="87" t="s">
        <v>98</v>
      </c>
      <c r="P112" s="84" t="str">
        <f t="shared" ref="P112:S112" si="169">P86</f>
        <v>3,1</v>
      </c>
      <c r="Q112" s="84">
        <f t="shared" si="169"/>
        <v>3</v>
      </c>
      <c r="R112" s="84" t="str">
        <f t="shared" si="169"/>
        <v>2,9</v>
      </c>
      <c r="S112" s="84" t="str">
        <f t="shared" si="169"/>
        <v>2,8</v>
      </c>
      <c r="T112" s="16" t="e">
        <f t="shared" si="154"/>
        <v>#DIV/0!</v>
      </c>
      <c r="U112" s="16">
        <f t="shared" si="158"/>
        <v>190</v>
      </c>
      <c r="V112" s="16">
        <f t="shared" si="159"/>
        <v>200</v>
      </c>
      <c r="W112" s="82"/>
      <c r="X112" s="102" t="s">
        <v>99</v>
      </c>
      <c r="Y112" s="101">
        <f t="shared" si="147"/>
        <v>13.8</v>
      </c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</row>
    <row r="113" spans="1:103" ht="15.75" hidden="1">
      <c r="A113" s="3" t="e">
        <f t="shared" si="148"/>
        <v>#DIV/0!</v>
      </c>
      <c r="B113" s="3">
        <f t="shared" si="144"/>
        <v>180</v>
      </c>
      <c r="C113" s="3">
        <f t="shared" si="149"/>
        <v>190</v>
      </c>
      <c r="D113" s="16"/>
      <c r="E113" s="16"/>
      <c r="F113" s="87" t="s">
        <v>102</v>
      </c>
      <c r="G113" s="85" t="str">
        <f t="shared" ref="G113:J113" si="170">G87</f>
        <v>4,2</v>
      </c>
      <c r="H113" s="85" t="str">
        <f t="shared" si="170"/>
        <v>4,1</v>
      </c>
      <c r="I113" s="85">
        <f t="shared" si="170"/>
        <v>4</v>
      </c>
      <c r="J113" s="85" t="str">
        <f t="shared" si="170"/>
        <v>3,9</v>
      </c>
      <c r="K113" s="16" t="e">
        <f t="shared" si="151"/>
        <v>#DIV/0!</v>
      </c>
      <c r="L113" s="16">
        <f t="shared" si="152"/>
        <v>190</v>
      </c>
      <c r="M113" s="16">
        <f t="shared" si="156"/>
        <v>200</v>
      </c>
      <c r="N113" s="82"/>
      <c r="O113" s="87" t="s">
        <v>99</v>
      </c>
      <c r="P113" s="84" t="str">
        <f t="shared" ref="P113:S113" si="171">P87</f>
        <v>3,2</v>
      </c>
      <c r="Q113" s="84" t="str">
        <f t="shared" si="171"/>
        <v>3,1</v>
      </c>
      <c r="R113" s="84">
        <f t="shared" si="171"/>
        <v>3</v>
      </c>
      <c r="S113" s="84" t="str">
        <f t="shared" si="171"/>
        <v>2,9</v>
      </c>
      <c r="T113" s="16" t="e">
        <f t="shared" si="154"/>
        <v>#DIV/0!</v>
      </c>
      <c r="U113" s="16">
        <f t="shared" si="158"/>
        <v>180</v>
      </c>
      <c r="V113" s="16">
        <f t="shared" si="159"/>
        <v>190</v>
      </c>
      <c r="W113" s="82"/>
      <c r="X113" s="102" t="s">
        <v>102</v>
      </c>
      <c r="Y113" s="101">
        <f t="shared" si="147"/>
        <v>13.9</v>
      </c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</row>
    <row r="114" spans="1:103" ht="15.75" hidden="1">
      <c r="A114" s="3" t="e">
        <f t="shared" si="148"/>
        <v>#DIV/0!</v>
      </c>
      <c r="B114" s="3">
        <f t="shared" si="144"/>
        <v>170</v>
      </c>
      <c r="C114" s="3">
        <f t="shared" si="149"/>
        <v>180</v>
      </c>
      <c r="D114" s="16"/>
      <c r="E114" s="16"/>
      <c r="F114" s="87" t="s">
        <v>105</v>
      </c>
      <c r="G114" s="85" t="str">
        <f t="shared" ref="G114:J114" si="172">G88</f>
        <v>4,3</v>
      </c>
      <c r="H114" s="85" t="str">
        <f t="shared" si="172"/>
        <v>4,2</v>
      </c>
      <c r="I114" s="85" t="str">
        <f t="shared" si="172"/>
        <v>4,1</v>
      </c>
      <c r="J114" s="85">
        <f t="shared" si="172"/>
        <v>4</v>
      </c>
      <c r="K114" s="16" t="e">
        <f t="shared" si="151"/>
        <v>#DIV/0!</v>
      </c>
      <c r="L114" s="16">
        <f t="shared" si="152"/>
        <v>180</v>
      </c>
      <c r="M114" s="16">
        <f t="shared" si="156"/>
        <v>190</v>
      </c>
      <c r="N114" s="82"/>
      <c r="O114" s="87" t="s">
        <v>102</v>
      </c>
      <c r="P114" s="84" t="str">
        <f t="shared" ref="P114:S114" si="173">P88</f>
        <v>3,3</v>
      </c>
      <c r="Q114" s="84" t="str">
        <f t="shared" si="173"/>
        <v>3,2</v>
      </c>
      <c r="R114" s="84" t="str">
        <f t="shared" si="173"/>
        <v>3,1</v>
      </c>
      <c r="S114" s="84">
        <f t="shared" si="173"/>
        <v>3</v>
      </c>
      <c r="T114" s="16" t="e">
        <f t="shared" si="154"/>
        <v>#DIV/0!</v>
      </c>
      <c r="U114" s="16">
        <f t="shared" si="158"/>
        <v>170</v>
      </c>
      <c r="V114" s="16">
        <f t="shared" si="159"/>
        <v>180</v>
      </c>
      <c r="W114" s="82"/>
      <c r="X114" s="102" t="s">
        <v>105</v>
      </c>
      <c r="Y114" s="101">
        <f t="shared" si="147"/>
        <v>14</v>
      </c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</row>
    <row r="115" spans="1:103" ht="15.75" hidden="1">
      <c r="A115" s="3" t="e">
        <f t="shared" si="148"/>
        <v>#DIV/0!</v>
      </c>
      <c r="B115" s="3">
        <f t="shared" si="144"/>
        <v>160</v>
      </c>
      <c r="C115" s="3">
        <f t="shared" si="149"/>
        <v>170</v>
      </c>
      <c r="D115" s="16"/>
      <c r="E115" s="16"/>
      <c r="F115" s="87" t="s">
        <v>108</v>
      </c>
      <c r="G115" s="85" t="str">
        <f t="shared" ref="G115:J115" si="174">G89</f>
        <v>4,4</v>
      </c>
      <c r="H115" s="85" t="str">
        <f t="shared" si="174"/>
        <v>4,3</v>
      </c>
      <c r="I115" s="85" t="str">
        <f t="shared" si="174"/>
        <v>4,2</v>
      </c>
      <c r="J115" s="85" t="str">
        <f t="shared" si="174"/>
        <v>4,1</v>
      </c>
      <c r="K115" s="16" t="e">
        <f t="shared" si="151"/>
        <v>#DIV/0!</v>
      </c>
      <c r="L115" s="16">
        <f t="shared" si="152"/>
        <v>170</v>
      </c>
      <c r="M115" s="16">
        <f t="shared" si="156"/>
        <v>180</v>
      </c>
      <c r="N115" s="82"/>
      <c r="O115" s="87" t="s">
        <v>105</v>
      </c>
      <c r="P115" s="84" t="str">
        <f t="shared" ref="P115:S115" si="175">P89</f>
        <v>3,4</v>
      </c>
      <c r="Q115" s="84" t="str">
        <f t="shared" si="175"/>
        <v>3,3</v>
      </c>
      <c r="R115" s="84" t="str">
        <f t="shared" si="175"/>
        <v>3,2</v>
      </c>
      <c r="S115" s="84" t="str">
        <f t="shared" si="175"/>
        <v>3,1</v>
      </c>
      <c r="T115" s="16" t="e">
        <f t="shared" si="154"/>
        <v>#DIV/0!</v>
      </c>
      <c r="U115" s="16">
        <f t="shared" si="158"/>
        <v>160</v>
      </c>
      <c r="V115" s="16">
        <f t="shared" si="159"/>
        <v>170</v>
      </c>
      <c r="W115" s="82"/>
      <c r="X115" s="102" t="s">
        <v>108</v>
      </c>
      <c r="Y115" s="101">
        <f t="shared" si="147"/>
        <v>14.1</v>
      </c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</row>
    <row r="116" spans="1:103" ht="15.75" hidden="1">
      <c r="A116" s="3" t="e">
        <f t="shared" si="148"/>
        <v>#DIV/0!</v>
      </c>
      <c r="B116" s="3">
        <f t="shared" si="144"/>
        <v>150</v>
      </c>
      <c r="C116" s="3">
        <f t="shared" si="149"/>
        <v>160</v>
      </c>
      <c r="D116" s="16"/>
      <c r="E116" s="16"/>
      <c r="F116" s="87" t="s">
        <v>111</v>
      </c>
      <c r="G116" s="85" t="str">
        <f t="shared" ref="G116:J116" si="176">G90</f>
        <v>4,5</v>
      </c>
      <c r="H116" s="85" t="str">
        <f t="shared" si="176"/>
        <v>4,4</v>
      </c>
      <c r="I116" s="85" t="str">
        <f t="shared" si="176"/>
        <v>4,3</v>
      </c>
      <c r="J116" s="85" t="str">
        <f t="shared" si="176"/>
        <v>4,2</v>
      </c>
      <c r="K116" s="16" t="e">
        <f t="shared" si="151"/>
        <v>#DIV/0!</v>
      </c>
      <c r="L116" s="16">
        <f t="shared" si="152"/>
        <v>160</v>
      </c>
      <c r="M116" s="16">
        <f t="shared" si="156"/>
        <v>170</v>
      </c>
      <c r="N116" s="82"/>
      <c r="O116" s="87" t="s">
        <v>108</v>
      </c>
      <c r="P116" s="84" t="str">
        <f t="shared" ref="P116:S116" si="177">P90</f>
        <v>3,5</v>
      </c>
      <c r="Q116" s="84" t="str">
        <f t="shared" si="177"/>
        <v>3,4</v>
      </c>
      <c r="R116" s="84" t="str">
        <f t="shared" si="177"/>
        <v>3,3</v>
      </c>
      <c r="S116" s="84" t="str">
        <f t="shared" si="177"/>
        <v>3,2</v>
      </c>
      <c r="T116" s="16" t="e">
        <f t="shared" si="154"/>
        <v>#DIV/0!</v>
      </c>
      <c r="U116" s="16">
        <f t="shared" si="158"/>
        <v>150</v>
      </c>
      <c r="V116" s="16">
        <f t="shared" si="159"/>
        <v>160</v>
      </c>
      <c r="W116" s="82"/>
      <c r="X116" s="102" t="s">
        <v>111</v>
      </c>
      <c r="Y116" s="101">
        <f t="shared" si="147"/>
        <v>14.2</v>
      </c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</row>
    <row r="117" spans="1:103" ht="15.75" hidden="1">
      <c r="A117" s="3" t="e">
        <f t="shared" si="148"/>
        <v>#DIV/0!</v>
      </c>
      <c r="B117" s="3">
        <f t="shared" si="144"/>
        <v>140</v>
      </c>
      <c r="C117" s="3">
        <f t="shared" si="149"/>
        <v>150</v>
      </c>
      <c r="D117" s="16"/>
      <c r="E117" s="16"/>
      <c r="F117" s="87" t="s">
        <v>114</v>
      </c>
      <c r="G117" s="85" t="str">
        <f t="shared" ref="G117:J117" si="178">G91</f>
        <v>4,6</v>
      </c>
      <c r="H117" s="85" t="str">
        <f t="shared" si="178"/>
        <v>4,5</v>
      </c>
      <c r="I117" s="85" t="str">
        <f t="shared" si="178"/>
        <v>4,4</v>
      </c>
      <c r="J117" s="85" t="str">
        <f t="shared" si="178"/>
        <v>4,3</v>
      </c>
      <c r="K117" s="16" t="e">
        <f t="shared" si="151"/>
        <v>#DIV/0!</v>
      </c>
      <c r="L117" s="16">
        <f t="shared" si="152"/>
        <v>150</v>
      </c>
      <c r="M117" s="16">
        <f t="shared" si="156"/>
        <v>160</v>
      </c>
      <c r="N117" s="82"/>
      <c r="O117" s="87" t="s">
        <v>111</v>
      </c>
      <c r="P117" s="84" t="str">
        <f t="shared" ref="P117:S117" si="179">P91</f>
        <v>3,6</v>
      </c>
      <c r="Q117" s="84" t="str">
        <f t="shared" si="179"/>
        <v>3,5</v>
      </c>
      <c r="R117" s="84" t="str">
        <f t="shared" si="179"/>
        <v>3,4</v>
      </c>
      <c r="S117" s="84" t="str">
        <f t="shared" si="179"/>
        <v>3,3</v>
      </c>
      <c r="T117" s="16" t="e">
        <f t="shared" si="154"/>
        <v>#DIV/0!</v>
      </c>
      <c r="U117" s="16">
        <f t="shared" si="158"/>
        <v>140</v>
      </c>
      <c r="V117" s="16">
        <f t="shared" si="159"/>
        <v>150</v>
      </c>
      <c r="W117" s="82"/>
      <c r="X117" s="102" t="s">
        <v>114</v>
      </c>
      <c r="Y117" s="101">
        <f t="shared" si="147"/>
        <v>14.3</v>
      </c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</row>
    <row r="118" spans="1:103" ht="15.75" hidden="1">
      <c r="A118" s="3" t="e">
        <f t="shared" si="148"/>
        <v>#DIV/0!</v>
      </c>
      <c r="B118" s="3">
        <f t="shared" si="144"/>
        <v>130</v>
      </c>
      <c r="C118" s="3">
        <f t="shared" si="149"/>
        <v>140</v>
      </c>
      <c r="D118" s="16"/>
      <c r="E118" s="16"/>
      <c r="F118" s="87" t="s">
        <v>117</v>
      </c>
      <c r="G118" s="85" t="str">
        <f t="shared" ref="G118:J118" si="180">G92</f>
        <v>4,7</v>
      </c>
      <c r="H118" s="85" t="str">
        <f t="shared" si="180"/>
        <v>4,6</v>
      </c>
      <c r="I118" s="85" t="str">
        <f t="shared" si="180"/>
        <v>4,5</v>
      </c>
      <c r="J118" s="85" t="str">
        <f t="shared" si="180"/>
        <v>4,4</v>
      </c>
      <c r="K118" s="16" t="e">
        <f t="shared" si="151"/>
        <v>#DIV/0!</v>
      </c>
      <c r="L118" s="16">
        <f t="shared" si="152"/>
        <v>140</v>
      </c>
      <c r="M118" s="16">
        <f t="shared" si="156"/>
        <v>150</v>
      </c>
      <c r="N118" s="82"/>
      <c r="O118" s="87" t="s">
        <v>114</v>
      </c>
      <c r="P118" s="84" t="str">
        <f t="shared" ref="P118:S118" si="181">P92</f>
        <v>3,7</v>
      </c>
      <c r="Q118" s="84" t="str">
        <f t="shared" si="181"/>
        <v>3,6</v>
      </c>
      <c r="R118" s="84" t="str">
        <f t="shared" si="181"/>
        <v>3,5</v>
      </c>
      <c r="S118" s="84" t="str">
        <f t="shared" si="181"/>
        <v>3,4</v>
      </c>
      <c r="T118" s="16" t="e">
        <f t="shared" si="154"/>
        <v>#DIV/0!</v>
      </c>
      <c r="U118" s="16">
        <f t="shared" si="158"/>
        <v>130</v>
      </c>
      <c r="V118" s="16">
        <f t="shared" si="159"/>
        <v>140</v>
      </c>
      <c r="W118" s="82"/>
      <c r="X118" s="102" t="s">
        <v>117</v>
      </c>
      <c r="Y118" s="101">
        <f t="shared" si="147"/>
        <v>14.4</v>
      </c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</row>
    <row r="119" spans="1:103" ht="15.75" hidden="1">
      <c r="A119" s="3" t="e">
        <f t="shared" si="148"/>
        <v>#DIV/0!</v>
      </c>
      <c r="B119" s="3">
        <f t="shared" si="144"/>
        <v>120</v>
      </c>
      <c r="C119" s="3">
        <f t="shared" si="149"/>
        <v>130</v>
      </c>
      <c r="D119" s="16"/>
      <c r="E119" s="16"/>
      <c r="F119" s="87" t="s">
        <v>120</v>
      </c>
      <c r="G119" s="85" t="str">
        <f t="shared" ref="G119:J119" si="182">G93</f>
        <v>4,8</v>
      </c>
      <c r="H119" s="85" t="str">
        <f t="shared" si="182"/>
        <v>4,7</v>
      </c>
      <c r="I119" s="85" t="str">
        <f t="shared" si="182"/>
        <v>4,6</v>
      </c>
      <c r="J119" s="85" t="str">
        <f t="shared" si="182"/>
        <v>4,5</v>
      </c>
      <c r="K119" s="16" t="e">
        <f t="shared" si="151"/>
        <v>#DIV/0!</v>
      </c>
      <c r="L119" s="16">
        <f t="shared" si="152"/>
        <v>130</v>
      </c>
      <c r="M119" s="16">
        <f t="shared" si="156"/>
        <v>140</v>
      </c>
      <c r="N119" s="82"/>
      <c r="O119" s="87" t="s">
        <v>117</v>
      </c>
      <c r="P119" s="84" t="str">
        <f t="shared" ref="P119:S119" si="183">P93</f>
        <v>3,8</v>
      </c>
      <c r="Q119" s="84" t="str">
        <f t="shared" si="183"/>
        <v>3,7</v>
      </c>
      <c r="R119" s="84" t="str">
        <f t="shared" si="183"/>
        <v>3,6</v>
      </c>
      <c r="S119" s="84" t="str">
        <f t="shared" si="183"/>
        <v>3,5</v>
      </c>
      <c r="T119" s="16" t="e">
        <f t="shared" si="154"/>
        <v>#DIV/0!</v>
      </c>
      <c r="U119" s="16">
        <f t="shared" si="158"/>
        <v>120</v>
      </c>
      <c r="V119" s="16">
        <f t="shared" si="159"/>
        <v>130</v>
      </c>
      <c r="W119" s="82"/>
      <c r="X119" s="102" t="s">
        <v>120</v>
      </c>
      <c r="Y119" s="101">
        <f t="shared" si="147"/>
        <v>14.5</v>
      </c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</row>
    <row r="120" spans="1:103" ht="15.75" hidden="1">
      <c r="A120" s="3" t="e">
        <f t="shared" si="148"/>
        <v>#DIV/0!</v>
      </c>
      <c r="B120" s="3">
        <f t="shared" si="144"/>
        <v>110</v>
      </c>
      <c r="C120" s="3">
        <f t="shared" si="149"/>
        <v>120</v>
      </c>
      <c r="D120" s="16"/>
      <c r="E120" s="16"/>
      <c r="F120" s="87" t="s">
        <v>123</v>
      </c>
      <c r="G120" s="85" t="str">
        <f t="shared" ref="G120:J120" si="184">G94</f>
        <v>4,9</v>
      </c>
      <c r="H120" s="85" t="str">
        <f t="shared" si="184"/>
        <v>4,8</v>
      </c>
      <c r="I120" s="85" t="str">
        <f t="shared" si="184"/>
        <v>4,7</v>
      </c>
      <c r="J120" s="85" t="str">
        <f t="shared" si="184"/>
        <v>4,6</v>
      </c>
      <c r="K120" s="16" t="e">
        <f t="shared" si="151"/>
        <v>#DIV/0!</v>
      </c>
      <c r="L120" s="16">
        <f t="shared" si="152"/>
        <v>120</v>
      </c>
      <c r="M120" s="16">
        <f t="shared" si="156"/>
        <v>130</v>
      </c>
      <c r="N120" s="82"/>
      <c r="O120" s="87" t="s">
        <v>120</v>
      </c>
      <c r="P120" s="84" t="str">
        <f t="shared" ref="P120:S120" si="185">P94</f>
        <v>3,9</v>
      </c>
      <c r="Q120" s="84" t="str">
        <f t="shared" si="185"/>
        <v>3,8</v>
      </c>
      <c r="R120" s="84" t="str">
        <f t="shared" si="185"/>
        <v>3,7</v>
      </c>
      <c r="S120" s="84" t="str">
        <f t="shared" si="185"/>
        <v>3,6</v>
      </c>
      <c r="T120" s="16" t="e">
        <f t="shared" si="154"/>
        <v>#DIV/0!</v>
      </c>
      <c r="U120" s="16">
        <f t="shared" si="158"/>
        <v>110</v>
      </c>
      <c r="V120" s="16">
        <f t="shared" si="159"/>
        <v>120</v>
      </c>
      <c r="W120" s="82"/>
      <c r="X120" s="102" t="s">
        <v>123</v>
      </c>
      <c r="Y120" s="101">
        <f t="shared" si="147"/>
        <v>14.6</v>
      </c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</row>
    <row r="121" spans="1:103" ht="15.75" hidden="1">
      <c r="A121" s="3" t="e">
        <f t="shared" si="148"/>
        <v>#DIV/0!</v>
      </c>
      <c r="B121" s="3">
        <f t="shared" si="144"/>
        <v>100</v>
      </c>
      <c r="C121" s="3">
        <f t="shared" si="149"/>
        <v>110</v>
      </c>
      <c r="D121" s="16"/>
      <c r="E121" s="16"/>
      <c r="F121" s="87" t="s">
        <v>125</v>
      </c>
      <c r="G121" s="85">
        <f t="shared" ref="G121:J121" si="186">G95</f>
        <v>5</v>
      </c>
      <c r="H121" s="85" t="str">
        <f t="shared" si="186"/>
        <v>4,9</v>
      </c>
      <c r="I121" s="85" t="str">
        <f t="shared" si="186"/>
        <v>4,8</v>
      </c>
      <c r="J121" s="85" t="str">
        <f t="shared" si="186"/>
        <v>4,7</v>
      </c>
      <c r="K121" s="16" t="e">
        <f t="shared" si="151"/>
        <v>#DIV/0!</v>
      </c>
      <c r="L121" s="16">
        <f t="shared" si="152"/>
        <v>110</v>
      </c>
      <c r="M121" s="16">
        <f t="shared" si="156"/>
        <v>120</v>
      </c>
      <c r="N121" s="82"/>
      <c r="O121" s="87" t="s">
        <v>123</v>
      </c>
      <c r="P121" s="84">
        <f t="shared" ref="P121:S121" si="187">P95</f>
        <v>4</v>
      </c>
      <c r="Q121" s="84" t="str">
        <f t="shared" si="187"/>
        <v>3,9</v>
      </c>
      <c r="R121" s="84" t="str">
        <f t="shared" si="187"/>
        <v>3,8</v>
      </c>
      <c r="S121" s="84" t="str">
        <f t="shared" si="187"/>
        <v>3,7</v>
      </c>
      <c r="T121" s="16" t="e">
        <f t="shared" si="154"/>
        <v>#DIV/0!</v>
      </c>
      <c r="U121" s="16">
        <f t="shared" si="158"/>
        <v>100</v>
      </c>
      <c r="V121" s="16">
        <f t="shared" si="159"/>
        <v>110</v>
      </c>
      <c r="W121" s="82"/>
      <c r="X121" s="102" t="s">
        <v>125</v>
      </c>
      <c r="Y121" s="101">
        <f t="shared" si="147"/>
        <v>14.7</v>
      </c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</row>
    <row r="122" spans="1:103" ht="15.75" hidden="1">
      <c r="A122" s="3" t="e">
        <f>IF(AC4&lt;B122,1)</f>
        <v>#DIV/0!</v>
      </c>
      <c r="B122" s="3">
        <f t="shared" si="144"/>
        <v>100</v>
      </c>
      <c r="D122" s="16"/>
      <c r="E122" s="16"/>
      <c r="F122" s="92" t="s">
        <v>126</v>
      </c>
      <c r="G122" s="85">
        <f t="shared" ref="G122:J122" si="188">G96</f>
        <v>550</v>
      </c>
      <c r="H122" s="85">
        <f t="shared" si="188"/>
        <v>540</v>
      </c>
      <c r="I122" s="85">
        <f t="shared" si="188"/>
        <v>530</v>
      </c>
      <c r="J122" s="85">
        <f t="shared" si="188"/>
        <v>520</v>
      </c>
      <c r="K122" s="16" t="e">
        <f t="shared" si="151"/>
        <v>#DIV/0!</v>
      </c>
      <c r="L122" s="16">
        <f t="shared" si="152"/>
        <v>100</v>
      </c>
      <c r="M122" s="16">
        <f t="shared" si="156"/>
        <v>110</v>
      </c>
      <c r="N122" s="91"/>
      <c r="O122" s="87" t="s">
        <v>125</v>
      </c>
      <c r="P122" s="84" t="str">
        <f t="shared" ref="P122:S122" si="189">P96</f>
        <v>4,1</v>
      </c>
      <c r="Q122" s="84">
        <f t="shared" si="189"/>
        <v>4</v>
      </c>
      <c r="R122" s="84" t="str">
        <f t="shared" si="189"/>
        <v>3,9</v>
      </c>
      <c r="S122" s="84" t="str">
        <f t="shared" si="189"/>
        <v>3,8</v>
      </c>
      <c r="T122" s="16" t="e">
        <f>IF($AC$4&lt;U122,1)</f>
        <v>#DIV/0!</v>
      </c>
      <c r="U122" s="16">
        <f t="shared" si="158"/>
        <v>100</v>
      </c>
      <c r="V122" s="16"/>
      <c r="W122" s="91"/>
      <c r="X122" s="103" t="s">
        <v>126</v>
      </c>
      <c r="Y122" s="101">
        <f t="shared" si="147"/>
        <v>15.7</v>
      </c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</row>
    <row r="123" spans="1:103" ht="15.75" hidden="1">
      <c r="D123" s="16"/>
      <c r="E123" s="16"/>
      <c r="F123" s="16"/>
      <c r="G123" s="16"/>
      <c r="H123" s="16"/>
      <c r="I123" s="16"/>
      <c r="J123" s="16"/>
      <c r="K123" s="16" t="e">
        <f t="shared" si="151"/>
        <v>#DIV/0!</v>
      </c>
      <c r="L123" s="16">
        <f>LEFT(O123,2)*1</f>
        <v>50</v>
      </c>
      <c r="M123" s="16">
        <f t="shared" si="156"/>
        <v>100</v>
      </c>
      <c r="N123" s="16"/>
      <c r="O123" s="87" t="s">
        <v>127</v>
      </c>
      <c r="P123" s="84">
        <f t="shared" ref="P123:S123" si="190">P97</f>
        <v>470</v>
      </c>
      <c r="Q123" s="84">
        <f t="shared" si="190"/>
        <v>460</v>
      </c>
      <c r="R123" s="84">
        <f t="shared" si="190"/>
        <v>450</v>
      </c>
      <c r="S123" s="84">
        <f t="shared" si="190"/>
        <v>440</v>
      </c>
      <c r="T123" s="16"/>
      <c r="U123" s="16"/>
      <c r="V123" s="16"/>
      <c r="W123" s="16"/>
      <c r="X123" s="16"/>
      <c r="Y123" s="16"/>
      <c r="Z123" s="124"/>
      <c r="AA123" s="124"/>
      <c r="AB123" s="124"/>
      <c r="AC123" s="124"/>
      <c r="AD123" s="124"/>
      <c r="AE123" s="16"/>
      <c r="AF123" s="125"/>
      <c r="AG123" s="124"/>
      <c r="AH123" s="124"/>
      <c r="AI123" s="124"/>
      <c r="AJ123" s="124"/>
      <c r="AK123" s="124"/>
      <c r="AL123" s="124"/>
      <c r="AM123" s="124"/>
      <c r="AN123" s="124"/>
      <c r="AO123" s="124"/>
      <c r="AP123" s="124"/>
      <c r="AQ123" s="124"/>
      <c r="AR123" s="124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</row>
    <row r="124" spans="1:103" ht="15.75" hidden="1">
      <c r="D124" s="16"/>
      <c r="E124" s="16"/>
      <c r="F124" s="16"/>
      <c r="G124" s="16"/>
      <c r="H124" s="16"/>
      <c r="I124" s="16"/>
      <c r="J124" s="16"/>
      <c r="K124" s="16" t="e">
        <f>IF($AC$4&lt;L124,1)</f>
        <v>#DIV/0!</v>
      </c>
      <c r="L124" s="16">
        <f>LEFT(O124,3)*1</f>
        <v>50</v>
      </c>
      <c r="M124" s="16" t="e">
        <f t="shared" si="156"/>
        <v>#VALUE!</v>
      </c>
      <c r="N124" s="16"/>
      <c r="O124" s="92" t="s">
        <v>128</v>
      </c>
      <c r="P124" s="84">
        <f t="shared" ref="P124:S124" si="191">P98</f>
        <v>460</v>
      </c>
      <c r="Q124" s="84">
        <f t="shared" si="191"/>
        <v>450</v>
      </c>
      <c r="R124" s="84">
        <f t="shared" si="191"/>
        <v>400</v>
      </c>
      <c r="S124" s="84">
        <f t="shared" si="191"/>
        <v>390</v>
      </c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</row>
    <row r="125" spans="1:103" ht="15.75" hidden="1"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</row>
    <row r="126" spans="1:103" ht="15.75" hidden="1">
      <c r="A126" s="3">
        <f>MAX(G126:J126)</f>
        <v>0</v>
      </c>
      <c r="B126" s="3">
        <f>B100+1</f>
        <v>5</v>
      </c>
      <c r="D126" s="16"/>
      <c r="E126" s="16"/>
      <c r="F126" s="43"/>
      <c r="G126" s="43">
        <f>IF(AND($AD$5&gt;=LEFT(G129,1)*1,$AD$5&lt;RIGHT(G129,3)*1),6,0)</f>
        <v>0</v>
      </c>
      <c r="H126" s="43">
        <f>IF(AND($AD$5&gt;=LEFT(H129,3)*1,$AD$5&lt;RIGHT(H129,4)*1),7,0)</f>
        <v>0</v>
      </c>
      <c r="I126" s="43">
        <f>IF(AND($AD$5&gt;=LEFT(I129,4)*1,$AD$5&lt;RIGHT(I129,5)*1),8,0)</f>
        <v>0</v>
      </c>
      <c r="J126" s="43">
        <f>IF($AD$5&gt;=10000,9,0)</f>
        <v>0</v>
      </c>
      <c r="K126" s="16">
        <f>MAX(P126:S126)</f>
        <v>0</v>
      </c>
      <c r="L126" s="16"/>
      <c r="M126" s="16"/>
      <c r="N126" s="16"/>
      <c r="O126" s="43"/>
      <c r="P126" s="43">
        <f>IF(AND($AD$5&gt;=LEFT(P129,1)*1,$AD$5&lt;RIGHT(P129,3)*1),6,0)</f>
        <v>0</v>
      </c>
      <c r="Q126" s="43">
        <f>IF(AND($AD$5&gt;=LEFT(Q129,3)*1,$AD$5&lt;RIGHT(Q129,4)*1),7,0)</f>
        <v>0</v>
      </c>
      <c r="R126" s="43">
        <f>IF(AND($AD$5&gt;=LEFT(R129,4)*1,$AD$5&lt;RIGHT(R129,5)*1),8,0)</f>
        <v>0</v>
      </c>
      <c r="S126" s="43">
        <f>IF($AD$5&gt;=10000,9,0)</f>
        <v>0</v>
      </c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</row>
    <row r="127" spans="1:103" ht="36" hidden="1" customHeight="1">
      <c r="D127" s="16"/>
      <c r="E127" s="16"/>
      <c r="F127" s="95" t="s">
        <v>43</v>
      </c>
      <c r="G127" s="126" t="s">
        <v>49</v>
      </c>
      <c r="H127" s="127"/>
      <c r="I127" s="127"/>
      <c r="J127" s="128"/>
      <c r="K127" s="67"/>
      <c r="L127" s="67"/>
      <c r="M127" s="67"/>
      <c r="N127" s="68"/>
      <c r="O127" s="95" t="s">
        <v>44</v>
      </c>
      <c r="P127" s="126" t="s">
        <v>49</v>
      </c>
      <c r="Q127" s="127"/>
      <c r="R127" s="127"/>
      <c r="S127" s="128"/>
      <c r="T127" s="67"/>
      <c r="U127" s="67"/>
      <c r="V127" s="67"/>
      <c r="W127" s="68"/>
      <c r="X127" s="96" t="s">
        <v>45</v>
      </c>
      <c r="Y127" s="97" t="s">
        <v>49</v>
      </c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</row>
    <row r="128" spans="1:103" ht="15.75" hidden="1">
      <c r="D128" s="16"/>
      <c r="E128" s="16"/>
      <c r="F128" s="131" t="s">
        <v>50</v>
      </c>
      <c r="G128" s="121" t="s">
        <v>51</v>
      </c>
      <c r="H128" s="122"/>
      <c r="I128" s="122"/>
      <c r="J128" s="123"/>
      <c r="K128" s="71"/>
      <c r="L128" s="71"/>
      <c r="M128" s="71"/>
      <c r="N128" s="72"/>
      <c r="O128" s="131" t="s">
        <v>50</v>
      </c>
      <c r="P128" s="121" t="s">
        <v>51</v>
      </c>
      <c r="Q128" s="122"/>
      <c r="R128" s="122"/>
      <c r="S128" s="123"/>
      <c r="T128" s="71"/>
      <c r="U128" s="71"/>
      <c r="V128" s="71"/>
      <c r="W128" s="72"/>
      <c r="X128" s="129" t="s">
        <v>50</v>
      </c>
      <c r="Y128" s="98" t="s">
        <v>51</v>
      </c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</row>
    <row r="129" spans="1:103" ht="15.75" hidden="1">
      <c r="D129" s="16"/>
      <c r="E129" s="16"/>
      <c r="F129" s="132"/>
      <c r="G129" s="77" t="s">
        <v>52</v>
      </c>
      <c r="H129" s="77" t="s">
        <v>53</v>
      </c>
      <c r="I129" s="77" t="s">
        <v>54</v>
      </c>
      <c r="J129" s="77" t="s">
        <v>55</v>
      </c>
      <c r="K129" s="75"/>
      <c r="L129" s="75"/>
      <c r="M129" s="75"/>
      <c r="N129" s="76"/>
      <c r="O129" s="132"/>
      <c r="P129" s="77" t="s">
        <v>52</v>
      </c>
      <c r="Q129" s="77" t="s">
        <v>53</v>
      </c>
      <c r="R129" s="77" t="s">
        <v>54</v>
      </c>
      <c r="S129" s="77" t="s">
        <v>55</v>
      </c>
      <c r="T129" s="75"/>
      <c r="U129" s="75"/>
      <c r="V129" s="75"/>
      <c r="W129" s="76"/>
      <c r="X129" s="130"/>
      <c r="Y129" s="99" t="s">
        <v>56</v>
      </c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</row>
    <row r="130" spans="1:103" ht="15.75" hidden="1">
      <c r="A130" s="3" t="e">
        <f>IF($AC$5&gt;1000,1)</f>
        <v>#DIV/0!</v>
      </c>
      <c r="B130" s="3">
        <v>1000</v>
      </c>
      <c r="D130" s="16"/>
      <c r="E130" s="16"/>
      <c r="F130" s="83" t="s">
        <v>57</v>
      </c>
      <c r="G130" s="85" t="str">
        <f>G104</f>
        <v>3,3</v>
      </c>
      <c r="H130" s="85" t="str">
        <f t="shared" ref="H130:J130" si="192">H104</f>
        <v>3,2</v>
      </c>
      <c r="I130" s="85" t="str">
        <f t="shared" si="192"/>
        <v>3,1</v>
      </c>
      <c r="J130" s="85">
        <f t="shared" si="192"/>
        <v>3</v>
      </c>
      <c r="K130" s="16" t="e">
        <f>IF($AC$5&gt;1000,1)</f>
        <v>#DIV/0!</v>
      </c>
      <c r="L130" s="16">
        <v>1000</v>
      </c>
      <c r="M130" s="16"/>
      <c r="N130" s="82"/>
      <c r="O130" s="83" t="s">
        <v>57</v>
      </c>
      <c r="P130" s="84" t="str">
        <f>P104</f>
        <v>2,1</v>
      </c>
      <c r="Q130" s="84">
        <f t="shared" ref="Q130:S130" si="193">Q104</f>
        <v>2</v>
      </c>
      <c r="R130" s="84" t="str">
        <f t="shared" si="193"/>
        <v>1,9</v>
      </c>
      <c r="S130" s="84" t="str">
        <f t="shared" si="193"/>
        <v>1,8</v>
      </c>
      <c r="T130" s="16" t="e">
        <f>IF($AC$5&gt;1000,1)</f>
        <v>#DIV/0!</v>
      </c>
      <c r="U130" s="16">
        <v>1000</v>
      </c>
      <c r="V130" s="16"/>
      <c r="W130" s="82"/>
      <c r="X130" s="100" t="s">
        <v>57</v>
      </c>
      <c r="Y130" s="101">
        <f>Y104</f>
        <v>13.7</v>
      </c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</row>
    <row r="131" spans="1:103" ht="15.75" hidden="1">
      <c r="A131" s="3" t="e">
        <f>IF(AND($AC$5&gt;=B131,$AC$5&lt;C131),1)</f>
        <v>#DIV/0!</v>
      </c>
      <c r="B131" s="3">
        <f t="shared" ref="B131:B148" si="194">LEFT(F131,3)*1</f>
        <v>800</v>
      </c>
      <c r="C131" s="3">
        <f>RIGHT(F131,4)*1</f>
        <v>1000</v>
      </c>
      <c r="D131" s="16"/>
      <c r="E131" s="16"/>
      <c r="F131" s="87" t="s">
        <v>66</v>
      </c>
      <c r="G131" s="85" t="str">
        <f t="shared" ref="G131:J131" si="195">G105</f>
        <v>3,4</v>
      </c>
      <c r="H131" s="85" t="str">
        <f t="shared" si="195"/>
        <v>3,3</v>
      </c>
      <c r="I131" s="85" t="str">
        <f t="shared" si="195"/>
        <v>3,2</v>
      </c>
      <c r="J131" s="85" t="str">
        <f t="shared" si="195"/>
        <v>3,1</v>
      </c>
      <c r="K131" s="16" t="e">
        <f>IF(AND($AC$5&gt;=L131,$AC$5&lt;M131),1)</f>
        <v>#DIV/0!</v>
      </c>
      <c r="L131" s="16">
        <f>LEFT(O131,3)*1</f>
        <v>800</v>
      </c>
      <c r="M131" s="16">
        <f>RIGHT(O131,4)*1</f>
        <v>1000</v>
      </c>
      <c r="N131" s="82"/>
      <c r="O131" s="87" t="s">
        <v>66</v>
      </c>
      <c r="P131" s="84" t="str">
        <f t="shared" ref="P131:S131" si="196">P105</f>
        <v>2,3</v>
      </c>
      <c r="Q131" s="84" t="str">
        <f t="shared" si="196"/>
        <v>2,2</v>
      </c>
      <c r="R131" s="84" t="str">
        <f t="shared" si="196"/>
        <v>2,1</v>
      </c>
      <c r="S131" s="84">
        <f t="shared" si="196"/>
        <v>2</v>
      </c>
      <c r="T131" s="16" t="e">
        <f>IF(AND($AC$5&gt;=U131,$AC$5&lt;V131),1)</f>
        <v>#DIV/0!</v>
      </c>
      <c r="U131" s="16">
        <f>LEFT(X131,3)*1</f>
        <v>800</v>
      </c>
      <c r="V131" s="16">
        <f>RIGHT(X131,4)*1</f>
        <v>1000</v>
      </c>
      <c r="W131" s="82"/>
      <c r="X131" s="102" t="s">
        <v>66</v>
      </c>
      <c r="Y131" s="101">
        <f t="shared" ref="Y131:Y148" si="197">Y105</f>
        <v>13.7</v>
      </c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</row>
    <row r="132" spans="1:103" ht="15.75" hidden="1">
      <c r="A132" s="3" t="e">
        <f t="shared" ref="A132:A147" si="198">IF(AND($AC$5&gt;=B132,$AC$5&lt;C132),1)</f>
        <v>#DIV/0!</v>
      </c>
      <c r="B132" s="3">
        <f t="shared" si="194"/>
        <v>600</v>
      </c>
      <c r="C132" s="3">
        <f t="shared" ref="C132:C147" si="199">RIGHT(F132,3)*1</f>
        <v>800</v>
      </c>
      <c r="D132" s="16"/>
      <c r="E132" s="16"/>
      <c r="F132" s="87" t="s">
        <v>71</v>
      </c>
      <c r="G132" s="85">
        <f t="shared" ref="G132:J132" si="200">G106</f>
        <v>3.5</v>
      </c>
      <c r="H132" s="85" t="str">
        <f t="shared" si="200"/>
        <v>3,4</v>
      </c>
      <c r="I132" s="85" t="str">
        <f t="shared" si="200"/>
        <v>3,3</v>
      </c>
      <c r="J132" s="85" t="str">
        <f t="shared" si="200"/>
        <v>3,2</v>
      </c>
      <c r="K132" s="16" t="e">
        <f t="shared" ref="K132:K149" si="201">IF(AND($AC$5&gt;=L132,$AC$5&lt;M132),1)</f>
        <v>#DIV/0!</v>
      </c>
      <c r="L132" s="16">
        <f t="shared" ref="L132:L148" si="202">LEFT(O132,3)*1</f>
        <v>600</v>
      </c>
      <c r="M132" s="16">
        <f>RIGHT(O132,3)*1</f>
        <v>800</v>
      </c>
      <c r="N132" s="82"/>
      <c r="O132" s="87" t="s">
        <v>71</v>
      </c>
      <c r="P132" s="84" t="str">
        <f t="shared" ref="P132:S132" si="203">P106</f>
        <v>2,5</v>
      </c>
      <c r="Q132" s="84" t="str">
        <f t="shared" si="203"/>
        <v>2,4</v>
      </c>
      <c r="R132" s="84" t="str">
        <f t="shared" si="203"/>
        <v>2,3</v>
      </c>
      <c r="S132" s="84" t="str">
        <f t="shared" si="203"/>
        <v>2,2</v>
      </c>
      <c r="T132" s="16" t="e">
        <f t="shared" ref="T132:T147" si="204">IF(AND($AC$5&gt;=U132,$AC$5&lt;V132),1)</f>
        <v>#DIV/0!</v>
      </c>
      <c r="U132" s="16">
        <f>LEFT(X132,3)*1</f>
        <v>600</v>
      </c>
      <c r="V132" s="16">
        <f>RIGHT(X132,3)*1</f>
        <v>800</v>
      </c>
      <c r="W132" s="82"/>
      <c r="X132" s="102" t="s">
        <v>71</v>
      </c>
      <c r="Y132" s="101">
        <f t="shared" si="197"/>
        <v>13.7</v>
      </c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</row>
    <row r="133" spans="1:103" ht="15.75" hidden="1">
      <c r="A133" s="3" t="e">
        <f t="shared" si="198"/>
        <v>#DIV/0!</v>
      </c>
      <c r="B133" s="3">
        <f t="shared" si="194"/>
        <v>500</v>
      </c>
      <c r="C133" s="3">
        <f t="shared" si="199"/>
        <v>600</v>
      </c>
      <c r="D133" s="16"/>
      <c r="E133" s="16"/>
      <c r="F133" s="87" t="s">
        <v>78</v>
      </c>
      <c r="G133" s="85" t="str">
        <f t="shared" ref="G133:J133" si="205">G107</f>
        <v>3,6</v>
      </c>
      <c r="H133" s="85" t="str">
        <f t="shared" si="205"/>
        <v>3,5</v>
      </c>
      <c r="I133" s="85" t="str">
        <f t="shared" si="205"/>
        <v>3,4</v>
      </c>
      <c r="J133" s="85" t="str">
        <f t="shared" si="205"/>
        <v>3,3</v>
      </c>
      <c r="K133" s="16" t="e">
        <f t="shared" si="201"/>
        <v>#DIV/0!</v>
      </c>
      <c r="L133" s="16">
        <f t="shared" si="202"/>
        <v>400</v>
      </c>
      <c r="M133" s="16">
        <f t="shared" ref="M133:M150" si="206">RIGHT(O133,3)*1</f>
        <v>600</v>
      </c>
      <c r="N133" s="82"/>
      <c r="O133" s="87" t="s">
        <v>76</v>
      </c>
      <c r="P133" s="84" t="str">
        <f t="shared" ref="P133:S133" si="207">P107</f>
        <v>2,6</v>
      </c>
      <c r="Q133" s="84" t="str">
        <f t="shared" si="207"/>
        <v>2,5</v>
      </c>
      <c r="R133" s="84" t="str">
        <f t="shared" si="207"/>
        <v>2,4</v>
      </c>
      <c r="S133" s="84" t="str">
        <f t="shared" si="207"/>
        <v>2,3</v>
      </c>
      <c r="T133" s="16" t="e">
        <f t="shared" si="204"/>
        <v>#DIV/0!</v>
      </c>
      <c r="U133" s="16">
        <f t="shared" ref="U133:U148" si="208">LEFT(X133,3)*1</f>
        <v>500</v>
      </c>
      <c r="V133" s="16">
        <f t="shared" ref="V133:V147" si="209">RIGHT(X133,3)*1</f>
        <v>600</v>
      </c>
      <c r="W133" s="82"/>
      <c r="X133" s="102" t="s">
        <v>78</v>
      </c>
      <c r="Y133" s="101">
        <f t="shared" si="197"/>
        <v>13.7</v>
      </c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</row>
    <row r="134" spans="1:103" ht="15.75" hidden="1">
      <c r="A134" s="3" t="e">
        <f t="shared" si="198"/>
        <v>#DIV/0!</v>
      </c>
      <c r="B134" s="3">
        <f t="shared" si="194"/>
        <v>400</v>
      </c>
      <c r="C134" s="3">
        <f t="shared" si="199"/>
        <v>500</v>
      </c>
      <c r="D134" s="16"/>
      <c r="E134" s="16"/>
      <c r="F134" s="87" t="s">
        <v>83</v>
      </c>
      <c r="G134" s="85" t="str">
        <f t="shared" ref="G134:J134" si="210">G108</f>
        <v>3,7</v>
      </c>
      <c r="H134" s="85" t="str">
        <f t="shared" si="210"/>
        <v>3,6</v>
      </c>
      <c r="I134" s="85" t="str">
        <f t="shared" si="210"/>
        <v>3,5</v>
      </c>
      <c r="J134" s="85" t="str">
        <f t="shared" si="210"/>
        <v>3,4</v>
      </c>
      <c r="K134" s="16" t="e">
        <f t="shared" si="201"/>
        <v>#DIV/0!</v>
      </c>
      <c r="L134" s="16">
        <f t="shared" si="202"/>
        <v>350</v>
      </c>
      <c r="M134" s="16">
        <f t="shared" si="206"/>
        <v>400</v>
      </c>
      <c r="N134" s="82"/>
      <c r="O134" s="87" t="s">
        <v>81</v>
      </c>
      <c r="P134" s="84" t="str">
        <f t="shared" ref="P134:S134" si="211">P108</f>
        <v>2,7</v>
      </c>
      <c r="Q134" s="84" t="str">
        <f t="shared" si="211"/>
        <v>2,6</v>
      </c>
      <c r="R134" s="84" t="str">
        <f t="shared" si="211"/>
        <v>2,5</v>
      </c>
      <c r="S134" s="84" t="str">
        <f t="shared" si="211"/>
        <v>2,4</v>
      </c>
      <c r="T134" s="16" t="e">
        <f t="shared" si="204"/>
        <v>#DIV/0!</v>
      </c>
      <c r="U134" s="16">
        <f t="shared" si="208"/>
        <v>400</v>
      </c>
      <c r="V134" s="16">
        <f t="shared" si="209"/>
        <v>500</v>
      </c>
      <c r="W134" s="82"/>
      <c r="X134" s="102" t="s">
        <v>83</v>
      </c>
      <c r="Y134" s="101">
        <f t="shared" si="197"/>
        <v>13.7</v>
      </c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</row>
    <row r="135" spans="1:103" ht="15.75" hidden="1">
      <c r="A135" s="3" t="e">
        <f t="shared" si="198"/>
        <v>#DIV/0!</v>
      </c>
      <c r="B135" s="3">
        <f t="shared" si="194"/>
        <v>300</v>
      </c>
      <c r="C135" s="3">
        <f t="shared" si="199"/>
        <v>400</v>
      </c>
      <c r="D135" s="16"/>
      <c r="E135" s="16"/>
      <c r="F135" s="87" t="s">
        <v>88</v>
      </c>
      <c r="G135" s="85" t="str">
        <f t="shared" ref="G135:J135" si="212">G109</f>
        <v>3,8</v>
      </c>
      <c r="H135" s="85" t="str">
        <f t="shared" si="212"/>
        <v>3,7</v>
      </c>
      <c r="I135" s="85" t="str">
        <f t="shared" si="212"/>
        <v>3,6</v>
      </c>
      <c r="J135" s="85" t="str">
        <f t="shared" si="212"/>
        <v>3,5</v>
      </c>
      <c r="K135" s="16" t="e">
        <f t="shared" si="201"/>
        <v>#DIV/0!</v>
      </c>
      <c r="L135" s="16">
        <f t="shared" si="202"/>
        <v>300</v>
      </c>
      <c r="M135" s="16">
        <f t="shared" si="206"/>
        <v>350</v>
      </c>
      <c r="N135" s="82"/>
      <c r="O135" s="87" t="s">
        <v>86</v>
      </c>
      <c r="P135" s="84" t="str">
        <f t="shared" ref="P135:S135" si="213">P109</f>
        <v>2,8</v>
      </c>
      <c r="Q135" s="84" t="str">
        <f t="shared" si="213"/>
        <v>2,7</v>
      </c>
      <c r="R135" s="84" t="str">
        <f t="shared" si="213"/>
        <v>2,6</v>
      </c>
      <c r="S135" s="84" t="str">
        <f t="shared" si="213"/>
        <v>2,5</v>
      </c>
      <c r="T135" s="16" t="e">
        <f t="shared" si="204"/>
        <v>#DIV/0!</v>
      </c>
      <c r="U135" s="16">
        <f t="shared" si="208"/>
        <v>300</v>
      </c>
      <c r="V135" s="16">
        <f t="shared" si="209"/>
        <v>400</v>
      </c>
      <c r="W135" s="82"/>
      <c r="X135" s="102" t="s">
        <v>88</v>
      </c>
      <c r="Y135" s="101">
        <f t="shared" si="197"/>
        <v>13.7</v>
      </c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</row>
    <row r="136" spans="1:103" ht="15.75" hidden="1">
      <c r="A136" s="3" t="e">
        <f t="shared" si="198"/>
        <v>#DIV/0!</v>
      </c>
      <c r="B136" s="3">
        <f t="shared" si="194"/>
        <v>250</v>
      </c>
      <c r="C136" s="3">
        <f t="shared" si="199"/>
        <v>300</v>
      </c>
      <c r="D136" s="16"/>
      <c r="E136" s="16"/>
      <c r="F136" s="87" t="s">
        <v>91</v>
      </c>
      <c r="G136" s="85" t="str">
        <f t="shared" ref="G136:J136" si="214">G110</f>
        <v>3,9</v>
      </c>
      <c r="H136" s="85" t="str">
        <f t="shared" si="214"/>
        <v>3,8</v>
      </c>
      <c r="I136" s="85" t="str">
        <f t="shared" si="214"/>
        <v>3,7</v>
      </c>
      <c r="J136" s="85" t="str">
        <f t="shared" si="214"/>
        <v>3,6</v>
      </c>
      <c r="K136" s="16" t="e">
        <f t="shared" si="201"/>
        <v>#DIV/0!</v>
      </c>
      <c r="L136" s="16">
        <f t="shared" si="202"/>
        <v>250</v>
      </c>
      <c r="M136" s="16">
        <f t="shared" si="206"/>
        <v>300</v>
      </c>
      <c r="N136" s="82"/>
      <c r="O136" s="87" t="s">
        <v>91</v>
      </c>
      <c r="P136" s="84" t="str">
        <f t="shared" ref="P136:S136" si="215">P110</f>
        <v>2,9</v>
      </c>
      <c r="Q136" s="84" t="str">
        <f t="shared" si="215"/>
        <v>2,8</v>
      </c>
      <c r="R136" s="84" t="str">
        <f t="shared" si="215"/>
        <v>2,7</v>
      </c>
      <c r="S136" s="84" t="str">
        <f t="shared" si="215"/>
        <v>2,6</v>
      </c>
      <c r="T136" s="16" t="e">
        <f t="shared" si="204"/>
        <v>#DIV/0!</v>
      </c>
      <c r="U136" s="16">
        <f t="shared" si="208"/>
        <v>250</v>
      </c>
      <c r="V136" s="16">
        <f t="shared" si="209"/>
        <v>300</v>
      </c>
      <c r="W136" s="82"/>
      <c r="X136" s="102" t="s">
        <v>91</v>
      </c>
      <c r="Y136" s="101">
        <f t="shared" si="197"/>
        <v>13.7</v>
      </c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</row>
    <row r="137" spans="1:103" ht="15.75" hidden="1">
      <c r="A137" s="3" t="e">
        <f t="shared" si="198"/>
        <v>#DIV/0!</v>
      </c>
      <c r="B137" s="3">
        <f t="shared" si="194"/>
        <v>200</v>
      </c>
      <c r="C137" s="3">
        <f t="shared" si="199"/>
        <v>250</v>
      </c>
      <c r="D137" s="16"/>
      <c r="E137" s="16"/>
      <c r="F137" s="87" t="s">
        <v>95</v>
      </c>
      <c r="G137" s="85">
        <f t="shared" ref="G137:J137" si="216">G111</f>
        <v>4</v>
      </c>
      <c r="H137" s="85" t="str">
        <f t="shared" si="216"/>
        <v>3,9</v>
      </c>
      <c r="I137" s="85" t="str">
        <f t="shared" si="216"/>
        <v>3,8</v>
      </c>
      <c r="J137" s="85" t="str">
        <f t="shared" si="216"/>
        <v>3,7</v>
      </c>
      <c r="K137" s="16" t="e">
        <f t="shared" si="201"/>
        <v>#DIV/0!</v>
      </c>
      <c r="L137" s="16">
        <f t="shared" si="202"/>
        <v>220</v>
      </c>
      <c r="M137" s="16">
        <f t="shared" si="206"/>
        <v>250</v>
      </c>
      <c r="N137" s="82"/>
      <c r="O137" s="87" t="s">
        <v>94</v>
      </c>
      <c r="P137" s="84">
        <f t="shared" ref="P137:S137" si="217">P111</f>
        <v>3</v>
      </c>
      <c r="Q137" s="84" t="str">
        <f t="shared" si="217"/>
        <v>2,9</v>
      </c>
      <c r="R137" s="84" t="str">
        <f t="shared" si="217"/>
        <v>2,8</v>
      </c>
      <c r="S137" s="84" t="str">
        <f t="shared" si="217"/>
        <v>2,7</v>
      </c>
      <c r="T137" s="16" t="e">
        <f t="shared" si="204"/>
        <v>#DIV/0!</v>
      </c>
      <c r="U137" s="16">
        <f t="shared" si="208"/>
        <v>200</v>
      </c>
      <c r="V137" s="16">
        <f t="shared" si="209"/>
        <v>250</v>
      </c>
      <c r="W137" s="82"/>
      <c r="X137" s="102" t="s">
        <v>95</v>
      </c>
      <c r="Y137" s="101">
        <f t="shared" si="197"/>
        <v>13.7</v>
      </c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</row>
    <row r="138" spans="1:103" ht="15.75" hidden="1">
      <c r="A138" s="3" t="e">
        <f t="shared" si="198"/>
        <v>#DIV/0!</v>
      </c>
      <c r="B138" s="3">
        <f t="shared" si="194"/>
        <v>190</v>
      </c>
      <c r="C138" s="3">
        <f t="shared" si="199"/>
        <v>200</v>
      </c>
      <c r="D138" s="16"/>
      <c r="E138" s="16"/>
      <c r="F138" s="87" t="s">
        <v>99</v>
      </c>
      <c r="G138" s="85" t="str">
        <f t="shared" ref="G138:J138" si="218">G112</f>
        <v>4,1</v>
      </c>
      <c r="H138" s="85">
        <f t="shared" si="218"/>
        <v>4</v>
      </c>
      <c r="I138" s="85" t="str">
        <f t="shared" si="218"/>
        <v>3,9</v>
      </c>
      <c r="J138" s="85" t="str">
        <f t="shared" si="218"/>
        <v>3,8</v>
      </c>
      <c r="K138" s="16" t="e">
        <f t="shared" si="201"/>
        <v>#DIV/0!</v>
      </c>
      <c r="L138" s="16">
        <f t="shared" si="202"/>
        <v>200</v>
      </c>
      <c r="M138" s="16">
        <f t="shared" si="206"/>
        <v>220</v>
      </c>
      <c r="N138" s="82"/>
      <c r="O138" s="87" t="s">
        <v>98</v>
      </c>
      <c r="P138" s="84" t="str">
        <f t="shared" ref="P138:S138" si="219">P112</f>
        <v>3,1</v>
      </c>
      <c r="Q138" s="84">
        <f t="shared" si="219"/>
        <v>3</v>
      </c>
      <c r="R138" s="84" t="str">
        <f t="shared" si="219"/>
        <v>2,9</v>
      </c>
      <c r="S138" s="84" t="str">
        <f t="shared" si="219"/>
        <v>2,8</v>
      </c>
      <c r="T138" s="16" t="e">
        <f t="shared" si="204"/>
        <v>#DIV/0!</v>
      </c>
      <c r="U138" s="16">
        <f t="shared" si="208"/>
        <v>190</v>
      </c>
      <c r="V138" s="16">
        <f t="shared" si="209"/>
        <v>200</v>
      </c>
      <c r="W138" s="82"/>
      <c r="X138" s="102" t="s">
        <v>99</v>
      </c>
      <c r="Y138" s="101">
        <f t="shared" si="197"/>
        <v>13.8</v>
      </c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</row>
    <row r="139" spans="1:103" ht="15.75" hidden="1">
      <c r="A139" s="3" t="e">
        <f t="shared" si="198"/>
        <v>#DIV/0!</v>
      </c>
      <c r="B139" s="3">
        <f t="shared" si="194"/>
        <v>180</v>
      </c>
      <c r="C139" s="3">
        <f t="shared" si="199"/>
        <v>190</v>
      </c>
      <c r="D139" s="16"/>
      <c r="E139" s="16"/>
      <c r="F139" s="87" t="s">
        <v>102</v>
      </c>
      <c r="G139" s="85" t="str">
        <f t="shared" ref="G139:J139" si="220">G113</f>
        <v>4,2</v>
      </c>
      <c r="H139" s="85" t="str">
        <f t="shared" si="220"/>
        <v>4,1</v>
      </c>
      <c r="I139" s="85">
        <f t="shared" si="220"/>
        <v>4</v>
      </c>
      <c r="J139" s="85" t="str">
        <f t="shared" si="220"/>
        <v>3,9</v>
      </c>
      <c r="K139" s="16" t="e">
        <f t="shared" si="201"/>
        <v>#DIV/0!</v>
      </c>
      <c r="L139" s="16">
        <f t="shared" si="202"/>
        <v>190</v>
      </c>
      <c r="M139" s="16">
        <f t="shared" si="206"/>
        <v>200</v>
      </c>
      <c r="N139" s="82"/>
      <c r="O139" s="87" t="s">
        <v>99</v>
      </c>
      <c r="P139" s="84" t="str">
        <f t="shared" ref="P139:S139" si="221">P113</f>
        <v>3,2</v>
      </c>
      <c r="Q139" s="84" t="str">
        <f t="shared" si="221"/>
        <v>3,1</v>
      </c>
      <c r="R139" s="84">
        <f t="shared" si="221"/>
        <v>3</v>
      </c>
      <c r="S139" s="84" t="str">
        <f t="shared" si="221"/>
        <v>2,9</v>
      </c>
      <c r="T139" s="16" t="e">
        <f t="shared" si="204"/>
        <v>#DIV/0!</v>
      </c>
      <c r="U139" s="16">
        <f t="shared" si="208"/>
        <v>180</v>
      </c>
      <c r="V139" s="16">
        <f t="shared" si="209"/>
        <v>190</v>
      </c>
      <c r="W139" s="82"/>
      <c r="X139" s="102" t="s">
        <v>102</v>
      </c>
      <c r="Y139" s="101">
        <f t="shared" si="197"/>
        <v>13.9</v>
      </c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</row>
    <row r="140" spans="1:103" ht="15.75" hidden="1">
      <c r="A140" s="3" t="e">
        <f t="shared" si="198"/>
        <v>#DIV/0!</v>
      </c>
      <c r="B140" s="3">
        <f t="shared" si="194"/>
        <v>170</v>
      </c>
      <c r="C140" s="3">
        <f t="shared" si="199"/>
        <v>180</v>
      </c>
      <c r="D140" s="16"/>
      <c r="E140" s="16"/>
      <c r="F140" s="87" t="s">
        <v>105</v>
      </c>
      <c r="G140" s="85" t="str">
        <f t="shared" ref="G140:J140" si="222">G114</f>
        <v>4,3</v>
      </c>
      <c r="H140" s="85" t="str">
        <f t="shared" si="222"/>
        <v>4,2</v>
      </c>
      <c r="I140" s="85" t="str">
        <f t="shared" si="222"/>
        <v>4,1</v>
      </c>
      <c r="J140" s="85">
        <f t="shared" si="222"/>
        <v>4</v>
      </c>
      <c r="K140" s="16" t="e">
        <f t="shared" si="201"/>
        <v>#DIV/0!</v>
      </c>
      <c r="L140" s="16">
        <f t="shared" si="202"/>
        <v>180</v>
      </c>
      <c r="M140" s="16">
        <f t="shared" si="206"/>
        <v>190</v>
      </c>
      <c r="N140" s="82"/>
      <c r="O140" s="87" t="s">
        <v>102</v>
      </c>
      <c r="P140" s="84" t="str">
        <f t="shared" ref="P140:S140" si="223">P114</f>
        <v>3,3</v>
      </c>
      <c r="Q140" s="84" t="str">
        <f t="shared" si="223"/>
        <v>3,2</v>
      </c>
      <c r="R140" s="84" t="str">
        <f t="shared" si="223"/>
        <v>3,1</v>
      </c>
      <c r="S140" s="84">
        <f t="shared" si="223"/>
        <v>3</v>
      </c>
      <c r="T140" s="16" t="e">
        <f t="shared" si="204"/>
        <v>#DIV/0!</v>
      </c>
      <c r="U140" s="16">
        <f t="shared" si="208"/>
        <v>170</v>
      </c>
      <c r="V140" s="16">
        <f t="shared" si="209"/>
        <v>180</v>
      </c>
      <c r="W140" s="82"/>
      <c r="X140" s="102" t="s">
        <v>105</v>
      </c>
      <c r="Y140" s="101">
        <f t="shared" si="197"/>
        <v>14</v>
      </c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</row>
    <row r="141" spans="1:103" ht="15.75" hidden="1">
      <c r="A141" s="3" t="e">
        <f t="shared" si="198"/>
        <v>#DIV/0!</v>
      </c>
      <c r="B141" s="3">
        <f t="shared" si="194"/>
        <v>160</v>
      </c>
      <c r="C141" s="3">
        <f t="shared" si="199"/>
        <v>170</v>
      </c>
      <c r="D141" s="16"/>
      <c r="E141" s="16"/>
      <c r="F141" s="87" t="s">
        <v>108</v>
      </c>
      <c r="G141" s="85" t="str">
        <f t="shared" ref="G141:J141" si="224">G115</f>
        <v>4,4</v>
      </c>
      <c r="H141" s="85" t="str">
        <f t="shared" si="224"/>
        <v>4,3</v>
      </c>
      <c r="I141" s="85" t="str">
        <f t="shared" si="224"/>
        <v>4,2</v>
      </c>
      <c r="J141" s="85" t="str">
        <f t="shared" si="224"/>
        <v>4,1</v>
      </c>
      <c r="K141" s="16" t="e">
        <f t="shared" si="201"/>
        <v>#DIV/0!</v>
      </c>
      <c r="L141" s="16">
        <f t="shared" si="202"/>
        <v>170</v>
      </c>
      <c r="M141" s="16">
        <f t="shared" si="206"/>
        <v>180</v>
      </c>
      <c r="N141" s="82"/>
      <c r="O141" s="87" t="s">
        <v>105</v>
      </c>
      <c r="P141" s="84" t="str">
        <f t="shared" ref="P141:S141" si="225">P115</f>
        <v>3,4</v>
      </c>
      <c r="Q141" s="84" t="str">
        <f t="shared" si="225"/>
        <v>3,3</v>
      </c>
      <c r="R141" s="84" t="str">
        <f t="shared" si="225"/>
        <v>3,2</v>
      </c>
      <c r="S141" s="84" t="str">
        <f t="shared" si="225"/>
        <v>3,1</v>
      </c>
      <c r="T141" s="16" t="e">
        <f t="shared" si="204"/>
        <v>#DIV/0!</v>
      </c>
      <c r="U141" s="16">
        <f t="shared" si="208"/>
        <v>160</v>
      </c>
      <c r="V141" s="16">
        <f t="shared" si="209"/>
        <v>170</v>
      </c>
      <c r="W141" s="82"/>
      <c r="X141" s="102" t="s">
        <v>108</v>
      </c>
      <c r="Y141" s="101">
        <f t="shared" si="197"/>
        <v>14.1</v>
      </c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</row>
    <row r="142" spans="1:103" ht="15.75" hidden="1">
      <c r="A142" s="3" t="e">
        <f t="shared" si="198"/>
        <v>#DIV/0!</v>
      </c>
      <c r="B142" s="3">
        <f t="shared" si="194"/>
        <v>150</v>
      </c>
      <c r="C142" s="3">
        <f t="shared" si="199"/>
        <v>160</v>
      </c>
      <c r="D142" s="16"/>
      <c r="E142" s="16"/>
      <c r="F142" s="87" t="s">
        <v>111</v>
      </c>
      <c r="G142" s="85" t="str">
        <f t="shared" ref="G142:J142" si="226">G116</f>
        <v>4,5</v>
      </c>
      <c r="H142" s="85" t="str">
        <f t="shared" si="226"/>
        <v>4,4</v>
      </c>
      <c r="I142" s="85" t="str">
        <f t="shared" si="226"/>
        <v>4,3</v>
      </c>
      <c r="J142" s="85" t="str">
        <f t="shared" si="226"/>
        <v>4,2</v>
      </c>
      <c r="K142" s="16" t="e">
        <f t="shared" si="201"/>
        <v>#DIV/0!</v>
      </c>
      <c r="L142" s="16">
        <f t="shared" si="202"/>
        <v>160</v>
      </c>
      <c r="M142" s="16">
        <f t="shared" si="206"/>
        <v>170</v>
      </c>
      <c r="N142" s="82"/>
      <c r="O142" s="87" t="s">
        <v>108</v>
      </c>
      <c r="P142" s="84" t="str">
        <f t="shared" ref="P142:S142" si="227">P116</f>
        <v>3,5</v>
      </c>
      <c r="Q142" s="84" t="str">
        <f t="shared" si="227"/>
        <v>3,4</v>
      </c>
      <c r="R142" s="84" t="str">
        <f t="shared" si="227"/>
        <v>3,3</v>
      </c>
      <c r="S142" s="84" t="str">
        <f t="shared" si="227"/>
        <v>3,2</v>
      </c>
      <c r="T142" s="16" t="e">
        <f t="shared" si="204"/>
        <v>#DIV/0!</v>
      </c>
      <c r="U142" s="16">
        <f t="shared" si="208"/>
        <v>150</v>
      </c>
      <c r="V142" s="16">
        <f t="shared" si="209"/>
        <v>160</v>
      </c>
      <c r="W142" s="82"/>
      <c r="X142" s="102" t="s">
        <v>111</v>
      </c>
      <c r="Y142" s="101">
        <f t="shared" si="197"/>
        <v>14.2</v>
      </c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</row>
    <row r="143" spans="1:103" ht="15.75" hidden="1">
      <c r="A143" s="3" t="e">
        <f t="shared" si="198"/>
        <v>#DIV/0!</v>
      </c>
      <c r="B143" s="3">
        <f t="shared" si="194"/>
        <v>140</v>
      </c>
      <c r="C143" s="3">
        <f t="shared" si="199"/>
        <v>150</v>
      </c>
      <c r="D143" s="16"/>
      <c r="E143" s="16"/>
      <c r="F143" s="87" t="s">
        <v>114</v>
      </c>
      <c r="G143" s="85" t="str">
        <f t="shared" ref="G143:J143" si="228">G117</f>
        <v>4,6</v>
      </c>
      <c r="H143" s="85" t="str">
        <f t="shared" si="228"/>
        <v>4,5</v>
      </c>
      <c r="I143" s="85" t="str">
        <f t="shared" si="228"/>
        <v>4,4</v>
      </c>
      <c r="J143" s="85" t="str">
        <f t="shared" si="228"/>
        <v>4,3</v>
      </c>
      <c r="K143" s="16" t="e">
        <f t="shared" si="201"/>
        <v>#DIV/0!</v>
      </c>
      <c r="L143" s="16">
        <f t="shared" si="202"/>
        <v>150</v>
      </c>
      <c r="M143" s="16">
        <f t="shared" si="206"/>
        <v>160</v>
      </c>
      <c r="N143" s="82"/>
      <c r="O143" s="87" t="s">
        <v>111</v>
      </c>
      <c r="P143" s="84" t="str">
        <f t="shared" ref="P143:S143" si="229">P117</f>
        <v>3,6</v>
      </c>
      <c r="Q143" s="84" t="str">
        <f t="shared" si="229"/>
        <v>3,5</v>
      </c>
      <c r="R143" s="84" t="str">
        <f t="shared" si="229"/>
        <v>3,4</v>
      </c>
      <c r="S143" s="84" t="str">
        <f t="shared" si="229"/>
        <v>3,3</v>
      </c>
      <c r="T143" s="16" t="e">
        <f t="shared" si="204"/>
        <v>#DIV/0!</v>
      </c>
      <c r="U143" s="16">
        <f t="shared" si="208"/>
        <v>140</v>
      </c>
      <c r="V143" s="16">
        <f t="shared" si="209"/>
        <v>150</v>
      </c>
      <c r="W143" s="82"/>
      <c r="X143" s="102" t="s">
        <v>114</v>
      </c>
      <c r="Y143" s="101">
        <f t="shared" si="197"/>
        <v>14.3</v>
      </c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</row>
    <row r="144" spans="1:103" ht="15.75" hidden="1">
      <c r="A144" s="3" t="e">
        <f t="shared" si="198"/>
        <v>#DIV/0!</v>
      </c>
      <c r="B144" s="3">
        <f t="shared" si="194"/>
        <v>130</v>
      </c>
      <c r="C144" s="3">
        <f t="shared" si="199"/>
        <v>140</v>
      </c>
      <c r="D144" s="16"/>
      <c r="E144" s="16"/>
      <c r="F144" s="87" t="s">
        <v>117</v>
      </c>
      <c r="G144" s="85" t="str">
        <f t="shared" ref="G144:J144" si="230">G118</f>
        <v>4,7</v>
      </c>
      <c r="H144" s="85" t="str">
        <f t="shared" si="230"/>
        <v>4,6</v>
      </c>
      <c r="I144" s="85" t="str">
        <f t="shared" si="230"/>
        <v>4,5</v>
      </c>
      <c r="J144" s="85" t="str">
        <f t="shared" si="230"/>
        <v>4,4</v>
      </c>
      <c r="K144" s="16" t="e">
        <f t="shared" si="201"/>
        <v>#DIV/0!</v>
      </c>
      <c r="L144" s="16">
        <f t="shared" si="202"/>
        <v>140</v>
      </c>
      <c r="M144" s="16">
        <f t="shared" si="206"/>
        <v>150</v>
      </c>
      <c r="N144" s="82"/>
      <c r="O144" s="87" t="s">
        <v>114</v>
      </c>
      <c r="P144" s="84" t="str">
        <f t="shared" ref="P144:S144" si="231">P118</f>
        <v>3,7</v>
      </c>
      <c r="Q144" s="84" t="str">
        <f t="shared" si="231"/>
        <v>3,6</v>
      </c>
      <c r="R144" s="84" t="str">
        <f t="shared" si="231"/>
        <v>3,5</v>
      </c>
      <c r="S144" s="84" t="str">
        <f t="shared" si="231"/>
        <v>3,4</v>
      </c>
      <c r="T144" s="16" t="e">
        <f t="shared" si="204"/>
        <v>#DIV/0!</v>
      </c>
      <c r="U144" s="16">
        <f t="shared" si="208"/>
        <v>130</v>
      </c>
      <c r="V144" s="16">
        <f t="shared" si="209"/>
        <v>140</v>
      </c>
      <c r="W144" s="82"/>
      <c r="X144" s="102" t="s">
        <v>117</v>
      </c>
      <c r="Y144" s="101">
        <f t="shared" si="197"/>
        <v>14.4</v>
      </c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</row>
    <row r="145" spans="1:103" ht="15.75" hidden="1">
      <c r="A145" s="3" t="e">
        <f t="shared" si="198"/>
        <v>#DIV/0!</v>
      </c>
      <c r="B145" s="3">
        <f t="shared" si="194"/>
        <v>120</v>
      </c>
      <c r="C145" s="3">
        <f t="shared" si="199"/>
        <v>130</v>
      </c>
      <c r="D145" s="16"/>
      <c r="E145" s="16"/>
      <c r="F145" s="87" t="s">
        <v>120</v>
      </c>
      <c r="G145" s="85" t="str">
        <f t="shared" ref="G145:J145" si="232">G119</f>
        <v>4,8</v>
      </c>
      <c r="H145" s="85" t="str">
        <f t="shared" si="232"/>
        <v>4,7</v>
      </c>
      <c r="I145" s="85" t="str">
        <f t="shared" si="232"/>
        <v>4,6</v>
      </c>
      <c r="J145" s="85" t="str">
        <f t="shared" si="232"/>
        <v>4,5</v>
      </c>
      <c r="K145" s="16" t="e">
        <f t="shared" si="201"/>
        <v>#DIV/0!</v>
      </c>
      <c r="L145" s="16">
        <f t="shared" si="202"/>
        <v>130</v>
      </c>
      <c r="M145" s="16">
        <f t="shared" si="206"/>
        <v>140</v>
      </c>
      <c r="N145" s="82"/>
      <c r="O145" s="87" t="s">
        <v>117</v>
      </c>
      <c r="P145" s="84" t="str">
        <f t="shared" ref="P145:S145" si="233">P119</f>
        <v>3,8</v>
      </c>
      <c r="Q145" s="84" t="str">
        <f t="shared" si="233"/>
        <v>3,7</v>
      </c>
      <c r="R145" s="84" t="str">
        <f t="shared" si="233"/>
        <v>3,6</v>
      </c>
      <c r="S145" s="84" t="str">
        <f t="shared" si="233"/>
        <v>3,5</v>
      </c>
      <c r="T145" s="16" t="e">
        <f t="shared" si="204"/>
        <v>#DIV/0!</v>
      </c>
      <c r="U145" s="16">
        <f t="shared" si="208"/>
        <v>120</v>
      </c>
      <c r="V145" s="16">
        <f t="shared" si="209"/>
        <v>130</v>
      </c>
      <c r="W145" s="82"/>
      <c r="X145" s="102" t="s">
        <v>120</v>
      </c>
      <c r="Y145" s="101">
        <f t="shared" si="197"/>
        <v>14.5</v>
      </c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</row>
    <row r="146" spans="1:103" ht="15.75" hidden="1">
      <c r="A146" s="3" t="e">
        <f t="shared" si="198"/>
        <v>#DIV/0!</v>
      </c>
      <c r="B146" s="3">
        <f t="shared" si="194"/>
        <v>110</v>
      </c>
      <c r="C146" s="3">
        <f t="shared" si="199"/>
        <v>120</v>
      </c>
      <c r="D146" s="16"/>
      <c r="E146" s="16"/>
      <c r="F146" s="87" t="s">
        <v>123</v>
      </c>
      <c r="G146" s="85" t="str">
        <f t="shared" ref="G146:J146" si="234">G120</f>
        <v>4,9</v>
      </c>
      <c r="H146" s="85" t="str">
        <f t="shared" si="234"/>
        <v>4,8</v>
      </c>
      <c r="I146" s="85" t="str">
        <f t="shared" si="234"/>
        <v>4,7</v>
      </c>
      <c r="J146" s="85" t="str">
        <f t="shared" si="234"/>
        <v>4,6</v>
      </c>
      <c r="K146" s="16" t="e">
        <f t="shared" si="201"/>
        <v>#DIV/0!</v>
      </c>
      <c r="L146" s="16">
        <f t="shared" si="202"/>
        <v>120</v>
      </c>
      <c r="M146" s="16">
        <f t="shared" si="206"/>
        <v>130</v>
      </c>
      <c r="N146" s="82"/>
      <c r="O146" s="87" t="s">
        <v>120</v>
      </c>
      <c r="P146" s="84" t="str">
        <f t="shared" ref="P146:S146" si="235">P120</f>
        <v>3,9</v>
      </c>
      <c r="Q146" s="84" t="str">
        <f t="shared" si="235"/>
        <v>3,8</v>
      </c>
      <c r="R146" s="84" t="str">
        <f t="shared" si="235"/>
        <v>3,7</v>
      </c>
      <c r="S146" s="84" t="str">
        <f t="shared" si="235"/>
        <v>3,6</v>
      </c>
      <c r="T146" s="16" t="e">
        <f t="shared" si="204"/>
        <v>#DIV/0!</v>
      </c>
      <c r="U146" s="16">
        <f t="shared" si="208"/>
        <v>110</v>
      </c>
      <c r="V146" s="16">
        <f t="shared" si="209"/>
        <v>120</v>
      </c>
      <c r="W146" s="82"/>
      <c r="X146" s="102" t="s">
        <v>123</v>
      </c>
      <c r="Y146" s="101">
        <f t="shared" si="197"/>
        <v>14.6</v>
      </c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</row>
    <row r="147" spans="1:103" ht="15.75" hidden="1">
      <c r="A147" s="3" t="e">
        <f t="shared" si="198"/>
        <v>#DIV/0!</v>
      </c>
      <c r="B147" s="3">
        <f t="shared" si="194"/>
        <v>100</v>
      </c>
      <c r="C147" s="3">
        <f t="shared" si="199"/>
        <v>110</v>
      </c>
      <c r="D147" s="16"/>
      <c r="E147" s="16"/>
      <c r="F147" s="87" t="s">
        <v>125</v>
      </c>
      <c r="G147" s="85">
        <f t="shared" ref="G147:J147" si="236">G121</f>
        <v>5</v>
      </c>
      <c r="H147" s="85" t="str">
        <f t="shared" si="236"/>
        <v>4,9</v>
      </c>
      <c r="I147" s="85" t="str">
        <f t="shared" si="236"/>
        <v>4,8</v>
      </c>
      <c r="J147" s="85" t="str">
        <f t="shared" si="236"/>
        <v>4,7</v>
      </c>
      <c r="K147" s="16" t="e">
        <f t="shared" si="201"/>
        <v>#DIV/0!</v>
      </c>
      <c r="L147" s="16">
        <f t="shared" si="202"/>
        <v>110</v>
      </c>
      <c r="M147" s="16">
        <f t="shared" si="206"/>
        <v>120</v>
      </c>
      <c r="N147" s="82"/>
      <c r="O147" s="87" t="s">
        <v>123</v>
      </c>
      <c r="P147" s="84">
        <f t="shared" ref="P147:S147" si="237">P121</f>
        <v>4</v>
      </c>
      <c r="Q147" s="84" t="str">
        <f t="shared" si="237"/>
        <v>3,9</v>
      </c>
      <c r="R147" s="84" t="str">
        <f t="shared" si="237"/>
        <v>3,8</v>
      </c>
      <c r="S147" s="84" t="str">
        <f t="shared" si="237"/>
        <v>3,7</v>
      </c>
      <c r="T147" s="16" t="e">
        <f t="shared" si="204"/>
        <v>#DIV/0!</v>
      </c>
      <c r="U147" s="16">
        <f t="shared" si="208"/>
        <v>100</v>
      </c>
      <c r="V147" s="16">
        <f t="shared" si="209"/>
        <v>110</v>
      </c>
      <c r="W147" s="82"/>
      <c r="X147" s="102" t="s">
        <v>125</v>
      </c>
      <c r="Y147" s="101">
        <f t="shared" si="197"/>
        <v>14.7</v>
      </c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</row>
    <row r="148" spans="1:103" ht="15.75" hidden="1">
      <c r="A148" s="3" t="e">
        <f>IF($AC$5&lt;B148,1)</f>
        <v>#DIV/0!</v>
      </c>
      <c r="B148" s="3">
        <f t="shared" si="194"/>
        <v>100</v>
      </c>
      <c r="D148" s="16"/>
      <c r="E148" s="16"/>
      <c r="F148" s="92" t="s">
        <v>126</v>
      </c>
      <c r="G148" s="85">
        <f t="shared" ref="G148:J148" si="238">G122</f>
        <v>550</v>
      </c>
      <c r="H148" s="85">
        <f t="shared" si="238"/>
        <v>540</v>
      </c>
      <c r="I148" s="85">
        <f t="shared" si="238"/>
        <v>530</v>
      </c>
      <c r="J148" s="85">
        <f t="shared" si="238"/>
        <v>520</v>
      </c>
      <c r="K148" s="16" t="e">
        <f t="shared" si="201"/>
        <v>#DIV/0!</v>
      </c>
      <c r="L148" s="16">
        <f t="shared" si="202"/>
        <v>100</v>
      </c>
      <c r="M148" s="16">
        <f t="shared" si="206"/>
        <v>110</v>
      </c>
      <c r="N148" s="91"/>
      <c r="O148" s="87" t="s">
        <v>125</v>
      </c>
      <c r="P148" s="84" t="str">
        <f t="shared" ref="P148:S148" si="239">P122</f>
        <v>4,1</v>
      </c>
      <c r="Q148" s="84">
        <f t="shared" si="239"/>
        <v>4</v>
      </c>
      <c r="R148" s="84" t="str">
        <f t="shared" si="239"/>
        <v>3,9</v>
      </c>
      <c r="S148" s="84" t="str">
        <f t="shared" si="239"/>
        <v>3,8</v>
      </c>
      <c r="T148" s="16" t="e">
        <f>IF($AC$5&lt;U148,1)</f>
        <v>#DIV/0!</v>
      </c>
      <c r="U148" s="16">
        <f t="shared" si="208"/>
        <v>100</v>
      </c>
      <c r="V148" s="16"/>
      <c r="W148" s="91"/>
      <c r="X148" s="103" t="s">
        <v>126</v>
      </c>
      <c r="Y148" s="101">
        <f t="shared" si="197"/>
        <v>15.7</v>
      </c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</row>
    <row r="149" spans="1:103" ht="15.75" hidden="1">
      <c r="D149" s="16"/>
      <c r="E149" s="16"/>
      <c r="F149" s="16"/>
      <c r="G149" s="16"/>
      <c r="H149" s="16"/>
      <c r="I149" s="16"/>
      <c r="J149" s="16"/>
      <c r="K149" s="16" t="e">
        <f t="shared" si="201"/>
        <v>#DIV/0!</v>
      </c>
      <c r="L149" s="16">
        <f>LEFT(O149,2)*1</f>
        <v>50</v>
      </c>
      <c r="M149" s="16">
        <f t="shared" si="206"/>
        <v>100</v>
      </c>
      <c r="N149" s="16"/>
      <c r="O149" s="87" t="s">
        <v>127</v>
      </c>
      <c r="P149" s="84">
        <f t="shared" ref="P149:S149" si="240">P123</f>
        <v>470</v>
      </c>
      <c r="Q149" s="84">
        <f t="shared" si="240"/>
        <v>460</v>
      </c>
      <c r="R149" s="84">
        <f t="shared" si="240"/>
        <v>450</v>
      </c>
      <c r="S149" s="84">
        <f t="shared" si="240"/>
        <v>440</v>
      </c>
      <c r="T149" s="16"/>
      <c r="U149" s="16"/>
      <c r="V149" s="16"/>
      <c r="W149" s="16"/>
      <c r="X149" s="16"/>
      <c r="Y149" s="16"/>
      <c r="Z149" s="124"/>
      <c r="AA149" s="124"/>
      <c r="AB149" s="124"/>
      <c r="AC149" s="124"/>
      <c r="AD149" s="124"/>
      <c r="AE149" s="16"/>
      <c r="AF149" s="125"/>
      <c r="AG149" s="124"/>
      <c r="AH149" s="124"/>
      <c r="AI149" s="124"/>
      <c r="AJ149" s="124"/>
      <c r="AK149" s="124"/>
      <c r="AL149" s="124"/>
      <c r="AM149" s="124"/>
      <c r="AN149" s="124"/>
      <c r="AO149" s="124"/>
      <c r="AP149" s="124"/>
      <c r="AQ149" s="124"/>
      <c r="AR149" s="124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</row>
    <row r="150" spans="1:103" ht="15.75" hidden="1">
      <c r="D150" s="16"/>
      <c r="E150" s="16"/>
      <c r="F150" s="16"/>
      <c r="G150" s="16"/>
      <c r="H150" s="16"/>
      <c r="I150" s="16"/>
      <c r="J150" s="16"/>
      <c r="K150" s="16" t="e">
        <f>IF($AC$5&lt;L150,1)</f>
        <v>#DIV/0!</v>
      </c>
      <c r="L150" s="16">
        <f>LEFT(O150,3)*1</f>
        <v>50</v>
      </c>
      <c r="M150" s="16" t="e">
        <f t="shared" si="206"/>
        <v>#VALUE!</v>
      </c>
      <c r="N150" s="16"/>
      <c r="O150" s="92" t="s">
        <v>128</v>
      </c>
      <c r="P150" s="84">
        <f t="shared" ref="P150:S150" si="241">P124</f>
        <v>460</v>
      </c>
      <c r="Q150" s="84">
        <f t="shared" si="241"/>
        <v>450</v>
      </c>
      <c r="R150" s="84">
        <f t="shared" si="241"/>
        <v>400</v>
      </c>
      <c r="S150" s="84">
        <f t="shared" si="241"/>
        <v>390</v>
      </c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</row>
    <row r="151" spans="1:103" ht="15.75" hidden="1"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</row>
    <row r="152" spans="1:103" ht="15.75" hidden="1">
      <c r="A152" s="3">
        <f>MAX(G152:J152)</f>
        <v>0</v>
      </c>
      <c r="B152" s="3">
        <f>B126+1</f>
        <v>6</v>
      </c>
      <c r="D152" s="16"/>
      <c r="E152" s="16"/>
      <c r="F152" s="43"/>
      <c r="G152" s="43">
        <f>IF(AND($AD$6&gt;=LEFT(G155,1)*1,$AD$6&lt;RIGHT(G155,3)*1),6,0)</f>
        <v>0</v>
      </c>
      <c r="H152" s="43">
        <f>IF(AND($AD$6&gt;=LEFT(H155,3)*1,$AD$6&lt;RIGHT(H155,4)*1),7,0)</f>
        <v>0</v>
      </c>
      <c r="I152" s="43">
        <f>IF(AND($AD$6&gt;=LEFT(I155,4)*1,$AD$6&lt;RIGHT(I155,5)*1),8,0)</f>
        <v>0</v>
      </c>
      <c r="J152" s="43">
        <f>IF($AD$6&gt;=10000,9,0)</f>
        <v>0</v>
      </c>
      <c r="K152" s="16">
        <f>MAX(P152:S152)</f>
        <v>0</v>
      </c>
      <c r="L152" s="16"/>
      <c r="M152" s="16"/>
      <c r="N152" s="16"/>
      <c r="O152" s="43"/>
      <c r="P152" s="43">
        <f>IF(AND($AD$6&gt;=LEFT(P155,1)*1,$AD$6&lt;RIGHT(P155,3)*1),6,0)</f>
        <v>0</v>
      </c>
      <c r="Q152" s="43">
        <f>IF(AND($AD$6&gt;=LEFT(Q155,3)*1,$AD$6&lt;RIGHT(Q155,4)*1),7,0)</f>
        <v>0</v>
      </c>
      <c r="R152" s="43">
        <f>IF(AND($AD$6&gt;=LEFT(R155,4)*1,$AD$6&lt;RIGHT(R155,5)*1),8,0)</f>
        <v>0</v>
      </c>
      <c r="S152" s="43">
        <f>IF($AD$6&gt;=10000,9,0)</f>
        <v>0</v>
      </c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</row>
    <row r="153" spans="1:103" ht="36" hidden="1" customHeight="1">
      <c r="D153" s="16"/>
      <c r="E153" s="16"/>
      <c r="F153" s="95" t="s">
        <v>43</v>
      </c>
      <c r="G153" s="126" t="s">
        <v>49</v>
      </c>
      <c r="H153" s="127"/>
      <c r="I153" s="127"/>
      <c r="J153" s="128"/>
      <c r="K153" s="67"/>
      <c r="L153" s="67"/>
      <c r="M153" s="67"/>
      <c r="N153" s="68"/>
      <c r="O153" s="95" t="s">
        <v>44</v>
      </c>
      <c r="P153" s="126" t="s">
        <v>49</v>
      </c>
      <c r="Q153" s="127"/>
      <c r="R153" s="127"/>
      <c r="S153" s="128"/>
      <c r="T153" s="67"/>
      <c r="U153" s="67"/>
      <c r="V153" s="67"/>
      <c r="W153" s="68"/>
      <c r="X153" s="96" t="s">
        <v>45</v>
      </c>
      <c r="Y153" s="97" t="s">
        <v>49</v>
      </c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</row>
    <row r="154" spans="1:103" ht="15.75" hidden="1">
      <c r="D154" s="16"/>
      <c r="E154" s="16"/>
      <c r="F154" s="131" t="s">
        <v>50</v>
      </c>
      <c r="G154" s="121" t="s">
        <v>51</v>
      </c>
      <c r="H154" s="122"/>
      <c r="I154" s="122"/>
      <c r="J154" s="123"/>
      <c r="K154" s="71"/>
      <c r="L154" s="71"/>
      <c r="M154" s="71"/>
      <c r="N154" s="72"/>
      <c r="O154" s="131" t="s">
        <v>50</v>
      </c>
      <c r="P154" s="121" t="s">
        <v>51</v>
      </c>
      <c r="Q154" s="122"/>
      <c r="R154" s="122"/>
      <c r="S154" s="123"/>
      <c r="T154" s="71"/>
      <c r="U154" s="71"/>
      <c r="V154" s="71"/>
      <c r="W154" s="72"/>
      <c r="X154" s="129" t="s">
        <v>50</v>
      </c>
      <c r="Y154" s="98" t="s">
        <v>51</v>
      </c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</row>
    <row r="155" spans="1:103" ht="15.75" hidden="1">
      <c r="D155" s="16"/>
      <c r="E155" s="16"/>
      <c r="F155" s="132"/>
      <c r="G155" s="77" t="s">
        <v>52</v>
      </c>
      <c r="H155" s="77" t="s">
        <v>53</v>
      </c>
      <c r="I155" s="77" t="s">
        <v>54</v>
      </c>
      <c r="J155" s="77" t="s">
        <v>55</v>
      </c>
      <c r="K155" s="75"/>
      <c r="L155" s="75"/>
      <c r="M155" s="75"/>
      <c r="N155" s="76"/>
      <c r="O155" s="132"/>
      <c r="P155" s="77" t="s">
        <v>52</v>
      </c>
      <c r="Q155" s="77" t="s">
        <v>53</v>
      </c>
      <c r="R155" s="77" t="s">
        <v>54</v>
      </c>
      <c r="S155" s="77" t="s">
        <v>55</v>
      </c>
      <c r="T155" s="75"/>
      <c r="U155" s="75"/>
      <c r="V155" s="75"/>
      <c r="W155" s="76"/>
      <c r="X155" s="130"/>
      <c r="Y155" s="99" t="s">
        <v>56</v>
      </c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</row>
    <row r="156" spans="1:103" ht="15.75" hidden="1">
      <c r="A156" s="3" t="e">
        <f>IF($AC$6&gt;1000,1)</f>
        <v>#DIV/0!</v>
      </c>
      <c r="B156" s="3">
        <v>1000</v>
      </c>
      <c r="D156" s="16"/>
      <c r="E156" s="16"/>
      <c r="F156" s="83" t="s">
        <v>57</v>
      </c>
      <c r="G156" s="85" t="str">
        <f>G130</f>
        <v>3,3</v>
      </c>
      <c r="H156" s="85" t="str">
        <f t="shared" ref="H156:J156" si="242">H130</f>
        <v>3,2</v>
      </c>
      <c r="I156" s="85" t="str">
        <f t="shared" si="242"/>
        <v>3,1</v>
      </c>
      <c r="J156" s="85">
        <f t="shared" si="242"/>
        <v>3</v>
      </c>
      <c r="K156" s="16" t="e">
        <f>IF($AC$6&gt;1000,1)</f>
        <v>#DIV/0!</v>
      </c>
      <c r="L156" s="16">
        <v>1000</v>
      </c>
      <c r="M156" s="16"/>
      <c r="N156" s="82"/>
      <c r="O156" s="83" t="s">
        <v>57</v>
      </c>
      <c r="P156" s="84" t="str">
        <f>P130</f>
        <v>2,1</v>
      </c>
      <c r="Q156" s="84">
        <f t="shared" ref="Q156:S156" si="243">Q130</f>
        <v>2</v>
      </c>
      <c r="R156" s="84" t="str">
        <f t="shared" si="243"/>
        <v>1,9</v>
      </c>
      <c r="S156" s="84" t="str">
        <f t="shared" si="243"/>
        <v>1,8</v>
      </c>
      <c r="T156" s="16" t="e">
        <f>IF($AC$6&gt;1000,1)</f>
        <v>#DIV/0!</v>
      </c>
      <c r="U156" s="16">
        <v>1000</v>
      </c>
      <c r="V156" s="16"/>
      <c r="W156" s="82"/>
      <c r="X156" s="100" t="s">
        <v>57</v>
      </c>
      <c r="Y156" s="101">
        <f>Y130</f>
        <v>13.7</v>
      </c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</row>
    <row r="157" spans="1:103" ht="15.75" hidden="1">
      <c r="A157" s="3" t="e">
        <f>IF(AND($AC$6&gt;=B157,$AC$6&lt;C157),1)</f>
        <v>#DIV/0!</v>
      </c>
      <c r="B157" s="3">
        <f t="shared" ref="B157:B174" si="244">LEFT(F157,3)*1</f>
        <v>800</v>
      </c>
      <c r="C157" s="3">
        <f>RIGHT(F157,4)*1</f>
        <v>1000</v>
      </c>
      <c r="D157" s="16"/>
      <c r="E157" s="16"/>
      <c r="F157" s="87" t="s">
        <v>66</v>
      </c>
      <c r="G157" s="85" t="str">
        <f t="shared" ref="G157:J157" si="245">G131</f>
        <v>3,4</v>
      </c>
      <c r="H157" s="85" t="str">
        <f t="shared" si="245"/>
        <v>3,3</v>
      </c>
      <c r="I157" s="85" t="str">
        <f t="shared" si="245"/>
        <v>3,2</v>
      </c>
      <c r="J157" s="85" t="str">
        <f t="shared" si="245"/>
        <v>3,1</v>
      </c>
      <c r="K157" s="16" t="e">
        <f>IF(AND($AC$6&gt;=L157,$AC$6&lt;M157),1)</f>
        <v>#DIV/0!</v>
      </c>
      <c r="L157" s="16">
        <f>LEFT(O157,3)*1</f>
        <v>800</v>
      </c>
      <c r="M157" s="16">
        <f>RIGHT(O157,4)*1</f>
        <v>1000</v>
      </c>
      <c r="N157" s="82"/>
      <c r="O157" s="87" t="s">
        <v>66</v>
      </c>
      <c r="P157" s="84" t="str">
        <f t="shared" ref="P157:S157" si="246">P131</f>
        <v>2,3</v>
      </c>
      <c r="Q157" s="84" t="str">
        <f t="shared" si="246"/>
        <v>2,2</v>
      </c>
      <c r="R157" s="84" t="str">
        <f t="shared" si="246"/>
        <v>2,1</v>
      </c>
      <c r="S157" s="84">
        <f t="shared" si="246"/>
        <v>2</v>
      </c>
      <c r="T157" s="16" t="e">
        <f>IF(AND($AC$6&gt;=U157,$AC$6&lt;V157),1)</f>
        <v>#DIV/0!</v>
      </c>
      <c r="U157" s="16">
        <f>LEFT(X157,3)*1</f>
        <v>800</v>
      </c>
      <c r="V157" s="16">
        <f>RIGHT(X157,4)*1</f>
        <v>1000</v>
      </c>
      <c r="W157" s="82"/>
      <c r="X157" s="102" t="s">
        <v>66</v>
      </c>
      <c r="Y157" s="101">
        <f t="shared" ref="Y157:Y174" si="247">Y131</f>
        <v>13.7</v>
      </c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</row>
    <row r="158" spans="1:103" ht="15.75" hidden="1">
      <c r="A158" s="3" t="e">
        <f t="shared" ref="A158:A173" si="248">IF(AND($AC$6&gt;=B158,$AC$6&lt;C158),1)</f>
        <v>#DIV/0!</v>
      </c>
      <c r="B158" s="3">
        <f t="shared" si="244"/>
        <v>600</v>
      </c>
      <c r="C158" s="3">
        <f t="shared" ref="C158:C173" si="249">RIGHT(F158,3)*1</f>
        <v>800</v>
      </c>
      <c r="D158" s="16"/>
      <c r="E158" s="16"/>
      <c r="F158" s="87" t="s">
        <v>71</v>
      </c>
      <c r="G158" s="85">
        <f t="shared" ref="G158:J158" si="250">G132</f>
        <v>3.5</v>
      </c>
      <c r="H158" s="85" t="str">
        <f t="shared" si="250"/>
        <v>3,4</v>
      </c>
      <c r="I158" s="85" t="str">
        <f t="shared" si="250"/>
        <v>3,3</v>
      </c>
      <c r="J158" s="85" t="str">
        <f t="shared" si="250"/>
        <v>3,2</v>
      </c>
      <c r="K158" s="16" t="e">
        <f t="shared" ref="K158:K175" si="251">IF(AND($AC$6&gt;=L158,$AC$6&lt;M158),1)</f>
        <v>#DIV/0!</v>
      </c>
      <c r="L158" s="16">
        <f t="shared" ref="L158:L174" si="252">LEFT(O158,3)*1</f>
        <v>600</v>
      </c>
      <c r="M158" s="16">
        <f>RIGHT(O158,3)*1</f>
        <v>800</v>
      </c>
      <c r="N158" s="82"/>
      <c r="O158" s="87" t="s">
        <v>71</v>
      </c>
      <c r="P158" s="84" t="str">
        <f t="shared" ref="P158:S158" si="253">P132</f>
        <v>2,5</v>
      </c>
      <c r="Q158" s="84" t="str">
        <f t="shared" si="253"/>
        <v>2,4</v>
      </c>
      <c r="R158" s="84" t="str">
        <f t="shared" si="253"/>
        <v>2,3</v>
      </c>
      <c r="S158" s="84" t="str">
        <f t="shared" si="253"/>
        <v>2,2</v>
      </c>
      <c r="T158" s="16" t="e">
        <f t="shared" ref="T158:T173" si="254">IF(AND($AC$6&gt;=U158,$AC$6&lt;V158),1)</f>
        <v>#DIV/0!</v>
      </c>
      <c r="U158" s="16">
        <f>LEFT(X158,3)*1</f>
        <v>600</v>
      </c>
      <c r="V158" s="16">
        <f>RIGHT(X158,3)*1</f>
        <v>800</v>
      </c>
      <c r="W158" s="82"/>
      <c r="X158" s="102" t="s">
        <v>71</v>
      </c>
      <c r="Y158" s="101">
        <f t="shared" si="247"/>
        <v>13.7</v>
      </c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</row>
    <row r="159" spans="1:103" ht="15.75" hidden="1">
      <c r="A159" s="3" t="e">
        <f t="shared" si="248"/>
        <v>#DIV/0!</v>
      </c>
      <c r="B159" s="3">
        <f t="shared" si="244"/>
        <v>500</v>
      </c>
      <c r="C159" s="3">
        <f t="shared" si="249"/>
        <v>600</v>
      </c>
      <c r="D159" s="16"/>
      <c r="E159" s="16"/>
      <c r="F159" s="87" t="s">
        <v>78</v>
      </c>
      <c r="G159" s="85" t="str">
        <f t="shared" ref="G159:J159" si="255">G133</f>
        <v>3,6</v>
      </c>
      <c r="H159" s="85" t="str">
        <f t="shared" si="255"/>
        <v>3,5</v>
      </c>
      <c r="I159" s="85" t="str">
        <f t="shared" si="255"/>
        <v>3,4</v>
      </c>
      <c r="J159" s="85" t="str">
        <f t="shared" si="255"/>
        <v>3,3</v>
      </c>
      <c r="K159" s="16" t="e">
        <f t="shared" si="251"/>
        <v>#DIV/0!</v>
      </c>
      <c r="L159" s="16">
        <f t="shared" si="252"/>
        <v>400</v>
      </c>
      <c r="M159" s="16">
        <f t="shared" ref="M159:M176" si="256">RIGHT(O159,3)*1</f>
        <v>600</v>
      </c>
      <c r="N159" s="82"/>
      <c r="O159" s="87" t="s">
        <v>76</v>
      </c>
      <c r="P159" s="84" t="str">
        <f t="shared" ref="P159:S159" si="257">P133</f>
        <v>2,6</v>
      </c>
      <c r="Q159" s="84" t="str">
        <f t="shared" si="257"/>
        <v>2,5</v>
      </c>
      <c r="R159" s="84" t="str">
        <f t="shared" si="257"/>
        <v>2,4</v>
      </c>
      <c r="S159" s="84" t="str">
        <f t="shared" si="257"/>
        <v>2,3</v>
      </c>
      <c r="T159" s="16" t="e">
        <f t="shared" si="254"/>
        <v>#DIV/0!</v>
      </c>
      <c r="U159" s="16">
        <f t="shared" ref="U159:U174" si="258">LEFT(X159,3)*1</f>
        <v>500</v>
      </c>
      <c r="V159" s="16">
        <f t="shared" ref="V159:V173" si="259">RIGHT(X159,3)*1</f>
        <v>600</v>
      </c>
      <c r="W159" s="82"/>
      <c r="X159" s="102" t="s">
        <v>78</v>
      </c>
      <c r="Y159" s="101">
        <f t="shared" si="247"/>
        <v>13.7</v>
      </c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</row>
    <row r="160" spans="1:103" ht="15.75" hidden="1">
      <c r="A160" s="3" t="e">
        <f t="shared" si="248"/>
        <v>#DIV/0!</v>
      </c>
      <c r="B160" s="3">
        <f t="shared" si="244"/>
        <v>400</v>
      </c>
      <c r="C160" s="3">
        <f t="shared" si="249"/>
        <v>500</v>
      </c>
      <c r="D160" s="16"/>
      <c r="E160" s="16"/>
      <c r="F160" s="87" t="s">
        <v>83</v>
      </c>
      <c r="G160" s="85" t="str">
        <f t="shared" ref="G160:J160" si="260">G134</f>
        <v>3,7</v>
      </c>
      <c r="H160" s="85" t="str">
        <f t="shared" si="260"/>
        <v>3,6</v>
      </c>
      <c r="I160" s="85" t="str">
        <f t="shared" si="260"/>
        <v>3,5</v>
      </c>
      <c r="J160" s="85" t="str">
        <f t="shared" si="260"/>
        <v>3,4</v>
      </c>
      <c r="K160" s="16" t="e">
        <f t="shared" si="251"/>
        <v>#DIV/0!</v>
      </c>
      <c r="L160" s="16">
        <f t="shared" si="252"/>
        <v>350</v>
      </c>
      <c r="M160" s="16">
        <f t="shared" si="256"/>
        <v>400</v>
      </c>
      <c r="N160" s="82"/>
      <c r="O160" s="87" t="s">
        <v>81</v>
      </c>
      <c r="P160" s="84" t="str">
        <f t="shared" ref="P160:S160" si="261">P134</f>
        <v>2,7</v>
      </c>
      <c r="Q160" s="84" t="str">
        <f t="shared" si="261"/>
        <v>2,6</v>
      </c>
      <c r="R160" s="84" t="str">
        <f t="shared" si="261"/>
        <v>2,5</v>
      </c>
      <c r="S160" s="84" t="str">
        <f t="shared" si="261"/>
        <v>2,4</v>
      </c>
      <c r="T160" s="16" t="e">
        <f t="shared" si="254"/>
        <v>#DIV/0!</v>
      </c>
      <c r="U160" s="16">
        <f t="shared" si="258"/>
        <v>400</v>
      </c>
      <c r="V160" s="16">
        <f t="shared" si="259"/>
        <v>500</v>
      </c>
      <c r="W160" s="82"/>
      <c r="X160" s="102" t="s">
        <v>83</v>
      </c>
      <c r="Y160" s="101">
        <f t="shared" si="247"/>
        <v>13.7</v>
      </c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6"/>
      <c r="CU160" s="16"/>
      <c r="CV160" s="16"/>
      <c r="CW160" s="16"/>
      <c r="CX160" s="16"/>
      <c r="CY160" s="16"/>
    </row>
    <row r="161" spans="1:103" ht="15.75" hidden="1">
      <c r="A161" s="3" t="e">
        <f t="shared" si="248"/>
        <v>#DIV/0!</v>
      </c>
      <c r="B161" s="3">
        <f t="shared" si="244"/>
        <v>300</v>
      </c>
      <c r="C161" s="3">
        <f t="shared" si="249"/>
        <v>400</v>
      </c>
      <c r="D161" s="16"/>
      <c r="E161" s="16"/>
      <c r="F161" s="87" t="s">
        <v>88</v>
      </c>
      <c r="G161" s="85" t="str">
        <f t="shared" ref="G161:J161" si="262">G135</f>
        <v>3,8</v>
      </c>
      <c r="H161" s="85" t="str">
        <f t="shared" si="262"/>
        <v>3,7</v>
      </c>
      <c r="I161" s="85" t="str">
        <f t="shared" si="262"/>
        <v>3,6</v>
      </c>
      <c r="J161" s="85" t="str">
        <f t="shared" si="262"/>
        <v>3,5</v>
      </c>
      <c r="K161" s="16" t="e">
        <f t="shared" si="251"/>
        <v>#DIV/0!</v>
      </c>
      <c r="L161" s="16">
        <f t="shared" si="252"/>
        <v>300</v>
      </c>
      <c r="M161" s="16">
        <f t="shared" si="256"/>
        <v>350</v>
      </c>
      <c r="N161" s="82"/>
      <c r="O161" s="87" t="s">
        <v>86</v>
      </c>
      <c r="P161" s="84" t="str">
        <f t="shared" ref="P161:S161" si="263">P135</f>
        <v>2,8</v>
      </c>
      <c r="Q161" s="84" t="str">
        <f t="shared" si="263"/>
        <v>2,7</v>
      </c>
      <c r="R161" s="84" t="str">
        <f t="shared" si="263"/>
        <v>2,6</v>
      </c>
      <c r="S161" s="84" t="str">
        <f t="shared" si="263"/>
        <v>2,5</v>
      </c>
      <c r="T161" s="16" t="e">
        <f t="shared" si="254"/>
        <v>#DIV/0!</v>
      </c>
      <c r="U161" s="16">
        <f t="shared" si="258"/>
        <v>300</v>
      </c>
      <c r="V161" s="16">
        <f t="shared" si="259"/>
        <v>400</v>
      </c>
      <c r="W161" s="82"/>
      <c r="X161" s="102" t="s">
        <v>88</v>
      </c>
      <c r="Y161" s="101">
        <f t="shared" si="247"/>
        <v>13.7</v>
      </c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</row>
    <row r="162" spans="1:103" ht="15.75" hidden="1">
      <c r="A162" s="3" t="e">
        <f t="shared" si="248"/>
        <v>#DIV/0!</v>
      </c>
      <c r="B162" s="3">
        <f t="shared" si="244"/>
        <v>250</v>
      </c>
      <c r="C162" s="3">
        <f t="shared" si="249"/>
        <v>300</v>
      </c>
      <c r="D162" s="16"/>
      <c r="E162" s="16"/>
      <c r="F162" s="87" t="s">
        <v>91</v>
      </c>
      <c r="G162" s="85" t="str">
        <f t="shared" ref="G162:J162" si="264">G136</f>
        <v>3,9</v>
      </c>
      <c r="H162" s="85" t="str">
        <f t="shared" si="264"/>
        <v>3,8</v>
      </c>
      <c r="I162" s="85" t="str">
        <f t="shared" si="264"/>
        <v>3,7</v>
      </c>
      <c r="J162" s="85" t="str">
        <f t="shared" si="264"/>
        <v>3,6</v>
      </c>
      <c r="K162" s="16" t="e">
        <f t="shared" si="251"/>
        <v>#DIV/0!</v>
      </c>
      <c r="L162" s="16">
        <f t="shared" si="252"/>
        <v>250</v>
      </c>
      <c r="M162" s="16">
        <f t="shared" si="256"/>
        <v>300</v>
      </c>
      <c r="N162" s="82"/>
      <c r="O162" s="87" t="s">
        <v>91</v>
      </c>
      <c r="P162" s="84" t="str">
        <f t="shared" ref="P162:S162" si="265">P136</f>
        <v>2,9</v>
      </c>
      <c r="Q162" s="84" t="str">
        <f t="shared" si="265"/>
        <v>2,8</v>
      </c>
      <c r="R162" s="84" t="str">
        <f t="shared" si="265"/>
        <v>2,7</v>
      </c>
      <c r="S162" s="84" t="str">
        <f t="shared" si="265"/>
        <v>2,6</v>
      </c>
      <c r="T162" s="16" t="e">
        <f t="shared" si="254"/>
        <v>#DIV/0!</v>
      </c>
      <c r="U162" s="16">
        <f t="shared" si="258"/>
        <v>250</v>
      </c>
      <c r="V162" s="16">
        <f t="shared" si="259"/>
        <v>300</v>
      </c>
      <c r="W162" s="82"/>
      <c r="X162" s="102" t="s">
        <v>91</v>
      </c>
      <c r="Y162" s="101">
        <f t="shared" si="247"/>
        <v>13.7</v>
      </c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6"/>
      <c r="CU162" s="16"/>
      <c r="CV162" s="16"/>
      <c r="CW162" s="16"/>
      <c r="CX162" s="16"/>
      <c r="CY162" s="16"/>
    </row>
    <row r="163" spans="1:103" ht="15.75" hidden="1">
      <c r="A163" s="3" t="e">
        <f t="shared" si="248"/>
        <v>#DIV/0!</v>
      </c>
      <c r="B163" s="3">
        <f t="shared" si="244"/>
        <v>200</v>
      </c>
      <c r="C163" s="3">
        <f t="shared" si="249"/>
        <v>250</v>
      </c>
      <c r="D163" s="16"/>
      <c r="E163" s="16"/>
      <c r="F163" s="87" t="s">
        <v>95</v>
      </c>
      <c r="G163" s="85">
        <f t="shared" ref="G163:J163" si="266">G137</f>
        <v>4</v>
      </c>
      <c r="H163" s="85" t="str">
        <f t="shared" si="266"/>
        <v>3,9</v>
      </c>
      <c r="I163" s="85" t="str">
        <f t="shared" si="266"/>
        <v>3,8</v>
      </c>
      <c r="J163" s="85" t="str">
        <f t="shared" si="266"/>
        <v>3,7</v>
      </c>
      <c r="K163" s="16" t="e">
        <f t="shared" si="251"/>
        <v>#DIV/0!</v>
      </c>
      <c r="L163" s="16">
        <f t="shared" si="252"/>
        <v>220</v>
      </c>
      <c r="M163" s="16">
        <f t="shared" si="256"/>
        <v>250</v>
      </c>
      <c r="N163" s="82"/>
      <c r="O163" s="87" t="s">
        <v>94</v>
      </c>
      <c r="P163" s="84">
        <f t="shared" ref="P163:S163" si="267">P137</f>
        <v>3</v>
      </c>
      <c r="Q163" s="84" t="str">
        <f t="shared" si="267"/>
        <v>2,9</v>
      </c>
      <c r="R163" s="84" t="str">
        <f t="shared" si="267"/>
        <v>2,8</v>
      </c>
      <c r="S163" s="84" t="str">
        <f t="shared" si="267"/>
        <v>2,7</v>
      </c>
      <c r="T163" s="16" t="e">
        <f t="shared" si="254"/>
        <v>#DIV/0!</v>
      </c>
      <c r="U163" s="16">
        <f t="shared" si="258"/>
        <v>200</v>
      </c>
      <c r="V163" s="16">
        <f t="shared" si="259"/>
        <v>250</v>
      </c>
      <c r="W163" s="82"/>
      <c r="X163" s="102" t="s">
        <v>95</v>
      </c>
      <c r="Y163" s="101">
        <f t="shared" si="247"/>
        <v>13.7</v>
      </c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</row>
    <row r="164" spans="1:103" ht="15.75" hidden="1">
      <c r="A164" s="3" t="e">
        <f t="shared" si="248"/>
        <v>#DIV/0!</v>
      </c>
      <c r="B164" s="3">
        <f t="shared" si="244"/>
        <v>190</v>
      </c>
      <c r="C164" s="3">
        <f t="shared" si="249"/>
        <v>200</v>
      </c>
      <c r="D164" s="16"/>
      <c r="E164" s="16"/>
      <c r="F164" s="87" t="s">
        <v>99</v>
      </c>
      <c r="G164" s="85" t="str">
        <f t="shared" ref="G164:J164" si="268">G138</f>
        <v>4,1</v>
      </c>
      <c r="H164" s="85">
        <f t="shared" si="268"/>
        <v>4</v>
      </c>
      <c r="I164" s="85" t="str">
        <f t="shared" si="268"/>
        <v>3,9</v>
      </c>
      <c r="J164" s="85" t="str">
        <f t="shared" si="268"/>
        <v>3,8</v>
      </c>
      <c r="K164" s="16" t="e">
        <f t="shared" si="251"/>
        <v>#DIV/0!</v>
      </c>
      <c r="L164" s="16">
        <f t="shared" si="252"/>
        <v>200</v>
      </c>
      <c r="M164" s="16">
        <f t="shared" si="256"/>
        <v>220</v>
      </c>
      <c r="N164" s="82"/>
      <c r="O164" s="87" t="s">
        <v>98</v>
      </c>
      <c r="P164" s="84" t="str">
        <f t="shared" ref="P164:S164" si="269">P138</f>
        <v>3,1</v>
      </c>
      <c r="Q164" s="84">
        <f t="shared" si="269"/>
        <v>3</v>
      </c>
      <c r="R164" s="84" t="str">
        <f t="shared" si="269"/>
        <v>2,9</v>
      </c>
      <c r="S164" s="84" t="str">
        <f t="shared" si="269"/>
        <v>2,8</v>
      </c>
      <c r="T164" s="16" t="e">
        <f t="shared" si="254"/>
        <v>#DIV/0!</v>
      </c>
      <c r="U164" s="16">
        <f t="shared" si="258"/>
        <v>190</v>
      </c>
      <c r="V164" s="16">
        <f t="shared" si="259"/>
        <v>200</v>
      </c>
      <c r="W164" s="82"/>
      <c r="X164" s="102" t="s">
        <v>99</v>
      </c>
      <c r="Y164" s="101">
        <f t="shared" si="247"/>
        <v>13.8</v>
      </c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</row>
    <row r="165" spans="1:103" ht="15.75" hidden="1">
      <c r="A165" s="3" t="e">
        <f t="shared" si="248"/>
        <v>#DIV/0!</v>
      </c>
      <c r="B165" s="3">
        <f t="shared" si="244"/>
        <v>180</v>
      </c>
      <c r="C165" s="3">
        <f t="shared" si="249"/>
        <v>190</v>
      </c>
      <c r="D165" s="16"/>
      <c r="E165" s="16"/>
      <c r="F165" s="87" t="s">
        <v>102</v>
      </c>
      <c r="G165" s="85" t="str">
        <f t="shared" ref="G165:J165" si="270">G139</f>
        <v>4,2</v>
      </c>
      <c r="H165" s="85" t="str">
        <f t="shared" si="270"/>
        <v>4,1</v>
      </c>
      <c r="I165" s="85">
        <f t="shared" si="270"/>
        <v>4</v>
      </c>
      <c r="J165" s="85" t="str">
        <f t="shared" si="270"/>
        <v>3,9</v>
      </c>
      <c r="K165" s="16" t="e">
        <f t="shared" si="251"/>
        <v>#DIV/0!</v>
      </c>
      <c r="L165" s="16">
        <f t="shared" si="252"/>
        <v>190</v>
      </c>
      <c r="M165" s="16">
        <f t="shared" si="256"/>
        <v>200</v>
      </c>
      <c r="N165" s="82"/>
      <c r="O165" s="87" t="s">
        <v>99</v>
      </c>
      <c r="P165" s="84" t="str">
        <f t="shared" ref="P165:S165" si="271">P139</f>
        <v>3,2</v>
      </c>
      <c r="Q165" s="84" t="str">
        <f t="shared" si="271"/>
        <v>3,1</v>
      </c>
      <c r="R165" s="84">
        <f t="shared" si="271"/>
        <v>3</v>
      </c>
      <c r="S165" s="84" t="str">
        <f t="shared" si="271"/>
        <v>2,9</v>
      </c>
      <c r="T165" s="16" t="e">
        <f t="shared" si="254"/>
        <v>#DIV/0!</v>
      </c>
      <c r="U165" s="16">
        <f t="shared" si="258"/>
        <v>180</v>
      </c>
      <c r="V165" s="16">
        <f t="shared" si="259"/>
        <v>190</v>
      </c>
      <c r="W165" s="82"/>
      <c r="X165" s="102" t="s">
        <v>102</v>
      </c>
      <c r="Y165" s="101">
        <f t="shared" si="247"/>
        <v>13.9</v>
      </c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6"/>
      <c r="CU165" s="16"/>
      <c r="CV165" s="16"/>
      <c r="CW165" s="16"/>
      <c r="CX165" s="16"/>
      <c r="CY165" s="16"/>
    </row>
    <row r="166" spans="1:103" ht="15.75" hidden="1">
      <c r="A166" s="3" t="e">
        <f t="shared" si="248"/>
        <v>#DIV/0!</v>
      </c>
      <c r="B166" s="3">
        <f t="shared" si="244"/>
        <v>170</v>
      </c>
      <c r="C166" s="3">
        <f t="shared" si="249"/>
        <v>180</v>
      </c>
      <c r="D166" s="16"/>
      <c r="E166" s="16"/>
      <c r="F166" s="87" t="s">
        <v>105</v>
      </c>
      <c r="G166" s="85" t="str">
        <f t="shared" ref="G166:J166" si="272">G140</f>
        <v>4,3</v>
      </c>
      <c r="H166" s="85" t="str">
        <f t="shared" si="272"/>
        <v>4,2</v>
      </c>
      <c r="I166" s="85" t="str">
        <f t="shared" si="272"/>
        <v>4,1</v>
      </c>
      <c r="J166" s="85">
        <f t="shared" si="272"/>
        <v>4</v>
      </c>
      <c r="K166" s="16" t="e">
        <f t="shared" si="251"/>
        <v>#DIV/0!</v>
      </c>
      <c r="L166" s="16">
        <f t="shared" si="252"/>
        <v>180</v>
      </c>
      <c r="M166" s="16">
        <f t="shared" si="256"/>
        <v>190</v>
      </c>
      <c r="N166" s="82"/>
      <c r="O166" s="87" t="s">
        <v>102</v>
      </c>
      <c r="P166" s="84" t="str">
        <f t="shared" ref="P166:S166" si="273">P140</f>
        <v>3,3</v>
      </c>
      <c r="Q166" s="84" t="str">
        <f t="shared" si="273"/>
        <v>3,2</v>
      </c>
      <c r="R166" s="84" t="str">
        <f t="shared" si="273"/>
        <v>3,1</v>
      </c>
      <c r="S166" s="84">
        <f t="shared" si="273"/>
        <v>3</v>
      </c>
      <c r="T166" s="16" t="e">
        <f t="shared" si="254"/>
        <v>#DIV/0!</v>
      </c>
      <c r="U166" s="16">
        <f t="shared" si="258"/>
        <v>170</v>
      </c>
      <c r="V166" s="16">
        <f t="shared" si="259"/>
        <v>180</v>
      </c>
      <c r="W166" s="82"/>
      <c r="X166" s="102" t="s">
        <v>105</v>
      </c>
      <c r="Y166" s="101">
        <f t="shared" si="247"/>
        <v>14</v>
      </c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6"/>
      <c r="CU166" s="16"/>
      <c r="CV166" s="16"/>
      <c r="CW166" s="16"/>
      <c r="CX166" s="16"/>
      <c r="CY166" s="16"/>
    </row>
    <row r="167" spans="1:103" ht="15.75" hidden="1">
      <c r="A167" s="3" t="e">
        <f t="shared" si="248"/>
        <v>#DIV/0!</v>
      </c>
      <c r="B167" s="3">
        <f t="shared" si="244"/>
        <v>160</v>
      </c>
      <c r="C167" s="3">
        <f t="shared" si="249"/>
        <v>170</v>
      </c>
      <c r="D167" s="16"/>
      <c r="E167" s="16"/>
      <c r="F167" s="87" t="s">
        <v>108</v>
      </c>
      <c r="G167" s="85" t="str">
        <f t="shared" ref="G167:J167" si="274">G141</f>
        <v>4,4</v>
      </c>
      <c r="H167" s="85" t="str">
        <f t="shared" si="274"/>
        <v>4,3</v>
      </c>
      <c r="I167" s="85" t="str">
        <f t="shared" si="274"/>
        <v>4,2</v>
      </c>
      <c r="J167" s="85" t="str">
        <f t="shared" si="274"/>
        <v>4,1</v>
      </c>
      <c r="K167" s="16" t="e">
        <f t="shared" si="251"/>
        <v>#DIV/0!</v>
      </c>
      <c r="L167" s="16">
        <f t="shared" si="252"/>
        <v>170</v>
      </c>
      <c r="M167" s="16">
        <f t="shared" si="256"/>
        <v>180</v>
      </c>
      <c r="N167" s="82"/>
      <c r="O167" s="87" t="s">
        <v>105</v>
      </c>
      <c r="P167" s="84" t="str">
        <f t="shared" ref="P167:S167" si="275">P141</f>
        <v>3,4</v>
      </c>
      <c r="Q167" s="84" t="str">
        <f t="shared" si="275"/>
        <v>3,3</v>
      </c>
      <c r="R167" s="84" t="str">
        <f t="shared" si="275"/>
        <v>3,2</v>
      </c>
      <c r="S167" s="84" t="str">
        <f t="shared" si="275"/>
        <v>3,1</v>
      </c>
      <c r="T167" s="16" t="e">
        <f t="shared" si="254"/>
        <v>#DIV/0!</v>
      </c>
      <c r="U167" s="16">
        <f t="shared" si="258"/>
        <v>160</v>
      </c>
      <c r="V167" s="16">
        <f t="shared" si="259"/>
        <v>170</v>
      </c>
      <c r="W167" s="82"/>
      <c r="X167" s="102" t="s">
        <v>108</v>
      </c>
      <c r="Y167" s="101">
        <f t="shared" si="247"/>
        <v>14.1</v>
      </c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6"/>
      <c r="CU167" s="16"/>
      <c r="CV167" s="16"/>
      <c r="CW167" s="16"/>
      <c r="CX167" s="16"/>
      <c r="CY167" s="16"/>
    </row>
    <row r="168" spans="1:103" ht="15.75" hidden="1">
      <c r="A168" s="3" t="e">
        <f t="shared" si="248"/>
        <v>#DIV/0!</v>
      </c>
      <c r="B168" s="3">
        <f t="shared" si="244"/>
        <v>150</v>
      </c>
      <c r="C168" s="3">
        <f t="shared" si="249"/>
        <v>160</v>
      </c>
      <c r="D168" s="16"/>
      <c r="E168" s="16"/>
      <c r="F168" s="87" t="s">
        <v>111</v>
      </c>
      <c r="G168" s="85" t="str">
        <f t="shared" ref="G168:J168" si="276">G142</f>
        <v>4,5</v>
      </c>
      <c r="H168" s="85" t="str">
        <f t="shared" si="276"/>
        <v>4,4</v>
      </c>
      <c r="I168" s="85" t="str">
        <f t="shared" si="276"/>
        <v>4,3</v>
      </c>
      <c r="J168" s="85" t="str">
        <f t="shared" si="276"/>
        <v>4,2</v>
      </c>
      <c r="K168" s="16" t="e">
        <f t="shared" si="251"/>
        <v>#DIV/0!</v>
      </c>
      <c r="L168" s="16">
        <f t="shared" si="252"/>
        <v>160</v>
      </c>
      <c r="M168" s="16">
        <f t="shared" si="256"/>
        <v>170</v>
      </c>
      <c r="N168" s="82"/>
      <c r="O168" s="87" t="s">
        <v>108</v>
      </c>
      <c r="P168" s="84" t="str">
        <f t="shared" ref="P168:S168" si="277">P142</f>
        <v>3,5</v>
      </c>
      <c r="Q168" s="84" t="str">
        <f t="shared" si="277"/>
        <v>3,4</v>
      </c>
      <c r="R168" s="84" t="str">
        <f t="shared" si="277"/>
        <v>3,3</v>
      </c>
      <c r="S168" s="84" t="str">
        <f t="shared" si="277"/>
        <v>3,2</v>
      </c>
      <c r="T168" s="16" t="e">
        <f t="shared" si="254"/>
        <v>#DIV/0!</v>
      </c>
      <c r="U168" s="16">
        <f t="shared" si="258"/>
        <v>150</v>
      </c>
      <c r="V168" s="16">
        <f t="shared" si="259"/>
        <v>160</v>
      </c>
      <c r="W168" s="82"/>
      <c r="X168" s="102" t="s">
        <v>111</v>
      </c>
      <c r="Y168" s="101">
        <f t="shared" si="247"/>
        <v>14.2</v>
      </c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6"/>
      <c r="CU168" s="16"/>
      <c r="CV168" s="16"/>
      <c r="CW168" s="16"/>
      <c r="CX168" s="16"/>
      <c r="CY168" s="16"/>
    </row>
    <row r="169" spans="1:103" ht="15.75" hidden="1">
      <c r="A169" s="3" t="e">
        <f t="shared" si="248"/>
        <v>#DIV/0!</v>
      </c>
      <c r="B169" s="3">
        <f t="shared" si="244"/>
        <v>140</v>
      </c>
      <c r="C169" s="3">
        <f t="shared" si="249"/>
        <v>150</v>
      </c>
      <c r="D169" s="16"/>
      <c r="E169" s="16"/>
      <c r="F169" s="87" t="s">
        <v>114</v>
      </c>
      <c r="G169" s="85" t="str">
        <f t="shared" ref="G169:J169" si="278">G143</f>
        <v>4,6</v>
      </c>
      <c r="H169" s="85" t="str">
        <f t="shared" si="278"/>
        <v>4,5</v>
      </c>
      <c r="I169" s="85" t="str">
        <f t="shared" si="278"/>
        <v>4,4</v>
      </c>
      <c r="J169" s="85" t="str">
        <f t="shared" si="278"/>
        <v>4,3</v>
      </c>
      <c r="K169" s="16" t="e">
        <f t="shared" si="251"/>
        <v>#DIV/0!</v>
      </c>
      <c r="L169" s="16">
        <f t="shared" si="252"/>
        <v>150</v>
      </c>
      <c r="M169" s="16">
        <f t="shared" si="256"/>
        <v>160</v>
      </c>
      <c r="N169" s="82"/>
      <c r="O169" s="87" t="s">
        <v>111</v>
      </c>
      <c r="P169" s="84" t="str">
        <f t="shared" ref="P169:S169" si="279">P143</f>
        <v>3,6</v>
      </c>
      <c r="Q169" s="84" t="str">
        <f t="shared" si="279"/>
        <v>3,5</v>
      </c>
      <c r="R169" s="84" t="str">
        <f t="shared" si="279"/>
        <v>3,4</v>
      </c>
      <c r="S169" s="84" t="str">
        <f t="shared" si="279"/>
        <v>3,3</v>
      </c>
      <c r="T169" s="16" t="e">
        <f t="shared" si="254"/>
        <v>#DIV/0!</v>
      </c>
      <c r="U169" s="16">
        <f t="shared" si="258"/>
        <v>140</v>
      </c>
      <c r="V169" s="16">
        <f t="shared" si="259"/>
        <v>150</v>
      </c>
      <c r="W169" s="82"/>
      <c r="X169" s="102" t="s">
        <v>114</v>
      </c>
      <c r="Y169" s="101">
        <f t="shared" si="247"/>
        <v>14.3</v>
      </c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6"/>
      <c r="CU169" s="16"/>
      <c r="CV169" s="16"/>
      <c r="CW169" s="16"/>
      <c r="CX169" s="16"/>
      <c r="CY169" s="16"/>
    </row>
    <row r="170" spans="1:103" ht="15.75" hidden="1">
      <c r="A170" s="3" t="e">
        <f t="shared" si="248"/>
        <v>#DIV/0!</v>
      </c>
      <c r="B170" s="3">
        <f t="shared" si="244"/>
        <v>130</v>
      </c>
      <c r="C170" s="3">
        <f t="shared" si="249"/>
        <v>140</v>
      </c>
      <c r="D170" s="16"/>
      <c r="E170" s="16"/>
      <c r="F170" s="87" t="s">
        <v>117</v>
      </c>
      <c r="G170" s="85" t="str">
        <f t="shared" ref="G170:J170" si="280">G144</f>
        <v>4,7</v>
      </c>
      <c r="H170" s="85" t="str">
        <f t="shared" si="280"/>
        <v>4,6</v>
      </c>
      <c r="I170" s="85" t="str">
        <f t="shared" si="280"/>
        <v>4,5</v>
      </c>
      <c r="J170" s="85" t="str">
        <f t="shared" si="280"/>
        <v>4,4</v>
      </c>
      <c r="K170" s="16" t="e">
        <f t="shared" si="251"/>
        <v>#DIV/0!</v>
      </c>
      <c r="L170" s="16">
        <f t="shared" si="252"/>
        <v>140</v>
      </c>
      <c r="M170" s="16">
        <f t="shared" si="256"/>
        <v>150</v>
      </c>
      <c r="N170" s="82"/>
      <c r="O170" s="87" t="s">
        <v>114</v>
      </c>
      <c r="P170" s="84" t="str">
        <f t="shared" ref="P170:S170" si="281">P144</f>
        <v>3,7</v>
      </c>
      <c r="Q170" s="84" t="str">
        <f t="shared" si="281"/>
        <v>3,6</v>
      </c>
      <c r="R170" s="84" t="str">
        <f t="shared" si="281"/>
        <v>3,5</v>
      </c>
      <c r="S170" s="84" t="str">
        <f t="shared" si="281"/>
        <v>3,4</v>
      </c>
      <c r="T170" s="16" t="e">
        <f t="shared" si="254"/>
        <v>#DIV/0!</v>
      </c>
      <c r="U170" s="16">
        <f t="shared" si="258"/>
        <v>130</v>
      </c>
      <c r="V170" s="16">
        <f t="shared" si="259"/>
        <v>140</v>
      </c>
      <c r="W170" s="82"/>
      <c r="X170" s="102" t="s">
        <v>117</v>
      </c>
      <c r="Y170" s="101">
        <f t="shared" si="247"/>
        <v>14.4</v>
      </c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6"/>
      <c r="CU170" s="16"/>
      <c r="CV170" s="16"/>
      <c r="CW170" s="16"/>
      <c r="CX170" s="16"/>
      <c r="CY170" s="16"/>
    </row>
    <row r="171" spans="1:103" ht="15.75" hidden="1">
      <c r="A171" s="3" t="e">
        <f t="shared" si="248"/>
        <v>#DIV/0!</v>
      </c>
      <c r="B171" s="3">
        <f t="shared" si="244"/>
        <v>120</v>
      </c>
      <c r="C171" s="3">
        <f t="shared" si="249"/>
        <v>130</v>
      </c>
      <c r="D171" s="16"/>
      <c r="E171" s="16"/>
      <c r="F171" s="87" t="s">
        <v>120</v>
      </c>
      <c r="G171" s="85" t="str">
        <f t="shared" ref="G171:J171" si="282">G145</f>
        <v>4,8</v>
      </c>
      <c r="H171" s="85" t="str">
        <f t="shared" si="282"/>
        <v>4,7</v>
      </c>
      <c r="I171" s="85" t="str">
        <f t="shared" si="282"/>
        <v>4,6</v>
      </c>
      <c r="J171" s="85" t="str">
        <f t="shared" si="282"/>
        <v>4,5</v>
      </c>
      <c r="K171" s="16" t="e">
        <f t="shared" si="251"/>
        <v>#DIV/0!</v>
      </c>
      <c r="L171" s="16">
        <f t="shared" si="252"/>
        <v>130</v>
      </c>
      <c r="M171" s="16">
        <f t="shared" si="256"/>
        <v>140</v>
      </c>
      <c r="N171" s="82"/>
      <c r="O171" s="87" t="s">
        <v>117</v>
      </c>
      <c r="P171" s="84" t="str">
        <f t="shared" ref="P171:S171" si="283">P145</f>
        <v>3,8</v>
      </c>
      <c r="Q171" s="84" t="str">
        <f t="shared" si="283"/>
        <v>3,7</v>
      </c>
      <c r="R171" s="84" t="str">
        <f t="shared" si="283"/>
        <v>3,6</v>
      </c>
      <c r="S171" s="84" t="str">
        <f t="shared" si="283"/>
        <v>3,5</v>
      </c>
      <c r="T171" s="16" t="e">
        <f t="shared" si="254"/>
        <v>#DIV/0!</v>
      </c>
      <c r="U171" s="16">
        <f t="shared" si="258"/>
        <v>120</v>
      </c>
      <c r="V171" s="16">
        <f t="shared" si="259"/>
        <v>130</v>
      </c>
      <c r="W171" s="82"/>
      <c r="X171" s="102" t="s">
        <v>120</v>
      </c>
      <c r="Y171" s="101">
        <f t="shared" si="247"/>
        <v>14.5</v>
      </c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</row>
    <row r="172" spans="1:103" ht="15.75" hidden="1">
      <c r="A172" s="3" t="e">
        <f t="shared" si="248"/>
        <v>#DIV/0!</v>
      </c>
      <c r="B172" s="3">
        <f t="shared" si="244"/>
        <v>110</v>
      </c>
      <c r="C172" s="3">
        <f t="shared" si="249"/>
        <v>120</v>
      </c>
      <c r="D172" s="16"/>
      <c r="E172" s="16"/>
      <c r="F172" s="87" t="s">
        <v>123</v>
      </c>
      <c r="G172" s="85" t="str">
        <f t="shared" ref="G172:J172" si="284">G146</f>
        <v>4,9</v>
      </c>
      <c r="H172" s="85" t="str">
        <f t="shared" si="284"/>
        <v>4,8</v>
      </c>
      <c r="I172" s="85" t="str">
        <f t="shared" si="284"/>
        <v>4,7</v>
      </c>
      <c r="J172" s="85" t="str">
        <f t="shared" si="284"/>
        <v>4,6</v>
      </c>
      <c r="K172" s="16" t="e">
        <f t="shared" si="251"/>
        <v>#DIV/0!</v>
      </c>
      <c r="L172" s="16">
        <f t="shared" si="252"/>
        <v>120</v>
      </c>
      <c r="M172" s="16">
        <f t="shared" si="256"/>
        <v>130</v>
      </c>
      <c r="N172" s="82"/>
      <c r="O172" s="87" t="s">
        <v>120</v>
      </c>
      <c r="P172" s="84" t="str">
        <f t="shared" ref="P172:S172" si="285">P146</f>
        <v>3,9</v>
      </c>
      <c r="Q172" s="84" t="str">
        <f t="shared" si="285"/>
        <v>3,8</v>
      </c>
      <c r="R172" s="84" t="str">
        <f t="shared" si="285"/>
        <v>3,7</v>
      </c>
      <c r="S172" s="84" t="str">
        <f t="shared" si="285"/>
        <v>3,6</v>
      </c>
      <c r="T172" s="16" t="e">
        <f t="shared" si="254"/>
        <v>#DIV/0!</v>
      </c>
      <c r="U172" s="16">
        <f t="shared" si="258"/>
        <v>110</v>
      </c>
      <c r="V172" s="16">
        <f t="shared" si="259"/>
        <v>120</v>
      </c>
      <c r="W172" s="82"/>
      <c r="X172" s="102" t="s">
        <v>123</v>
      </c>
      <c r="Y172" s="101">
        <f t="shared" si="247"/>
        <v>14.6</v>
      </c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</row>
    <row r="173" spans="1:103" ht="15.75" hidden="1">
      <c r="A173" s="3" t="e">
        <f t="shared" si="248"/>
        <v>#DIV/0!</v>
      </c>
      <c r="B173" s="3">
        <f t="shared" si="244"/>
        <v>100</v>
      </c>
      <c r="C173" s="3">
        <f t="shared" si="249"/>
        <v>110</v>
      </c>
      <c r="D173" s="16"/>
      <c r="E173" s="16"/>
      <c r="F173" s="87" t="s">
        <v>125</v>
      </c>
      <c r="G173" s="85">
        <f t="shared" ref="G173:J173" si="286">G147</f>
        <v>5</v>
      </c>
      <c r="H173" s="85" t="str">
        <f t="shared" si="286"/>
        <v>4,9</v>
      </c>
      <c r="I173" s="85" t="str">
        <f t="shared" si="286"/>
        <v>4,8</v>
      </c>
      <c r="J173" s="85" t="str">
        <f t="shared" si="286"/>
        <v>4,7</v>
      </c>
      <c r="K173" s="16" t="e">
        <f t="shared" si="251"/>
        <v>#DIV/0!</v>
      </c>
      <c r="L173" s="16">
        <f t="shared" si="252"/>
        <v>110</v>
      </c>
      <c r="M173" s="16">
        <f t="shared" si="256"/>
        <v>120</v>
      </c>
      <c r="N173" s="82"/>
      <c r="O173" s="87" t="s">
        <v>123</v>
      </c>
      <c r="P173" s="84">
        <f t="shared" ref="P173:S173" si="287">P147</f>
        <v>4</v>
      </c>
      <c r="Q173" s="84" t="str">
        <f t="shared" si="287"/>
        <v>3,9</v>
      </c>
      <c r="R173" s="84" t="str">
        <f t="shared" si="287"/>
        <v>3,8</v>
      </c>
      <c r="S173" s="84" t="str">
        <f t="shared" si="287"/>
        <v>3,7</v>
      </c>
      <c r="T173" s="16" t="e">
        <f t="shared" si="254"/>
        <v>#DIV/0!</v>
      </c>
      <c r="U173" s="16">
        <f t="shared" si="258"/>
        <v>100</v>
      </c>
      <c r="V173" s="16">
        <f t="shared" si="259"/>
        <v>110</v>
      </c>
      <c r="W173" s="82"/>
      <c r="X173" s="102" t="s">
        <v>125</v>
      </c>
      <c r="Y173" s="101">
        <f t="shared" si="247"/>
        <v>14.7</v>
      </c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6"/>
      <c r="CU173" s="16"/>
      <c r="CV173" s="16"/>
      <c r="CW173" s="16"/>
      <c r="CX173" s="16"/>
      <c r="CY173" s="16"/>
    </row>
    <row r="174" spans="1:103" ht="15.75" hidden="1">
      <c r="A174" s="3" t="e">
        <f>IF($AC$6&lt;B174,1)</f>
        <v>#DIV/0!</v>
      </c>
      <c r="B174" s="3">
        <f t="shared" si="244"/>
        <v>100</v>
      </c>
      <c r="D174" s="16"/>
      <c r="E174" s="16"/>
      <c r="F174" s="92" t="s">
        <v>126</v>
      </c>
      <c r="G174" s="85">
        <f t="shared" ref="G174:J174" si="288">G148</f>
        <v>550</v>
      </c>
      <c r="H174" s="85">
        <f t="shared" si="288"/>
        <v>540</v>
      </c>
      <c r="I174" s="85">
        <f t="shared" si="288"/>
        <v>530</v>
      </c>
      <c r="J174" s="85">
        <f t="shared" si="288"/>
        <v>520</v>
      </c>
      <c r="K174" s="16" t="e">
        <f t="shared" si="251"/>
        <v>#DIV/0!</v>
      </c>
      <c r="L174" s="16">
        <f t="shared" si="252"/>
        <v>100</v>
      </c>
      <c r="M174" s="16">
        <f t="shared" si="256"/>
        <v>110</v>
      </c>
      <c r="N174" s="91"/>
      <c r="O174" s="87" t="s">
        <v>125</v>
      </c>
      <c r="P174" s="84" t="str">
        <f t="shared" ref="P174:S174" si="289">P148</f>
        <v>4,1</v>
      </c>
      <c r="Q174" s="84">
        <f t="shared" si="289"/>
        <v>4</v>
      </c>
      <c r="R174" s="84" t="str">
        <f t="shared" si="289"/>
        <v>3,9</v>
      </c>
      <c r="S174" s="84" t="str">
        <f t="shared" si="289"/>
        <v>3,8</v>
      </c>
      <c r="T174" s="16" t="e">
        <f>IF($AC$6&lt;U174,1)</f>
        <v>#DIV/0!</v>
      </c>
      <c r="U174" s="16">
        <f t="shared" si="258"/>
        <v>100</v>
      </c>
      <c r="V174" s="16"/>
      <c r="W174" s="91"/>
      <c r="X174" s="103" t="s">
        <v>126</v>
      </c>
      <c r="Y174" s="101">
        <f t="shared" si="247"/>
        <v>15.7</v>
      </c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6"/>
      <c r="CU174" s="16"/>
      <c r="CV174" s="16"/>
      <c r="CW174" s="16"/>
      <c r="CX174" s="16"/>
      <c r="CY174" s="16"/>
    </row>
    <row r="175" spans="1:103" ht="15.75" hidden="1">
      <c r="D175" s="16"/>
      <c r="E175" s="16"/>
      <c r="F175" s="16"/>
      <c r="G175" s="16"/>
      <c r="H175" s="16"/>
      <c r="I175" s="16"/>
      <c r="J175" s="16"/>
      <c r="K175" s="16" t="e">
        <f t="shared" si="251"/>
        <v>#DIV/0!</v>
      </c>
      <c r="L175" s="16">
        <f>LEFT(O175,2)*1</f>
        <v>50</v>
      </c>
      <c r="M175" s="16">
        <f t="shared" si="256"/>
        <v>100</v>
      </c>
      <c r="N175" s="16"/>
      <c r="O175" s="87" t="s">
        <v>127</v>
      </c>
      <c r="P175" s="84">
        <f t="shared" ref="P175:S175" si="290">P149</f>
        <v>470</v>
      </c>
      <c r="Q175" s="84">
        <f t="shared" si="290"/>
        <v>460</v>
      </c>
      <c r="R175" s="84">
        <f t="shared" si="290"/>
        <v>450</v>
      </c>
      <c r="S175" s="84">
        <f t="shared" si="290"/>
        <v>440</v>
      </c>
      <c r="T175" s="16"/>
      <c r="U175" s="16"/>
      <c r="V175" s="16"/>
      <c r="W175" s="16"/>
      <c r="X175" s="16"/>
      <c r="Y175" s="16"/>
      <c r="Z175" s="124"/>
      <c r="AA175" s="124"/>
      <c r="AB175" s="124"/>
      <c r="AC175" s="124"/>
      <c r="AD175" s="124"/>
      <c r="AE175" s="16"/>
      <c r="AF175" s="125"/>
      <c r="AG175" s="124"/>
      <c r="AH175" s="124"/>
      <c r="AI175" s="124"/>
      <c r="AJ175" s="124"/>
      <c r="AK175" s="124"/>
      <c r="AL175" s="124"/>
      <c r="AM175" s="124"/>
      <c r="AN175" s="124"/>
      <c r="AO175" s="124"/>
      <c r="AP175" s="124"/>
      <c r="AQ175" s="124"/>
      <c r="AR175" s="124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6"/>
      <c r="CU175" s="16"/>
      <c r="CV175" s="16"/>
      <c r="CW175" s="16"/>
      <c r="CX175" s="16"/>
      <c r="CY175" s="16"/>
    </row>
    <row r="176" spans="1:103" ht="15.75" hidden="1">
      <c r="D176" s="16"/>
      <c r="E176" s="16"/>
      <c r="F176" s="16"/>
      <c r="G176" s="16"/>
      <c r="H176" s="16"/>
      <c r="I176" s="16"/>
      <c r="J176" s="16"/>
      <c r="K176" s="16" t="e">
        <f>IF($AC$6&lt;L176,1)</f>
        <v>#DIV/0!</v>
      </c>
      <c r="L176" s="16">
        <f>LEFT(O176,3)*1</f>
        <v>50</v>
      </c>
      <c r="M176" s="16" t="e">
        <f t="shared" si="256"/>
        <v>#VALUE!</v>
      </c>
      <c r="N176" s="16"/>
      <c r="O176" s="92" t="s">
        <v>128</v>
      </c>
      <c r="P176" s="84">
        <f t="shared" ref="P176:S176" si="291">P150</f>
        <v>460</v>
      </c>
      <c r="Q176" s="84">
        <f t="shared" si="291"/>
        <v>450</v>
      </c>
      <c r="R176" s="84">
        <f t="shared" si="291"/>
        <v>400</v>
      </c>
      <c r="S176" s="84">
        <f t="shared" si="291"/>
        <v>390</v>
      </c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6"/>
      <c r="CU176" s="16"/>
      <c r="CV176" s="16"/>
      <c r="CW176" s="16"/>
      <c r="CX176" s="16"/>
      <c r="CY176" s="16"/>
    </row>
    <row r="177" spans="1:103" ht="15.75" hidden="1"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6"/>
      <c r="CU177" s="16"/>
      <c r="CV177" s="16"/>
      <c r="CW177" s="16"/>
      <c r="CX177" s="16"/>
      <c r="CY177" s="16"/>
    </row>
    <row r="178" spans="1:103" ht="15.75" hidden="1">
      <c r="A178" s="3">
        <f>MAX(G178:J178)</f>
        <v>0</v>
      </c>
      <c r="B178" s="3">
        <f>B152+1</f>
        <v>7</v>
      </c>
      <c r="D178" s="16"/>
      <c r="E178" s="16"/>
      <c r="F178" s="43"/>
      <c r="G178" s="43">
        <f>IF(AND($AD$7&gt;=LEFT(G181,1)*1,$AD$7&lt;RIGHT(G181,3)*1),6,0)</f>
        <v>0</v>
      </c>
      <c r="H178" s="43">
        <f>IF(AND($AD$7&gt;=LEFT(H181,3)*1,$AD$7&lt;RIGHT(H181,4)*1),7,0)</f>
        <v>0</v>
      </c>
      <c r="I178" s="43">
        <f>IF(AND($AD$7&gt;=LEFT(I181,4)*1,$AD$7&lt;RIGHT(I181,5)*1),8,0)</f>
        <v>0</v>
      </c>
      <c r="J178" s="43">
        <f>IF($AD$7&gt;=10000,9,0)</f>
        <v>0</v>
      </c>
      <c r="K178" s="16">
        <f>MAX(P178:S178)</f>
        <v>0</v>
      </c>
      <c r="L178" s="16"/>
      <c r="M178" s="16"/>
      <c r="N178" s="16"/>
      <c r="O178" s="43"/>
      <c r="P178" s="43">
        <f>IF(AND($AD$7&gt;=LEFT(P181,1)*1,$AD$7&lt;RIGHT(P181,3)*1),6,0)</f>
        <v>0</v>
      </c>
      <c r="Q178" s="43">
        <f>IF(AND($AD$7&gt;=LEFT(Q181,3)*1,$AD$7&lt;RIGHT(Q181,4)*1),7,0)</f>
        <v>0</v>
      </c>
      <c r="R178" s="43">
        <f>IF(AND($AD$7&gt;=LEFT(R181,4)*1,$AD$7&lt;RIGHT(R181,5)*1),8,0)</f>
        <v>0</v>
      </c>
      <c r="S178" s="43">
        <f>IF($AD$7&gt;=10000,9,0)</f>
        <v>0</v>
      </c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</row>
    <row r="179" spans="1:103" ht="36" hidden="1" customHeight="1">
      <c r="D179" s="16"/>
      <c r="E179" s="16"/>
      <c r="F179" s="95" t="s">
        <v>43</v>
      </c>
      <c r="G179" s="126" t="s">
        <v>49</v>
      </c>
      <c r="H179" s="127"/>
      <c r="I179" s="127"/>
      <c r="J179" s="128"/>
      <c r="K179" s="67"/>
      <c r="L179" s="67"/>
      <c r="M179" s="67"/>
      <c r="N179" s="68"/>
      <c r="O179" s="95" t="s">
        <v>44</v>
      </c>
      <c r="P179" s="126" t="s">
        <v>49</v>
      </c>
      <c r="Q179" s="127"/>
      <c r="R179" s="127"/>
      <c r="S179" s="128"/>
      <c r="T179" s="67"/>
      <c r="U179" s="67"/>
      <c r="V179" s="67"/>
      <c r="W179" s="68"/>
      <c r="X179" s="96" t="s">
        <v>45</v>
      </c>
      <c r="Y179" s="97" t="s">
        <v>49</v>
      </c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</row>
    <row r="180" spans="1:103" ht="15.75" hidden="1">
      <c r="D180" s="16"/>
      <c r="E180" s="16"/>
      <c r="F180" s="131" t="s">
        <v>50</v>
      </c>
      <c r="G180" s="121" t="s">
        <v>51</v>
      </c>
      <c r="H180" s="122"/>
      <c r="I180" s="122"/>
      <c r="J180" s="123"/>
      <c r="K180" s="71"/>
      <c r="L180" s="71"/>
      <c r="M180" s="71"/>
      <c r="N180" s="72"/>
      <c r="O180" s="131" t="s">
        <v>50</v>
      </c>
      <c r="P180" s="121" t="s">
        <v>51</v>
      </c>
      <c r="Q180" s="122"/>
      <c r="R180" s="122"/>
      <c r="S180" s="123"/>
      <c r="T180" s="71"/>
      <c r="U180" s="71"/>
      <c r="V180" s="71"/>
      <c r="W180" s="72"/>
      <c r="X180" s="129" t="s">
        <v>50</v>
      </c>
      <c r="Y180" s="98" t="s">
        <v>51</v>
      </c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</row>
    <row r="181" spans="1:103" ht="15.75" hidden="1">
      <c r="D181" s="16"/>
      <c r="E181" s="16"/>
      <c r="F181" s="132"/>
      <c r="G181" s="77" t="s">
        <v>52</v>
      </c>
      <c r="H181" s="77" t="s">
        <v>53</v>
      </c>
      <c r="I181" s="77" t="s">
        <v>54</v>
      </c>
      <c r="J181" s="77" t="s">
        <v>55</v>
      </c>
      <c r="K181" s="75"/>
      <c r="L181" s="75"/>
      <c r="M181" s="75"/>
      <c r="N181" s="76"/>
      <c r="O181" s="132"/>
      <c r="P181" s="77" t="s">
        <v>52</v>
      </c>
      <c r="Q181" s="77" t="s">
        <v>53</v>
      </c>
      <c r="R181" s="77" t="s">
        <v>54</v>
      </c>
      <c r="S181" s="77" t="s">
        <v>55</v>
      </c>
      <c r="T181" s="75"/>
      <c r="U181" s="75"/>
      <c r="V181" s="75"/>
      <c r="W181" s="76"/>
      <c r="X181" s="130"/>
      <c r="Y181" s="99" t="s">
        <v>56</v>
      </c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</row>
    <row r="182" spans="1:103" ht="15.75" hidden="1">
      <c r="A182" s="3" t="e">
        <f>IF($AC$7&gt;1000,1)</f>
        <v>#DIV/0!</v>
      </c>
      <c r="B182" s="3">
        <v>1000</v>
      </c>
      <c r="D182" s="16"/>
      <c r="E182" s="16"/>
      <c r="F182" s="83" t="s">
        <v>57</v>
      </c>
      <c r="G182" s="85" t="str">
        <f>G156</f>
        <v>3,3</v>
      </c>
      <c r="H182" s="85" t="str">
        <f t="shared" ref="H182:J182" si="292">H156</f>
        <v>3,2</v>
      </c>
      <c r="I182" s="85" t="str">
        <f t="shared" si="292"/>
        <v>3,1</v>
      </c>
      <c r="J182" s="85">
        <f t="shared" si="292"/>
        <v>3</v>
      </c>
      <c r="K182" s="16" t="e">
        <f>IF($AC$7&gt;1000,1)</f>
        <v>#DIV/0!</v>
      </c>
      <c r="L182" s="16">
        <v>1000</v>
      </c>
      <c r="M182" s="16"/>
      <c r="N182" s="82"/>
      <c r="O182" s="83" t="s">
        <v>57</v>
      </c>
      <c r="P182" s="84" t="str">
        <f>P156</f>
        <v>2,1</v>
      </c>
      <c r="Q182" s="84">
        <f t="shared" ref="Q182:S182" si="293">Q156</f>
        <v>2</v>
      </c>
      <c r="R182" s="84" t="str">
        <f t="shared" si="293"/>
        <v>1,9</v>
      </c>
      <c r="S182" s="84" t="str">
        <f t="shared" si="293"/>
        <v>1,8</v>
      </c>
      <c r="T182" s="16" t="e">
        <f>IF($AC$7&gt;1000,1)</f>
        <v>#DIV/0!</v>
      </c>
      <c r="U182" s="16">
        <v>1000</v>
      </c>
      <c r="V182" s="16"/>
      <c r="W182" s="82"/>
      <c r="X182" s="100" t="s">
        <v>57</v>
      </c>
      <c r="Y182" s="101">
        <f>Y156</f>
        <v>13.7</v>
      </c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</row>
    <row r="183" spans="1:103" ht="15.75" hidden="1">
      <c r="A183" s="3" t="e">
        <f>IF(AND($AC$7&gt;=B183,$AC$7&lt;C183),1)</f>
        <v>#DIV/0!</v>
      </c>
      <c r="B183" s="3">
        <f t="shared" ref="B183:B200" si="294">LEFT(F183,3)*1</f>
        <v>800</v>
      </c>
      <c r="C183" s="3">
        <f>RIGHT(F183,4)*1</f>
        <v>1000</v>
      </c>
      <c r="D183" s="16"/>
      <c r="E183" s="16"/>
      <c r="F183" s="87" t="s">
        <v>66</v>
      </c>
      <c r="G183" s="85" t="str">
        <f t="shared" ref="G183:J183" si="295">G157</f>
        <v>3,4</v>
      </c>
      <c r="H183" s="85" t="str">
        <f t="shared" si="295"/>
        <v>3,3</v>
      </c>
      <c r="I183" s="85" t="str">
        <f t="shared" si="295"/>
        <v>3,2</v>
      </c>
      <c r="J183" s="85" t="str">
        <f t="shared" si="295"/>
        <v>3,1</v>
      </c>
      <c r="K183" s="16" t="e">
        <f>IF(AND($AC$7&gt;=L183,$AC$7&lt;M183),1)</f>
        <v>#DIV/0!</v>
      </c>
      <c r="L183" s="16">
        <f>LEFT(O183,3)*1</f>
        <v>800</v>
      </c>
      <c r="M183" s="16">
        <f>RIGHT(O183,4)*1</f>
        <v>1000</v>
      </c>
      <c r="N183" s="82"/>
      <c r="O183" s="87" t="s">
        <v>66</v>
      </c>
      <c r="P183" s="84" t="str">
        <f t="shared" ref="P183:S183" si="296">P157</f>
        <v>2,3</v>
      </c>
      <c r="Q183" s="84" t="str">
        <f t="shared" si="296"/>
        <v>2,2</v>
      </c>
      <c r="R183" s="84" t="str">
        <f t="shared" si="296"/>
        <v>2,1</v>
      </c>
      <c r="S183" s="84">
        <f t="shared" si="296"/>
        <v>2</v>
      </c>
      <c r="T183" s="16" t="e">
        <f>IF(AND($AC$7&gt;=U183,$AC$7&lt;V183),1)</f>
        <v>#DIV/0!</v>
      </c>
      <c r="U183" s="16">
        <f>LEFT(X183,3)*1</f>
        <v>800</v>
      </c>
      <c r="V183" s="16">
        <f>RIGHT(X183,4)*1</f>
        <v>1000</v>
      </c>
      <c r="W183" s="82"/>
      <c r="X183" s="102" t="s">
        <v>66</v>
      </c>
      <c r="Y183" s="101">
        <f t="shared" ref="Y183:Y200" si="297">Y157</f>
        <v>13.7</v>
      </c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</row>
    <row r="184" spans="1:103" ht="15.75" hidden="1">
      <c r="A184" s="3" t="e">
        <f t="shared" ref="A184:A199" si="298">IF(AND($AC$7&gt;=B184,$AC$7&lt;C184),1)</f>
        <v>#DIV/0!</v>
      </c>
      <c r="B184" s="3">
        <f t="shared" si="294"/>
        <v>600</v>
      </c>
      <c r="C184" s="3">
        <f t="shared" ref="C184:C199" si="299">RIGHT(F184,3)*1</f>
        <v>800</v>
      </c>
      <c r="D184" s="16"/>
      <c r="E184" s="16"/>
      <c r="F184" s="87" t="s">
        <v>71</v>
      </c>
      <c r="G184" s="85">
        <f t="shared" ref="G184:J184" si="300">G158</f>
        <v>3.5</v>
      </c>
      <c r="H184" s="85" t="str">
        <f t="shared" si="300"/>
        <v>3,4</v>
      </c>
      <c r="I184" s="85" t="str">
        <f t="shared" si="300"/>
        <v>3,3</v>
      </c>
      <c r="J184" s="85" t="str">
        <f t="shared" si="300"/>
        <v>3,2</v>
      </c>
      <c r="K184" s="16" t="e">
        <f t="shared" ref="K184:K201" si="301">IF(AND($AC$7&gt;=L184,$AC$7&lt;M184),1)</f>
        <v>#DIV/0!</v>
      </c>
      <c r="L184" s="16">
        <f t="shared" ref="L184:L200" si="302">LEFT(O184,3)*1</f>
        <v>600</v>
      </c>
      <c r="M184" s="16">
        <f>RIGHT(O184,3)*1</f>
        <v>800</v>
      </c>
      <c r="N184" s="82"/>
      <c r="O184" s="87" t="s">
        <v>71</v>
      </c>
      <c r="P184" s="84" t="str">
        <f t="shared" ref="P184:S184" si="303">P158</f>
        <v>2,5</v>
      </c>
      <c r="Q184" s="84" t="str">
        <f t="shared" si="303"/>
        <v>2,4</v>
      </c>
      <c r="R184" s="84" t="str">
        <f t="shared" si="303"/>
        <v>2,3</v>
      </c>
      <c r="S184" s="84" t="str">
        <f t="shared" si="303"/>
        <v>2,2</v>
      </c>
      <c r="T184" s="16" t="e">
        <f t="shared" ref="T184:T199" si="304">IF(AND($AC$7&gt;=U184,$AC$7&lt;V184),1)</f>
        <v>#DIV/0!</v>
      </c>
      <c r="U184" s="16">
        <f>LEFT(X184,3)*1</f>
        <v>600</v>
      </c>
      <c r="V184" s="16">
        <f>RIGHT(X184,3)*1</f>
        <v>800</v>
      </c>
      <c r="W184" s="82"/>
      <c r="X184" s="102" t="s">
        <v>71</v>
      </c>
      <c r="Y184" s="101">
        <f t="shared" si="297"/>
        <v>13.7</v>
      </c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</row>
    <row r="185" spans="1:103" ht="15.75" hidden="1">
      <c r="A185" s="3" t="e">
        <f t="shared" si="298"/>
        <v>#DIV/0!</v>
      </c>
      <c r="B185" s="3">
        <f t="shared" si="294"/>
        <v>500</v>
      </c>
      <c r="C185" s="3">
        <f t="shared" si="299"/>
        <v>600</v>
      </c>
      <c r="D185" s="16"/>
      <c r="E185" s="16"/>
      <c r="F185" s="87" t="s">
        <v>78</v>
      </c>
      <c r="G185" s="85" t="str">
        <f t="shared" ref="G185:J185" si="305">G159</f>
        <v>3,6</v>
      </c>
      <c r="H185" s="85" t="str">
        <f t="shared" si="305"/>
        <v>3,5</v>
      </c>
      <c r="I185" s="85" t="str">
        <f t="shared" si="305"/>
        <v>3,4</v>
      </c>
      <c r="J185" s="85" t="str">
        <f t="shared" si="305"/>
        <v>3,3</v>
      </c>
      <c r="K185" s="16" t="e">
        <f t="shared" si="301"/>
        <v>#DIV/0!</v>
      </c>
      <c r="L185" s="16">
        <f t="shared" si="302"/>
        <v>400</v>
      </c>
      <c r="M185" s="16">
        <f t="shared" ref="M185:M202" si="306">RIGHT(O185,3)*1</f>
        <v>600</v>
      </c>
      <c r="N185" s="82"/>
      <c r="O185" s="87" t="s">
        <v>76</v>
      </c>
      <c r="P185" s="84" t="str">
        <f t="shared" ref="P185:S185" si="307">P159</f>
        <v>2,6</v>
      </c>
      <c r="Q185" s="84" t="str">
        <f t="shared" si="307"/>
        <v>2,5</v>
      </c>
      <c r="R185" s="84" t="str">
        <f t="shared" si="307"/>
        <v>2,4</v>
      </c>
      <c r="S185" s="84" t="str">
        <f t="shared" si="307"/>
        <v>2,3</v>
      </c>
      <c r="T185" s="16" t="e">
        <f t="shared" si="304"/>
        <v>#DIV/0!</v>
      </c>
      <c r="U185" s="16">
        <f t="shared" ref="U185:U200" si="308">LEFT(X185,3)*1</f>
        <v>500</v>
      </c>
      <c r="V185" s="16">
        <f t="shared" ref="V185:V199" si="309">RIGHT(X185,3)*1</f>
        <v>600</v>
      </c>
      <c r="W185" s="82"/>
      <c r="X185" s="102" t="s">
        <v>78</v>
      </c>
      <c r="Y185" s="101">
        <f t="shared" si="297"/>
        <v>13.7</v>
      </c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</row>
    <row r="186" spans="1:103" ht="15.75" hidden="1">
      <c r="A186" s="3" t="e">
        <f t="shared" si="298"/>
        <v>#DIV/0!</v>
      </c>
      <c r="B186" s="3">
        <f t="shared" si="294"/>
        <v>400</v>
      </c>
      <c r="C186" s="3">
        <f t="shared" si="299"/>
        <v>500</v>
      </c>
      <c r="D186" s="16"/>
      <c r="E186" s="16"/>
      <c r="F186" s="87" t="s">
        <v>83</v>
      </c>
      <c r="G186" s="85" t="str">
        <f t="shared" ref="G186:J186" si="310">G160</f>
        <v>3,7</v>
      </c>
      <c r="H186" s="85" t="str">
        <f t="shared" si="310"/>
        <v>3,6</v>
      </c>
      <c r="I186" s="85" t="str">
        <f t="shared" si="310"/>
        <v>3,5</v>
      </c>
      <c r="J186" s="85" t="str">
        <f t="shared" si="310"/>
        <v>3,4</v>
      </c>
      <c r="K186" s="16" t="e">
        <f t="shared" si="301"/>
        <v>#DIV/0!</v>
      </c>
      <c r="L186" s="16">
        <f t="shared" si="302"/>
        <v>350</v>
      </c>
      <c r="M186" s="16">
        <f t="shared" si="306"/>
        <v>400</v>
      </c>
      <c r="N186" s="82"/>
      <c r="O186" s="87" t="s">
        <v>81</v>
      </c>
      <c r="P186" s="84" t="str">
        <f t="shared" ref="P186:S186" si="311">P160</f>
        <v>2,7</v>
      </c>
      <c r="Q186" s="84" t="str">
        <f t="shared" si="311"/>
        <v>2,6</v>
      </c>
      <c r="R186" s="84" t="str">
        <f t="shared" si="311"/>
        <v>2,5</v>
      </c>
      <c r="S186" s="84" t="str">
        <f t="shared" si="311"/>
        <v>2,4</v>
      </c>
      <c r="T186" s="16" t="e">
        <f t="shared" si="304"/>
        <v>#DIV/0!</v>
      </c>
      <c r="U186" s="16">
        <f t="shared" si="308"/>
        <v>400</v>
      </c>
      <c r="V186" s="16">
        <f t="shared" si="309"/>
        <v>500</v>
      </c>
      <c r="W186" s="82"/>
      <c r="X186" s="102" t="s">
        <v>83</v>
      </c>
      <c r="Y186" s="101">
        <f t="shared" si="297"/>
        <v>13.7</v>
      </c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</row>
    <row r="187" spans="1:103" ht="15.75" hidden="1">
      <c r="A187" s="3" t="e">
        <f t="shared" si="298"/>
        <v>#DIV/0!</v>
      </c>
      <c r="B187" s="3">
        <f t="shared" si="294"/>
        <v>300</v>
      </c>
      <c r="C187" s="3">
        <f t="shared" si="299"/>
        <v>400</v>
      </c>
      <c r="D187" s="16"/>
      <c r="E187" s="16"/>
      <c r="F187" s="87" t="s">
        <v>88</v>
      </c>
      <c r="G187" s="85" t="str">
        <f t="shared" ref="G187:J187" si="312">G161</f>
        <v>3,8</v>
      </c>
      <c r="H187" s="85" t="str">
        <f t="shared" si="312"/>
        <v>3,7</v>
      </c>
      <c r="I187" s="85" t="str">
        <f t="shared" si="312"/>
        <v>3,6</v>
      </c>
      <c r="J187" s="85" t="str">
        <f t="shared" si="312"/>
        <v>3,5</v>
      </c>
      <c r="K187" s="16" t="e">
        <f t="shared" si="301"/>
        <v>#DIV/0!</v>
      </c>
      <c r="L187" s="16">
        <f t="shared" si="302"/>
        <v>300</v>
      </c>
      <c r="M187" s="16">
        <f t="shared" si="306"/>
        <v>350</v>
      </c>
      <c r="N187" s="82"/>
      <c r="O187" s="87" t="s">
        <v>86</v>
      </c>
      <c r="P187" s="84" t="str">
        <f t="shared" ref="P187:S187" si="313">P161</f>
        <v>2,8</v>
      </c>
      <c r="Q187" s="84" t="str">
        <f t="shared" si="313"/>
        <v>2,7</v>
      </c>
      <c r="R187" s="84" t="str">
        <f t="shared" si="313"/>
        <v>2,6</v>
      </c>
      <c r="S187" s="84" t="str">
        <f t="shared" si="313"/>
        <v>2,5</v>
      </c>
      <c r="T187" s="16" t="e">
        <f t="shared" si="304"/>
        <v>#DIV/0!</v>
      </c>
      <c r="U187" s="16">
        <f t="shared" si="308"/>
        <v>300</v>
      </c>
      <c r="V187" s="16">
        <f t="shared" si="309"/>
        <v>400</v>
      </c>
      <c r="W187" s="82"/>
      <c r="X187" s="102" t="s">
        <v>88</v>
      </c>
      <c r="Y187" s="101">
        <f t="shared" si="297"/>
        <v>13.7</v>
      </c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</row>
    <row r="188" spans="1:103" ht="15.75" hidden="1">
      <c r="A188" s="3" t="e">
        <f t="shared" si="298"/>
        <v>#DIV/0!</v>
      </c>
      <c r="B188" s="3">
        <f t="shared" si="294"/>
        <v>250</v>
      </c>
      <c r="C188" s="3">
        <f t="shared" si="299"/>
        <v>300</v>
      </c>
      <c r="D188" s="16"/>
      <c r="E188" s="16"/>
      <c r="F188" s="87" t="s">
        <v>91</v>
      </c>
      <c r="G188" s="85" t="str">
        <f t="shared" ref="G188:J188" si="314">G162</f>
        <v>3,9</v>
      </c>
      <c r="H188" s="85" t="str">
        <f t="shared" si="314"/>
        <v>3,8</v>
      </c>
      <c r="I188" s="85" t="str">
        <f t="shared" si="314"/>
        <v>3,7</v>
      </c>
      <c r="J188" s="85" t="str">
        <f t="shared" si="314"/>
        <v>3,6</v>
      </c>
      <c r="K188" s="16" t="e">
        <f t="shared" si="301"/>
        <v>#DIV/0!</v>
      </c>
      <c r="L188" s="16">
        <f t="shared" si="302"/>
        <v>250</v>
      </c>
      <c r="M188" s="16">
        <f t="shared" si="306"/>
        <v>300</v>
      </c>
      <c r="N188" s="82"/>
      <c r="O188" s="87" t="s">
        <v>91</v>
      </c>
      <c r="P188" s="84" t="str">
        <f t="shared" ref="P188:S188" si="315">P162</f>
        <v>2,9</v>
      </c>
      <c r="Q188" s="84" t="str">
        <f t="shared" si="315"/>
        <v>2,8</v>
      </c>
      <c r="R188" s="84" t="str">
        <f t="shared" si="315"/>
        <v>2,7</v>
      </c>
      <c r="S188" s="84" t="str">
        <f t="shared" si="315"/>
        <v>2,6</v>
      </c>
      <c r="T188" s="16" t="e">
        <f t="shared" si="304"/>
        <v>#DIV/0!</v>
      </c>
      <c r="U188" s="16">
        <f t="shared" si="308"/>
        <v>250</v>
      </c>
      <c r="V188" s="16">
        <f t="shared" si="309"/>
        <v>300</v>
      </c>
      <c r="W188" s="82"/>
      <c r="X188" s="102" t="s">
        <v>91</v>
      </c>
      <c r="Y188" s="101">
        <f t="shared" si="297"/>
        <v>13.7</v>
      </c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</row>
    <row r="189" spans="1:103" ht="15.75" hidden="1">
      <c r="A189" s="3" t="e">
        <f t="shared" si="298"/>
        <v>#DIV/0!</v>
      </c>
      <c r="B189" s="3">
        <f t="shared" si="294"/>
        <v>200</v>
      </c>
      <c r="C189" s="3">
        <f t="shared" si="299"/>
        <v>250</v>
      </c>
      <c r="D189" s="16"/>
      <c r="E189" s="16"/>
      <c r="F189" s="87" t="s">
        <v>95</v>
      </c>
      <c r="G189" s="85">
        <f t="shared" ref="G189:J189" si="316">G163</f>
        <v>4</v>
      </c>
      <c r="H189" s="85" t="str">
        <f t="shared" si="316"/>
        <v>3,9</v>
      </c>
      <c r="I189" s="85" t="str">
        <f t="shared" si="316"/>
        <v>3,8</v>
      </c>
      <c r="J189" s="85" t="str">
        <f t="shared" si="316"/>
        <v>3,7</v>
      </c>
      <c r="K189" s="16" t="e">
        <f t="shared" si="301"/>
        <v>#DIV/0!</v>
      </c>
      <c r="L189" s="16">
        <f t="shared" si="302"/>
        <v>220</v>
      </c>
      <c r="M189" s="16">
        <f t="shared" si="306"/>
        <v>250</v>
      </c>
      <c r="N189" s="82"/>
      <c r="O189" s="87" t="s">
        <v>94</v>
      </c>
      <c r="P189" s="84">
        <f t="shared" ref="P189:S189" si="317">P163</f>
        <v>3</v>
      </c>
      <c r="Q189" s="84" t="str">
        <f t="shared" si="317"/>
        <v>2,9</v>
      </c>
      <c r="R189" s="84" t="str">
        <f t="shared" si="317"/>
        <v>2,8</v>
      </c>
      <c r="S189" s="84" t="str">
        <f t="shared" si="317"/>
        <v>2,7</v>
      </c>
      <c r="T189" s="16" t="e">
        <f t="shared" si="304"/>
        <v>#DIV/0!</v>
      </c>
      <c r="U189" s="16">
        <f t="shared" si="308"/>
        <v>200</v>
      </c>
      <c r="V189" s="16">
        <f t="shared" si="309"/>
        <v>250</v>
      </c>
      <c r="W189" s="82"/>
      <c r="X189" s="102" t="s">
        <v>95</v>
      </c>
      <c r="Y189" s="101">
        <f t="shared" si="297"/>
        <v>13.7</v>
      </c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</row>
    <row r="190" spans="1:103" ht="15.75" hidden="1">
      <c r="A190" s="3" t="e">
        <f t="shared" si="298"/>
        <v>#DIV/0!</v>
      </c>
      <c r="B190" s="3">
        <f t="shared" si="294"/>
        <v>190</v>
      </c>
      <c r="C190" s="3">
        <f t="shared" si="299"/>
        <v>200</v>
      </c>
      <c r="D190" s="16"/>
      <c r="E190" s="16"/>
      <c r="F190" s="87" t="s">
        <v>99</v>
      </c>
      <c r="G190" s="85" t="str">
        <f t="shared" ref="G190:J190" si="318">G164</f>
        <v>4,1</v>
      </c>
      <c r="H190" s="85">
        <f t="shared" si="318"/>
        <v>4</v>
      </c>
      <c r="I190" s="85" t="str">
        <f t="shared" si="318"/>
        <v>3,9</v>
      </c>
      <c r="J190" s="85" t="str">
        <f t="shared" si="318"/>
        <v>3,8</v>
      </c>
      <c r="K190" s="16" t="e">
        <f t="shared" si="301"/>
        <v>#DIV/0!</v>
      </c>
      <c r="L190" s="16">
        <f t="shared" si="302"/>
        <v>200</v>
      </c>
      <c r="M190" s="16">
        <f t="shared" si="306"/>
        <v>220</v>
      </c>
      <c r="N190" s="82"/>
      <c r="O190" s="87" t="s">
        <v>98</v>
      </c>
      <c r="P190" s="84" t="str">
        <f t="shared" ref="P190:S190" si="319">P164</f>
        <v>3,1</v>
      </c>
      <c r="Q190" s="84">
        <f t="shared" si="319"/>
        <v>3</v>
      </c>
      <c r="R190" s="84" t="str">
        <f t="shared" si="319"/>
        <v>2,9</v>
      </c>
      <c r="S190" s="84" t="str">
        <f t="shared" si="319"/>
        <v>2,8</v>
      </c>
      <c r="T190" s="16" t="e">
        <f t="shared" si="304"/>
        <v>#DIV/0!</v>
      </c>
      <c r="U190" s="16">
        <f t="shared" si="308"/>
        <v>190</v>
      </c>
      <c r="V190" s="16">
        <f t="shared" si="309"/>
        <v>200</v>
      </c>
      <c r="W190" s="82"/>
      <c r="X190" s="102" t="s">
        <v>99</v>
      </c>
      <c r="Y190" s="101">
        <f t="shared" si="297"/>
        <v>13.8</v>
      </c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6"/>
      <c r="CU190" s="16"/>
      <c r="CV190" s="16"/>
      <c r="CW190" s="16"/>
      <c r="CX190" s="16"/>
      <c r="CY190" s="16"/>
    </row>
    <row r="191" spans="1:103" ht="15.75" hidden="1">
      <c r="A191" s="3" t="e">
        <f t="shared" si="298"/>
        <v>#DIV/0!</v>
      </c>
      <c r="B191" s="3">
        <f t="shared" si="294"/>
        <v>180</v>
      </c>
      <c r="C191" s="3">
        <f t="shared" si="299"/>
        <v>190</v>
      </c>
      <c r="D191" s="16"/>
      <c r="E191" s="16"/>
      <c r="F191" s="87" t="s">
        <v>102</v>
      </c>
      <c r="G191" s="85" t="str">
        <f t="shared" ref="G191:J191" si="320">G165</f>
        <v>4,2</v>
      </c>
      <c r="H191" s="85" t="str">
        <f t="shared" si="320"/>
        <v>4,1</v>
      </c>
      <c r="I191" s="85">
        <f t="shared" si="320"/>
        <v>4</v>
      </c>
      <c r="J191" s="85" t="str">
        <f t="shared" si="320"/>
        <v>3,9</v>
      </c>
      <c r="K191" s="16" t="e">
        <f t="shared" si="301"/>
        <v>#DIV/0!</v>
      </c>
      <c r="L191" s="16">
        <f t="shared" si="302"/>
        <v>190</v>
      </c>
      <c r="M191" s="16">
        <f t="shared" si="306"/>
        <v>200</v>
      </c>
      <c r="N191" s="82"/>
      <c r="O191" s="87" t="s">
        <v>99</v>
      </c>
      <c r="P191" s="84" t="str">
        <f t="shared" ref="P191:S191" si="321">P165</f>
        <v>3,2</v>
      </c>
      <c r="Q191" s="84" t="str">
        <f t="shared" si="321"/>
        <v>3,1</v>
      </c>
      <c r="R191" s="84">
        <f t="shared" si="321"/>
        <v>3</v>
      </c>
      <c r="S191" s="84" t="str">
        <f t="shared" si="321"/>
        <v>2,9</v>
      </c>
      <c r="T191" s="16" t="e">
        <f t="shared" si="304"/>
        <v>#DIV/0!</v>
      </c>
      <c r="U191" s="16">
        <f t="shared" si="308"/>
        <v>180</v>
      </c>
      <c r="V191" s="16">
        <f t="shared" si="309"/>
        <v>190</v>
      </c>
      <c r="W191" s="82"/>
      <c r="X191" s="102" t="s">
        <v>102</v>
      </c>
      <c r="Y191" s="101">
        <f t="shared" si="297"/>
        <v>13.9</v>
      </c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6"/>
      <c r="CU191" s="16"/>
      <c r="CV191" s="16"/>
      <c r="CW191" s="16"/>
      <c r="CX191" s="16"/>
      <c r="CY191" s="16"/>
    </row>
    <row r="192" spans="1:103" ht="15.75" hidden="1">
      <c r="A192" s="3" t="e">
        <f t="shared" si="298"/>
        <v>#DIV/0!</v>
      </c>
      <c r="B192" s="3">
        <f t="shared" si="294"/>
        <v>170</v>
      </c>
      <c r="C192" s="3">
        <f t="shared" si="299"/>
        <v>180</v>
      </c>
      <c r="D192" s="16"/>
      <c r="E192" s="16"/>
      <c r="F192" s="87" t="s">
        <v>105</v>
      </c>
      <c r="G192" s="85" t="str">
        <f t="shared" ref="G192:J192" si="322">G166</f>
        <v>4,3</v>
      </c>
      <c r="H192" s="85" t="str">
        <f t="shared" si="322"/>
        <v>4,2</v>
      </c>
      <c r="I192" s="85" t="str">
        <f t="shared" si="322"/>
        <v>4,1</v>
      </c>
      <c r="J192" s="85">
        <f t="shared" si="322"/>
        <v>4</v>
      </c>
      <c r="K192" s="16" t="e">
        <f t="shared" si="301"/>
        <v>#DIV/0!</v>
      </c>
      <c r="L192" s="16">
        <f t="shared" si="302"/>
        <v>180</v>
      </c>
      <c r="M192" s="16">
        <f t="shared" si="306"/>
        <v>190</v>
      </c>
      <c r="N192" s="82"/>
      <c r="O192" s="87" t="s">
        <v>102</v>
      </c>
      <c r="P192" s="84" t="str">
        <f t="shared" ref="P192:S192" si="323">P166</f>
        <v>3,3</v>
      </c>
      <c r="Q192" s="84" t="str">
        <f t="shared" si="323"/>
        <v>3,2</v>
      </c>
      <c r="R192" s="84" t="str">
        <f t="shared" si="323"/>
        <v>3,1</v>
      </c>
      <c r="S192" s="84">
        <f t="shared" si="323"/>
        <v>3</v>
      </c>
      <c r="T192" s="16" t="e">
        <f t="shared" si="304"/>
        <v>#DIV/0!</v>
      </c>
      <c r="U192" s="16">
        <f t="shared" si="308"/>
        <v>170</v>
      </c>
      <c r="V192" s="16">
        <f t="shared" si="309"/>
        <v>180</v>
      </c>
      <c r="W192" s="82"/>
      <c r="X192" s="102" t="s">
        <v>105</v>
      </c>
      <c r="Y192" s="101">
        <f t="shared" si="297"/>
        <v>14</v>
      </c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6"/>
      <c r="CU192" s="16"/>
      <c r="CV192" s="16"/>
      <c r="CW192" s="16"/>
      <c r="CX192" s="16"/>
      <c r="CY192" s="16"/>
    </row>
    <row r="193" spans="1:103" ht="15.75" hidden="1">
      <c r="A193" s="3" t="e">
        <f t="shared" si="298"/>
        <v>#DIV/0!</v>
      </c>
      <c r="B193" s="3">
        <f t="shared" si="294"/>
        <v>160</v>
      </c>
      <c r="C193" s="3">
        <f t="shared" si="299"/>
        <v>170</v>
      </c>
      <c r="D193" s="16"/>
      <c r="E193" s="16"/>
      <c r="F193" s="87" t="s">
        <v>108</v>
      </c>
      <c r="G193" s="85" t="str">
        <f t="shared" ref="G193:J193" si="324">G167</f>
        <v>4,4</v>
      </c>
      <c r="H193" s="85" t="str">
        <f t="shared" si="324"/>
        <v>4,3</v>
      </c>
      <c r="I193" s="85" t="str">
        <f t="shared" si="324"/>
        <v>4,2</v>
      </c>
      <c r="J193" s="85" t="str">
        <f t="shared" si="324"/>
        <v>4,1</v>
      </c>
      <c r="K193" s="16" t="e">
        <f t="shared" si="301"/>
        <v>#DIV/0!</v>
      </c>
      <c r="L193" s="16">
        <f t="shared" si="302"/>
        <v>170</v>
      </c>
      <c r="M193" s="16">
        <f t="shared" si="306"/>
        <v>180</v>
      </c>
      <c r="N193" s="82"/>
      <c r="O193" s="87" t="s">
        <v>105</v>
      </c>
      <c r="P193" s="84" t="str">
        <f t="shared" ref="P193:S193" si="325">P167</f>
        <v>3,4</v>
      </c>
      <c r="Q193" s="84" t="str">
        <f t="shared" si="325"/>
        <v>3,3</v>
      </c>
      <c r="R193" s="84" t="str">
        <f t="shared" si="325"/>
        <v>3,2</v>
      </c>
      <c r="S193" s="84" t="str">
        <f t="shared" si="325"/>
        <v>3,1</v>
      </c>
      <c r="T193" s="16" t="e">
        <f t="shared" si="304"/>
        <v>#DIV/0!</v>
      </c>
      <c r="U193" s="16">
        <f t="shared" si="308"/>
        <v>160</v>
      </c>
      <c r="V193" s="16">
        <f t="shared" si="309"/>
        <v>170</v>
      </c>
      <c r="W193" s="82"/>
      <c r="X193" s="102" t="s">
        <v>108</v>
      </c>
      <c r="Y193" s="101">
        <f t="shared" si="297"/>
        <v>14.1</v>
      </c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6"/>
      <c r="CU193" s="16"/>
      <c r="CV193" s="16"/>
      <c r="CW193" s="16"/>
      <c r="CX193" s="16"/>
      <c r="CY193" s="16"/>
    </row>
    <row r="194" spans="1:103" ht="15.75" hidden="1">
      <c r="A194" s="3" t="e">
        <f t="shared" si="298"/>
        <v>#DIV/0!</v>
      </c>
      <c r="B194" s="3">
        <f t="shared" si="294"/>
        <v>150</v>
      </c>
      <c r="C194" s="3">
        <f t="shared" si="299"/>
        <v>160</v>
      </c>
      <c r="D194" s="16"/>
      <c r="E194" s="16"/>
      <c r="F194" s="87" t="s">
        <v>111</v>
      </c>
      <c r="G194" s="85" t="str">
        <f t="shared" ref="G194:J194" si="326">G168</f>
        <v>4,5</v>
      </c>
      <c r="H194" s="85" t="str">
        <f t="shared" si="326"/>
        <v>4,4</v>
      </c>
      <c r="I194" s="85" t="str">
        <f t="shared" si="326"/>
        <v>4,3</v>
      </c>
      <c r="J194" s="85" t="str">
        <f t="shared" si="326"/>
        <v>4,2</v>
      </c>
      <c r="K194" s="16" t="e">
        <f t="shared" si="301"/>
        <v>#DIV/0!</v>
      </c>
      <c r="L194" s="16">
        <f t="shared" si="302"/>
        <v>160</v>
      </c>
      <c r="M194" s="16">
        <f t="shared" si="306"/>
        <v>170</v>
      </c>
      <c r="N194" s="82"/>
      <c r="O194" s="87" t="s">
        <v>108</v>
      </c>
      <c r="P194" s="84" t="str">
        <f t="shared" ref="P194:S194" si="327">P168</f>
        <v>3,5</v>
      </c>
      <c r="Q194" s="84" t="str">
        <f t="shared" si="327"/>
        <v>3,4</v>
      </c>
      <c r="R194" s="84" t="str">
        <f t="shared" si="327"/>
        <v>3,3</v>
      </c>
      <c r="S194" s="84" t="str">
        <f t="shared" si="327"/>
        <v>3,2</v>
      </c>
      <c r="T194" s="16" t="e">
        <f t="shared" si="304"/>
        <v>#DIV/0!</v>
      </c>
      <c r="U194" s="16">
        <f t="shared" si="308"/>
        <v>150</v>
      </c>
      <c r="V194" s="16">
        <f t="shared" si="309"/>
        <v>160</v>
      </c>
      <c r="W194" s="82"/>
      <c r="X194" s="102" t="s">
        <v>111</v>
      </c>
      <c r="Y194" s="101">
        <f t="shared" si="297"/>
        <v>14.2</v>
      </c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6"/>
      <c r="CU194" s="16"/>
      <c r="CV194" s="16"/>
      <c r="CW194" s="16"/>
      <c r="CX194" s="16"/>
      <c r="CY194" s="16"/>
    </row>
    <row r="195" spans="1:103" ht="15.75" hidden="1">
      <c r="A195" s="3" t="e">
        <f t="shared" si="298"/>
        <v>#DIV/0!</v>
      </c>
      <c r="B195" s="3">
        <f t="shared" si="294"/>
        <v>140</v>
      </c>
      <c r="C195" s="3">
        <f t="shared" si="299"/>
        <v>150</v>
      </c>
      <c r="D195" s="16"/>
      <c r="E195" s="16"/>
      <c r="F195" s="87" t="s">
        <v>114</v>
      </c>
      <c r="G195" s="85" t="str">
        <f t="shared" ref="G195:J195" si="328">G169</f>
        <v>4,6</v>
      </c>
      <c r="H195" s="85" t="str">
        <f t="shared" si="328"/>
        <v>4,5</v>
      </c>
      <c r="I195" s="85" t="str">
        <f t="shared" si="328"/>
        <v>4,4</v>
      </c>
      <c r="J195" s="85" t="str">
        <f t="shared" si="328"/>
        <v>4,3</v>
      </c>
      <c r="K195" s="16" t="e">
        <f t="shared" si="301"/>
        <v>#DIV/0!</v>
      </c>
      <c r="L195" s="16">
        <f t="shared" si="302"/>
        <v>150</v>
      </c>
      <c r="M195" s="16">
        <f t="shared" si="306"/>
        <v>160</v>
      </c>
      <c r="N195" s="82"/>
      <c r="O195" s="87" t="s">
        <v>111</v>
      </c>
      <c r="P195" s="84" t="str">
        <f t="shared" ref="P195:S195" si="329">P169</f>
        <v>3,6</v>
      </c>
      <c r="Q195" s="84" t="str">
        <f t="shared" si="329"/>
        <v>3,5</v>
      </c>
      <c r="R195" s="84" t="str">
        <f t="shared" si="329"/>
        <v>3,4</v>
      </c>
      <c r="S195" s="84" t="str">
        <f t="shared" si="329"/>
        <v>3,3</v>
      </c>
      <c r="T195" s="16" t="e">
        <f t="shared" si="304"/>
        <v>#DIV/0!</v>
      </c>
      <c r="U195" s="16">
        <f t="shared" si="308"/>
        <v>140</v>
      </c>
      <c r="V195" s="16">
        <f t="shared" si="309"/>
        <v>150</v>
      </c>
      <c r="W195" s="82"/>
      <c r="X195" s="102" t="s">
        <v>114</v>
      </c>
      <c r="Y195" s="101">
        <f t="shared" si="297"/>
        <v>14.3</v>
      </c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16"/>
      <c r="CX195" s="16"/>
      <c r="CY195" s="16"/>
    </row>
    <row r="196" spans="1:103" ht="15.75" hidden="1">
      <c r="A196" s="3" t="e">
        <f t="shared" si="298"/>
        <v>#DIV/0!</v>
      </c>
      <c r="B196" s="3">
        <f t="shared" si="294"/>
        <v>130</v>
      </c>
      <c r="C196" s="3">
        <f t="shared" si="299"/>
        <v>140</v>
      </c>
      <c r="D196" s="16"/>
      <c r="E196" s="16"/>
      <c r="F196" s="87" t="s">
        <v>117</v>
      </c>
      <c r="G196" s="85" t="str">
        <f t="shared" ref="G196:J196" si="330">G170</f>
        <v>4,7</v>
      </c>
      <c r="H196" s="85" t="str">
        <f t="shared" si="330"/>
        <v>4,6</v>
      </c>
      <c r="I196" s="85" t="str">
        <f t="shared" si="330"/>
        <v>4,5</v>
      </c>
      <c r="J196" s="85" t="str">
        <f t="shared" si="330"/>
        <v>4,4</v>
      </c>
      <c r="K196" s="16" t="e">
        <f t="shared" si="301"/>
        <v>#DIV/0!</v>
      </c>
      <c r="L196" s="16">
        <f t="shared" si="302"/>
        <v>140</v>
      </c>
      <c r="M196" s="16">
        <f t="shared" si="306"/>
        <v>150</v>
      </c>
      <c r="N196" s="82"/>
      <c r="O196" s="87" t="s">
        <v>114</v>
      </c>
      <c r="P196" s="84" t="str">
        <f t="shared" ref="P196:S196" si="331">P170</f>
        <v>3,7</v>
      </c>
      <c r="Q196" s="84" t="str">
        <f t="shared" si="331"/>
        <v>3,6</v>
      </c>
      <c r="R196" s="84" t="str">
        <f t="shared" si="331"/>
        <v>3,5</v>
      </c>
      <c r="S196" s="84" t="str">
        <f t="shared" si="331"/>
        <v>3,4</v>
      </c>
      <c r="T196" s="16" t="e">
        <f t="shared" si="304"/>
        <v>#DIV/0!</v>
      </c>
      <c r="U196" s="16">
        <f t="shared" si="308"/>
        <v>130</v>
      </c>
      <c r="V196" s="16">
        <f t="shared" si="309"/>
        <v>140</v>
      </c>
      <c r="W196" s="82"/>
      <c r="X196" s="102" t="s">
        <v>117</v>
      </c>
      <c r="Y196" s="101">
        <f t="shared" si="297"/>
        <v>14.4</v>
      </c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</row>
    <row r="197" spans="1:103" ht="15.75" hidden="1">
      <c r="A197" s="3" t="e">
        <f t="shared" si="298"/>
        <v>#DIV/0!</v>
      </c>
      <c r="B197" s="3">
        <f t="shared" si="294"/>
        <v>120</v>
      </c>
      <c r="C197" s="3">
        <f t="shared" si="299"/>
        <v>130</v>
      </c>
      <c r="D197" s="16"/>
      <c r="E197" s="16"/>
      <c r="F197" s="87" t="s">
        <v>120</v>
      </c>
      <c r="G197" s="85" t="str">
        <f t="shared" ref="G197:J197" si="332">G171</f>
        <v>4,8</v>
      </c>
      <c r="H197" s="85" t="str">
        <f t="shared" si="332"/>
        <v>4,7</v>
      </c>
      <c r="I197" s="85" t="str">
        <f t="shared" si="332"/>
        <v>4,6</v>
      </c>
      <c r="J197" s="85" t="str">
        <f t="shared" si="332"/>
        <v>4,5</v>
      </c>
      <c r="K197" s="16" t="e">
        <f t="shared" si="301"/>
        <v>#DIV/0!</v>
      </c>
      <c r="L197" s="16">
        <f t="shared" si="302"/>
        <v>130</v>
      </c>
      <c r="M197" s="16">
        <f t="shared" si="306"/>
        <v>140</v>
      </c>
      <c r="N197" s="82"/>
      <c r="O197" s="87" t="s">
        <v>117</v>
      </c>
      <c r="P197" s="84" t="str">
        <f t="shared" ref="P197:S197" si="333">P171</f>
        <v>3,8</v>
      </c>
      <c r="Q197" s="84" t="str">
        <f t="shared" si="333"/>
        <v>3,7</v>
      </c>
      <c r="R197" s="84" t="str">
        <f t="shared" si="333"/>
        <v>3,6</v>
      </c>
      <c r="S197" s="84" t="str">
        <f t="shared" si="333"/>
        <v>3,5</v>
      </c>
      <c r="T197" s="16" t="e">
        <f t="shared" si="304"/>
        <v>#DIV/0!</v>
      </c>
      <c r="U197" s="16">
        <f t="shared" si="308"/>
        <v>120</v>
      </c>
      <c r="V197" s="16">
        <f t="shared" si="309"/>
        <v>130</v>
      </c>
      <c r="W197" s="82"/>
      <c r="X197" s="102" t="s">
        <v>120</v>
      </c>
      <c r="Y197" s="101">
        <f t="shared" si="297"/>
        <v>14.5</v>
      </c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</row>
    <row r="198" spans="1:103" ht="15.75" hidden="1">
      <c r="A198" s="3" t="e">
        <f t="shared" si="298"/>
        <v>#DIV/0!</v>
      </c>
      <c r="B198" s="3">
        <f t="shared" si="294"/>
        <v>110</v>
      </c>
      <c r="C198" s="3">
        <f t="shared" si="299"/>
        <v>120</v>
      </c>
      <c r="D198" s="16"/>
      <c r="E198" s="16"/>
      <c r="F198" s="87" t="s">
        <v>123</v>
      </c>
      <c r="G198" s="85" t="str">
        <f t="shared" ref="G198:J198" si="334">G172</f>
        <v>4,9</v>
      </c>
      <c r="H198" s="85" t="str">
        <f t="shared" si="334"/>
        <v>4,8</v>
      </c>
      <c r="I198" s="85" t="str">
        <f t="shared" si="334"/>
        <v>4,7</v>
      </c>
      <c r="J198" s="85" t="str">
        <f t="shared" si="334"/>
        <v>4,6</v>
      </c>
      <c r="K198" s="16" t="e">
        <f t="shared" si="301"/>
        <v>#DIV/0!</v>
      </c>
      <c r="L198" s="16">
        <f t="shared" si="302"/>
        <v>120</v>
      </c>
      <c r="M198" s="16">
        <f t="shared" si="306"/>
        <v>130</v>
      </c>
      <c r="N198" s="82"/>
      <c r="O198" s="87" t="s">
        <v>120</v>
      </c>
      <c r="P198" s="84" t="str">
        <f t="shared" ref="P198:S198" si="335">P172</f>
        <v>3,9</v>
      </c>
      <c r="Q198" s="84" t="str">
        <f t="shared" si="335"/>
        <v>3,8</v>
      </c>
      <c r="R198" s="84" t="str">
        <f t="shared" si="335"/>
        <v>3,7</v>
      </c>
      <c r="S198" s="84" t="str">
        <f t="shared" si="335"/>
        <v>3,6</v>
      </c>
      <c r="T198" s="16" t="e">
        <f t="shared" si="304"/>
        <v>#DIV/0!</v>
      </c>
      <c r="U198" s="16">
        <f t="shared" si="308"/>
        <v>110</v>
      </c>
      <c r="V198" s="16">
        <f t="shared" si="309"/>
        <v>120</v>
      </c>
      <c r="W198" s="82"/>
      <c r="X198" s="102" t="s">
        <v>123</v>
      </c>
      <c r="Y198" s="101">
        <f t="shared" si="297"/>
        <v>14.6</v>
      </c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6"/>
      <c r="CU198" s="16"/>
      <c r="CV198" s="16"/>
      <c r="CW198" s="16"/>
      <c r="CX198" s="16"/>
      <c r="CY198" s="16"/>
    </row>
    <row r="199" spans="1:103" ht="15.75" hidden="1">
      <c r="A199" s="3" t="e">
        <f t="shared" si="298"/>
        <v>#DIV/0!</v>
      </c>
      <c r="B199" s="3">
        <f t="shared" si="294"/>
        <v>100</v>
      </c>
      <c r="C199" s="3">
        <f t="shared" si="299"/>
        <v>110</v>
      </c>
      <c r="D199" s="16"/>
      <c r="E199" s="16"/>
      <c r="F199" s="87" t="s">
        <v>125</v>
      </c>
      <c r="G199" s="85">
        <f t="shared" ref="G199:J199" si="336">G173</f>
        <v>5</v>
      </c>
      <c r="H199" s="85" t="str">
        <f t="shared" si="336"/>
        <v>4,9</v>
      </c>
      <c r="I199" s="85" t="str">
        <f t="shared" si="336"/>
        <v>4,8</v>
      </c>
      <c r="J199" s="85" t="str">
        <f t="shared" si="336"/>
        <v>4,7</v>
      </c>
      <c r="K199" s="16" t="e">
        <f t="shared" si="301"/>
        <v>#DIV/0!</v>
      </c>
      <c r="L199" s="16">
        <f t="shared" si="302"/>
        <v>110</v>
      </c>
      <c r="M199" s="16">
        <f t="shared" si="306"/>
        <v>120</v>
      </c>
      <c r="N199" s="82"/>
      <c r="O199" s="87" t="s">
        <v>123</v>
      </c>
      <c r="P199" s="84">
        <f t="shared" ref="P199:S199" si="337">P173</f>
        <v>4</v>
      </c>
      <c r="Q199" s="84" t="str">
        <f t="shared" si="337"/>
        <v>3,9</v>
      </c>
      <c r="R199" s="84" t="str">
        <f t="shared" si="337"/>
        <v>3,8</v>
      </c>
      <c r="S199" s="84" t="str">
        <f t="shared" si="337"/>
        <v>3,7</v>
      </c>
      <c r="T199" s="16" t="e">
        <f t="shared" si="304"/>
        <v>#DIV/0!</v>
      </c>
      <c r="U199" s="16">
        <f t="shared" si="308"/>
        <v>100</v>
      </c>
      <c r="V199" s="16">
        <f t="shared" si="309"/>
        <v>110</v>
      </c>
      <c r="W199" s="82"/>
      <c r="X199" s="102" t="s">
        <v>125</v>
      </c>
      <c r="Y199" s="101">
        <f t="shared" si="297"/>
        <v>14.7</v>
      </c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6"/>
      <c r="CU199" s="16"/>
      <c r="CV199" s="16"/>
      <c r="CW199" s="16"/>
      <c r="CX199" s="16"/>
      <c r="CY199" s="16"/>
    </row>
    <row r="200" spans="1:103" ht="15.75" hidden="1">
      <c r="A200" s="3" t="e">
        <f>IF($AC$7&lt;B200,1)</f>
        <v>#DIV/0!</v>
      </c>
      <c r="B200" s="3">
        <f t="shared" si="294"/>
        <v>100</v>
      </c>
      <c r="D200" s="16"/>
      <c r="E200" s="16"/>
      <c r="F200" s="92" t="s">
        <v>126</v>
      </c>
      <c r="G200" s="85">
        <f t="shared" ref="G200:J200" si="338">G174</f>
        <v>550</v>
      </c>
      <c r="H200" s="85">
        <f t="shared" si="338"/>
        <v>540</v>
      </c>
      <c r="I200" s="85">
        <f t="shared" si="338"/>
        <v>530</v>
      </c>
      <c r="J200" s="85">
        <f t="shared" si="338"/>
        <v>520</v>
      </c>
      <c r="K200" s="16" t="e">
        <f t="shared" si="301"/>
        <v>#DIV/0!</v>
      </c>
      <c r="L200" s="16">
        <f t="shared" si="302"/>
        <v>100</v>
      </c>
      <c r="M200" s="16">
        <f t="shared" si="306"/>
        <v>110</v>
      </c>
      <c r="N200" s="91"/>
      <c r="O200" s="87" t="s">
        <v>125</v>
      </c>
      <c r="P200" s="84" t="str">
        <f t="shared" ref="P200:S200" si="339">P174</f>
        <v>4,1</v>
      </c>
      <c r="Q200" s="84">
        <f t="shared" si="339"/>
        <v>4</v>
      </c>
      <c r="R200" s="84" t="str">
        <f t="shared" si="339"/>
        <v>3,9</v>
      </c>
      <c r="S200" s="84" t="str">
        <f t="shared" si="339"/>
        <v>3,8</v>
      </c>
      <c r="T200" s="16" t="e">
        <f>IF($AC$7&lt;U200,1)</f>
        <v>#DIV/0!</v>
      </c>
      <c r="U200" s="16">
        <f t="shared" si="308"/>
        <v>100</v>
      </c>
      <c r="V200" s="16"/>
      <c r="W200" s="91"/>
      <c r="X200" s="103" t="s">
        <v>126</v>
      </c>
      <c r="Y200" s="101">
        <f t="shared" si="297"/>
        <v>15.7</v>
      </c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6"/>
      <c r="CU200" s="16"/>
      <c r="CV200" s="16"/>
      <c r="CW200" s="16"/>
      <c r="CX200" s="16"/>
      <c r="CY200" s="16"/>
    </row>
    <row r="201" spans="1:103" ht="15.75" hidden="1">
      <c r="D201" s="16"/>
      <c r="E201" s="16"/>
      <c r="F201" s="16"/>
      <c r="G201" s="16"/>
      <c r="H201" s="16"/>
      <c r="I201" s="16"/>
      <c r="J201" s="16"/>
      <c r="K201" s="16" t="e">
        <f t="shared" si="301"/>
        <v>#DIV/0!</v>
      </c>
      <c r="L201" s="16">
        <f>LEFT(O201,2)*1</f>
        <v>50</v>
      </c>
      <c r="M201" s="16">
        <f t="shared" si="306"/>
        <v>100</v>
      </c>
      <c r="N201" s="16"/>
      <c r="O201" s="87" t="s">
        <v>127</v>
      </c>
      <c r="P201" s="84">
        <f t="shared" ref="P201:S201" si="340">P175</f>
        <v>470</v>
      </c>
      <c r="Q201" s="84">
        <f t="shared" si="340"/>
        <v>460</v>
      </c>
      <c r="R201" s="84">
        <f t="shared" si="340"/>
        <v>450</v>
      </c>
      <c r="S201" s="84">
        <f t="shared" si="340"/>
        <v>440</v>
      </c>
      <c r="T201" s="16"/>
      <c r="U201" s="16"/>
      <c r="V201" s="16"/>
      <c r="W201" s="16"/>
      <c r="X201" s="16"/>
      <c r="Y201" s="16"/>
      <c r="Z201" s="124"/>
      <c r="AA201" s="124"/>
      <c r="AB201" s="124"/>
      <c r="AC201" s="124"/>
      <c r="AD201" s="124"/>
      <c r="AE201" s="16"/>
      <c r="AF201" s="125"/>
      <c r="AG201" s="124"/>
      <c r="AH201" s="124"/>
      <c r="AI201" s="124"/>
      <c r="AJ201" s="124"/>
      <c r="AK201" s="124"/>
      <c r="AL201" s="124"/>
      <c r="AM201" s="124"/>
      <c r="AN201" s="124"/>
      <c r="AO201" s="124"/>
      <c r="AP201" s="124"/>
      <c r="AQ201" s="124"/>
      <c r="AR201" s="124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  <c r="CT201" s="16"/>
      <c r="CU201" s="16"/>
      <c r="CV201" s="16"/>
      <c r="CW201" s="16"/>
      <c r="CX201" s="16"/>
      <c r="CY201" s="16"/>
    </row>
    <row r="202" spans="1:103" ht="15.75" hidden="1">
      <c r="D202" s="16"/>
      <c r="E202" s="16"/>
      <c r="F202" s="16"/>
      <c r="G202" s="16"/>
      <c r="H202" s="16"/>
      <c r="I202" s="16"/>
      <c r="J202" s="16"/>
      <c r="K202" s="16" t="e">
        <f>IF($AC$7&lt;L202,1)</f>
        <v>#DIV/0!</v>
      </c>
      <c r="L202" s="16">
        <f>LEFT(O202,3)*1</f>
        <v>50</v>
      </c>
      <c r="M202" s="16" t="e">
        <f t="shared" si="306"/>
        <v>#VALUE!</v>
      </c>
      <c r="N202" s="16"/>
      <c r="O202" s="92" t="s">
        <v>128</v>
      </c>
      <c r="P202" s="84">
        <f t="shared" ref="P202:S202" si="341">P176</f>
        <v>460</v>
      </c>
      <c r="Q202" s="84">
        <f t="shared" si="341"/>
        <v>450</v>
      </c>
      <c r="R202" s="84">
        <f t="shared" si="341"/>
        <v>400</v>
      </c>
      <c r="S202" s="84">
        <f t="shared" si="341"/>
        <v>390</v>
      </c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  <c r="CT202" s="16"/>
      <c r="CU202" s="16"/>
      <c r="CV202" s="16"/>
      <c r="CW202" s="16"/>
      <c r="CX202" s="16"/>
      <c r="CY202" s="16"/>
    </row>
    <row r="203" spans="1:103" ht="15.75" hidden="1"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6"/>
      <c r="CU203" s="16"/>
      <c r="CV203" s="16"/>
      <c r="CW203" s="16"/>
      <c r="CX203" s="16"/>
      <c r="CY203" s="16"/>
    </row>
    <row r="204" spans="1:103" ht="15.75" hidden="1">
      <c r="A204" s="3">
        <f>MAX(G204:J204)</f>
        <v>0</v>
      </c>
      <c r="B204" s="3">
        <f>B178+1</f>
        <v>8</v>
      </c>
      <c r="D204" s="16"/>
      <c r="E204" s="16"/>
      <c r="F204" s="43"/>
      <c r="G204" s="43">
        <f>IF(AND($AD$8&gt;=LEFT(G207,1)*1,$AD$8&lt;RIGHT(G207,3)*1),6,0)</f>
        <v>0</v>
      </c>
      <c r="H204" s="43">
        <f>IF(AND($AD$8&gt;=LEFT(H207,3)*1,$AD$8&lt;RIGHT(H207,4)*1),7,0)</f>
        <v>0</v>
      </c>
      <c r="I204" s="43">
        <f>IF(AND($AD$8&gt;=LEFT(I207,4)*1,$AD$8&lt;RIGHT(I207,5)*1),8,0)</f>
        <v>0</v>
      </c>
      <c r="J204" s="43">
        <f>IF($AD$8&gt;=10000,9,0)</f>
        <v>0</v>
      </c>
      <c r="K204" s="16">
        <f>MAX(P204:S204)</f>
        <v>0</v>
      </c>
      <c r="L204" s="16"/>
      <c r="M204" s="16"/>
      <c r="N204" s="16"/>
      <c r="O204" s="43"/>
      <c r="P204" s="43">
        <f>IF(AND($AD$8&gt;=LEFT(P207,1)*1,$AD$8&lt;RIGHT(P207,3)*1),6,0)</f>
        <v>0</v>
      </c>
      <c r="Q204" s="43">
        <f>IF(AND($AD$8&gt;=LEFT(Q207,3)*1,$AD$8&lt;RIGHT(Q207,4)*1),7,0)</f>
        <v>0</v>
      </c>
      <c r="R204" s="43">
        <f>IF(AND($AD$8&gt;=LEFT(R207,4)*1,$AD$8&lt;RIGHT(R207,5)*1),8,0)</f>
        <v>0</v>
      </c>
      <c r="S204" s="43">
        <f>IF($AD$8&gt;=10000,9,0)</f>
        <v>0</v>
      </c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6"/>
      <c r="CU204" s="16"/>
      <c r="CV204" s="16"/>
      <c r="CW204" s="16"/>
      <c r="CX204" s="16"/>
      <c r="CY204" s="16"/>
    </row>
    <row r="205" spans="1:103" ht="36" hidden="1" customHeight="1">
      <c r="D205" s="16"/>
      <c r="E205" s="16"/>
      <c r="F205" s="95" t="s">
        <v>43</v>
      </c>
      <c r="G205" s="126" t="s">
        <v>49</v>
      </c>
      <c r="H205" s="127"/>
      <c r="I205" s="127"/>
      <c r="J205" s="128"/>
      <c r="K205" s="67"/>
      <c r="L205" s="67"/>
      <c r="M205" s="67"/>
      <c r="N205" s="68"/>
      <c r="O205" s="95" t="s">
        <v>44</v>
      </c>
      <c r="P205" s="126" t="s">
        <v>49</v>
      </c>
      <c r="Q205" s="127"/>
      <c r="R205" s="127"/>
      <c r="S205" s="128"/>
      <c r="T205" s="67"/>
      <c r="U205" s="67"/>
      <c r="V205" s="67"/>
      <c r="W205" s="68"/>
      <c r="X205" s="96" t="s">
        <v>45</v>
      </c>
      <c r="Y205" s="97" t="s">
        <v>49</v>
      </c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  <c r="CT205" s="16"/>
      <c r="CU205" s="16"/>
      <c r="CV205" s="16"/>
      <c r="CW205" s="16"/>
      <c r="CX205" s="16"/>
      <c r="CY205" s="16"/>
    </row>
    <row r="206" spans="1:103" ht="15.75" hidden="1">
      <c r="D206" s="16"/>
      <c r="E206" s="16"/>
      <c r="F206" s="131" t="s">
        <v>50</v>
      </c>
      <c r="G206" s="121" t="s">
        <v>51</v>
      </c>
      <c r="H206" s="122"/>
      <c r="I206" s="122"/>
      <c r="J206" s="123"/>
      <c r="K206" s="71"/>
      <c r="L206" s="71"/>
      <c r="M206" s="71"/>
      <c r="N206" s="72"/>
      <c r="O206" s="131" t="s">
        <v>50</v>
      </c>
      <c r="P206" s="121" t="s">
        <v>51</v>
      </c>
      <c r="Q206" s="122"/>
      <c r="R206" s="122"/>
      <c r="S206" s="123"/>
      <c r="T206" s="71"/>
      <c r="U206" s="71"/>
      <c r="V206" s="71"/>
      <c r="W206" s="72"/>
      <c r="X206" s="129" t="s">
        <v>50</v>
      </c>
      <c r="Y206" s="98" t="s">
        <v>51</v>
      </c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6"/>
      <c r="CU206" s="16"/>
      <c r="CV206" s="16"/>
      <c r="CW206" s="16"/>
      <c r="CX206" s="16"/>
      <c r="CY206" s="16"/>
    </row>
    <row r="207" spans="1:103" ht="15.75" hidden="1">
      <c r="D207" s="16"/>
      <c r="E207" s="16"/>
      <c r="F207" s="132"/>
      <c r="G207" s="77" t="s">
        <v>52</v>
      </c>
      <c r="H207" s="77" t="s">
        <v>53</v>
      </c>
      <c r="I207" s="77" t="s">
        <v>54</v>
      </c>
      <c r="J207" s="77" t="s">
        <v>55</v>
      </c>
      <c r="K207" s="75"/>
      <c r="L207" s="75"/>
      <c r="M207" s="75"/>
      <c r="N207" s="76"/>
      <c r="O207" s="132"/>
      <c r="P207" s="77" t="s">
        <v>52</v>
      </c>
      <c r="Q207" s="77" t="s">
        <v>53</v>
      </c>
      <c r="R207" s="77" t="s">
        <v>54</v>
      </c>
      <c r="S207" s="77" t="s">
        <v>55</v>
      </c>
      <c r="T207" s="75"/>
      <c r="U207" s="75"/>
      <c r="V207" s="75"/>
      <c r="W207" s="76"/>
      <c r="X207" s="130"/>
      <c r="Y207" s="99" t="s">
        <v>56</v>
      </c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6"/>
      <c r="CU207" s="16"/>
      <c r="CV207" s="16"/>
      <c r="CW207" s="16"/>
      <c r="CX207" s="16"/>
      <c r="CY207" s="16"/>
    </row>
    <row r="208" spans="1:103" ht="15.75" hidden="1">
      <c r="A208" s="3" t="e">
        <f>IF($AC$8&gt;1000,1)</f>
        <v>#DIV/0!</v>
      </c>
      <c r="B208" s="3">
        <v>1000</v>
      </c>
      <c r="D208" s="16"/>
      <c r="E208" s="16"/>
      <c r="F208" s="83" t="s">
        <v>57</v>
      </c>
      <c r="G208" s="85" t="str">
        <f>G182</f>
        <v>3,3</v>
      </c>
      <c r="H208" s="85" t="str">
        <f t="shared" ref="H208:J208" si="342">H182</f>
        <v>3,2</v>
      </c>
      <c r="I208" s="85" t="str">
        <f t="shared" si="342"/>
        <v>3,1</v>
      </c>
      <c r="J208" s="85">
        <f t="shared" si="342"/>
        <v>3</v>
      </c>
      <c r="K208" s="16" t="e">
        <f>IF($AC$8&gt;1000,1)</f>
        <v>#DIV/0!</v>
      </c>
      <c r="L208" s="16">
        <v>1000</v>
      </c>
      <c r="M208" s="16"/>
      <c r="N208" s="82"/>
      <c r="O208" s="83" t="s">
        <v>57</v>
      </c>
      <c r="P208" s="84" t="str">
        <f>P182</f>
        <v>2,1</v>
      </c>
      <c r="Q208" s="84">
        <f t="shared" ref="Q208:S208" si="343">Q182</f>
        <v>2</v>
      </c>
      <c r="R208" s="84" t="str">
        <f t="shared" si="343"/>
        <v>1,9</v>
      </c>
      <c r="S208" s="84" t="str">
        <f t="shared" si="343"/>
        <v>1,8</v>
      </c>
      <c r="T208" s="16" t="e">
        <f>IF($AC$8&gt;1000,1)</f>
        <v>#DIV/0!</v>
      </c>
      <c r="U208" s="16">
        <v>1000</v>
      </c>
      <c r="V208" s="16"/>
      <c r="W208" s="82"/>
      <c r="X208" s="100" t="s">
        <v>57</v>
      </c>
      <c r="Y208" s="101">
        <f>Y182</f>
        <v>13.7</v>
      </c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6"/>
      <c r="CU208" s="16"/>
      <c r="CV208" s="16"/>
      <c r="CW208" s="16"/>
      <c r="CX208" s="16"/>
      <c r="CY208" s="16"/>
    </row>
    <row r="209" spans="1:103" ht="15.75" hidden="1">
      <c r="A209" s="3" t="e">
        <f>IF(AND($AC$8&gt;=B209,$AC$8&lt;C209),1)</f>
        <v>#DIV/0!</v>
      </c>
      <c r="B209" s="3">
        <f t="shared" ref="B209:B226" si="344">LEFT(F209,3)*1</f>
        <v>800</v>
      </c>
      <c r="C209" s="3">
        <f>RIGHT(F209,4)*1</f>
        <v>1000</v>
      </c>
      <c r="D209" s="16"/>
      <c r="E209" s="16"/>
      <c r="F209" s="87" t="s">
        <v>66</v>
      </c>
      <c r="G209" s="85" t="str">
        <f t="shared" ref="G209:J209" si="345">G183</f>
        <v>3,4</v>
      </c>
      <c r="H209" s="85" t="str">
        <f t="shared" si="345"/>
        <v>3,3</v>
      </c>
      <c r="I209" s="85" t="str">
        <f t="shared" si="345"/>
        <v>3,2</v>
      </c>
      <c r="J209" s="85" t="str">
        <f t="shared" si="345"/>
        <v>3,1</v>
      </c>
      <c r="K209" s="16" t="e">
        <f>IF(AND($AC$8&gt;=L209,$AC$8&lt;M209),1)</f>
        <v>#DIV/0!</v>
      </c>
      <c r="L209" s="16">
        <f>LEFT(O209,3)*1</f>
        <v>800</v>
      </c>
      <c r="M209" s="16">
        <f>RIGHT(O209,4)*1</f>
        <v>1000</v>
      </c>
      <c r="N209" s="82"/>
      <c r="O209" s="87" t="s">
        <v>66</v>
      </c>
      <c r="P209" s="84" t="str">
        <f t="shared" ref="P209:S209" si="346">P183</f>
        <v>2,3</v>
      </c>
      <c r="Q209" s="84" t="str">
        <f t="shared" si="346"/>
        <v>2,2</v>
      </c>
      <c r="R209" s="84" t="str">
        <f t="shared" si="346"/>
        <v>2,1</v>
      </c>
      <c r="S209" s="84">
        <f t="shared" si="346"/>
        <v>2</v>
      </c>
      <c r="T209" s="16" t="e">
        <f>IF(AND($AC$8&gt;=U209,$AC$8&lt;V209),1)</f>
        <v>#DIV/0!</v>
      </c>
      <c r="U209" s="16">
        <f>LEFT(X209,3)*1</f>
        <v>800</v>
      </c>
      <c r="V209" s="16">
        <f>RIGHT(X209,4)*1</f>
        <v>1000</v>
      </c>
      <c r="W209" s="82"/>
      <c r="X209" s="102" t="s">
        <v>66</v>
      </c>
      <c r="Y209" s="101">
        <f t="shared" ref="Y209:Y226" si="347">Y183</f>
        <v>13.7</v>
      </c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6"/>
      <c r="CU209" s="16"/>
      <c r="CV209" s="16"/>
      <c r="CW209" s="16"/>
      <c r="CX209" s="16"/>
      <c r="CY209" s="16"/>
    </row>
    <row r="210" spans="1:103" ht="15.75" hidden="1">
      <c r="A210" s="3" t="e">
        <f t="shared" ref="A210:A225" si="348">IF(AND($AC$8&gt;=B210,$AC$8&lt;C210),1)</f>
        <v>#DIV/0!</v>
      </c>
      <c r="B210" s="3">
        <f t="shared" si="344"/>
        <v>600</v>
      </c>
      <c r="C210" s="3">
        <f t="shared" ref="C210:C225" si="349">RIGHT(F210,3)*1</f>
        <v>800</v>
      </c>
      <c r="D210" s="16"/>
      <c r="E210" s="16"/>
      <c r="F210" s="87" t="s">
        <v>71</v>
      </c>
      <c r="G210" s="85">
        <f t="shared" ref="G210:J210" si="350">G184</f>
        <v>3.5</v>
      </c>
      <c r="H210" s="85" t="str">
        <f t="shared" si="350"/>
        <v>3,4</v>
      </c>
      <c r="I210" s="85" t="str">
        <f t="shared" si="350"/>
        <v>3,3</v>
      </c>
      <c r="J210" s="85" t="str">
        <f t="shared" si="350"/>
        <v>3,2</v>
      </c>
      <c r="K210" s="16" t="e">
        <f t="shared" ref="K210:K227" si="351">IF(AND($AC$8&gt;=L210,$AC$8&lt;M210),1)</f>
        <v>#DIV/0!</v>
      </c>
      <c r="L210" s="16">
        <f t="shared" ref="L210:L226" si="352">LEFT(O210,3)*1</f>
        <v>600</v>
      </c>
      <c r="M210" s="16">
        <f>RIGHT(O210,3)*1</f>
        <v>800</v>
      </c>
      <c r="N210" s="82"/>
      <c r="O210" s="87" t="s">
        <v>71</v>
      </c>
      <c r="P210" s="84" t="str">
        <f t="shared" ref="P210:S210" si="353">P184</f>
        <v>2,5</v>
      </c>
      <c r="Q210" s="84" t="str">
        <f t="shared" si="353"/>
        <v>2,4</v>
      </c>
      <c r="R210" s="84" t="str">
        <f t="shared" si="353"/>
        <v>2,3</v>
      </c>
      <c r="S210" s="84" t="str">
        <f t="shared" si="353"/>
        <v>2,2</v>
      </c>
      <c r="T210" s="16" t="e">
        <f t="shared" ref="T210:T225" si="354">IF(AND($AC$8&gt;=U210,$AC$8&lt;V210),1)</f>
        <v>#DIV/0!</v>
      </c>
      <c r="U210" s="16">
        <f>LEFT(X210,3)*1</f>
        <v>600</v>
      </c>
      <c r="V210" s="16">
        <f>RIGHT(X210,3)*1</f>
        <v>800</v>
      </c>
      <c r="W210" s="82"/>
      <c r="X210" s="102" t="s">
        <v>71</v>
      </c>
      <c r="Y210" s="101">
        <f t="shared" si="347"/>
        <v>13.7</v>
      </c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6"/>
      <c r="CU210" s="16"/>
      <c r="CV210" s="16"/>
      <c r="CW210" s="16"/>
      <c r="CX210" s="16"/>
      <c r="CY210" s="16"/>
    </row>
    <row r="211" spans="1:103" ht="15.75" hidden="1">
      <c r="A211" s="3" t="e">
        <f t="shared" si="348"/>
        <v>#DIV/0!</v>
      </c>
      <c r="B211" s="3">
        <f t="shared" si="344"/>
        <v>500</v>
      </c>
      <c r="C211" s="3">
        <f t="shared" si="349"/>
        <v>600</v>
      </c>
      <c r="D211" s="16"/>
      <c r="E211" s="16"/>
      <c r="F211" s="87" t="s">
        <v>78</v>
      </c>
      <c r="G211" s="85" t="str">
        <f t="shared" ref="G211:J211" si="355">G185</f>
        <v>3,6</v>
      </c>
      <c r="H211" s="85" t="str">
        <f t="shared" si="355"/>
        <v>3,5</v>
      </c>
      <c r="I211" s="85" t="str">
        <f t="shared" si="355"/>
        <v>3,4</v>
      </c>
      <c r="J211" s="85" t="str">
        <f t="shared" si="355"/>
        <v>3,3</v>
      </c>
      <c r="K211" s="16" t="e">
        <f t="shared" si="351"/>
        <v>#DIV/0!</v>
      </c>
      <c r="L211" s="16">
        <f t="shared" si="352"/>
        <v>400</v>
      </c>
      <c r="M211" s="16">
        <f t="shared" ref="M211:M228" si="356">RIGHT(O211,3)*1</f>
        <v>600</v>
      </c>
      <c r="N211" s="82"/>
      <c r="O211" s="87" t="s">
        <v>76</v>
      </c>
      <c r="P211" s="84" t="str">
        <f t="shared" ref="P211:S211" si="357">P185</f>
        <v>2,6</v>
      </c>
      <c r="Q211" s="84" t="str">
        <f t="shared" si="357"/>
        <v>2,5</v>
      </c>
      <c r="R211" s="84" t="str">
        <f t="shared" si="357"/>
        <v>2,4</v>
      </c>
      <c r="S211" s="84" t="str">
        <f t="shared" si="357"/>
        <v>2,3</v>
      </c>
      <c r="T211" s="16" t="e">
        <f t="shared" si="354"/>
        <v>#DIV/0!</v>
      </c>
      <c r="U211" s="16">
        <f t="shared" ref="U211:U226" si="358">LEFT(X211,3)*1</f>
        <v>500</v>
      </c>
      <c r="V211" s="16">
        <f t="shared" ref="V211:V225" si="359">RIGHT(X211,3)*1</f>
        <v>600</v>
      </c>
      <c r="W211" s="82"/>
      <c r="X211" s="102" t="s">
        <v>78</v>
      </c>
      <c r="Y211" s="101">
        <f t="shared" si="347"/>
        <v>13.7</v>
      </c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6"/>
      <c r="CU211" s="16"/>
      <c r="CV211" s="16"/>
      <c r="CW211" s="16"/>
      <c r="CX211" s="16"/>
      <c r="CY211" s="16"/>
    </row>
    <row r="212" spans="1:103" ht="15.75" hidden="1">
      <c r="A212" s="3" t="e">
        <f t="shared" si="348"/>
        <v>#DIV/0!</v>
      </c>
      <c r="B212" s="3">
        <f t="shared" si="344"/>
        <v>400</v>
      </c>
      <c r="C212" s="3">
        <f t="shared" si="349"/>
        <v>500</v>
      </c>
      <c r="D212" s="16"/>
      <c r="E212" s="16"/>
      <c r="F212" s="87" t="s">
        <v>83</v>
      </c>
      <c r="G212" s="85" t="str">
        <f t="shared" ref="G212:J212" si="360">G186</f>
        <v>3,7</v>
      </c>
      <c r="H212" s="85" t="str">
        <f t="shared" si="360"/>
        <v>3,6</v>
      </c>
      <c r="I212" s="85" t="str">
        <f t="shared" si="360"/>
        <v>3,5</v>
      </c>
      <c r="J212" s="85" t="str">
        <f t="shared" si="360"/>
        <v>3,4</v>
      </c>
      <c r="K212" s="16" t="e">
        <f t="shared" si="351"/>
        <v>#DIV/0!</v>
      </c>
      <c r="L212" s="16">
        <f t="shared" si="352"/>
        <v>350</v>
      </c>
      <c r="M212" s="16">
        <f t="shared" si="356"/>
        <v>400</v>
      </c>
      <c r="N212" s="82"/>
      <c r="O212" s="87" t="s">
        <v>81</v>
      </c>
      <c r="P212" s="84" t="str">
        <f t="shared" ref="P212:S212" si="361">P186</f>
        <v>2,7</v>
      </c>
      <c r="Q212" s="84" t="str">
        <f t="shared" si="361"/>
        <v>2,6</v>
      </c>
      <c r="R212" s="84" t="str">
        <f t="shared" si="361"/>
        <v>2,5</v>
      </c>
      <c r="S212" s="84" t="str">
        <f t="shared" si="361"/>
        <v>2,4</v>
      </c>
      <c r="T212" s="16" t="e">
        <f t="shared" si="354"/>
        <v>#DIV/0!</v>
      </c>
      <c r="U212" s="16">
        <f t="shared" si="358"/>
        <v>400</v>
      </c>
      <c r="V212" s="16">
        <f t="shared" si="359"/>
        <v>500</v>
      </c>
      <c r="W212" s="82"/>
      <c r="X212" s="102" t="s">
        <v>83</v>
      </c>
      <c r="Y212" s="101">
        <f t="shared" si="347"/>
        <v>13.7</v>
      </c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</row>
    <row r="213" spans="1:103" ht="15.75" hidden="1">
      <c r="A213" s="3" t="e">
        <f t="shared" si="348"/>
        <v>#DIV/0!</v>
      </c>
      <c r="B213" s="3">
        <f t="shared" si="344"/>
        <v>300</v>
      </c>
      <c r="C213" s="3">
        <f t="shared" si="349"/>
        <v>400</v>
      </c>
      <c r="D213" s="16"/>
      <c r="E213" s="16"/>
      <c r="F213" s="87" t="s">
        <v>88</v>
      </c>
      <c r="G213" s="85" t="str">
        <f t="shared" ref="G213:J213" si="362">G187</f>
        <v>3,8</v>
      </c>
      <c r="H213" s="85" t="str">
        <f t="shared" si="362"/>
        <v>3,7</v>
      </c>
      <c r="I213" s="85" t="str">
        <f t="shared" si="362"/>
        <v>3,6</v>
      </c>
      <c r="J213" s="85" t="str">
        <f t="shared" si="362"/>
        <v>3,5</v>
      </c>
      <c r="K213" s="16" t="e">
        <f t="shared" si="351"/>
        <v>#DIV/0!</v>
      </c>
      <c r="L213" s="16">
        <f t="shared" si="352"/>
        <v>300</v>
      </c>
      <c r="M213" s="16">
        <f t="shared" si="356"/>
        <v>350</v>
      </c>
      <c r="N213" s="82"/>
      <c r="O213" s="87" t="s">
        <v>86</v>
      </c>
      <c r="P213" s="84" t="str">
        <f t="shared" ref="P213:S213" si="363">P187</f>
        <v>2,8</v>
      </c>
      <c r="Q213" s="84" t="str">
        <f t="shared" si="363"/>
        <v>2,7</v>
      </c>
      <c r="R213" s="84" t="str">
        <f t="shared" si="363"/>
        <v>2,6</v>
      </c>
      <c r="S213" s="84" t="str">
        <f t="shared" si="363"/>
        <v>2,5</v>
      </c>
      <c r="T213" s="16" t="e">
        <f t="shared" si="354"/>
        <v>#DIV/0!</v>
      </c>
      <c r="U213" s="16">
        <f t="shared" si="358"/>
        <v>300</v>
      </c>
      <c r="V213" s="16">
        <f t="shared" si="359"/>
        <v>400</v>
      </c>
      <c r="W213" s="82"/>
      <c r="X213" s="102" t="s">
        <v>88</v>
      </c>
      <c r="Y213" s="101">
        <f t="shared" si="347"/>
        <v>13.7</v>
      </c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6"/>
      <c r="CU213" s="16"/>
      <c r="CV213" s="16"/>
      <c r="CW213" s="16"/>
      <c r="CX213" s="16"/>
      <c r="CY213" s="16"/>
    </row>
    <row r="214" spans="1:103" ht="15.75" hidden="1">
      <c r="A214" s="3" t="e">
        <f t="shared" si="348"/>
        <v>#DIV/0!</v>
      </c>
      <c r="B214" s="3">
        <f t="shared" si="344"/>
        <v>250</v>
      </c>
      <c r="C214" s="3">
        <f t="shared" si="349"/>
        <v>300</v>
      </c>
      <c r="D214" s="16"/>
      <c r="E214" s="16"/>
      <c r="F214" s="87" t="s">
        <v>91</v>
      </c>
      <c r="G214" s="85" t="str">
        <f t="shared" ref="G214:J214" si="364">G188</f>
        <v>3,9</v>
      </c>
      <c r="H214" s="85" t="str">
        <f t="shared" si="364"/>
        <v>3,8</v>
      </c>
      <c r="I214" s="85" t="str">
        <f t="shared" si="364"/>
        <v>3,7</v>
      </c>
      <c r="J214" s="85" t="str">
        <f t="shared" si="364"/>
        <v>3,6</v>
      </c>
      <c r="K214" s="16" t="e">
        <f t="shared" si="351"/>
        <v>#DIV/0!</v>
      </c>
      <c r="L214" s="16">
        <f t="shared" si="352"/>
        <v>250</v>
      </c>
      <c r="M214" s="16">
        <f t="shared" si="356"/>
        <v>300</v>
      </c>
      <c r="N214" s="82"/>
      <c r="O214" s="87" t="s">
        <v>91</v>
      </c>
      <c r="P214" s="84" t="str">
        <f t="shared" ref="P214:S214" si="365">P188</f>
        <v>2,9</v>
      </c>
      <c r="Q214" s="84" t="str">
        <f t="shared" si="365"/>
        <v>2,8</v>
      </c>
      <c r="R214" s="84" t="str">
        <f t="shared" si="365"/>
        <v>2,7</v>
      </c>
      <c r="S214" s="84" t="str">
        <f t="shared" si="365"/>
        <v>2,6</v>
      </c>
      <c r="T214" s="16" t="e">
        <f t="shared" si="354"/>
        <v>#DIV/0!</v>
      </c>
      <c r="U214" s="16">
        <f t="shared" si="358"/>
        <v>250</v>
      </c>
      <c r="V214" s="16">
        <f t="shared" si="359"/>
        <v>300</v>
      </c>
      <c r="W214" s="82"/>
      <c r="X214" s="102" t="s">
        <v>91</v>
      </c>
      <c r="Y214" s="101">
        <f t="shared" si="347"/>
        <v>13.7</v>
      </c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6"/>
      <c r="CU214" s="16"/>
      <c r="CV214" s="16"/>
      <c r="CW214" s="16"/>
      <c r="CX214" s="16"/>
      <c r="CY214" s="16"/>
    </row>
    <row r="215" spans="1:103" ht="15.75" hidden="1">
      <c r="A215" s="3" t="e">
        <f t="shared" si="348"/>
        <v>#DIV/0!</v>
      </c>
      <c r="B215" s="3">
        <f t="shared" si="344"/>
        <v>200</v>
      </c>
      <c r="C215" s="3">
        <f t="shared" si="349"/>
        <v>250</v>
      </c>
      <c r="D215" s="16"/>
      <c r="E215" s="16"/>
      <c r="F215" s="87" t="s">
        <v>95</v>
      </c>
      <c r="G215" s="85">
        <f t="shared" ref="G215:J215" si="366">G189</f>
        <v>4</v>
      </c>
      <c r="H215" s="85" t="str">
        <f t="shared" si="366"/>
        <v>3,9</v>
      </c>
      <c r="I215" s="85" t="str">
        <f t="shared" si="366"/>
        <v>3,8</v>
      </c>
      <c r="J215" s="85" t="str">
        <f t="shared" si="366"/>
        <v>3,7</v>
      </c>
      <c r="K215" s="16" t="e">
        <f t="shared" si="351"/>
        <v>#DIV/0!</v>
      </c>
      <c r="L215" s="16">
        <f t="shared" si="352"/>
        <v>220</v>
      </c>
      <c r="M215" s="16">
        <f t="shared" si="356"/>
        <v>250</v>
      </c>
      <c r="N215" s="82"/>
      <c r="O215" s="87" t="s">
        <v>94</v>
      </c>
      <c r="P215" s="84">
        <f t="shared" ref="P215:S215" si="367">P189</f>
        <v>3</v>
      </c>
      <c r="Q215" s="84" t="str">
        <f t="shared" si="367"/>
        <v>2,9</v>
      </c>
      <c r="R215" s="84" t="str">
        <f t="shared" si="367"/>
        <v>2,8</v>
      </c>
      <c r="S215" s="84" t="str">
        <f t="shared" si="367"/>
        <v>2,7</v>
      </c>
      <c r="T215" s="16" t="e">
        <f t="shared" si="354"/>
        <v>#DIV/0!</v>
      </c>
      <c r="U215" s="16">
        <f t="shared" si="358"/>
        <v>200</v>
      </c>
      <c r="V215" s="16">
        <f t="shared" si="359"/>
        <v>250</v>
      </c>
      <c r="W215" s="82"/>
      <c r="X215" s="102" t="s">
        <v>95</v>
      </c>
      <c r="Y215" s="101">
        <f t="shared" si="347"/>
        <v>13.7</v>
      </c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6"/>
      <c r="CU215" s="16"/>
      <c r="CV215" s="16"/>
      <c r="CW215" s="16"/>
      <c r="CX215" s="16"/>
      <c r="CY215" s="16"/>
    </row>
    <row r="216" spans="1:103" ht="15.75" hidden="1">
      <c r="A216" s="3" t="e">
        <f t="shared" si="348"/>
        <v>#DIV/0!</v>
      </c>
      <c r="B216" s="3">
        <f t="shared" si="344"/>
        <v>190</v>
      </c>
      <c r="C216" s="3">
        <f t="shared" si="349"/>
        <v>200</v>
      </c>
      <c r="D216" s="16"/>
      <c r="E216" s="16"/>
      <c r="F216" s="87" t="s">
        <v>99</v>
      </c>
      <c r="G216" s="85" t="str">
        <f t="shared" ref="G216:J216" si="368">G190</f>
        <v>4,1</v>
      </c>
      <c r="H216" s="85">
        <f t="shared" si="368"/>
        <v>4</v>
      </c>
      <c r="I216" s="85" t="str">
        <f t="shared" si="368"/>
        <v>3,9</v>
      </c>
      <c r="J216" s="85" t="str">
        <f t="shared" si="368"/>
        <v>3,8</v>
      </c>
      <c r="K216" s="16" t="e">
        <f t="shared" si="351"/>
        <v>#DIV/0!</v>
      </c>
      <c r="L216" s="16">
        <f t="shared" si="352"/>
        <v>200</v>
      </c>
      <c r="M216" s="16">
        <f t="shared" si="356"/>
        <v>220</v>
      </c>
      <c r="N216" s="82"/>
      <c r="O216" s="87" t="s">
        <v>98</v>
      </c>
      <c r="P216" s="84" t="str">
        <f t="shared" ref="P216:S216" si="369">P190</f>
        <v>3,1</v>
      </c>
      <c r="Q216" s="84">
        <f t="shared" si="369"/>
        <v>3</v>
      </c>
      <c r="R216" s="84" t="str">
        <f t="shared" si="369"/>
        <v>2,9</v>
      </c>
      <c r="S216" s="84" t="str">
        <f t="shared" si="369"/>
        <v>2,8</v>
      </c>
      <c r="T216" s="16" t="e">
        <f t="shared" si="354"/>
        <v>#DIV/0!</v>
      </c>
      <c r="U216" s="16">
        <f t="shared" si="358"/>
        <v>190</v>
      </c>
      <c r="V216" s="16">
        <f t="shared" si="359"/>
        <v>200</v>
      </c>
      <c r="W216" s="82"/>
      <c r="X216" s="102" t="s">
        <v>99</v>
      </c>
      <c r="Y216" s="101">
        <f t="shared" si="347"/>
        <v>13.8</v>
      </c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  <c r="CT216" s="16"/>
      <c r="CU216" s="16"/>
      <c r="CV216" s="16"/>
      <c r="CW216" s="16"/>
      <c r="CX216" s="16"/>
      <c r="CY216" s="16"/>
    </row>
    <row r="217" spans="1:103" ht="15.75" hidden="1">
      <c r="A217" s="3" t="e">
        <f t="shared" si="348"/>
        <v>#DIV/0!</v>
      </c>
      <c r="B217" s="3">
        <f t="shared" si="344"/>
        <v>180</v>
      </c>
      <c r="C217" s="3">
        <f t="shared" si="349"/>
        <v>190</v>
      </c>
      <c r="D217" s="16"/>
      <c r="E217" s="16"/>
      <c r="F217" s="87" t="s">
        <v>102</v>
      </c>
      <c r="G217" s="85" t="str">
        <f t="shared" ref="G217:J217" si="370">G191</f>
        <v>4,2</v>
      </c>
      <c r="H217" s="85" t="str">
        <f t="shared" si="370"/>
        <v>4,1</v>
      </c>
      <c r="I217" s="85">
        <f t="shared" si="370"/>
        <v>4</v>
      </c>
      <c r="J217" s="85" t="str">
        <f t="shared" si="370"/>
        <v>3,9</v>
      </c>
      <c r="K217" s="16" t="e">
        <f t="shared" si="351"/>
        <v>#DIV/0!</v>
      </c>
      <c r="L217" s="16">
        <f t="shared" si="352"/>
        <v>190</v>
      </c>
      <c r="M217" s="16">
        <f t="shared" si="356"/>
        <v>200</v>
      </c>
      <c r="N217" s="82"/>
      <c r="O217" s="87" t="s">
        <v>99</v>
      </c>
      <c r="P217" s="84" t="str">
        <f t="shared" ref="P217:S217" si="371">P191</f>
        <v>3,2</v>
      </c>
      <c r="Q217" s="84" t="str">
        <f t="shared" si="371"/>
        <v>3,1</v>
      </c>
      <c r="R217" s="84">
        <f t="shared" si="371"/>
        <v>3</v>
      </c>
      <c r="S217" s="84" t="str">
        <f t="shared" si="371"/>
        <v>2,9</v>
      </c>
      <c r="T217" s="16" t="e">
        <f t="shared" si="354"/>
        <v>#DIV/0!</v>
      </c>
      <c r="U217" s="16">
        <f t="shared" si="358"/>
        <v>180</v>
      </c>
      <c r="V217" s="16">
        <f t="shared" si="359"/>
        <v>190</v>
      </c>
      <c r="W217" s="82"/>
      <c r="X217" s="102" t="s">
        <v>102</v>
      </c>
      <c r="Y217" s="101">
        <f t="shared" si="347"/>
        <v>13.9</v>
      </c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  <c r="CT217" s="16"/>
      <c r="CU217" s="16"/>
      <c r="CV217" s="16"/>
      <c r="CW217" s="16"/>
      <c r="CX217" s="16"/>
      <c r="CY217" s="16"/>
    </row>
    <row r="218" spans="1:103" ht="15.75" hidden="1">
      <c r="A218" s="3" t="e">
        <f t="shared" si="348"/>
        <v>#DIV/0!</v>
      </c>
      <c r="B218" s="3">
        <f t="shared" si="344"/>
        <v>170</v>
      </c>
      <c r="C218" s="3">
        <f t="shared" si="349"/>
        <v>180</v>
      </c>
      <c r="D218" s="16"/>
      <c r="E218" s="16"/>
      <c r="F218" s="87" t="s">
        <v>105</v>
      </c>
      <c r="G218" s="85" t="str">
        <f t="shared" ref="G218:J218" si="372">G192</f>
        <v>4,3</v>
      </c>
      <c r="H218" s="85" t="str">
        <f t="shared" si="372"/>
        <v>4,2</v>
      </c>
      <c r="I218" s="85" t="str">
        <f t="shared" si="372"/>
        <v>4,1</v>
      </c>
      <c r="J218" s="85">
        <f t="shared" si="372"/>
        <v>4</v>
      </c>
      <c r="K218" s="16" t="e">
        <f t="shared" si="351"/>
        <v>#DIV/0!</v>
      </c>
      <c r="L218" s="16">
        <f t="shared" si="352"/>
        <v>180</v>
      </c>
      <c r="M218" s="16">
        <f t="shared" si="356"/>
        <v>190</v>
      </c>
      <c r="N218" s="82"/>
      <c r="O218" s="87" t="s">
        <v>102</v>
      </c>
      <c r="P218" s="84" t="str">
        <f t="shared" ref="P218:S218" si="373">P192</f>
        <v>3,3</v>
      </c>
      <c r="Q218" s="84" t="str">
        <f t="shared" si="373"/>
        <v>3,2</v>
      </c>
      <c r="R218" s="84" t="str">
        <f t="shared" si="373"/>
        <v>3,1</v>
      </c>
      <c r="S218" s="84">
        <f t="shared" si="373"/>
        <v>3</v>
      </c>
      <c r="T218" s="16" t="e">
        <f t="shared" si="354"/>
        <v>#DIV/0!</v>
      </c>
      <c r="U218" s="16">
        <f t="shared" si="358"/>
        <v>170</v>
      </c>
      <c r="V218" s="16">
        <f t="shared" si="359"/>
        <v>180</v>
      </c>
      <c r="W218" s="82"/>
      <c r="X218" s="102" t="s">
        <v>105</v>
      </c>
      <c r="Y218" s="101">
        <f t="shared" si="347"/>
        <v>14</v>
      </c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6"/>
      <c r="CU218" s="16"/>
      <c r="CV218" s="16"/>
      <c r="CW218" s="16"/>
      <c r="CX218" s="16"/>
      <c r="CY218" s="16"/>
    </row>
    <row r="219" spans="1:103" ht="15.75" hidden="1">
      <c r="A219" s="3" t="e">
        <f t="shared" si="348"/>
        <v>#DIV/0!</v>
      </c>
      <c r="B219" s="3">
        <f t="shared" si="344"/>
        <v>160</v>
      </c>
      <c r="C219" s="3">
        <f t="shared" si="349"/>
        <v>170</v>
      </c>
      <c r="D219" s="16"/>
      <c r="E219" s="16"/>
      <c r="F219" s="87" t="s">
        <v>108</v>
      </c>
      <c r="G219" s="85" t="str">
        <f t="shared" ref="G219:J219" si="374">G193</f>
        <v>4,4</v>
      </c>
      <c r="H219" s="85" t="str">
        <f t="shared" si="374"/>
        <v>4,3</v>
      </c>
      <c r="I219" s="85" t="str">
        <f t="shared" si="374"/>
        <v>4,2</v>
      </c>
      <c r="J219" s="85" t="str">
        <f t="shared" si="374"/>
        <v>4,1</v>
      </c>
      <c r="K219" s="16" t="e">
        <f t="shared" si="351"/>
        <v>#DIV/0!</v>
      </c>
      <c r="L219" s="16">
        <f t="shared" si="352"/>
        <v>170</v>
      </c>
      <c r="M219" s="16">
        <f t="shared" si="356"/>
        <v>180</v>
      </c>
      <c r="N219" s="82"/>
      <c r="O219" s="87" t="s">
        <v>105</v>
      </c>
      <c r="P219" s="84" t="str">
        <f t="shared" ref="P219:S219" si="375">P193</f>
        <v>3,4</v>
      </c>
      <c r="Q219" s="84" t="str">
        <f t="shared" si="375"/>
        <v>3,3</v>
      </c>
      <c r="R219" s="84" t="str">
        <f t="shared" si="375"/>
        <v>3,2</v>
      </c>
      <c r="S219" s="84" t="str">
        <f t="shared" si="375"/>
        <v>3,1</v>
      </c>
      <c r="T219" s="16" t="e">
        <f t="shared" si="354"/>
        <v>#DIV/0!</v>
      </c>
      <c r="U219" s="16">
        <f t="shared" si="358"/>
        <v>160</v>
      </c>
      <c r="V219" s="16">
        <f t="shared" si="359"/>
        <v>170</v>
      </c>
      <c r="W219" s="82"/>
      <c r="X219" s="102" t="s">
        <v>108</v>
      </c>
      <c r="Y219" s="101">
        <f t="shared" si="347"/>
        <v>14.1</v>
      </c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6"/>
      <c r="CU219" s="16"/>
      <c r="CV219" s="16"/>
      <c r="CW219" s="16"/>
      <c r="CX219" s="16"/>
      <c r="CY219" s="16"/>
    </row>
    <row r="220" spans="1:103" ht="15.75" hidden="1">
      <c r="A220" s="3" t="e">
        <f t="shared" si="348"/>
        <v>#DIV/0!</v>
      </c>
      <c r="B220" s="3">
        <f t="shared" si="344"/>
        <v>150</v>
      </c>
      <c r="C220" s="3">
        <f t="shared" si="349"/>
        <v>160</v>
      </c>
      <c r="D220" s="16"/>
      <c r="E220" s="16"/>
      <c r="F220" s="87" t="s">
        <v>111</v>
      </c>
      <c r="G220" s="85" t="str">
        <f t="shared" ref="G220:J220" si="376">G194</f>
        <v>4,5</v>
      </c>
      <c r="H220" s="85" t="str">
        <f t="shared" si="376"/>
        <v>4,4</v>
      </c>
      <c r="I220" s="85" t="str">
        <f t="shared" si="376"/>
        <v>4,3</v>
      </c>
      <c r="J220" s="85" t="str">
        <f t="shared" si="376"/>
        <v>4,2</v>
      </c>
      <c r="K220" s="16" t="e">
        <f t="shared" si="351"/>
        <v>#DIV/0!</v>
      </c>
      <c r="L220" s="16">
        <f t="shared" si="352"/>
        <v>160</v>
      </c>
      <c r="M220" s="16">
        <f t="shared" si="356"/>
        <v>170</v>
      </c>
      <c r="N220" s="82"/>
      <c r="O220" s="87" t="s">
        <v>108</v>
      </c>
      <c r="P220" s="84" t="str">
        <f t="shared" ref="P220:S220" si="377">P194</f>
        <v>3,5</v>
      </c>
      <c r="Q220" s="84" t="str">
        <f t="shared" si="377"/>
        <v>3,4</v>
      </c>
      <c r="R220" s="84" t="str">
        <f t="shared" si="377"/>
        <v>3,3</v>
      </c>
      <c r="S220" s="84" t="str">
        <f t="shared" si="377"/>
        <v>3,2</v>
      </c>
      <c r="T220" s="16" t="e">
        <f t="shared" si="354"/>
        <v>#DIV/0!</v>
      </c>
      <c r="U220" s="16">
        <f t="shared" si="358"/>
        <v>150</v>
      </c>
      <c r="V220" s="16">
        <f t="shared" si="359"/>
        <v>160</v>
      </c>
      <c r="W220" s="82"/>
      <c r="X220" s="102" t="s">
        <v>111</v>
      </c>
      <c r="Y220" s="101">
        <f t="shared" si="347"/>
        <v>14.2</v>
      </c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6"/>
      <c r="CU220" s="16"/>
      <c r="CV220" s="16"/>
      <c r="CW220" s="16"/>
      <c r="CX220" s="16"/>
      <c r="CY220" s="16"/>
    </row>
    <row r="221" spans="1:103" ht="15.75" hidden="1">
      <c r="A221" s="3" t="e">
        <f t="shared" si="348"/>
        <v>#DIV/0!</v>
      </c>
      <c r="B221" s="3">
        <f t="shared" si="344"/>
        <v>140</v>
      </c>
      <c r="C221" s="3">
        <f t="shared" si="349"/>
        <v>150</v>
      </c>
      <c r="D221" s="16"/>
      <c r="E221" s="16"/>
      <c r="F221" s="87" t="s">
        <v>114</v>
      </c>
      <c r="G221" s="85" t="str">
        <f t="shared" ref="G221:J221" si="378">G195</f>
        <v>4,6</v>
      </c>
      <c r="H221" s="85" t="str">
        <f t="shared" si="378"/>
        <v>4,5</v>
      </c>
      <c r="I221" s="85" t="str">
        <f t="shared" si="378"/>
        <v>4,4</v>
      </c>
      <c r="J221" s="85" t="str">
        <f t="shared" si="378"/>
        <v>4,3</v>
      </c>
      <c r="K221" s="16" t="e">
        <f t="shared" si="351"/>
        <v>#DIV/0!</v>
      </c>
      <c r="L221" s="16">
        <f t="shared" si="352"/>
        <v>150</v>
      </c>
      <c r="M221" s="16">
        <f t="shared" si="356"/>
        <v>160</v>
      </c>
      <c r="N221" s="82"/>
      <c r="O221" s="87" t="s">
        <v>111</v>
      </c>
      <c r="P221" s="84" t="str">
        <f t="shared" ref="P221:S221" si="379">P195</f>
        <v>3,6</v>
      </c>
      <c r="Q221" s="84" t="str">
        <f t="shared" si="379"/>
        <v>3,5</v>
      </c>
      <c r="R221" s="84" t="str">
        <f t="shared" si="379"/>
        <v>3,4</v>
      </c>
      <c r="S221" s="84" t="str">
        <f t="shared" si="379"/>
        <v>3,3</v>
      </c>
      <c r="T221" s="16" t="e">
        <f t="shared" si="354"/>
        <v>#DIV/0!</v>
      </c>
      <c r="U221" s="16">
        <f t="shared" si="358"/>
        <v>140</v>
      </c>
      <c r="V221" s="16">
        <f t="shared" si="359"/>
        <v>150</v>
      </c>
      <c r="W221" s="82"/>
      <c r="X221" s="102" t="s">
        <v>114</v>
      </c>
      <c r="Y221" s="101">
        <f t="shared" si="347"/>
        <v>14.3</v>
      </c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  <c r="CT221" s="16"/>
      <c r="CU221" s="16"/>
      <c r="CV221" s="16"/>
      <c r="CW221" s="16"/>
      <c r="CX221" s="16"/>
      <c r="CY221" s="16"/>
    </row>
    <row r="222" spans="1:103" ht="15.75" hidden="1">
      <c r="A222" s="3" t="e">
        <f t="shared" si="348"/>
        <v>#DIV/0!</v>
      </c>
      <c r="B222" s="3">
        <f t="shared" si="344"/>
        <v>130</v>
      </c>
      <c r="C222" s="3">
        <f t="shared" si="349"/>
        <v>140</v>
      </c>
      <c r="D222" s="16"/>
      <c r="E222" s="16"/>
      <c r="F222" s="87" t="s">
        <v>117</v>
      </c>
      <c r="G222" s="85" t="str">
        <f t="shared" ref="G222:J222" si="380">G196</f>
        <v>4,7</v>
      </c>
      <c r="H222" s="85" t="str">
        <f t="shared" si="380"/>
        <v>4,6</v>
      </c>
      <c r="I222" s="85" t="str">
        <f t="shared" si="380"/>
        <v>4,5</v>
      </c>
      <c r="J222" s="85" t="str">
        <f t="shared" si="380"/>
        <v>4,4</v>
      </c>
      <c r="K222" s="16" t="e">
        <f t="shared" si="351"/>
        <v>#DIV/0!</v>
      </c>
      <c r="L222" s="16">
        <f t="shared" si="352"/>
        <v>140</v>
      </c>
      <c r="M222" s="16">
        <f t="shared" si="356"/>
        <v>150</v>
      </c>
      <c r="N222" s="82"/>
      <c r="O222" s="87" t="s">
        <v>114</v>
      </c>
      <c r="P222" s="84" t="str">
        <f t="shared" ref="P222:S222" si="381">P196</f>
        <v>3,7</v>
      </c>
      <c r="Q222" s="84" t="str">
        <f t="shared" si="381"/>
        <v>3,6</v>
      </c>
      <c r="R222" s="84" t="str">
        <f t="shared" si="381"/>
        <v>3,5</v>
      </c>
      <c r="S222" s="84" t="str">
        <f t="shared" si="381"/>
        <v>3,4</v>
      </c>
      <c r="T222" s="16" t="e">
        <f t="shared" si="354"/>
        <v>#DIV/0!</v>
      </c>
      <c r="U222" s="16">
        <f t="shared" si="358"/>
        <v>130</v>
      </c>
      <c r="V222" s="16">
        <f t="shared" si="359"/>
        <v>140</v>
      </c>
      <c r="W222" s="82"/>
      <c r="X222" s="102" t="s">
        <v>117</v>
      </c>
      <c r="Y222" s="101">
        <f t="shared" si="347"/>
        <v>14.4</v>
      </c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  <c r="CT222" s="16"/>
      <c r="CU222" s="16"/>
      <c r="CV222" s="16"/>
      <c r="CW222" s="16"/>
      <c r="CX222" s="16"/>
      <c r="CY222" s="16"/>
    </row>
    <row r="223" spans="1:103" ht="15.75" hidden="1">
      <c r="A223" s="3" t="e">
        <f t="shared" si="348"/>
        <v>#DIV/0!</v>
      </c>
      <c r="B223" s="3">
        <f t="shared" si="344"/>
        <v>120</v>
      </c>
      <c r="C223" s="3">
        <f t="shared" si="349"/>
        <v>130</v>
      </c>
      <c r="D223" s="16"/>
      <c r="E223" s="16"/>
      <c r="F223" s="87" t="s">
        <v>120</v>
      </c>
      <c r="G223" s="85" t="str">
        <f t="shared" ref="G223:J223" si="382">G197</f>
        <v>4,8</v>
      </c>
      <c r="H223" s="85" t="str">
        <f t="shared" si="382"/>
        <v>4,7</v>
      </c>
      <c r="I223" s="85" t="str">
        <f t="shared" si="382"/>
        <v>4,6</v>
      </c>
      <c r="J223" s="85" t="str">
        <f t="shared" si="382"/>
        <v>4,5</v>
      </c>
      <c r="K223" s="16" t="e">
        <f t="shared" si="351"/>
        <v>#DIV/0!</v>
      </c>
      <c r="L223" s="16">
        <f t="shared" si="352"/>
        <v>130</v>
      </c>
      <c r="M223" s="16">
        <f t="shared" si="356"/>
        <v>140</v>
      </c>
      <c r="N223" s="82"/>
      <c r="O223" s="87" t="s">
        <v>117</v>
      </c>
      <c r="P223" s="84" t="str">
        <f t="shared" ref="P223:S223" si="383">P197</f>
        <v>3,8</v>
      </c>
      <c r="Q223" s="84" t="str">
        <f t="shared" si="383"/>
        <v>3,7</v>
      </c>
      <c r="R223" s="84" t="str">
        <f t="shared" si="383"/>
        <v>3,6</v>
      </c>
      <c r="S223" s="84" t="str">
        <f t="shared" si="383"/>
        <v>3,5</v>
      </c>
      <c r="T223" s="16" t="e">
        <f t="shared" si="354"/>
        <v>#DIV/0!</v>
      </c>
      <c r="U223" s="16">
        <f t="shared" si="358"/>
        <v>120</v>
      </c>
      <c r="V223" s="16">
        <f t="shared" si="359"/>
        <v>130</v>
      </c>
      <c r="W223" s="82"/>
      <c r="X223" s="102" t="s">
        <v>120</v>
      </c>
      <c r="Y223" s="101">
        <f t="shared" si="347"/>
        <v>14.5</v>
      </c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  <c r="CT223" s="16"/>
      <c r="CU223" s="16"/>
      <c r="CV223" s="16"/>
      <c r="CW223" s="16"/>
      <c r="CX223" s="16"/>
      <c r="CY223" s="16"/>
    </row>
    <row r="224" spans="1:103" ht="15.75" hidden="1">
      <c r="A224" s="3" t="e">
        <f t="shared" si="348"/>
        <v>#DIV/0!</v>
      </c>
      <c r="B224" s="3">
        <f t="shared" si="344"/>
        <v>110</v>
      </c>
      <c r="C224" s="3">
        <f t="shared" si="349"/>
        <v>120</v>
      </c>
      <c r="D224" s="16"/>
      <c r="E224" s="16"/>
      <c r="F224" s="87" t="s">
        <v>123</v>
      </c>
      <c r="G224" s="85" t="str">
        <f t="shared" ref="G224:J224" si="384">G198</f>
        <v>4,9</v>
      </c>
      <c r="H224" s="85" t="str">
        <f t="shared" si="384"/>
        <v>4,8</v>
      </c>
      <c r="I224" s="85" t="str">
        <f t="shared" si="384"/>
        <v>4,7</v>
      </c>
      <c r="J224" s="85" t="str">
        <f t="shared" si="384"/>
        <v>4,6</v>
      </c>
      <c r="K224" s="16" t="e">
        <f t="shared" si="351"/>
        <v>#DIV/0!</v>
      </c>
      <c r="L224" s="16">
        <f t="shared" si="352"/>
        <v>120</v>
      </c>
      <c r="M224" s="16">
        <f t="shared" si="356"/>
        <v>130</v>
      </c>
      <c r="N224" s="82"/>
      <c r="O224" s="87" t="s">
        <v>120</v>
      </c>
      <c r="P224" s="84" t="str">
        <f t="shared" ref="P224:S224" si="385">P198</f>
        <v>3,9</v>
      </c>
      <c r="Q224" s="84" t="str">
        <f t="shared" si="385"/>
        <v>3,8</v>
      </c>
      <c r="R224" s="84" t="str">
        <f t="shared" si="385"/>
        <v>3,7</v>
      </c>
      <c r="S224" s="84" t="str">
        <f t="shared" si="385"/>
        <v>3,6</v>
      </c>
      <c r="T224" s="16" t="e">
        <f t="shared" si="354"/>
        <v>#DIV/0!</v>
      </c>
      <c r="U224" s="16">
        <f t="shared" si="358"/>
        <v>110</v>
      </c>
      <c r="V224" s="16">
        <f t="shared" si="359"/>
        <v>120</v>
      </c>
      <c r="W224" s="82"/>
      <c r="X224" s="102" t="s">
        <v>123</v>
      </c>
      <c r="Y224" s="101">
        <f t="shared" si="347"/>
        <v>14.6</v>
      </c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6"/>
      <c r="CU224" s="16"/>
      <c r="CV224" s="16"/>
      <c r="CW224" s="16"/>
      <c r="CX224" s="16"/>
      <c r="CY224" s="16"/>
    </row>
    <row r="225" spans="1:103" ht="15.75" hidden="1">
      <c r="A225" s="3" t="e">
        <f t="shared" si="348"/>
        <v>#DIV/0!</v>
      </c>
      <c r="B225" s="3">
        <f t="shared" si="344"/>
        <v>100</v>
      </c>
      <c r="C225" s="3">
        <f t="shared" si="349"/>
        <v>110</v>
      </c>
      <c r="D225" s="16"/>
      <c r="E225" s="16"/>
      <c r="F225" s="87" t="s">
        <v>125</v>
      </c>
      <c r="G225" s="85">
        <f t="shared" ref="G225:J225" si="386">G199</f>
        <v>5</v>
      </c>
      <c r="H225" s="85" t="str">
        <f t="shared" si="386"/>
        <v>4,9</v>
      </c>
      <c r="I225" s="85" t="str">
        <f t="shared" si="386"/>
        <v>4,8</v>
      </c>
      <c r="J225" s="85" t="str">
        <f t="shared" si="386"/>
        <v>4,7</v>
      </c>
      <c r="K225" s="16" t="e">
        <f t="shared" si="351"/>
        <v>#DIV/0!</v>
      </c>
      <c r="L225" s="16">
        <f t="shared" si="352"/>
        <v>110</v>
      </c>
      <c r="M225" s="16">
        <f t="shared" si="356"/>
        <v>120</v>
      </c>
      <c r="N225" s="82"/>
      <c r="O225" s="87" t="s">
        <v>123</v>
      </c>
      <c r="P225" s="84">
        <f t="shared" ref="P225:S225" si="387">P199</f>
        <v>4</v>
      </c>
      <c r="Q225" s="84" t="str">
        <f t="shared" si="387"/>
        <v>3,9</v>
      </c>
      <c r="R225" s="84" t="str">
        <f t="shared" si="387"/>
        <v>3,8</v>
      </c>
      <c r="S225" s="84" t="str">
        <f t="shared" si="387"/>
        <v>3,7</v>
      </c>
      <c r="T225" s="16" t="e">
        <f t="shared" si="354"/>
        <v>#DIV/0!</v>
      </c>
      <c r="U225" s="16">
        <f t="shared" si="358"/>
        <v>100</v>
      </c>
      <c r="V225" s="16">
        <f t="shared" si="359"/>
        <v>110</v>
      </c>
      <c r="W225" s="82"/>
      <c r="X225" s="102" t="s">
        <v>125</v>
      </c>
      <c r="Y225" s="101">
        <f t="shared" si="347"/>
        <v>14.7</v>
      </c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6"/>
      <c r="CU225" s="16"/>
      <c r="CV225" s="16"/>
      <c r="CW225" s="16"/>
      <c r="CX225" s="16"/>
      <c r="CY225" s="16"/>
    </row>
    <row r="226" spans="1:103" ht="15.75" hidden="1">
      <c r="A226" s="3" t="e">
        <f>IF($AC$8&lt;B226,1)</f>
        <v>#DIV/0!</v>
      </c>
      <c r="B226" s="3">
        <f t="shared" si="344"/>
        <v>100</v>
      </c>
      <c r="D226" s="16"/>
      <c r="E226" s="16"/>
      <c r="F226" s="92" t="s">
        <v>126</v>
      </c>
      <c r="G226" s="85">
        <f t="shared" ref="G226:J226" si="388">G200</f>
        <v>550</v>
      </c>
      <c r="H226" s="85">
        <f t="shared" si="388"/>
        <v>540</v>
      </c>
      <c r="I226" s="85">
        <f t="shared" si="388"/>
        <v>530</v>
      </c>
      <c r="J226" s="85">
        <f t="shared" si="388"/>
        <v>520</v>
      </c>
      <c r="K226" s="16" t="e">
        <f t="shared" si="351"/>
        <v>#DIV/0!</v>
      </c>
      <c r="L226" s="16">
        <f t="shared" si="352"/>
        <v>100</v>
      </c>
      <c r="M226" s="16">
        <f t="shared" si="356"/>
        <v>110</v>
      </c>
      <c r="N226" s="91"/>
      <c r="O226" s="87" t="s">
        <v>125</v>
      </c>
      <c r="P226" s="84" t="str">
        <f t="shared" ref="P226:S226" si="389">P200</f>
        <v>4,1</v>
      </c>
      <c r="Q226" s="84">
        <f t="shared" si="389"/>
        <v>4</v>
      </c>
      <c r="R226" s="84" t="str">
        <f t="shared" si="389"/>
        <v>3,9</v>
      </c>
      <c r="S226" s="84" t="str">
        <f t="shared" si="389"/>
        <v>3,8</v>
      </c>
      <c r="T226" s="16" t="e">
        <f>IF($AC$8&lt;U226,1)</f>
        <v>#DIV/0!</v>
      </c>
      <c r="U226" s="16">
        <f t="shared" si="358"/>
        <v>100</v>
      </c>
      <c r="V226" s="16"/>
      <c r="W226" s="91"/>
      <c r="X226" s="103" t="s">
        <v>126</v>
      </c>
      <c r="Y226" s="101">
        <f t="shared" si="347"/>
        <v>15.7</v>
      </c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6"/>
      <c r="CU226" s="16"/>
      <c r="CV226" s="16"/>
      <c r="CW226" s="16"/>
      <c r="CX226" s="16"/>
      <c r="CY226" s="16"/>
    </row>
    <row r="227" spans="1:103" ht="15.75" hidden="1">
      <c r="D227" s="16"/>
      <c r="E227" s="16"/>
      <c r="F227" s="16"/>
      <c r="G227" s="16"/>
      <c r="H227" s="16"/>
      <c r="I227" s="16"/>
      <c r="J227" s="16"/>
      <c r="K227" s="16" t="e">
        <f t="shared" si="351"/>
        <v>#DIV/0!</v>
      </c>
      <c r="L227" s="16">
        <f>LEFT(O227,2)*1</f>
        <v>50</v>
      </c>
      <c r="M227" s="16">
        <f t="shared" si="356"/>
        <v>100</v>
      </c>
      <c r="N227" s="16"/>
      <c r="O227" s="87" t="s">
        <v>127</v>
      </c>
      <c r="P227" s="84">
        <f t="shared" ref="P227:S227" si="390">P201</f>
        <v>470</v>
      </c>
      <c r="Q227" s="84">
        <f t="shared" si="390"/>
        <v>460</v>
      </c>
      <c r="R227" s="84">
        <f t="shared" si="390"/>
        <v>450</v>
      </c>
      <c r="S227" s="84">
        <f t="shared" si="390"/>
        <v>440</v>
      </c>
      <c r="T227" s="16"/>
      <c r="U227" s="16"/>
      <c r="V227" s="16"/>
      <c r="W227" s="16"/>
      <c r="X227" s="16"/>
      <c r="Y227" s="16"/>
      <c r="Z227" s="124"/>
      <c r="AA227" s="124"/>
      <c r="AB227" s="124"/>
      <c r="AC227" s="124"/>
      <c r="AD227" s="124"/>
      <c r="AE227" s="16"/>
      <c r="AF227" s="125"/>
      <c r="AG227" s="124"/>
      <c r="AH227" s="124"/>
      <c r="AI227" s="124"/>
      <c r="AJ227" s="124"/>
      <c r="AK227" s="124"/>
      <c r="AL227" s="124"/>
      <c r="AM227" s="124"/>
      <c r="AN227" s="124"/>
      <c r="AO227" s="124"/>
      <c r="AP227" s="124"/>
      <c r="AQ227" s="124"/>
      <c r="AR227" s="124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</row>
    <row r="228" spans="1:103" ht="15.75" hidden="1">
      <c r="D228" s="16"/>
      <c r="E228" s="16"/>
      <c r="F228" s="16"/>
      <c r="G228" s="16"/>
      <c r="H228" s="16"/>
      <c r="I228" s="16"/>
      <c r="J228" s="16"/>
      <c r="K228" s="16" t="e">
        <f>IF($AC$8&lt;L228,1)</f>
        <v>#DIV/0!</v>
      </c>
      <c r="L228" s="16">
        <f>LEFT(O228,3)*1</f>
        <v>50</v>
      </c>
      <c r="M228" s="16" t="e">
        <f t="shared" si="356"/>
        <v>#VALUE!</v>
      </c>
      <c r="N228" s="16"/>
      <c r="O228" s="92" t="s">
        <v>128</v>
      </c>
      <c r="P228" s="84">
        <f t="shared" ref="P228:S228" si="391">P202</f>
        <v>460</v>
      </c>
      <c r="Q228" s="84">
        <f t="shared" si="391"/>
        <v>450</v>
      </c>
      <c r="R228" s="84">
        <f t="shared" si="391"/>
        <v>400</v>
      </c>
      <c r="S228" s="84">
        <f t="shared" si="391"/>
        <v>390</v>
      </c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</row>
    <row r="229" spans="1:103" ht="15.75" hidden="1"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6"/>
      <c r="CU229" s="16"/>
      <c r="CV229" s="16"/>
      <c r="CW229" s="16"/>
      <c r="CX229" s="16"/>
      <c r="CY229" s="16"/>
    </row>
    <row r="230" spans="1:103" ht="15.75" hidden="1">
      <c r="A230" s="3">
        <f>MAX(G230:J230)</f>
        <v>0</v>
      </c>
      <c r="B230" s="3">
        <f>B204+1</f>
        <v>9</v>
      </c>
      <c r="D230" s="16"/>
      <c r="E230" s="16"/>
      <c r="F230" s="43"/>
      <c r="G230" s="43">
        <f>IF(AND($AD$9&gt;=LEFT(G233,1)*1,$AD$9&lt;RIGHT(G233,3)*1),6,0)</f>
        <v>0</v>
      </c>
      <c r="H230" s="43">
        <f>IF(AND($AD$9&gt;=LEFT(H233,3)*1,$AD$9&lt;RIGHT(H233,4)*1),7,0)</f>
        <v>0</v>
      </c>
      <c r="I230" s="43">
        <f>IF(AND($AD$9&gt;=LEFT(I233,4)*1,$AD$9&lt;RIGHT(I233,5)*1),8,0)</f>
        <v>0</v>
      </c>
      <c r="J230" s="43">
        <f>IF($AD$9&gt;=10000,9,0)</f>
        <v>0</v>
      </c>
      <c r="K230" s="16">
        <f>MAX(P230:S230)</f>
        <v>0</v>
      </c>
      <c r="L230" s="16"/>
      <c r="M230" s="16"/>
      <c r="N230" s="16"/>
      <c r="O230" s="43"/>
      <c r="P230" s="43">
        <f>IF(AND($AD$9&gt;=LEFT(P233,1)*1,$AD$9&lt;RIGHT(P233,3)*1),6,0)</f>
        <v>0</v>
      </c>
      <c r="Q230" s="43">
        <f>IF(AND($AD$9&gt;=LEFT(Q233,3)*1,$AD$9&lt;RIGHT(Q233,4)*1),7,0)</f>
        <v>0</v>
      </c>
      <c r="R230" s="43">
        <f>IF(AND($AD$9&gt;=LEFT(R233,4)*1,$AD$9&lt;RIGHT(R233,5)*1),8,0)</f>
        <v>0</v>
      </c>
      <c r="S230" s="43">
        <f>IF($AD$9&gt;=10000,9,0)</f>
        <v>0</v>
      </c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  <c r="CT230" s="16"/>
      <c r="CU230" s="16"/>
      <c r="CV230" s="16"/>
      <c r="CW230" s="16"/>
      <c r="CX230" s="16"/>
      <c r="CY230" s="16"/>
    </row>
    <row r="231" spans="1:103" ht="36" hidden="1" customHeight="1">
      <c r="D231" s="16"/>
      <c r="E231" s="16"/>
      <c r="F231" s="95" t="s">
        <v>43</v>
      </c>
      <c r="G231" s="126" t="s">
        <v>49</v>
      </c>
      <c r="H231" s="127"/>
      <c r="I231" s="127"/>
      <c r="J231" s="128"/>
      <c r="K231" s="67"/>
      <c r="L231" s="67"/>
      <c r="M231" s="67"/>
      <c r="N231" s="68"/>
      <c r="O231" s="95" t="s">
        <v>44</v>
      </c>
      <c r="P231" s="126" t="s">
        <v>49</v>
      </c>
      <c r="Q231" s="127"/>
      <c r="R231" s="127"/>
      <c r="S231" s="128"/>
      <c r="T231" s="67"/>
      <c r="U231" s="67"/>
      <c r="V231" s="67"/>
      <c r="W231" s="68"/>
      <c r="X231" s="96" t="s">
        <v>45</v>
      </c>
      <c r="Y231" s="97" t="s">
        <v>49</v>
      </c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  <c r="CT231" s="16"/>
      <c r="CU231" s="16"/>
      <c r="CV231" s="16"/>
      <c r="CW231" s="16"/>
      <c r="CX231" s="16"/>
      <c r="CY231" s="16"/>
    </row>
    <row r="232" spans="1:103" ht="15.75" hidden="1">
      <c r="D232" s="16"/>
      <c r="E232" s="16"/>
      <c r="F232" s="131" t="s">
        <v>50</v>
      </c>
      <c r="G232" s="121" t="s">
        <v>51</v>
      </c>
      <c r="H232" s="122"/>
      <c r="I232" s="122"/>
      <c r="J232" s="123"/>
      <c r="K232" s="71"/>
      <c r="L232" s="71"/>
      <c r="M232" s="71"/>
      <c r="N232" s="72"/>
      <c r="O232" s="131" t="s">
        <v>50</v>
      </c>
      <c r="P232" s="121" t="s">
        <v>51</v>
      </c>
      <c r="Q232" s="122"/>
      <c r="R232" s="122"/>
      <c r="S232" s="123"/>
      <c r="T232" s="71"/>
      <c r="U232" s="71"/>
      <c r="V232" s="71"/>
      <c r="W232" s="72"/>
      <c r="X232" s="129" t="s">
        <v>50</v>
      </c>
      <c r="Y232" s="98" t="s">
        <v>51</v>
      </c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  <c r="CT232" s="16"/>
      <c r="CU232" s="16"/>
      <c r="CV232" s="16"/>
      <c r="CW232" s="16"/>
      <c r="CX232" s="16"/>
      <c r="CY232" s="16"/>
    </row>
    <row r="233" spans="1:103" ht="15.75" hidden="1">
      <c r="D233" s="16"/>
      <c r="E233" s="16"/>
      <c r="F233" s="132"/>
      <c r="G233" s="77" t="s">
        <v>52</v>
      </c>
      <c r="H233" s="77" t="s">
        <v>53</v>
      </c>
      <c r="I233" s="77" t="s">
        <v>54</v>
      </c>
      <c r="J233" s="77" t="s">
        <v>55</v>
      </c>
      <c r="K233" s="75"/>
      <c r="L233" s="75"/>
      <c r="M233" s="75"/>
      <c r="N233" s="76"/>
      <c r="O233" s="132"/>
      <c r="P233" s="77" t="s">
        <v>52</v>
      </c>
      <c r="Q233" s="77" t="s">
        <v>53</v>
      </c>
      <c r="R233" s="77" t="s">
        <v>54</v>
      </c>
      <c r="S233" s="77" t="s">
        <v>55</v>
      </c>
      <c r="T233" s="75"/>
      <c r="U233" s="75"/>
      <c r="V233" s="75"/>
      <c r="W233" s="76"/>
      <c r="X233" s="130"/>
      <c r="Y233" s="99" t="s">
        <v>56</v>
      </c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6"/>
      <c r="CU233" s="16"/>
      <c r="CV233" s="16"/>
      <c r="CW233" s="16"/>
      <c r="CX233" s="16"/>
      <c r="CY233" s="16"/>
    </row>
    <row r="234" spans="1:103" ht="15.75" hidden="1">
      <c r="A234" s="3" t="e">
        <f>IF($AC$9&gt;1000,1)</f>
        <v>#DIV/0!</v>
      </c>
      <c r="B234" s="3">
        <v>1000</v>
      </c>
      <c r="D234" s="16"/>
      <c r="E234" s="16"/>
      <c r="F234" s="83" t="s">
        <v>57</v>
      </c>
      <c r="G234" s="85" t="str">
        <f>G208</f>
        <v>3,3</v>
      </c>
      <c r="H234" s="85" t="str">
        <f t="shared" ref="H234:J234" si="392">H208</f>
        <v>3,2</v>
      </c>
      <c r="I234" s="85" t="str">
        <f t="shared" si="392"/>
        <v>3,1</v>
      </c>
      <c r="J234" s="85">
        <f t="shared" si="392"/>
        <v>3</v>
      </c>
      <c r="K234" s="16" t="e">
        <f>IF($AC$9&gt;1000,1)</f>
        <v>#DIV/0!</v>
      </c>
      <c r="L234" s="16">
        <v>1000</v>
      </c>
      <c r="M234" s="16"/>
      <c r="N234" s="82"/>
      <c r="O234" s="83" t="s">
        <v>57</v>
      </c>
      <c r="P234" s="84" t="str">
        <f>P208</f>
        <v>2,1</v>
      </c>
      <c r="Q234" s="84">
        <f t="shared" ref="Q234:S234" si="393">Q208</f>
        <v>2</v>
      </c>
      <c r="R234" s="84" t="str">
        <f t="shared" si="393"/>
        <v>1,9</v>
      </c>
      <c r="S234" s="84" t="str">
        <f t="shared" si="393"/>
        <v>1,8</v>
      </c>
      <c r="T234" s="16" t="e">
        <f>IF($AC$9&gt;1000,1)</f>
        <v>#DIV/0!</v>
      </c>
      <c r="U234" s="16">
        <v>1000</v>
      </c>
      <c r="V234" s="16"/>
      <c r="W234" s="82"/>
      <c r="X234" s="100" t="s">
        <v>57</v>
      </c>
      <c r="Y234" s="101">
        <f>Y208</f>
        <v>13.7</v>
      </c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  <c r="CT234" s="16"/>
      <c r="CU234" s="16"/>
      <c r="CV234" s="16"/>
      <c r="CW234" s="16"/>
      <c r="CX234" s="16"/>
      <c r="CY234" s="16"/>
    </row>
    <row r="235" spans="1:103" ht="15.75" hidden="1">
      <c r="A235" s="3" t="e">
        <f>IF(AND($AC$9&gt;=B235,$AC$9&lt;C235),1)</f>
        <v>#DIV/0!</v>
      </c>
      <c r="B235" s="3">
        <f t="shared" ref="B235:B252" si="394">LEFT(F235,3)*1</f>
        <v>800</v>
      </c>
      <c r="C235" s="3">
        <f>RIGHT(F235,4)*1</f>
        <v>1000</v>
      </c>
      <c r="D235" s="16"/>
      <c r="E235" s="16"/>
      <c r="F235" s="87" t="s">
        <v>66</v>
      </c>
      <c r="G235" s="85" t="str">
        <f t="shared" ref="G235:J235" si="395">G209</f>
        <v>3,4</v>
      </c>
      <c r="H235" s="85" t="str">
        <f t="shared" si="395"/>
        <v>3,3</v>
      </c>
      <c r="I235" s="85" t="str">
        <f t="shared" si="395"/>
        <v>3,2</v>
      </c>
      <c r="J235" s="85" t="str">
        <f t="shared" si="395"/>
        <v>3,1</v>
      </c>
      <c r="K235" s="16" t="e">
        <f>IF(AND($AC$9&gt;=L235,$AC$9&lt;M235),1)</f>
        <v>#DIV/0!</v>
      </c>
      <c r="L235" s="16">
        <f>LEFT(O235,3)*1</f>
        <v>800</v>
      </c>
      <c r="M235" s="16">
        <f>RIGHT(O235,4)*1</f>
        <v>1000</v>
      </c>
      <c r="N235" s="82"/>
      <c r="O235" s="87" t="s">
        <v>66</v>
      </c>
      <c r="P235" s="84" t="str">
        <f t="shared" ref="P235:S235" si="396">P209</f>
        <v>2,3</v>
      </c>
      <c r="Q235" s="84" t="str">
        <f t="shared" si="396"/>
        <v>2,2</v>
      </c>
      <c r="R235" s="84" t="str">
        <f t="shared" si="396"/>
        <v>2,1</v>
      </c>
      <c r="S235" s="84">
        <f t="shared" si="396"/>
        <v>2</v>
      </c>
      <c r="T235" s="16" t="e">
        <f>IF(AND($AC$9&gt;=U235,$AC$9&lt;V235),1)</f>
        <v>#DIV/0!</v>
      </c>
      <c r="U235" s="16">
        <f>LEFT(X235,3)*1</f>
        <v>800</v>
      </c>
      <c r="V235" s="16">
        <f>RIGHT(X235,4)*1</f>
        <v>1000</v>
      </c>
      <c r="W235" s="82"/>
      <c r="X235" s="102" t="s">
        <v>66</v>
      </c>
      <c r="Y235" s="101">
        <f t="shared" ref="Y235:Y252" si="397">Y209</f>
        <v>13.7</v>
      </c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</row>
    <row r="236" spans="1:103" ht="15.75" hidden="1">
      <c r="A236" s="3" t="e">
        <f t="shared" ref="A236:A251" si="398">IF(AND($AC$9&gt;=B236,$AC$9&lt;C236),1)</f>
        <v>#DIV/0!</v>
      </c>
      <c r="B236" s="3">
        <f t="shared" si="394"/>
        <v>600</v>
      </c>
      <c r="C236" s="3">
        <f t="shared" ref="C236:C251" si="399">RIGHT(F236,3)*1</f>
        <v>800</v>
      </c>
      <c r="D236" s="16"/>
      <c r="E236" s="16"/>
      <c r="F236" s="87" t="s">
        <v>71</v>
      </c>
      <c r="G236" s="85">
        <f t="shared" ref="G236:J236" si="400">G210</f>
        <v>3.5</v>
      </c>
      <c r="H236" s="85" t="str">
        <f t="shared" si="400"/>
        <v>3,4</v>
      </c>
      <c r="I236" s="85" t="str">
        <f t="shared" si="400"/>
        <v>3,3</v>
      </c>
      <c r="J236" s="85" t="str">
        <f t="shared" si="400"/>
        <v>3,2</v>
      </c>
      <c r="K236" s="16" t="e">
        <f t="shared" ref="K236:K253" si="401">IF(AND($AC$9&gt;=L236,$AC$9&lt;M236),1)</f>
        <v>#DIV/0!</v>
      </c>
      <c r="L236" s="16">
        <f t="shared" ref="L236:L252" si="402">LEFT(O236,3)*1</f>
        <v>600</v>
      </c>
      <c r="M236" s="16">
        <f>RIGHT(O236,3)*1</f>
        <v>800</v>
      </c>
      <c r="N236" s="82"/>
      <c r="O236" s="87" t="s">
        <v>71</v>
      </c>
      <c r="P236" s="84" t="str">
        <f t="shared" ref="P236:S236" si="403">P210</f>
        <v>2,5</v>
      </c>
      <c r="Q236" s="84" t="str">
        <f t="shared" si="403"/>
        <v>2,4</v>
      </c>
      <c r="R236" s="84" t="str">
        <f t="shared" si="403"/>
        <v>2,3</v>
      </c>
      <c r="S236" s="84" t="str">
        <f t="shared" si="403"/>
        <v>2,2</v>
      </c>
      <c r="T236" s="16" t="e">
        <f t="shared" ref="T236:T251" si="404">IF(AND($AC$9&gt;=U236,$AC$9&lt;V236),1)</f>
        <v>#DIV/0!</v>
      </c>
      <c r="U236" s="16">
        <f>LEFT(X236,3)*1</f>
        <v>600</v>
      </c>
      <c r="V236" s="16">
        <f>RIGHT(X236,3)*1</f>
        <v>800</v>
      </c>
      <c r="W236" s="82"/>
      <c r="X236" s="102" t="s">
        <v>71</v>
      </c>
      <c r="Y236" s="101">
        <f t="shared" si="397"/>
        <v>13.7</v>
      </c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6"/>
      <c r="CU236" s="16"/>
      <c r="CV236" s="16"/>
      <c r="CW236" s="16"/>
      <c r="CX236" s="16"/>
      <c r="CY236" s="16"/>
    </row>
    <row r="237" spans="1:103" ht="15.75" hidden="1">
      <c r="A237" s="3" t="e">
        <f t="shared" si="398"/>
        <v>#DIV/0!</v>
      </c>
      <c r="B237" s="3">
        <f t="shared" si="394"/>
        <v>500</v>
      </c>
      <c r="C237" s="3">
        <f t="shared" si="399"/>
        <v>600</v>
      </c>
      <c r="D237" s="16"/>
      <c r="E237" s="16"/>
      <c r="F237" s="87" t="s">
        <v>78</v>
      </c>
      <c r="G237" s="85" t="str">
        <f t="shared" ref="G237:J237" si="405">G211</f>
        <v>3,6</v>
      </c>
      <c r="H237" s="85" t="str">
        <f t="shared" si="405"/>
        <v>3,5</v>
      </c>
      <c r="I237" s="85" t="str">
        <f t="shared" si="405"/>
        <v>3,4</v>
      </c>
      <c r="J237" s="85" t="str">
        <f t="shared" si="405"/>
        <v>3,3</v>
      </c>
      <c r="K237" s="16" t="e">
        <f t="shared" si="401"/>
        <v>#DIV/0!</v>
      </c>
      <c r="L237" s="16">
        <f t="shared" si="402"/>
        <v>400</v>
      </c>
      <c r="M237" s="16">
        <f t="shared" ref="M237:M254" si="406">RIGHT(O237,3)*1</f>
        <v>600</v>
      </c>
      <c r="N237" s="82"/>
      <c r="O237" s="87" t="s">
        <v>76</v>
      </c>
      <c r="P237" s="84" t="str">
        <f t="shared" ref="P237:S237" si="407">P211</f>
        <v>2,6</v>
      </c>
      <c r="Q237" s="84" t="str">
        <f t="shared" si="407"/>
        <v>2,5</v>
      </c>
      <c r="R237" s="84" t="str">
        <f t="shared" si="407"/>
        <v>2,4</v>
      </c>
      <c r="S237" s="84" t="str">
        <f t="shared" si="407"/>
        <v>2,3</v>
      </c>
      <c r="T237" s="16" t="e">
        <f t="shared" si="404"/>
        <v>#DIV/0!</v>
      </c>
      <c r="U237" s="16">
        <f t="shared" ref="U237:U252" si="408">LEFT(X237,3)*1</f>
        <v>500</v>
      </c>
      <c r="V237" s="16">
        <f t="shared" ref="V237:V251" si="409">RIGHT(X237,3)*1</f>
        <v>600</v>
      </c>
      <c r="W237" s="82"/>
      <c r="X237" s="102" t="s">
        <v>78</v>
      </c>
      <c r="Y237" s="101">
        <f t="shared" si="397"/>
        <v>13.7</v>
      </c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6"/>
      <c r="CU237" s="16"/>
      <c r="CV237" s="16"/>
      <c r="CW237" s="16"/>
      <c r="CX237" s="16"/>
      <c r="CY237" s="16"/>
    </row>
    <row r="238" spans="1:103" ht="15.75" hidden="1">
      <c r="A238" s="3" t="e">
        <f t="shared" si="398"/>
        <v>#DIV/0!</v>
      </c>
      <c r="B238" s="3">
        <f t="shared" si="394"/>
        <v>400</v>
      </c>
      <c r="C238" s="3">
        <f t="shared" si="399"/>
        <v>500</v>
      </c>
      <c r="D238" s="16"/>
      <c r="E238" s="16"/>
      <c r="F238" s="87" t="s">
        <v>83</v>
      </c>
      <c r="G238" s="85" t="str">
        <f t="shared" ref="G238:J238" si="410">G212</f>
        <v>3,7</v>
      </c>
      <c r="H238" s="85" t="str">
        <f t="shared" si="410"/>
        <v>3,6</v>
      </c>
      <c r="I238" s="85" t="str">
        <f t="shared" si="410"/>
        <v>3,5</v>
      </c>
      <c r="J238" s="85" t="str">
        <f t="shared" si="410"/>
        <v>3,4</v>
      </c>
      <c r="K238" s="16" t="e">
        <f t="shared" si="401"/>
        <v>#DIV/0!</v>
      </c>
      <c r="L238" s="16">
        <f t="shared" si="402"/>
        <v>350</v>
      </c>
      <c r="M238" s="16">
        <f t="shared" si="406"/>
        <v>400</v>
      </c>
      <c r="N238" s="82"/>
      <c r="O238" s="87" t="s">
        <v>81</v>
      </c>
      <c r="P238" s="84" t="str">
        <f t="shared" ref="P238:S238" si="411">P212</f>
        <v>2,7</v>
      </c>
      <c r="Q238" s="84" t="str">
        <f t="shared" si="411"/>
        <v>2,6</v>
      </c>
      <c r="R238" s="84" t="str">
        <f t="shared" si="411"/>
        <v>2,5</v>
      </c>
      <c r="S238" s="84" t="str">
        <f t="shared" si="411"/>
        <v>2,4</v>
      </c>
      <c r="T238" s="16" t="e">
        <f t="shared" si="404"/>
        <v>#DIV/0!</v>
      </c>
      <c r="U238" s="16">
        <f t="shared" si="408"/>
        <v>400</v>
      </c>
      <c r="V238" s="16">
        <f t="shared" si="409"/>
        <v>500</v>
      </c>
      <c r="W238" s="82"/>
      <c r="X238" s="102" t="s">
        <v>83</v>
      </c>
      <c r="Y238" s="101">
        <f t="shared" si="397"/>
        <v>13.7</v>
      </c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6"/>
      <c r="CU238" s="16"/>
      <c r="CV238" s="16"/>
      <c r="CW238" s="16"/>
      <c r="CX238" s="16"/>
      <c r="CY238" s="16"/>
    </row>
    <row r="239" spans="1:103" ht="15.75" hidden="1">
      <c r="A239" s="3" t="e">
        <f t="shared" si="398"/>
        <v>#DIV/0!</v>
      </c>
      <c r="B239" s="3">
        <f t="shared" si="394"/>
        <v>300</v>
      </c>
      <c r="C239" s="3">
        <f t="shared" si="399"/>
        <v>400</v>
      </c>
      <c r="D239" s="16"/>
      <c r="E239" s="16"/>
      <c r="F239" s="87" t="s">
        <v>88</v>
      </c>
      <c r="G239" s="85" t="str">
        <f t="shared" ref="G239:J239" si="412">G213</f>
        <v>3,8</v>
      </c>
      <c r="H239" s="85" t="str">
        <f t="shared" si="412"/>
        <v>3,7</v>
      </c>
      <c r="I239" s="85" t="str">
        <f t="shared" si="412"/>
        <v>3,6</v>
      </c>
      <c r="J239" s="85" t="str">
        <f t="shared" si="412"/>
        <v>3,5</v>
      </c>
      <c r="K239" s="16" t="e">
        <f t="shared" si="401"/>
        <v>#DIV/0!</v>
      </c>
      <c r="L239" s="16">
        <f t="shared" si="402"/>
        <v>300</v>
      </c>
      <c r="M239" s="16">
        <f t="shared" si="406"/>
        <v>350</v>
      </c>
      <c r="N239" s="82"/>
      <c r="O239" s="87" t="s">
        <v>86</v>
      </c>
      <c r="P239" s="84" t="str">
        <f t="shared" ref="P239:S239" si="413">P213</f>
        <v>2,8</v>
      </c>
      <c r="Q239" s="84" t="str">
        <f t="shared" si="413"/>
        <v>2,7</v>
      </c>
      <c r="R239" s="84" t="str">
        <f t="shared" si="413"/>
        <v>2,6</v>
      </c>
      <c r="S239" s="84" t="str">
        <f t="shared" si="413"/>
        <v>2,5</v>
      </c>
      <c r="T239" s="16" t="e">
        <f t="shared" si="404"/>
        <v>#DIV/0!</v>
      </c>
      <c r="U239" s="16">
        <f t="shared" si="408"/>
        <v>300</v>
      </c>
      <c r="V239" s="16">
        <f t="shared" si="409"/>
        <v>400</v>
      </c>
      <c r="W239" s="82"/>
      <c r="X239" s="102" t="s">
        <v>88</v>
      </c>
      <c r="Y239" s="101">
        <f t="shared" si="397"/>
        <v>13.7</v>
      </c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6"/>
      <c r="CU239" s="16"/>
      <c r="CV239" s="16"/>
      <c r="CW239" s="16"/>
      <c r="CX239" s="16"/>
      <c r="CY239" s="16"/>
    </row>
    <row r="240" spans="1:103" ht="15.75" hidden="1">
      <c r="A240" s="3" t="e">
        <f t="shared" si="398"/>
        <v>#DIV/0!</v>
      </c>
      <c r="B240" s="3">
        <f t="shared" si="394"/>
        <v>250</v>
      </c>
      <c r="C240" s="3">
        <f t="shared" si="399"/>
        <v>300</v>
      </c>
      <c r="D240" s="16"/>
      <c r="E240" s="16"/>
      <c r="F240" s="87" t="s">
        <v>91</v>
      </c>
      <c r="G240" s="85" t="str">
        <f t="shared" ref="G240:J240" si="414">G214</f>
        <v>3,9</v>
      </c>
      <c r="H240" s="85" t="str">
        <f t="shared" si="414"/>
        <v>3,8</v>
      </c>
      <c r="I240" s="85" t="str">
        <f t="shared" si="414"/>
        <v>3,7</v>
      </c>
      <c r="J240" s="85" t="str">
        <f t="shared" si="414"/>
        <v>3,6</v>
      </c>
      <c r="K240" s="16" t="e">
        <f t="shared" si="401"/>
        <v>#DIV/0!</v>
      </c>
      <c r="L240" s="16">
        <f t="shared" si="402"/>
        <v>250</v>
      </c>
      <c r="M240" s="16">
        <f t="shared" si="406"/>
        <v>300</v>
      </c>
      <c r="N240" s="82"/>
      <c r="O240" s="87" t="s">
        <v>91</v>
      </c>
      <c r="P240" s="84" t="str">
        <f t="shared" ref="P240:S240" si="415">P214</f>
        <v>2,9</v>
      </c>
      <c r="Q240" s="84" t="str">
        <f t="shared" si="415"/>
        <v>2,8</v>
      </c>
      <c r="R240" s="84" t="str">
        <f t="shared" si="415"/>
        <v>2,7</v>
      </c>
      <c r="S240" s="84" t="str">
        <f t="shared" si="415"/>
        <v>2,6</v>
      </c>
      <c r="T240" s="16" t="e">
        <f t="shared" si="404"/>
        <v>#DIV/0!</v>
      </c>
      <c r="U240" s="16">
        <f t="shared" si="408"/>
        <v>250</v>
      </c>
      <c r="V240" s="16">
        <f t="shared" si="409"/>
        <v>300</v>
      </c>
      <c r="W240" s="82"/>
      <c r="X240" s="102" t="s">
        <v>91</v>
      </c>
      <c r="Y240" s="101">
        <f t="shared" si="397"/>
        <v>13.7</v>
      </c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  <c r="CT240" s="16"/>
      <c r="CU240" s="16"/>
      <c r="CV240" s="16"/>
      <c r="CW240" s="16"/>
      <c r="CX240" s="16"/>
      <c r="CY240" s="16"/>
    </row>
    <row r="241" spans="1:103" ht="15.75" hidden="1">
      <c r="A241" s="3" t="e">
        <f t="shared" si="398"/>
        <v>#DIV/0!</v>
      </c>
      <c r="B241" s="3">
        <f t="shared" si="394"/>
        <v>200</v>
      </c>
      <c r="C241" s="3">
        <f t="shared" si="399"/>
        <v>250</v>
      </c>
      <c r="D241" s="16"/>
      <c r="E241" s="16"/>
      <c r="F241" s="87" t="s">
        <v>95</v>
      </c>
      <c r="G241" s="85">
        <f t="shared" ref="G241:J241" si="416">G215</f>
        <v>4</v>
      </c>
      <c r="H241" s="85" t="str">
        <f t="shared" si="416"/>
        <v>3,9</v>
      </c>
      <c r="I241" s="85" t="str">
        <f t="shared" si="416"/>
        <v>3,8</v>
      </c>
      <c r="J241" s="85" t="str">
        <f t="shared" si="416"/>
        <v>3,7</v>
      </c>
      <c r="K241" s="16" t="e">
        <f t="shared" si="401"/>
        <v>#DIV/0!</v>
      </c>
      <c r="L241" s="16">
        <f t="shared" si="402"/>
        <v>220</v>
      </c>
      <c r="M241" s="16">
        <f t="shared" si="406"/>
        <v>250</v>
      </c>
      <c r="N241" s="82"/>
      <c r="O241" s="87" t="s">
        <v>94</v>
      </c>
      <c r="P241" s="84">
        <f t="shared" ref="P241:S241" si="417">P215</f>
        <v>3</v>
      </c>
      <c r="Q241" s="84" t="str">
        <f t="shared" si="417"/>
        <v>2,9</v>
      </c>
      <c r="R241" s="84" t="str">
        <f t="shared" si="417"/>
        <v>2,8</v>
      </c>
      <c r="S241" s="84" t="str">
        <f t="shared" si="417"/>
        <v>2,7</v>
      </c>
      <c r="T241" s="16" t="e">
        <f t="shared" si="404"/>
        <v>#DIV/0!</v>
      </c>
      <c r="U241" s="16">
        <f t="shared" si="408"/>
        <v>200</v>
      </c>
      <c r="V241" s="16">
        <f t="shared" si="409"/>
        <v>250</v>
      </c>
      <c r="W241" s="82"/>
      <c r="X241" s="102" t="s">
        <v>95</v>
      </c>
      <c r="Y241" s="101">
        <f t="shared" si="397"/>
        <v>13.7</v>
      </c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  <c r="CT241" s="16"/>
      <c r="CU241" s="16"/>
      <c r="CV241" s="16"/>
      <c r="CW241" s="16"/>
      <c r="CX241" s="16"/>
      <c r="CY241" s="16"/>
    </row>
    <row r="242" spans="1:103" ht="15.75" hidden="1">
      <c r="A242" s="3" t="e">
        <f t="shared" si="398"/>
        <v>#DIV/0!</v>
      </c>
      <c r="B242" s="3">
        <f t="shared" si="394"/>
        <v>190</v>
      </c>
      <c r="C242" s="3">
        <f t="shared" si="399"/>
        <v>200</v>
      </c>
      <c r="D242" s="16"/>
      <c r="E242" s="16"/>
      <c r="F242" s="87" t="s">
        <v>99</v>
      </c>
      <c r="G242" s="85" t="str">
        <f t="shared" ref="G242:J242" si="418">G216</f>
        <v>4,1</v>
      </c>
      <c r="H242" s="85">
        <f t="shared" si="418"/>
        <v>4</v>
      </c>
      <c r="I242" s="85" t="str">
        <f t="shared" si="418"/>
        <v>3,9</v>
      </c>
      <c r="J242" s="85" t="str">
        <f t="shared" si="418"/>
        <v>3,8</v>
      </c>
      <c r="K242" s="16" t="e">
        <f t="shared" si="401"/>
        <v>#DIV/0!</v>
      </c>
      <c r="L242" s="16">
        <f t="shared" si="402"/>
        <v>200</v>
      </c>
      <c r="M242" s="16">
        <f t="shared" si="406"/>
        <v>220</v>
      </c>
      <c r="N242" s="82"/>
      <c r="O242" s="87" t="s">
        <v>98</v>
      </c>
      <c r="P242" s="84" t="str">
        <f t="shared" ref="P242:S242" si="419">P216</f>
        <v>3,1</v>
      </c>
      <c r="Q242" s="84">
        <f t="shared" si="419"/>
        <v>3</v>
      </c>
      <c r="R242" s="84" t="str">
        <f t="shared" si="419"/>
        <v>2,9</v>
      </c>
      <c r="S242" s="84" t="str">
        <f t="shared" si="419"/>
        <v>2,8</v>
      </c>
      <c r="T242" s="16" t="e">
        <f t="shared" si="404"/>
        <v>#DIV/0!</v>
      </c>
      <c r="U242" s="16">
        <f t="shared" si="408"/>
        <v>190</v>
      </c>
      <c r="V242" s="16">
        <f t="shared" si="409"/>
        <v>200</v>
      </c>
      <c r="W242" s="82"/>
      <c r="X242" s="102" t="s">
        <v>99</v>
      </c>
      <c r="Y242" s="101">
        <f t="shared" si="397"/>
        <v>13.8</v>
      </c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  <c r="CT242" s="16"/>
      <c r="CU242" s="16"/>
      <c r="CV242" s="16"/>
      <c r="CW242" s="16"/>
      <c r="CX242" s="16"/>
      <c r="CY242" s="16"/>
    </row>
    <row r="243" spans="1:103" ht="15.75" hidden="1">
      <c r="A243" s="3" t="e">
        <f t="shared" si="398"/>
        <v>#DIV/0!</v>
      </c>
      <c r="B243" s="3">
        <f t="shared" si="394"/>
        <v>180</v>
      </c>
      <c r="C243" s="3">
        <f t="shared" si="399"/>
        <v>190</v>
      </c>
      <c r="D243" s="16"/>
      <c r="E243" s="16"/>
      <c r="F243" s="87" t="s">
        <v>102</v>
      </c>
      <c r="G243" s="85" t="str">
        <f t="shared" ref="G243:J243" si="420">G217</f>
        <v>4,2</v>
      </c>
      <c r="H243" s="85" t="str">
        <f t="shared" si="420"/>
        <v>4,1</v>
      </c>
      <c r="I243" s="85">
        <f t="shared" si="420"/>
        <v>4</v>
      </c>
      <c r="J243" s="85" t="str">
        <f t="shared" si="420"/>
        <v>3,9</v>
      </c>
      <c r="K243" s="16" t="e">
        <f t="shared" si="401"/>
        <v>#DIV/0!</v>
      </c>
      <c r="L243" s="16">
        <f t="shared" si="402"/>
        <v>190</v>
      </c>
      <c r="M243" s="16">
        <f t="shared" si="406"/>
        <v>200</v>
      </c>
      <c r="N243" s="82"/>
      <c r="O243" s="87" t="s">
        <v>99</v>
      </c>
      <c r="P243" s="84" t="str">
        <f t="shared" ref="P243:S243" si="421">P217</f>
        <v>3,2</v>
      </c>
      <c r="Q243" s="84" t="str">
        <f t="shared" si="421"/>
        <v>3,1</v>
      </c>
      <c r="R243" s="84">
        <f t="shared" si="421"/>
        <v>3</v>
      </c>
      <c r="S243" s="84" t="str">
        <f t="shared" si="421"/>
        <v>2,9</v>
      </c>
      <c r="T243" s="16" t="e">
        <f t="shared" si="404"/>
        <v>#DIV/0!</v>
      </c>
      <c r="U243" s="16">
        <f t="shared" si="408"/>
        <v>180</v>
      </c>
      <c r="V243" s="16">
        <f t="shared" si="409"/>
        <v>190</v>
      </c>
      <c r="W243" s="82"/>
      <c r="X243" s="102" t="s">
        <v>102</v>
      </c>
      <c r="Y243" s="101">
        <f t="shared" si="397"/>
        <v>13.9</v>
      </c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6"/>
      <c r="CU243" s="16"/>
      <c r="CV243" s="16"/>
      <c r="CW243" s="16"/>
      <c r="CX243" s="16"/>
      <c r="CY243" s="16"/>
    </row>
    <row r="244" spans="1:103" ht="15.75" hidden="1">
      <c r="A244" s="3" t="e">
        <f t="shared" si="398"/>
        <v>#DIV/0!</v>
      </c>
      <c r="B244" s="3">
        <f t="shared" si="394"/>
        <v>170</v>
      </c>
      <c r="C244" s="3">
        <f t="shared" si="399"/>
        <v>180</v>
      </c>
      <c r="D244" s="16"/>
      <c r="E244" s="16"/>
      <c r="F244" s="87" t="s">
        <v>105</v>
      </c>
      <c r="G244" s="85" t="str">
        <f t="shared" ref="G244:J244" si="422">G218</f>
        <v>4,3</v>
      </c>
      <c r="H244" s="85" t="str">
        <f t="shared" si="422"/>
        <v>4,2</v>
      </c>
      <c r="I244" s="85" t="str">
        <f t="shared" si="422"/>
        <v>4,1</v>
      </c>
      <c r="J244" s="85">
        <f t="shared" si="422"/>
        <v>4</v>
      </c>
      <c r="K244" s="16" t="e">
        <f t="shared" si="401"/>
        <v>#DIV/0!</v>
      </c>
      <c r="L244" s="16">
        <f t="shared" si="402"/>
        <v>180</v>
      </c>
      <c r="M244" s="16">
        <f t="shared" si="406"/>
        <v>190</v>
      </c>
      <c r="N244" s="82"/>
      <c r="O244" s="87" t="s">
        <v>102</v>
      </c>
      <c r="P244" s="84" t="str">
        <f t="shared" ref="P244:S244" si="423">P218</f>
        <v>3,3</v>
      </c>
      <c r="Q244" s="84" t="str">
        <f t="shared" si="423"/>
        <v>3,2</v>
      </c>
      <c r="R244" s="84" t="str">
        <f t="shared" si="423"/>
        <v>3,1</v>
      </c>
      <c r="S244" s="84">
        <f t="shared" si="423"/>
        <v>3</v>
      </c>
      <c r="T244" s="16" t="e">
        <f t="shared" si="404"/>
        <v>#DIV/0!</v>
      </c>
      <c r="U244" s="16">
        <f t="shared" si="408"/>
        <v>170</v>
      </c>
      <c r="V244" s="16">
        <f t="shared" si="409"/>
        <v>180</v>
      </c>
      <c r="W244" s="82"/>
      <c r="X244" s="102" t="s">
        <v>105</v>
      </c>
      <c r="Y244" s="101">
        <f t="shared" si="397"/>
        <v>14</v>
      </c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6"/>
      <c r="CU244" s="16"/>
      <c r="CV244" s="16"/>
      <c r="CW244" s="16"/>
      <c r="CX244" s="16"/>
      <c r="CY244" s="16"/>
    </row>
    <row r="245" spans="1:103" ht="15.75" hidden="1">
      <c r="A245" s="3" t="e">
        <f t="shared" si="398"/>
        <v>#DIV/0!</v>
      </c>
      <c r="B245" s="3">
        <f t="shared" si="394"/>
        <v>160</v>
      </c>
      <c r="C245" s="3">
        <f t="shared" si="399"/>
        <v>170</v>
      </c>
      <c r="D245" s="16"/>
      <c r="E245" s="16"/>
      <c r="F245" s="87" t="s">
        <v>108</v>
      </c>
      <c r="G245" s="85" t="str">
        <f t="shared" ref="G245:J245" si="424">G219</f>
        <v>4,4</v>
      </c>
      <c r="H245" s="85" t="str">
        <f t="shared" si="424"/>
        <v>4,3</v>
      </c>
      <c r="I245" s="85" t="str">
        <f t="shared" si="424"/>
        <v>4,2</v>
      </c>
      <c r="J245" s="85" t="str">
        <f t="shared" si="424"/>
        <v>4,1</v>
      </c>
      <c r="K245" s="16" t="e">
        <f t="shared" si="401"/>
        <v>#DIV/0!</v>
      </c>
      <c r="L245" s="16">
        <f t="shared" si="402"/>
        <v>170</v>
      </c>
      <c r="M245" s="16">
        <f t="shared" si="406"/>
        <v>180</v>
      </c>
      <c r="N245" s="82"/>
      <c r="O245" s="87" t="s">
        <v>105</v>
      </c>
      <c r="P245" s="84" t="str">
        <f t="shared" ref="P245:S245" si="425">P219</f>
        <v>3,4</v>
      </c>
      <c r="Q245" s="84" t="str">
        <f t="shared" si="425"/>
        <v>3,3</v>
      </c>
      <c r="R245" s="84" t="str">
        <f t="shared" si="425"/>
        <v>3,2</v>
      </c>
      <c r="S245" s="84" t="str">
        <f t="shared" si="425"/>
        <v>3,1</v>
      </c>
      <c r="T245" s="16" t="e">
        <f t="shared" si="404"/>
        <v>#DIV/0!</v>
      </c>
      <c r="U245" s="16">
        <f t="shared" si="408"/>
        <v>160</v>
      </c>
      <c r="V245" s="16">
        <f t="shared" si="409"/>
        <v>170</v>
      </c>
      <c r="W245" s="82"/>
      <c r="X245" s="102" t="s">
        <v>108</v>
      </c>
      <c r="Y245" s="101">
        <f t="shared" si="397"/>
        <v>14.1</v>
      </c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  <c r="CT245" s="16"/>
      <c r="CU245" s="16"/>
      <c r="CV245" s="16"/>
      <c r="CW245" s="16"/>
      <c r="CX245" s="16"/>
      <c r="CY245" s="16"/>
    </row>
    <row r="246" spans="1:103" ht="15.75" hidden="1">
      <c r="A246" s="3" t="e">
        <f t="shared" si="398"/>
        <v>#DIV/0!</v>
      </c>
      <c r="B246" s="3">
        <f t="shared" si="394"/>
        <v>150</v>
      </c>
      <c r="C246" s="3">
        <f t="shared" si="399"/>
        <v>160</v>
      </c>
      <c r="D246" s="16"/>
      <c r="E246" s="16"/>
      <c r="F246" s="87" t="s">
        <v>111</v>
      </c>
      <c r="G246" s="85" t="str">
        <f t="shared" ref="G246:J246" si="426">G220</f>
        <v>4,5</v>
      </c>
      <c r="H246" s="85" t="str">
        <f t="shared" si="426"/>
        <v>4,4</v>
      </c>
      <c r="I246" s="85" t="str">
        <f t="shared" si="426"/>
        <v>4,3</v>
      </c>
      <c r="J246" s="85" t="str">
        <f t="shared" si="426"/>
        <v>4,2</v>
      </c>
      <c r="K246" s="16" t="e">
        <f t="shared" si="401"/>
        <v>#DIV/0!</v>
      </c>
      <c r="L246" s="16">
        <f t="shared" si="402"/>
        <v>160</v>
      </c>
      <c r="M246" s="16">
        <f t="shared" si="406"/>
        <v>170</v>
      </c>
      <c r="N246" s="82"/>
      <c r="O246" s="87" t="s">
        <v>108</v>
      </c>
      <c r="P246" s="84" t="str">
        <f t="shared" ref="P246:S246" si="427">P220</f>
        <v>3,5</v>
      </c>
      <c r="Q246" s="84" t="str">
        <f t="shared" si="427"/>
        <v>3,4</v>
      </c>
      <c r="R246" s="84" t="str">
        <f t="shared" si="427"/>
        <v>3,3</v>
      </c>
      <c r="S246" s="84" t="str">
        <f t="shared" si="427"/>
        <v>3,2</v>
      </c>
      <c r="T246" s="16" t="e">
        <f t="shared" si="404"/>
        <v>#DIV/0!</v>
      </c>
      <c r="U246" s="16">
        <f t="shared" si="408"/>
        <v>150</v>
      </c>
      <c r="V246" s="16">
        <f t="shared" si="409"/>
        <v>160</v>
      </c>
      <c r="W246" s="82"/>
      <c r="X246" s="102" t="s">
        <v>111</v>
      </c>
      <c r="Y246" s="101">
        <f t="shared" si="397"/>
        <v>14.2</v>
      </c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  <c r="CT246" s="16"/>
      <c r="CU246" s="16"/>
      <c r="CV246" s="16"/>
      <c r="CW246" s="16"/>
      <c r="CX246" s="16"/>
      <c r="CY246" s="16"/>
    </row>
    <row r="247" spans="1:103" ht="15.75" hidden="1">
      <c r="A247" s="3" t="e">
        <f t="shared" si="398"/>
        <v>#DIV/0!</v>
      </c>
      <c r="B247" s="3">
        <f t="shared" si="394"/>
        <v>140</v>
      </c>
      <c r="C247" s="3">
        <f t="shared" si="399"/>
        <v>150</v>
      </c>
      <c r="D247" s="16"/>
      <c r="E247" s="16"/>
      <c r="F247" s="87" t="s">
        <v>114</v>
      </c>
      <c r="G247" s="85" t="str">
        <f t="shared" ref="G247:J247" si="428">G221</f>
        <v>4,6</v>
      </c>
      <c r="H247" s="85" t="str">
        <f t="shared" si="428"/>
        <v>4,5</v>
      </c>
      <c r="I247" s="85" t="str">
        <f t="shared" si="428"/>
        <v>4,4</v>
      </c>
      <c r="J247" s="85" t="str">
        <f t="shared" si="428"/>
        <v>4,3</v>
      </c>
      <c r="K247" s="16" t="e">
        <f t="shared" si="401"/>
        <v>#DIV/0!</v>
      </c>
      <c r="L247" s="16">
        <f t="shared" si="402"/>
        <v>150</v>
      </c>
      <c r="M247" s="16">
        <f t="shared" si="406"/>
        <v>160</v>
      </c>
      <c r="N247" s="82"/>
      <c r="O247" s="87" t="s">
        <v>111</v>
      </c>
      <c r="P247" s="84" t="str">
        <f t="shared" ref="P247:S247" si="429">P221</f>
        <v>3,6</v>
      </c>
      <c r="Q247" s="84" t="str">
        <f t="shared" si="429"/>
        <v>3,5</v>
      </c>
      <c r="R247" s="84" t="str">
        <f t="shared" si="429"/>
        <v>3,4</v>
      </c>
      <c r="S247" s="84" t="str">
        <f t="shared" si="429"/>
        <v>3,3</v>
      </c>
      <c r="T247" s="16" t="e">
        <f t="shared" si="404"/>
        <v>#DIV/0!</v>
      </c>
      <c r="U247" s="16">
        <f t="shared" si="408"/>
        <v>140</v>
      </c>
      <c r="V247" s="16">
        <f t="shared" si="409"/>
        <v>150</v>
      </c>
      <c r="W247" s="82"/>
      <c r="X247" s="102" t="s">
        <v>114</v>
      </c>
      <c r="Y247" s="101">
        <f t="shared" si="397"/>
        <v>14.3</v>
      </c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  <c r="CT247" s="16"/>
      <c r="CU247" s="16"/>
      <c r="CV247" s="16"/>
      <c r="CW247" s="16"/>
      <c r="CX247" s="16"/>
      <c r="CY247" s="16"/>
    </row>
    <row r="248" spans="1:103" ht="15.75" hidden="1">
      <c r="A248" s="3" t="e">
        <f t="shared" si="398"/>
        <v>#DIV/0!</v>
      </c>
      <c r="B248" s="3">
        <f t="shared" si="394"/>
        <v>130</v>
      </c>
      <c r="C248" s="3">
        <f t="shared" si="399"/>
        <v>140</v>
      </c>
      <c r="D248" s="16"/>
      <c r="E248" s="16"/>
      <c r="F248" s="87" t="s">
        <v>117</v>
      </c>
      <c r="G248" s="85" t="str">
        <f t="shared" ref="G248:J248" si="430">G222</f>
        <v>4,7</v>
      </c>
      <c r="H248" s="85" t="str">
        <f t="shared" si="430"/>
        <v>4,6</v>
      </c>
      <c r="I248" s="85" t="str">
        <f t="shared" si="430"/>
        <v>4,5</v>
      </c>
      <c r="J248" s="85" t="str">
        <f t="shared" si="430"/>
        <v>4,4</v>
      </c>
      <c r="K248" s="16" t="e">
        <f t="shared" si="401"/>
        <v>#DIV/0!</v>
      </c>
      <c r="L248" s="16">
        <f t="shared" si="402"/>
        <v>140</v>
      </c>
      <c r="M248" s="16">
        <f t="shared" si="406"/>
        <v>150</v>
      </c>
      <c r="N248" s="82"/>
      <c r="O248" s="87" t="s">
        <v>114</v>
      </c>
      <c r="P248" s="84" t="str">
        <f t="shared" ref="P248:S248" si="431">P222</f>
        <v>3,7</v>
      </c>
      <c r="Q248" s="84" t="str">
        <f t="shared" si="431"/>
        <v>3,6</v>
      </c>
      <c r="R248" s="84" t="str">
        <f t="shared" si="431"/>
        <v>3,5</v>
      </c>
      <c r="S248" s="84" t="str">
        <f t="shared" si="431"/>
        <v>3,4</v>
      </c>
      <c r="T248" s="16" t="e">
        <f t="shared" si="404"/>
        <v>#DIV/0!</v>
      </c>
      <c r="U248" s="16">
        <f t="shared" si="408"/>
        <v>130</v>
      </c>
      <c r="V248" s="16">
        <f t="shared" si="409"/>
        <v>140</v>
      </c>
      <c r="W248" s="82"/>
      <c r="X248" s="102" t="s">
        <v>117</v>
      </c>
      <c r="Y248" s="101">
        <f t="shared" si="397"/>
        <v>14.4</v>
      </c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  <c r="CT248" s="16"/>
      <c r="CU248" s="16"/>
      <c r="CV248" s="16"/>
      <c r="CW248" s="16"/>
      <c r="CX248" s="16"/>
      <c r="CY248" s="16"/>
    </row>
    <row r="249" spans="1:103" ht="15.75" hidden="1">
      <c r="A249" s="3" t="e">
        <f t="shared" si="398"/>
        <v>#DIV/0!</v>
      </c>
      <c r="B249" s="3">
        <f t="shared" si="394"/>
        <v>120</v>
      </c>
      <c r="C249" s="3">
        <f t="shared" si="399"/>
        <v>130</v>
      </c>
      <c r="D249" s="16"/>
      <c r="E249" s="16"/>
      <c r="F249" s="87" t="s">
        <v>120</v>
      </c>
      <c r="G249" s="85" t="str">
        <f t="shared" ref="G249:J249" si="432">G223</f>
        <v>4,8</v>
      </c>
      <c r="H249" s="85" t="str">
        <f t="shared" si="432"/>
        <v>4,7</v>
      </c>
      <c r="I249" s="85" t="str">
        <f t="shared" si="432"/>
        <v>4,6</v>
      </c>
      <c r="J249" s="85" t="str">
        <f t="shared" si="432"/>
        <v>4,5</v>
      </c>
      <c r="K249" s="16" t="e">
        <f t="shared" si="401"/>
        <v>#DIV/0!</v>
      </c>
      <c r="L249" s="16">
        <f t="shared" si="402"/>
        <v>130</v>
      </c>
      <c r="M249" s="16">
        <f t="shared" si="406"/>
        <v>140</v>
      </c>
      <c r="N249" s="82"/>
      <c r="O249" s="87" t="s">
        <v>117</v>
      </c>
      <c r="P249" s="84" t="str">
        <f t="shared" ref="P249:S249" si="433">P223</f>
        <v>3,8</v>
      </c>
      <c r="Q249" s="84" t="str">
        <f t="shared" si="433"/>
        <v>3,7</v>
      </c>
      <c r="R249" s="84" t="str">
        <f t="shared" si="433"/>
        <v>3,6</v>
      </c>
      <c r="S249" s="84" t="str">
        <f t="shared" si="433"/>
        <v>3,5</v>
      </c>
      <c r="T249" s="16" t="e">
        <f t="shared" si="404"/>
        <v>#DIV/0!</v>
      </c>
      <c r="U249" s="16">
        <f t="shared" si="408"/>
        <v>120</v>
      </c>
      <c r="V249" s="16">
        <f t="shared" si="409"/>
        <v>130</v>
      </c>
      <c r="W249" s="82"/>
      <c r="X249" s="102" t="s">
        <v>120</v>
      </c>
      <c r="Y249" s="101">
        <f t="shared" si="397"/>
        <v>14.5</v>
      </c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  <c r="CT249" s="16"/>
      <c r="CU249" s="16"/>
      <c r="CV249" s="16"/>
      <c r="CW249" s="16"/>
      <c r="CX249" s="16"/>
      <c r="CY249" s="16"/>
    </row>
    <row r="250" spans="1:103" ht="15.75" hidden="1">
      <c r="A250" s="3" t="e">
        <f t="shared" si="398"/>
        <v>#DIV/0!</v>
      </c>
      <c r="B250" s="3">
        <f t="shared" si="394"/>
        <v>110</v>
      </c>
      <c r="C250" s="3">
        <f t="shared" si="399"/>
        <v>120</v>
      </c>
      <c r="D250" s="16"/>
      <c r="E250" s="16"/>
      <c r="F250" s="87" t="s">
        <v>123</v>
      </c>
      <c r="G250" s="85" t="str">
        <f t="shared" ref="G250:J250" si="434">G224</f>
        <v>4,9</v>
      </c>
      <c r="H250" s="85" t="str">
        <f t="shared" si="434"/>
        <v>4,8</v>
      </c>
      <c r="I250" s="85" t="str">
        <f t="shared" si="434"/>
        <v>4,7</v>
      </c>
      <c r="J250" s="85" t="str">
        <f t="shared" si="434"/>
        <v>4,6</v>
      </c>
      <c r="K250" s="16" t="e">
        <f t="shared" si="401"/>
        <v>#DIV/0!</v>
      </c>
      <c r="L250" s="16">
        <f t="shared" si="402"/>
        <v>120</v>
      </c>
      <c r="M250" s="16">
        <f t="shared" si="406"/>
        <v>130</v>
      </c>
      <c r="N250" s="82"/>
      <c r="O250" s="87" t="s">
        <v>120</v>
      </c>
      <c r="P250" s="84" t="str">
        <f t="shared" ref="P250:S250" si="435">P224</f>
        <v>3,9</v>
      </c>
      <c r="Q250" s="84" t="str">
        <f t="shared" si="435"/>
        <v>3,8</v>
      </c>
      <c r="R250" s="84" t="str">
        <f t="shared" si="435"/>
        <v>3,7</v>
      </c>
      <c r="S250" s="84" t="str">
        <f t="shared" si="435"/>
        <v>3,6</v>
      </c>
      <c r="T250" s="16" t="e">
        <f t="shared" si="404"/>
        <v>#DIV/0!</v>
      </c>
      <c r="U250" s="16">
        <f t="shared" si="408"/>
        <v>110</v>
      </c>
      <c r="V250" s="16">
        <f t="shared" si="409"/>
        <v>120</v>
      </c>
      <c r="W250" s="82"/>
      <c r="X250" s="102" t="s">
        <v>123</v>
      </c>
      <c r="Y250" s="101">
        <f t="shared" si="397"/>
        <v>14.6</v>
      </c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  <c r="CT250" s="16"/>
      <c r="CU250" s="16"/>
      <c r="CV250" s="16"/>
      <c r="CW250" s="16"/>
      <c r="CX250" s="16"/>
      <c r="CY250" s="16"/>
    </row>
    <row r="251" spans="1:103" ht="15.75" hidden="1">
      <c r="A251" s="3" t="e">
        <f t="shared" si="398"/>
        <v>#DIV/0!</v>
      </c>
      <c r="B251" s="3">
        <f t="shared" si="394"/>
        <v>100</v>
      </c>
      <c r="C251" s="3">
        <f t="shared" si="399"/>
        <v>110</v>
      </c>
      <c r="D251" s="16"/>
      <c r="E251" s="16"/>
      <c r="F251" s="87" t="s">
        <v>125</v>
      </c>
      <c r="G251" s="85">
        <f t="shared" ref="G251:J251" si="436">G225</f>
        <v>5</v>
      </c>
      <c r="H251" s="85" t="str">
        <f t="shared" si="436"/>
        <v>4,9</v>
      </c>
      <c r="I251" s="85" t="str">
        <f t="shared" si="436"/>
        <v>4,8</v>
      </c>
      <c r="J251" s="85" t="str">
        <f t="shared" si="436"/>
        <v>4,7</v>
      </c>
      <c r="K251" s="16" t="e">
        <f t="shared" si="401"/>
        <v>#DIV/0!</v>
      </c>
      <c r="L251" s="16">
        <f t="shared" si="402"/>
        <v>110</v>
      </c>
      <c r="M251" s="16">
        <f t="shared" si="406"/>
        <v>120</v>
      </c>
      <c r="N251" s="82"/>
      <c r="O251" s="87" t="s">
        <v>123</v>
      </c>
      <c r="P251" s="84">
        <f t="shared" ref="P251:S251" si="437">P225</f>
        <v>4</v>
      </c>
      <c r="Q251" s="84" t="str">
        <f t="shared" si="437"/>
        <v>3,9</v>
      </c>
      <c r="R251" s="84" t="str">
        <f t="shared" si="437"/>
        <v>3,8</v>
      </c>
      <c r="S251" s="84" t="str">
        <f t="shared" si="437"/>
        <v>3,7</v>
      </c>
      <c r="T251" s="16" t="e">
        <f t="shared" si="404"/>
        <v>#DIV/0!</v>
      </c>
      <c r="U251" s="16">
        <f t="shared" si="408"/>
        <v>100</v>
      </c>
      <c r="V251" s="16">
        <f t="shared" si="409"/>
        <v>110</v>
      </c>
      <c r="W251" s="82"/>
      <c r="X251" s="102" t="s">
        <v>125</v>
      </c>
      <c r="Y251" s="101">
        <f t="shared" si="397"/>
        <v>14.7</v>
      </c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6"/>
      <c r="CU251" s="16"/>
      <c r="CV251" s="16"/>
      <c r="CW251" s="16"/>
      <c r="CX251" s="16"/>
      <c r="CY251" s="16"/>
    </row>
    <row r="252" spans="1:103" ht="15.75" hidden="1">
      <c r="A252" s="3" t="e">
        <f>IF($AC$9&lt;B252,1)</f>
        <v>#DIV/0!</v>
      </c>
      <c r="B252" s="3">
        <f t="shared" si="394"/>
        <v>100</v>
      </c>
      <c r="D252" s="16"/>
      <c r="E252" s="16"/>
      <c r="F252" s="92" t="s">
        <v>126</v>
      </c>
      <c r="G252" s="85">
        <f t="shared" ref="G252:J252" si="438">G226</f>
        <v>550</v>
      </c>
      <c r="H252" s="85">
        <f t="shared" si="438"/>
        <v>540</v>
      </c>
      <c r="I252" s="85">
        <f t="shared" si="438"/>
        <v>530</v>
      </c>
      <c r="J252" s="85">
        <f t="shared" si="438"/>
        <v>520</v>
      </c>
      <c r="K252" s="16" t="e">
        <f t="shared" si="401"/>
        <v>#DIV/0!</v>
      </c>
      <c r="L252" s="16">
        <f t="shared" si="402"/>
        <v>100</v>
      </c>
      <c r="M252" s="16">
        <f t="shared" si="406"/>
        <v>110</v>
      </c>
      <c r="N252" s="91"/>
      <c r="O252" s="87" t="s">
        <v>125</v>
      </c>
      <c r="P252" s="84" t="str">
        <f t="shared" ref="P252:S252" si="439">P226</f>
        <v>4,1</v>
      </c>
      <c r="Q252" s="84">
        <f t="shared" si="439"/>
        <v>4</v>
      </c>
      <c r="R252" s="84" t="str">
        <f t="shared" si="439"/>
        <v>3,9</v>
      </c>
      <c r="S252" s="84" t="str">
        <f t="shared" si="439"/>
        <v>3,8</v>
      </c>
      <c r="T252" s="16" t="e">
        <f>IF($AC$9&lt;U252,1)</f>
        <v>#DIV/0!</v>
      </c>
      <c r="U252" s="16">
        <f t="shared" si="408"/>
        <v>100</v>
      </c>
      <c r="V252" s="16"/>
      <c r="W252" s="91"/>
      <c r="X252" s="103" t="s">
        <v>126</v>
      </c>
      <c r="Y252" s="101">
        <f t="shared" si="397"/>
        <v>15.7</v>
      </c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</row>
    <row r="253" spans="1:103" ht="15.75" hidden="1">
      <c r="D253" s="16"/>
      <c r="E253" s="16"/>
      <c r="F253" s="16"/>
      <c r="G253" s="16"/>
      <c r="H253" s="16"/>
      <c r="I253" s="16"/>
      <c r="J253" s="16"/>
      <c r="K253" s="16" t="e">
        <f t="shared" si="401"/>
        <v>#DIV/0!</v>
      </c>
      <c r="L253" s="16">
        <f>LEFT(O253,2)*1</f>
        <v>50</v>
      </c>
      <c r="M253" s="16">
        <f t="shared" si="406"/>
        <v>100</v>
      </c>
      <c r="N253" s="16"/>
      <c r="O253" s="87" t="s">
        <v>127</v>
      </c>
      <c r="P253" s="84">
        <f t="shared" ref="P253:S253" si="440">P227</f>
        <v>470</v>
      </c>
      <c r="Q253" s="84">
        <f t="shared" si="440"/>
        <v>460</v>
      </c>
      <c r="R253" s="84">
        <f t="shared" si="440"/>
        <v>450</v>
      </c>
      <c r="S253" s="84">
        <f t="shared" si="440"/>
        <v>440</v>
      </c>
      <c r="T253" s="16"/>
      <c r="U253" s="16"/>
      <c r="V253" s="16"/>
      <c r="W253" s="16"/>
      <c r="X253" s="16"/>
      <c r="Y253" s="16"/>
      <c r="Z253" s="124"/>
      <c r="AA253" s="124"/>
      <c r="AB253" s="124"/>
      <c r="AC253" s="124"/>
      <c r="AD253" s="124"/>
      <c r="AE253" s="16"/>
      <c r="AF253" s="125"/>
      <c r="AG253" s="124"/>
      <c r="AH253" s="124"/>
      <c r="AI253" s="124"/>
      <c r="AJ253" s="124"/>
      <c r="AK253" s="124"/>
      <c r="AL253" s="124"/>
      <c r="AM253" s="124"/>
      <c r="AN253" s="124"/>
      <c r="AO253" s="124"/>
      <c r="AP253" s="124"/>
      <c r="AQ253" s="124"/>
      <c r="AR253" s="124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6"/>
      <c r="CU253" s="16"/>
      <c r="CV253" s="16"/>
      <c r="CW253" s="16"/>
      <c r="CX253" s="16"/>
      <c r="CY253" s="16"/>
    </row>
    <row r="254" spans="1:103" ht="15.75" hidden="1">
      <c r="D254" s="16"/>
      <c r="E254" s="16"/>
      <c r="F254" s="16"/>
      <c r="G254" s="16"/>
      <c r="H254" s="16"/>
      <c r="I254" s="16"/>
      <c r="J254" s="16"/>
      <c r="K254" s="16" t="e">
        <f>IF($AC$9&lt;L254,1)</f>
        <v>#DIV/0!</v>
      </c>
      <c r="L254" s="16">
        <f>LEFT(O254,3)*1</f>
        <v>50</v>
      </c>
      <c r="M254" s="16" t="e">
        <f t="shared" si="406"/>
        <v>#VALUE!</v>
      </c>
      <c r="N254" s="16"/>
      <c r="O254" s="92" t="s">
        <v>128</v>
      </c>
      <c r="P254" s="84">
        <f t="shared" ref="P254:S254" si="441">P228</f>
        <v>460</v>
      </c>
      <c r="Q254" s="84">
        <f t="shared" si="441"/>
        <v>450</v>
      </c>
      <c r="R254" s="84">
        <f t="shared" si="441"/>
        <v>400</v>
      </c>
      <c r="S254" s="84">
        <f t="shared" si="441"/>
        <v>390</v>
      </c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6"/>
      <c r="CU254" s="16"/>
      <c r="CV254" s="16"/>
      <c r="CW254" s="16"/>
      <c r="CX254" s="16"/>
      <c r="CY254" s="16"/>
    </row>
    <row r="255" spans="1:103" ht="15.75" hidden="1"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6"/>
      <c r="CU255" s="16"/>
      <c r="CV255" s="16"/>
      <c r="CW255" s="16"/>
      <c r="CX255" s="16"/>
      <c r="CY255" s="16"/>
    </row>
    <row r="256" spans="1:103" ht="15.75" hidden="1">
      <c r="A256" s="3">
        <f>MAX(G256:J256)</f>
        <v>0</v>
      </c>
      <c r="B256" s="3">
        <f>B230+1</f>
        <v>10</v>
      </c>
      <c r="D256" s="16"/>
      <c r="E256" s="16"/>
      <c r="F256" s="43"/>
      <c r="G256" s="43">
        <f>IF(AND($AD$10&gt;=LEFT(G259,1)*1,$AD$10&lt;RIGHT(G259,3)*1),6,0)</f>
        <v>0</v>
      </c>
      <c r="H256" s="43">
        <f>IF(AND($AD$10&gt;=LEFT(H259,3)*1,$AD$10&lt;RIGHT(H259,4)*1),7,0)</f>
        <v>0</v>
      </c>
      <c r="I256" s="43">
        <f>IF(AND($AD$10&gt;=LEFT(I259,4)*1,$AD$10&lt;RIGHT(I259,5)*1),8,0)</f>
        <v>0</v>
      </c>
      <c r="J256" s="43">
        <f>IF($AD$10&gt;=10000,9,0)</f>
        <v>0</v>
      </c>
      <c r="K256" s="16">
        <f>MAX(P256:S256)</f>
        <v>0</v>
      </c>
      <c r="L256" s="16"/>
      <c r="M256" s="16"/>
      <c r="N256" s="16"/>
      <c r="O256" s="43"/>
      <c r="P256" s="43">
        <f>IF(AND($AD$10&gt;=LEFT(P259,1)*1,$AD$10&lt;RIGHT(P259,3)*1),6,0)</f>
        <v>0</v>
      </c>
      <c r="Q256" s="43">
        <f>IF(AND($AD$10&gt;=LEFT(Q259,3)*1,$AD$10&lt;RIGHT(Q259,4)*1),7,0)</f>
        <v>0</v>
      </c>
      <c r="R256" s="43">
        <f>IF(AND($AD$10&gt;=LEFT(R259,4)*1,$AD$10&lt;RIGHT(R259,5)*1),8,0)</f>
        <v>0</v>
      </c>
      <c r="S256" s="43">
        <f>IF($AD$10&gt;=10000,9,0)</f>
        <v>0</v>
      </c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  <c r="CC256" s="16"/>
      <c r="CD256" s="16"/>
      <c r="CE256" s="16"/>
      <c r="CF256" s="16"/>
      <c r="CG256" s="16"/>
      <c r="CH256" s="16"/>
      <c r="CI256" s="16"/>
      <c r="CJ256" s="16"/>
      <c r="CK256" s="16"/>
      <c r="CL256" s="16"/>
      <c r="CM256" s="16"/>
      <c r="CN256" s="16"/>
      <c r="CO256" s="16"/>
      <c r="CP256" s="16"/>
      <c r="CQ256" s="16"/>
      <c r="CR256" s="16"/>
      <c r="CS256" s="16"/>
      <c r="CT256" s="16"/>
      <c r="CU256" s="16"/>
      <c r="CV256" s="16"/>
      <c r="CW256" s="16"/>
      <c r="CX256" s="16"/>
      <c r="CY256" s="16"/>
    </row>
    <row r="257" spans="1:103" ht="36" hidden="1" customHeight="1">
      <c r="D257" s="16"/>
      <c r="E257" s="16"/>
      <c r="F257" s="95" t="s">
        <v>43</v>
      </c>
      <c r="G257" s="126" t="s">
        <v>49</v>
      </c>
      <c r="H257" s="127"/>
      <c r="I257" s="127"/>
      <c r="J257" s="128"/>
      <c r="K257" s="67"/>
      <c r="L257" s="67"/>
      <c r="M257" s="67"/>
      <c r="N257" s="68"/>
      <c r="O257" s="95" t="s">
        <v>44</v>
      </c>
      <c r="P257" s="126" t="s">
        <v>49</v>
      </c>
      <c r="Q257" s="127"/>
      <c r="R257" s="127"/>
      <c r="S257" s="128"/>
      <c r="T257" s="67"/>
      <c r="U257" s="67"/>
      <c r="V257" s="67"/>
      <c r="W257" s="68"/>
      <c r="X257" s="96" t="s">
        <v>45</v>
      </c>
      <c r="Y257" s="97" t="s">
        <v>49</v>
      </c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  <c r="CC257" s="16"/>
      <c r="CD257" s="16"/>
      <c r="CE257" s="16"/>
      <c r="CF257" s="16"/>
      <c r="CG257" s="16"/>
      <c r="CH257" s="16"/>
      <c r="CI257" s="16"/>
      <c r="CJ257" s="16"/>
      <c r="CK257" s="16"/>
      <c r="CL257" s="16"/>
      <c r="CM257" s="16"/>
      <c r="CN257" s="16"/>
      <c r="CO257" s="16"/>
      <c r="CP257" s="16"/>
      <c r="CQ257" s="16"/>
      <c r="CR257" s="16"/>
      <c r="CS257" s="16"/>
      <c r="CT257" s="16"/>
      <c r="CU257" s="16"/>
      <c r="CV257" s="16"/>
      <c r="CW257" s="16"/>
      <c r="CX257" s="16"/>
      <c r="CY257" s="16"/>
    </row>
    <row r="258" spans="1:103" ht="15.75" hidden="1">
      <c r="D258" s="16"/>
      <c r="E258" s="16"/>
      <c r="F258" s="131" t="s">
        <v>50</v>
      </c>
      <c r="G258" s="121" t="s">
        <v>51</v>
      </c>
      <c r="H258" s="122"/>
      <c r="I258" s="122"/>
      <c r="J258" s="123"/>
      <c r="K258" s="71"/>
      <c r="L258" s="71"/>
      <c r="M258" s="71"/>
      <c r="N258" s="72"/>
      <c r="O258" s="131" t="s">
        <v>50</v>
      </c>
      <c r="P258" s="121" t="s">
        <v>51</v>
      </c>
      <c r="Q258" s="122"/>
      <c r="R258" s="122"/>
      <c r="S258" s="123"/>
      <c r="T258" s="71"/>
      <c r="U258" s="71"/>
      <c r="V258" s="71"/>
      <c r="W258" s="72"/>
      <c r="X258" s="129" t="s">
        <v>50</v>
      </c>
      <c r="Y258" s="98" t="s">
        <v>51</v>
      </c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  <c r="CC258" s="16"/>
      <c r="CD258" s="16"/>
      <c r="CE258" s="16"/>
      <c r="CF258" s="16"/>
      <c r="CG258" s="16"/>
      <c r="CH258" s="16"/>
      <c r="CI258" s="16"/>
      <c r="CJ258" s="16"/>
      <c r="CK258" s="16"/>
      <c r="CL258" s="16"/>
      <c r="CM258" s="16"/>
      <c r="CN258" s="16"/>
      <c r="CO258" s="16"/>
      <c r="CP258" s="16"/>
      <c r="CQ258" s="16"/>
      <c r="CR258" s="16"/>
      <c r="CS258" s="16"/>
      <c r="CT258" s="16"/>
      <c r="CU258" s="16"/>
      <c r="CV258" s="16"/>
      <c r="CW258" s="16"/>
      <c r="CX258" s="16"/>
      <c r="CY258" s="16"/>
    </row>
    <row r="259" spans="1:103" ht="15.75" hidden="1">
      <c r="D259" s="16"/>
      <c r="E259" s="16"/>
      <c r="F259" s="132"/>
      <c r="G259" s="77" t="s">
        <v>52</v>
      </c>
      <c r="H259" s="77" t="s">
        <v>53</v>
      </c>
      <c r="I259" s="77" t="s">
        <v>54</v>
      </c>
      <c r="J259" s="77" t="s">
        <v>55</v>
      </c>
      <c r="K259" s="75"/>
      <c r="L259" s="75"/>
      <c r="M259" s="75"/>
      <c r="N259" s="76"/>
      <c r="O259" s="132"/>
      <c r="P259" s="77" t="s">
        <v>52</v>
      </c>
      <c r="Q259" s="77" t="s">
        <v>53</v>
      </c>
      <c r="R259" s="77" t="s">
        <v>54</v>
      </c>
      <c r="S259" s="77" t="s">
        <v>55</v>
      </c>
      <c r="T259" s="75"/>
      <c r="U259" s="75"/>
      <c r="V259" s="75"/>
      <c r="W259" s="76"/>
      <c r="X259" s="130"/>
      <c r="Y259" s="99" t="s">
        <v>56</v>
      </c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  <c r="CS259" s="16"/>
      <c r="CT259" s="16"/>
      <c r="CU259" s="16"/>
      <c r="CV259" s="16"/>
      <c r="CW259" s="16"/>
      <c r="CX259" s="16"/>
      <c r="CY259" s="16"/>
    </row>
    <row r="260" spans="1:103" ht="15.75" hidden="1">
      <c r="A260" s="3" t="e">
        <f>IF($AC$10&gt;1000,1)</f>
        <v>#DIV/0!</v>
      </c>
      <c r="B260" s="3">
        <v>1000</v>
      </c>
      <c r="D260" s="16"/>
      <c r="E260" s="16"/>
      <c r="F260" s="83" t="s">
        <v>57</v>
      </c>
      <c r="G260" s="85" t="str">
        <f>G234</f>
        <v>3,3</v>
      </c>
      <c r="H260" s="85" t="str">
        <f t="shared" ref="H260:J260" si="442">H234</f>
        <v>3,2</v>
      </c>
      <c r="I260" s="85" t="str">
        <f t="shared" si="442"/>
        <v>3,1</v>
      </c>
      <c r="J260" s="85">
        <f t="shared" si="442"/>
        <v>3</v>
      </c>
      <c r="K260" s="16" t="e">
        <f>IF($AC$10&gt;1000,1)</f>
        <v>#DIV/0!</v>
      </c>
      <c r="L260" s="16">
        <v>1000</v>
      </c>
      <c r="M260" s="16"/>
      <c r="N260" s="82"/>
      <c r="O260" s="83" t="s">
        <v>57</v>
      </c>
      <c r="P260" s="84" t="str">
        <f>P234</f>
        <v>2,1</v>
      </c>
      <c r="Q260" s="84">
        <f t="shared" ref="Q260:S260" si="443">Q234</f>
        <v>2</v>
      </c>
      <c r="R260" s="84" t="str">
        <f t="shared" si="443"/>
        <v>1,9</v>
      </c>
      <c r="S260" s="84" t="str">
        <f t="shared" si="443"/>
        <v>1,8</v>
      </c>
      <c r="T260" s="16" t="e">
        <f>IF($AC$10&gt;1000,1)</f>
        <v>#DIV/0!</v>
      </c>
      <c r="U260" s="16">
        <v>1000</v>
      </c>
      <c r="V260" s="16"/>
      <c r="W260" s="82"/>
      <c r="X260" s="100" t="s">
        <v>57</v>
      </c>
      <c r="Y260" s="101">
        <f>Y234</f>
        <v>13.7</v>
      </c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  <c r="CS260" s="16"/>
      <c r="CT260" s="16"/>
      <c r="CU260" s="16"/>
      <c r="CV260" s="16"/>
      <c r="CW260" s="16"/>
      <c r="CX260" s="16"/>
      <c r="CY260" s="16"/>
    </row>
    <row r="261" spans="1:103" ht="15.75" hidden="1">
      <c r="A261" s="3" t="e">
        <f>IF(AND($AC$10&gt;=B261,$AC$10&lt;C261),1)</f>
        <v>#DIV/0!</v>
      </c>
      <c r="B261" s="3">
        <f t="shared" ref="B261:B278" si="444">LEFT(F261,3)*1</f>
        <v>800</v>
      </c>
      <c r="C261" s="3">
        <f>RIGHT(F261,4)*1</f>
        <v>1000</v>
      </c>
      <c r="D261" s="16"/>
      <c r="E261" s="16"/>
      <c r="F261" s="87" t="s">
        <v>66</v>
      </c>
      <c r="G261" s="85" t="str">
        <f t="shared" ref="G261:J261" si="445">G235</f>
        <v>3,4</v>
      </c>
      <c r="H261" s="85" t="str">
        <f t="shared" si="445"/>
        <v>3,3</v>
      </c>
      <c r="I261" s="85" t="str">
        <f t="shared" si="445"/>
        <v>3,2</v>
      </c>
      <c r="J261" s="85" t="str">
        <f t="shared" si="445"/>
        <v>3,1</v>
      </c>
      <c r="K261" s="16" t="e">
        <f>IF(AND($AC$10&gt;=L261,$AC$10&lt;M261),1)</f>
        <v>#DIV/0!</v>
      </c>
      <c r="L261" s="16">
        <f>LEFT(O261,3)*1</f>
        <v>800</v>
      </c>
      <c r="M261" s="16">
        <f>RIGHT(O261,4)*1</f>
        <v>1000</v>
      </c>
      <c r="N261" s="82"/>
      <c r="O261" s="87" t="s">
        <v>66</v>
      </c>
      <c r="P261" s="84" t="str">
        <f t="shared" ref="P261:S261" si="446">P235</f>
        <v>2,3</v>
      </c>
      <c r="Q261" s="84" t="str">
        <f t="shared" si="446"/>
        <v>2,2</v>
      </c>
      <c r="R261" s="84" t="str">
        <f t="shared" si="446"/>
        <v>2,1</v>
      </c>
      <c r="S261" s="84">
        <f t="shared" si="446"/>
        <v>2</v>
      </c>
      <c r="T261" s="16" t="e">
        <f>IF(AND($AC$10&gt;=U261,$AC$10&lt;V261),1)</f>
        <v>#DIV/0!</v>
      </c>
      <c r="U261" s="16">
        <f>LEFT(X261,3)*1</f>
        <v>800</v>
      </c>
      <c r="V261" s="16">
        <f>RIGHT(X261,4)*1</f>
        <v>1000</v>
      </c>
      <c r="W261" s="82"/>
      <c r="X261" s="102" t="s">
        <v>66</v>
      </c>
      <c r="Y261" s="101">
        <f t="shared" ref="Y261:Y278" si="447">Y235</f>
        <v>13.7</v>
      </c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  <c r="CC261" s="16"/>
      <c r="CD261" s="16"/>
      <c r="CE261" s="16"/>
      <c r="CF261" s="16"/>
      <c r="CG261" s="16"/>
      <c r="CH261" s="16"/>
      <c r="CI261" s="16"/>
      <c r="CJ261" s="16"/>
      <c r="CK261" s="16"/>
      <c r="CL261" s="16"/>
      <c r="CM261" s="16"/>
      <c r="CN261" s="16"/>
      <c r="CO261" s="16"/>
      <c r="CP261" s="16"/>
      <c r="CQ261" s="16"/>
      <c r="CR261" s="16"/>
      <c r="CS261" s="16"/>
      <c r="CT261" s="16"/>
      <c r="CU261" s="16"/>
      <c r="CV261" s="16"/>
      <c r="CW261" s="16"/>
      <c r="CX261" s="16"/>
      <c r="CY261" s="16"/>
    </row>
    <row r="262" spans="1:103" ht="15.75" hidden="1">
      <c r="A262" s="3" t="e">
        <f t="shared" ref="A262:A277" si="448">IF(AND($AC$10&gt;=B262,$AC$10&lt;C262),1)</f>
        <v>#DIV/0!</v>
      </c>
      <c r="B262" s="3">
        <f t="shared" si="444"/>
        <v>600</v>
      </c>
      <c r="C262" s="3">
        <f t="shared" ref="C262:C277" si="449">RIGHT(F262,3)*1</f>
        <v>800</v>
      </c>
      <c r="D262" s="16"/>
      <c r="E262" s="16"/>
      <c r="F262" s="87" t="s">
        <v>71</v>
      </c>
      <c r="G262" s="85">
        <f t="shared" ref="G262:J262" si="450">G236</f>
        <v>3.5</v>
      </c>
      <c r="H262" s="85" t="str">
        <f t="shared" si="450"/>
        <v>3,4</v>
      </c>
      <c r="I262" s="85" t="str">
        <f t="shared" si="450"/>
        <v>3,3</v>
      </c>
      <c r="J262" s="85" t="str">
        <f t="shared" si="450"/>
        <v>3,2</v>
      </c>
      <c r="K262" s="16" t="e">
        <f t="shared" ref="K262:K279" si="451">IF(AND($AC$10&gt;=L262,$AC$10&lt;M262),1)</f>
        <v>#DIV/0!</v>
      </c>
      <c r="L262" s="16">
        <f t="shared" ref="L262:L278" si="452">LEFT(O262,3)*1</f>
        <v>600</v>
      </c>
      <c r="M262" s="16">
        <f>RIGHT(O262,3)*1</f>
        <v>800</v>
      </c>
      <c r="N262" s="82"/>
      <c r="O262" s="87" t="s">
        <v>71</v>
      </c>
      <c r="P262" s="84" t="str">
        <f t="shared" ref="P262:S262" si="453">P236</f>
        <v>2,5</v>
      </c>
      <c r="Q262" s="84" t="str">
        <f t="shared" si="453"/>
        <v>2,4</v>
      </c>
      <c r="R262" s="84" t="str">
        <f t="shared" si="453"/>
        <v>2,3</v>
      </c>
      <c r="S262" s="84" t="str">
        <f t="shared" si="453"/>
        <v>2,2</v>
      </c>
      <c r="T262" s="16" t="e">
        <f t="shared" ref="T262:T277" si="454">IF(AND($AC$10&gt;=U262,$AC$10&lt;V262),1)</f>
        <v>#DIV/0!</v>
      </c>
      <c r="U262" s="16">
        <f>LEFT(X262,3)*1</f>
        <v>600</v>
      </c>
      <c r="V262" s="16">
        <f>RIGHT(X262,3)*1</f>
        <v>800</v>
      </c>
      <c r="W262" s="82"/>
      <c r="X262" s="102" t="s">
        <v>71</v>
      </c>
      <c r="Y262" s="101">
        <f t="shared" si="447"/>
        <v>13.7</v>
      </c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6"/>
      <c r="CU262" s="16"/>
      <c r="CV262" s="16"/>
      <c r="CW262" s="16"/>
      <c r="CX262" s="16"/>
      <c r="CY262" s="16"/>
    </row>
    <row r="263" spans="1:103" ht="15.75" hidden="1">
      <c r="A263" s="3" t="e">
        <f t="shared" si="448"/>
        <v>#DIV/0!</v>
      </c>
      <c r="B263" s="3">
        <f t="shared" si="444"/>
        <v>500</v>
      </c>
      <c r="C263" s="3">
        <f t="shared" si="449"/>
        <v>600</v>
      </c>
      <c r="D263" s="16"/>
      <c r="E263" s="16"/>
      <c r="F263" s="87" t="s">
        <v>78</v>
      </c>
      <c r="G263" s="85" t="str">
        <f t="shared" ref="G263:J263" si="455">G237</f>
        <v>3,6</v>
      </c>
      <c r="H263" s="85" t="str">
        <f t="shared" si="455"/>
        <v>3,5</v>
      </c>
      <c r="I263" s="85" t="str">
        <f t="shared" si="455"/>
        <v>3,4</v>
      </c>
      <c r="J263" s="85" t="str">
        <f t="shared" si="455"/>
        <v>3,3</v>
      </c>
      <c r="K263" s="16" t="e">
        <f t="shared" si="451"/>
        <v>#DIV/0!</v>
      </c>
      <c r="L263" s="16">
        <f t="shared" si="452"/>
        <v>400</v>
      </c>
      <c r="M263" s="16">
        <f t="shared" ref="M263:M280" si="456">RIGHT(O263,3)*1</f>
        <v>600</v>
      </c>
      <c r="N263" s="82"/>
      <c r="O263" s="87" t="s">
        <v>76</v>
      </c>
      <c r="P263" s="84" t="str">
        <f t="shared" ref="P263:S263" si="457">P237</f>
        <v>2,6</v>
      </c>
      <c r="Q263" s="84" t="str">
        <f t="shared" si="457"/>
        <v>2,5</v>
      </c>
      <c r="R263" s="84" t="str">
        <f t="shared" si="457"/>
        <v>2,4</v>
      </c>
      <c r="S263" s="84" t="str">
        <f t="shared" si="457"/>
        <v>2,3</v>
      </c>
      <c r="T263" s="16" t="e">
        <f t="shared" si="454"/>
        <v>#DIV/0!</v>
      </c>
      <c r="U263" s="16">
        <f t="shared" ref="U263:U278" si="458">LEFT(X263,3)*1</f>
        <v>500</v>
      </c>
      <c r="V263" s="16">
        <f t="shared" ref="V263:V277" si="459">RIGHT(X263,3)*1</f>
        <v>600</v>
      </c>
      <c r="W263" s="82"/>
      <c r="X263" s="102" t="s">
        <v>78</v>
      </c>
      <c r="Y263" s="101">
        <f t="shared" si="447"/>
        <v>13.7</v>
      </c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  <c r="CC263" s="16"/>
      <c r="CD263" s="16"/>
      <c r="CE263" s="16"/>
      <c r="CF263" s="16"/>
      <c r="CG263" s="16"/>
      <c r="CH263" s="16"/>
      <c r="CI263" s="16"/>
      <c r="CJ263" s="16"/>
      <c r="CK263" s="16"/>
      <c r="CL263" s="16"/>
      <c r="CM263" s="16"/>
      <c r="CN263" s="16"/>
      <c r="CO263" s="16"/>
      <c r="CP263" s="16"/>
      <c r="CQ263" s="16"/>
      <c r="CR263" s="16"/>
      <c r="CS263" s="16"/>
      <c r="CT263" s="16"/>
      <c r="CU263" s="16"/>
      <c r="CV263" s="16"/>
      <c r="CW263" s="16"/>
      <c r="CX263" s="16"/>
      <c r="CY263" s="16"/>
    </row>
    <row r="264" spans="1:103" ht="15.75" hidden="1">
      <c r="A264" s="3" t="e">
        <f t="shared" si="448"/>
        <v>#DIV/0!</v>
      </c>
      <c r="B264" s="3">
        <f t="shared" si="444"/>
        <v>400</v>
      </c>
      <c r="C264" s="3">
        <f t="shared" si="449"/>
        <v>500</v>
      </c>
      <c r="D264" s="16"/>
      <c r="E264" s="16"/>
      <c r="F264" s="87" t="s">
        <v>83</v>
      </c>
      <c r="G264" s="85" t="str">
        <f t="shared" ref="G264:J264" si="460">G238</f>
        <v>3,7</v>
      </c>
      <c r="H264" s="85" t="str">
        <f t="shared" si="460"/>
        <v>3,6</v>
      </c>
      <c r="I264" s="85" t="str">
        <f t="shared" si="460"/>
        <v>3,5</v>
      </c>
      <c r="J264" s="85" t="str">
        <f t="shared" si="460"/>
        <v>3,4</v>
      </c>
      <c r="K264" s="16" t="e">
        <f t="shared" si="451"/>
        <v>#DIV/0!</v>
      </c>
      <c r="L264" s="16">
        <f t="shared" si="452"/>
        <v>350</v>
      </c>
      <c r="M264" s="16">
        <f t="shared" si="456"/>
        <v>400</v>
      </c>
      <c r="N264" s="82"/>
      <c r="O264" s="87" t="s">
        <v>81</v>
      </c>
      <c r="P264" s="84" t="str">
        <f t="shared" ref="P264:S264" si="461">P238</f>
        <v>2,7</v>
      </c>
      <c r="Q264" s="84" t="str">
        <f t="shared" si="461"/>
        <v>2,6</v>
      </c>
      <c r="R264" s="84" t="str">
        <f t="shared" si="461"/>
        <v>2,5</v>
      </c>
      <c r="S264" s="84" t="str">
        <f t="shared" si="461"/>
        <v>2,4</v>
      </c>
      <c r="T264" s="16" t="e">
        <f t="shared" si="454"/>
        <v>#DIV/0!</v>
      </c>
      <c r="U264" s="16">
        <f t="shared" si="458"/>
        <v>400</v>
      </c>
      <c r="V264" s="16">
        <f t="shared" si="459"/>
        <v>500</v>
      </c>
      <c r="W264" s="82"/>
      <c r="X264" s="102" t="s">
        <v>83</v>
      </c>
      <c r="Y264" s="101">
        <f t="shared" si="447"/>
        <v>13.7</v>
      </c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  <c r="CC264" s="16"/>
      <c r="CD264" s="16"/>
      <c r="CE264" s="16"/>
      <c r="CF264" s="16"/>
      <c r="CG264" s="16"/>
      <c r="CH264" s="16"/>
      <c r="CI264" s="16"/>
      <c r="CJ264" s="16"/>
      <c r="CK264" s="16"/>
      <c r="CL264" s="16"/>
      <c r="CM264" s="16"/>
      <c r="CN264" s="16"/>
      <c r="CO264" s="16"/>
      <c r="CP264" s="16"/>
      <c r="CQ264" s="16"/>
      <c r="CR264" s="16"/>
      <c r="CS264" s="16"/>
      <c r="CT264" s="16"/>
      <c r="CU264" s="16"/>
      <c r="CV264" s="16"/>
      <c r="CW264" s="16"/>
      <c r="CX264" s="16"/>
      <c r="CY264" s="16"/>
    </row>
    <row r="265" spans="1:103" ht="15.75" hidden="1">
      <c r="A265" s="3" t="e">
        <f t="shared" si="448"/>
        <v>#DIV/0!</v>
      </c>
      <c r="B265" s="3">
        <f t="shared" si="444"/>
        <v>300</v>
      </c>
      <c r="C265" s="3">
        <f t="shared" si="449"/>
        <v>400</v>
      </c>
      <c r="D265" s="16"/>
      <c r="E265" s="16"/>
      <c r="F265" s="87" t="s">
        <v>88</v>
      </c>
      <c r="G265" s="85" t="str">
        <f t="shared" ref="G265:J265" si="462">G239</f>
        <v>3,8</v>
      </c>
      <c r="H265" s="85" t="str">
        <f t="shared" si="462"/>
        <v>3,7</v>
      </c>
      <c r="I265" s="85" t="str">
        <f t="shared" si="462"/>
        <v>3,6</v>
      </c>
      <c r="J265" s="85" t="str">
        <f t="shared" si="462"/>
        <v>3,5</v>
      </c>
      <c r="K265" s="16" t="e">
        <f t="shared" si="451"/>
        <v>#DIV/0!</v>
      </c>
      <c r="L265" s="16">
        <f t="shared" si="452"/>
        <v>300</v>
      </c>
      <c r="M265" s="16">
        <f t="shared" si="456"/>
        <v>350</v>
      </c>
      <c r="N265" s="82"/>
      <c r="O265" s="87" t="s">
        <v>86</v>
      </c>
      <c r="P265" s="84" t="str">
        <f t="shared" ref="P265:S265" si="463">P239</f>
        <v>2,8</v>
      </c>
      <c r="Q265" s="84" t="str">
        <f t="shared" si="463"/>
        <v>2,7</v>
      </c>
      <c r="R265" s="84" t="str">
        <f t="shared" si="463"/>
        <v>2,6</v>
      </c>
      <c r="S265" s="84" t="str">
        <f t="shared" si="463"/>
        <v>2,5</v>
      </c>
      <c r="T265" s="16" t="e">
        <f t="shared" si="454"/>
        <v>#DIV/0!</v>
      </c>
      <c r="U265" s="16">
        <f t="shared" si="458"/>
        <v>300</v>
      </c>
      <c r="V265" s="16">
        <f t="shared" si="459"/>
        <v>400</v>
      </c>
      <c r="W265" s="82"/>
      <c r="X265" s="102" t="s">
        <v>88</v>
      </c>
      <c r="Y265" s="101">
        <f t="shared" si="447"/>
        <v>13.7</v>
      </c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  <c r="CC265" s="16"/>
      <c r="CD265" s="16"/>
      <c r="CE265" s="16"/>
      <c r="CF265" s="16"/>
      <c r="CG265" s="16"/>
      <c r="CH265" s="16"/>
      <c r="CI265" s="16"/>
      <c r="CJ265" s="16"/>
      <c r="CK265" s="16"/>
      <c r="CL265" s="16"/>
      <c r="CM265" s="16"/>
      <c r="CN265" s="16"/>
      <c r="CO265" s="16"/>
      <c r="CP265" s="16"/>
      <c r="CQ265" s="16"/>
      <c r="CR265" s="16"/>
      <c r="CS265" s="16"/>
      <c r="CT265" s="16"/>
      <c r="CU265" s="16"/>
      <c r="CV265" s="16"/>
      <c r="CW265" s="16"/>
      <c r="CX265" s="16"/>
      <c r="CY265" s="16"/>
    </row>
    <row r="266" spans="1:103" ht="15.75" hidden="1">
      <c r="A266" s="3" t="e">
        <f t="shared" si="448"/>
        <v>#DIV/0!</v>
      </c>
      <c r="B266" s="3">
        <f t="shared" si="444"/>
        <v>250</v>
      </c>
      <c r="C266" s="3">
        <f t="shared" si="449"/>
        <v>300</v>
      </c>
      <c r="D266" s="16"/>
      <c r="E266" s="16"/>
      <c r="F266" s="87" t="s">
        <v>91</v>
      </c>
      <c r="G266" s="85" t="str">
        <f t="shared" ref="G266:J266" si="464">G240</f>
        <v>3,9</v>
      </c>
      <c r="H266" s="85" t="str">
        <f t="shared" si="464"/>
        <v>3,8</v>
      </c>
      <c r="I266" s="85" t="str">
        <f t="shared" si="464"/>
        <v>3,7</v>
      </c>
      <c r="J266" s="85" t="str">
        <f t="shared" si="464"/>
        <v>3,6</v>
      </c>
      <c r="K266" s="16" t="e">
        <f t="shared" si="451"/>
        <v>#DIV/0!</v>
      </c>
      <c r="L266" s="16">
        <f t="shared" si="452"/>
        <v>250</v>
      </c>
      <c r="M266" s="16">
        <f t="shared" si="456"/>
        <v>300</v>
      </c>
      <c r="N266" s="82"/>
      <c r="O266" s="87" t="s">
        <v>91</v>
      </c>
      <c r="P266" s="84" t="str">
        <f t="shared" ref="P266:S266" si="465">P240</f>
        <v>2,9</v>
      </c>
      <c r="Q266" s="84" t="str">
        <f t="shared" si="465"/>
        <v>2,8</v>
      </c>
      <c r="R266" s="84" t="str">
        <f t="shared" si="465"/>
        <v>2,7</v>
      </c>
      <c r="S266" s="84" t="str">
        <f t="shared" si="465"/>
        <v>2,6</v>
      </c>
      <c r="T266" s="16" t="e">
        <f t="shared" si="454"/>
        <v>#DIV/0!</v>
      </c>
      <c r="U266" s="16">
        <f t="shared" si="458"/>
        <v>250</v>
      </c>
      <c r="V266" s="16">
        <f t="shared" si="459"/>
        <v>300</v>
      </c>
      <c r="W266" s="82"/>
      <c r="X266" s="102" t="s">
        <v>91</v>
      </c>
      <c r="Y266" s="101">
        <f t="shared" si="447"/>
        <v>13.7</v>
      </c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  <c r="CC266" s="16"/>
      <c r="CD266" s="16"/>
      <c r="CE266" s="16"/>
      <c r="CF266" s="16"/>
      <c r="CG266" s="16"/>
      <c r="CH266" s="16"/>
      <c r="CI266" s="16"/>
      <c r="CJ266" s="16"/>
      <c r="CK266" s="16"/>
      <c r="CL266" s="16"/>
      <c r="CM266" s="16"/>
      <c r="CN266" s="16"/>
      <c r="CO266" s="16"/>
      <c r="CP266" s="16"/>
      <c r="CQ266" s="16"/>
      <c r="CR266" s="16"/>
      <c r="CS266" s="16"/>
      <c r="CT266" s="16"/>
      <c r="CU266" s="16"/>
      <c r="CV266" s="16"/>
      <c r="CW266" s="16"/>
      <c r="CX266" s="16"/>
      <c r="CY266" s="16"/>
    </row>
    <row r="267" spans="1:103" ht="15.75" hidden="1">
      <c r="A267" s="3" t="e">
        <f t="shared" si="448"/>
        <v>#DIV/0!</v>
      </c>
      <c r="B267" s="3">
        <f t="shared" si="444"/>
        <v>200</v>
      </c>
      <c r="C267" s="3">
        <f t="shared" si="449"/>
        <v>250</v>
      </c>
      <c r="D267" s="16"/>
      <c r="E267" s="16"/>
      <c r="F267" s="87" t="s">
        <v>95</v>
      </c>
      <c r="G267" s="85">
        <f t="shared" ref="G267:J267" si="466">G241</f>
        <v>4</v>
      </c>
      <c r="H267" s="85" t="str">
        <f t="shared" si="466"/>
        <v>3,9</v>
      </c>
      <c r="I267" s="85" t="str">
        <f t="shared" si="466"/>
        <v>3,8</v>
      </c>
      <c r="J267" s="85" t="str">
        <f t="shared" si="466"/>
        <v>3,7</v>
      </c>
      <c r="K267" s="16" t="e">
        <f t="shared" si="451"/>
        <v>#DIV/0!</v>
      </c>
      <c r="L267" s="16">
        <f t="shared" si="452"/>
        <v>220</v>
      </c>
      <c r="M267" s="16">
        <f t="shared" si="456"/>
        <v>250</v>
      </c>
      <c r="N267" s="82"/>
      <c r="O267" s="87" t="s">
        <v>94</v>
      </c>
      <c r="P267" s="84">
        <f t="shared" ref="P267:S267" si="467">P241</f>
        <v>3</v>
      </c>
      <c r="Q267" s="84" t="str">
        <f t="shared" si="467"/>
        <v>2,9</v>
      </c>
      <c r="R267" s="84" t="str">
        <f t="shared" si="467"/>
        <v>2,8</v>
      </c>
      <c r="S267" s="84" t="str">
        <f t="shared" si="467"/>
        <v>2,7</v>
      </c>
      <c r="T267" s="16" t="e">
        <f t="shared" si="454"/>
        <v>#DIV/0!</v>
      </c>
      <c r="U267" s="16">
        <f t="shared" si="458"/>
        <v>200</v>
      </c>
      <c r="V267" s="16">
        <f t="shared" si="459"/>
        <v>250</v>
      </c>
      <c r="W267" s="82"/>
      <c r="X267" s="102" t="s">
        <v>95</v>
      </c>
      <c r="Y267" s="101">
        <f t="shared" si="447"/>
        <v>13.7</v>
      </c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  <c r="CC267" s="16"/>
      <c r="CD267" s="16"/>
      <c r="CE267" s="16"/>
      <c r="CF267" s="16"/>
      <c r="CG267" s="16"/>
      <c r="CH267" s="16"/>
      <c r="CI267" s="16"/>
      <c r="CJ267" s="16"/>
      <c r="CK267" s="16"/>
      <c r="CL267" s="16"/>
      <c r="CM267" s="16"/>
      <c r="CN267" s="16"/>
      <c r="CO267" s="16"/>
      <c r="CP267" s="16"/>
      <c r="CQ267" s="16"/>
      <c r="CR267" s="16"/>
      <c r="CS267" s="16"/>
      <c r="CT267" s="16"/>
      <c r="CU267" s="16"/>
      <c r="CV267" s="16"/>
      <c r="CW267" s="16"/>
      <c r="CX267" s="16"/>
      <c r="CY267" s="16"/>
    </row>
    <row r="268" spans="1:103" ht="15.75" hidden="1">
      <c r="A268" s="3" t="e">
        <f t="shared" si="448"/>
        <v>#DIV/0!</v>
      </c>
      <c r="B268" s="3">
        <f t="shared" si="444"/>
        <v>190</v>
      </c>
      <c r="C268" s="3">
        <f t="shared" si="449"/>
        <v>200</v>
      </c>
      <c r="D268" s="16"/>
      <c r="E268" s="16"/>
      <c r="F268" s="87" t="s">
        <v>99</v>
      </c>
      <c r="G268" s="85" t="str">
        <f t="shared" ref="G268:J268" si="468">G242</f>
        <v>4,1</v>
      </c>
      <c r="H268" s="85">
        <f t="shared" si="468"/>
        <v>4</v>
      </c>
      <c r="I268" s="85" t="str">
        <f t="shared" si="468"/>
        <v>3,9</v>
      </c>
      <c r="J268" s="85" t="str">
        <f t="shared" si="468"/>
        <v>3,8</v>
      </c>
      <c r="K268" s="16" t="e">
        <f t="shared" si="451"/>
        <v>#DIV/0!</v>
      </c>
      <c r="L268" s="16">
        <f t="shared" si="452"/>
        <v>200</v>
      </c>
      <c r="M268" s="16">
        <f t="shared" si="456"/>
        <v>220</v>
      </c>
      <c r="N268" s="82"/>
      <c r="O268" s="87" t="s">
        <v>98</v>
      </c>
      <c r="P268" s="84" t="str">
        <f t="shared" ref="P268:S268" si="469">P242</f>
        <v>3,1</v>
      </c>
      <c r="Q268" s="84">
        <f t="shared" si="469"/>
        <v>3</v>
      </c>
      <c r="R268" s="84" t="str">
        <f t="shared" si="469"/>
        <v>2,9</v>
      </c>
      <c r="S268" s="84" t="str">
        <f t="shared" si="469"/>
        <v>2,8</v>
      </c>
      <c r="T268" s="16" t="e">
        <f t="shared" si="454"/>
        <v>#DIV/0!</v>
      </c>
      <c r="U268" s="16">
        <f t="shared" si="458"/>
        <v>190</v>
      </c>
      <c r="V268" s="16">
        <f t="shared" si="459"/>
        <v>200</v>
      </c>
      <c r="W268" s="82"/>
      <c r="X268" s="102" t="s">
        <v>99</v>
      </c>
      <c r="Y268" s="101">
        <f t="shared" si="447"/>
        <v>13.8</v>
      </c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  <c r="CC268" s="16"/>
      <c r="CD268" s="16"/>
      <c r="CE268" s="16"/>
      <c r="CF268" s="16"/>
      <c r="CG268" s="16"/>
      <c r="CH268" s="16"/>
      <c r="CI268" s="16"/>
      <c r="CJ268" s="16"/>
      <c r="CK268" s="16"/>
      <c r="CL268" s="16"/>
      <c r="CM268" s="16"/>
      <c r="CN268" s="16"/>
      <c r="CO268" s="16"/>
      <c r="CP268" s="16"/>
      <c r="CQ268" s="16"/>
      <c r="CR268" s="16"/>
      <c r="CS268" s="16"/>
      <c r="CT268" s="16"/>
      <c r="CU268" s="16"/>
      <c r="CV268" s="16"/>
      <c r="CW268" s="16"/>
      <c r="CX268" s="16"/>
      <c r="CY268" s="16"/>
    </row>
    <row r="269" spans="1:103" ht="15.75" hidden="1">
      <c r="A269" s="3" t="e">
        <f t="shared" si="448"/>
        <v>#DIV/0!</v>
      </c>
      <c r="B269" s="3">
        <f t="shared" si="444"/>
        <v>180</v>
      </c>
      <c r="C269" s="3">
        <f t="shared" si="449"/>
        <v>190</v>
      </c>
      <c r="D269" s="16"/>
      <c r="E269" s="16"/>
      <c r="F269" s="87" t="s">
        <v>102</v>
      </c>
      <c r="G269" s="85" t="str">
        <f t="shared" ref="G269:J269" si="470">G243</f>
        <v>4,2</v>
      </c>
      <c r="H269" s="85" t="str">
        <f t="shared" si="470"/>
        <v>4,1</v>
      </c>
      <c r="I269" s="85">
        <f t="shared" si="470"/>
        <v>4</v>
      </c>
      <c r="J269" s="85" t="str">
        <f t="shared" si="470"/>
        <v>3,9</v>
      </c>
      <c r="K269" s="16" t="e">
        <f t="shared" si="451"/>
        <v>#DIV/0!</v>
      </c>
      <c r="L269" s="16">
        <f t="shared" si="452"/>
        <v>190</v>
      </c>
      <c r="M269" s="16">
        <f t="shared" si="456"/>
        <v>200</v>
      </c>
      <c r="N269" s="82"/>
      <c r="O269" s="87" t="s">
        <v>99</v>
      </c>
      <c r="P269" s="84" t="str">
        <f t="shared" ref="P269:S269" si="471">P243</f>
        <v>3,2</v>
      </c>
      <c r="Q269" s="84" t="str">
        <f t="shared" si="471"/>
        <v>3,1</v>
      </c>
      <c r="R269" s="84">
        <f t="shared" si="471"/>
        <v>3</v>
      </c>
      <c r="S269" s="84" t="str">
        <f t="shared" si="471"/>
        <v>2,9</v>
      </c>
      <c r="T269" s="16" t="e">
        <f t="shared" si="454"/>
        <v>#DIV/0!</v>
      </c>
      <c r="U269" s="16">
        <f t="shared" si="458"/>
        <v>180</v>
      </c>
      <c r="V269" s="16">
        <f t="shared" si="459"/>
        <v>190</v>
      </c>
      <c r="W269" s="82"/>
      <c r="X269" s="102" t="s">
        <v>102</v>
      </c>
      <c r="Y269" s="101">
        <f t="shared" si="447"/>
        <v>13.9</v>
      </c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  <c r="CC269" s="16"/>
      <c r="CD269" s="16"/>
      <c r="CE269" s="16"/>
      <c r="CF269" s="16"/>
      <c r="CG269" s="16"/>
      <c r="CH269" s="16"/>
      <c r="CI269" s="16"/>
      <c r="CJ269" s="16"/>
      <c r="CK269" s="16"/>
      <c r="CL269" s="16"/>
      <c r="CM269" s="16"/>
      <c r="CN269" s="16"/>
      <c r="CO269" s="16"/>
      <c r="CP269" s="16"/>
      <c r="CQ269" s="16"/>
      <c r="CR269" s="16"/>
      <c r="CS269" s="16"/>
      <c r="CT269" s="16"/>
      <c r="CU269" s="16"/>
      <c r="CV269" s="16"/>
      <c r="CW269" s="16"/>
      <c r="CX269" s="16"/>
      <c r="CY269" s="16"/>
    </row>
    <row r="270" spans="1:103" ht="15.75" hidden="1">
      <c r="A270" s="3" t="e">
        <f t="shared" si="448"/>
        <v>#DIV/0!</v>
      </c>
      <c r="B270" s="3">
        <f t="shared" si="444"/>
        <v>170</v>
      </c>
      <c r="C270" s="3">
        <f t="shared" si="449"/>
        <v>180</v>
      </c>
      <c r="D270" s="16"/>
      <c r="E270" s="16"/>
      <c r="F270" s="87" t="s">
        <v>105</v>
      </c>
      <c r="G270" s="85" t="str">
        <f t="shared" ref="G270:J270" si="472">G244</f>
        <v>4,3</v>
      </c>
      <c r="H270" s="85" t="str">
        <f t="shared" si="472"/>
        <v>4,2</v>
      </c>
      <c r="I270" s="85" t="str">
        <f t="shared" si="472"/>
        <v>4,1</v>
      </c>
      <c r="J270" s="85">
        <f t="shared" si="472"/>
        <v>4</v>
      </c>
      <c r="K270" s="16" t="e">
        <f t="shared" si="451"/>
        <v>#DIV/0!</v>
      </c>
      <c r="L270" s="16">
        <f t="shared" si="452"/>
        <v>180</v>
      </c>
      <c r="M270" s="16">
        <f t="shared" si="456"/>
        <v>190</v>
      </c>
      <c r="N270" s="82"/>
      <c r="O270" s="87" t="s">
        <v>102</v>
      </c>
      <c r="P270" s="84" t="str">
        <f t="shared" ref="P270:S270" si="473">P244</f>
        <v>3,3</v>
      </c>
      <c r="Q270" s="84" t="str">
        <f t="shared" si="473"/>
        <v>3,2</v>
      </c>
      <c r="R270" s="84" t="str">
        <f t="shared" si="473"/>
        <v>3,1</v>
      </c>
      <c r="S270" s="84">
        <f t="shared" si="473"/>
        <v>3</v>
      </c>
      <c r="T270" s="16" t="e">
        <f t="shared" si="454"/>
        <v>#DIV/0!</v>
      </c>
      <c r="U270" s="16">
        <f t="shared" si="458"/>
        <v>170</v>
      </c>
      <c r="V270" s="16">
        <f t="shared" si="459"/>
        <v>180</v>
      </c>
      <c r="W270" s="82"/>
      <c r="X270" s="102" t="s">
        <v>105</v>
      </c>
      <c r="Y270" s="101">
        <f t="shared" si="447"/>
        <v>14</v>
      </c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  <c r="CC270" s="16"/>
      <c r="CD270" s="16"/>
      <c r="CE270" s="16"/>
      <c r="CF270" s="16"/>
      <c r="CG270" s="16"/>
      <c r="CH270" s="16"/>
      <c r="CI270" s="16"/>
      <c r="CJ270" s="16"/>
      <c r="CK270" s="16"/>
      <c r="CL270" s="16"/>
      <c r="CM270" s="16"/>
      <c r="CN270" s="16"/>
      <c r="CO270" s="16"/>
      <c r="CP270" s="16"/>
      <c r="CQ270" s="16"/>
      <c r="CR270" s="16"/>
      <c r="CS270" s="16"/>
      <c r="CT270" s="16"/>
      <c r="CU270" s="16"/>
      <c r="CV270" s="16"/>
      <c r="CW270" s="16"/>
      <c r="CX270" s="16"/>
      <c r="CY270" s="16"/>
    </row>
    <row r="271" spans="1:103" ht="15.75" hidden="1">
      <c r="A271" s="3" t="e">
        <f t="shared" si="448"/>
        <v>#DIV/0!</v>
      </c>
      <c r="B271" s="3">
        <f t="shared" si="444"/>
        <v>160</v>
      </c>
      <c r="C271" s="3">
        <f t="shared" si="449"/>
        <v>170</v>
      </c>
      <c r="D271" s="16"/>
      <c r="E271" s="16"/>
      <c r="F271" s="87" t="s">
        <v>108</v>
      </c>
      <c r="G271" s="85" t="str">
        <f t="shared" ref="G271:J271" si="474">G245</f>
        <v>4,4</v>
      </c>
      <c r="H271" s="85" t="str">
        <f t="shared" si="474"/>
        <v>4,3</v>
      </c>
      <c r="I271" s="85" t="str">
        <f t="shared" si="474"/>
        <v>4,2</v>
      </c>
      <c r="J271" s="85" t="str">
        <f t="shared" si="474"/>
        <v>4,1</v>
      </c>
      <c r="K271" s="16" t="e">
        <f t="shared" si="451"/>
        <v>#DIV/0!</v>
      </c>
      <c r="L271" s="16">
        <f t="shared" si="452"/>
        <v>170</v>
      </c>
      <c r="M271" s="16">
        <f t="shared" si="456"/>
        <v>180</v>
      </c>
      <c r="N271" s="82"/>
      <c r="O271" s="87" t="s">
        <v>105</v>
      </c>
      <c r="P271" s="84" t="str">
        <f t="shared" ref="P271:S271" si="475">P245</f>
        <v>3,4</v>
      </c>
      <c r="Q271" s="84" t="str">
        <f t="shared" si="475"/>
        <v>3,3</v>
      </c>
      <c r="R271" s="84" t="str">
        <f t="shared" si="475"/>
        <v>3,2</v>
      </c>
      <c r="S271" s="84" t="str">
        <f t="shared" si="475"/>
        <v>3,1</v>
      </c>
      <c r="T271" s="16" t="e">
        <f t="shared" si="454"/>
        <v>#DIV/0!</v>
      </c>
      <c r="U271" s="16">
        <f t="shared" si="458"/>
        <v>160</v>
      </c>
      <c r="V271" s="16">
        <f t="shared" si="459"/>
        <v>170</v>
      </c>
      <c r="W271" s="82"/>
      <c r="X271" s="102" t="s">
        <v>108</v>
      </c>
      <c r="Y271" s="101">
        <f t="shared" si="447"/>
        <v>14.1</v>
      </c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  <c r="CC271" s="16"/>
      <c r="CD271" s="16"/>
      <c r="CE271" s="16"/>
      <c r="CF271" s="16"/>
      <c r="CG271" s="16"/>
      <c r="CH271" s="16"/>
      <c r="CI271" s="16"/>
      <c r="CJ271" s="16"/>
      <c r="CK271" s="16"/>
      <c r="CL271" s="16"/>
      <c r="CM271" s="16"/>
      <c r="CN271" s="16"/>
      <c r="CO271" s="16"/>
      <c r="CP271" s="16"/>
      <c r="CQ271" s="16"/>
      <c r="CR271" s="16"/>
      <c r="CS271" s="16"/>
      <c r="CT271" s="16"/>
      <c r="CU271" s="16"/>
      <c r="CV271" s="16"/>
      <c r="CW271" s="16"/>
      <c r="CX271" s="16"/>
      <c r="CY271" s="16"/>
    </row>
    <row r="272" spans="1:103" ht="15.75" hidden="1">
      <c r="A272" s="3" t="e">
        <f t="shared" si="448"/>
        <v>#DIV/0!</v>
      </c>
      <c r="B272" s="3">
        <f t="shared" si="444"/>
        <v>150</v>
      </c>
      <c r="C272" s="3">
        <f t="shared" si="449"/>
        <v>160</v>
      </c>
      <c r="D272" s="16"/>
      <c r="E272" s="16"/>
      <c r="F272" s="87" t="s">
        <v>111</v>
      </c>
      <c r="G272" s="85" t="str">
        <f t="shared" ref="G272:J272" si="476">G246</f>
        <v>4,5</v>
      </c>
      <c r="H272" s="85" t="str">
        <f t="shared" si="476"/>
        <v>4,4</v>
      </c>
      <c r="I272" s="85" t="str">
        <f t="shared" si="476"/>
        <v>4,3</v>
      </c>
      <c r="J272" s="85" t="str">
        <f t="shared" si="476"/>
        <v>4,2</v>
      </c>
      <c r="K272" s="16" t="e">
        <f t="shared" si="451"/>
        <v>#DIV/0!</v>
      </c>
      <c r="L272" s="16">
        <f t="shared" si="452"/>
        <v>160</v>
      </c>
      <c r="M272" s="16">
        <f t="shared" si="456"/>
        <v>170</v>
      </c>
      <c r="N272" s="82"/>
      <c r="O272" s="87" t="s">
        <v>108</v>
      </c>
      <c r="P272" s="84" t="str">
        <f t="shared" ref="P272:S272" si="477">P246</f>
        <v>3,5</v>
      </c>
      <c r="Q272" s="84" t="str">
        <f t="shared" si="477"/>
        <v>3,4</v>
      </c>
      <c r="R272" s="84" t="str">
        <f t="shared" si="477"/>
        <v>3,3</v>
      </c>
      <c r="S272" s="84" t="str">
        <f t="shared" si="477"/>
        <v>3,2</v>
      </c>
      <c r="T272" s="16" t="e">
        <f t="shared" si="454"/>
        <v>#DIV/0!</v>
      </c>
      <c r="U272" s="16">
        <f t="shared" si="458"/>
        <v>150</v>
      </c>
      <c r="V272" s="16">
        <f t="shared" si="459"/>
        <v>160</v>
      </c>
      <c r="W272" s="82"/>
      <c r="X272" s="102" t="s">
        <v>111</v>
      </c>
      <c r="Y272" s="101">
        <f t="shared" si="447"/>
        <v>14.2</v>
      </c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  <c r="CC272" s="16"/>
      <c r="CD272" s="16"/>
      <c r="CE272" s="16"/>
      <c r="CF272" s="16"/>
      <c r="CG272" s="16"/>
      <c r="CH272" s="16"/>
      <c r="CI272" s="16"/>
      <c r="CJ272" s="16"/>
      <c r="CK272" s="16"/>
      <c r="CL272" s="16"/>
      <c r="CM272" s="16"/>
      <c r="CN272" s="16"/>
      <c r="CO272" s="16"/>
      <c r="CP272" s="16"/>
      <c r="CQ272" s="16"/>
      <c r="CR272" s="16"/>
      <c r="CS272" s="16"/>
      <c r="CT272" s="16"/>
      <c r="CU272" s="16"/>
      <c r="CV272" s="16"/>
      <c r="CW272" s="16"/>
      <c r="CX272" s="16"/>
      <c r="CY272" s="16"/>
    </row>
    <row r="273" spans="1:103" ht="15.75" hidden="1">
      <c r="A273" s="3" t="e">
        <f t="shared" si="448"/>
        <v>#DIV/0!</v>
      </c>
      <c r="B273" s="3">
        <f t="shared" si="444"/>
        <v>140</v>
      </c>
      <c r="C273" s="3">
        <f t="shared" si="449"/>
        <v>150</v>
      </c>
      <c r="D273" s="16"/>
      <c r="E273" s="16"/>
      <c r="F273" s="87" t="s">
        <v>114</v>
      </c>
      <c r="G273" s="85" t="str">
        <f t="shared" ref="G273:J273" si="478">G247</f>
        <v>4,6</v>
      </c>
      <c r="H273" s="85" t="str">
        <f t="shared" si="478"/>
        <v>4,5</v>
      </c>
      <c r="I273" s="85" t="str">
        <f t="shared" si="478"/>
        <v>4,4</v>
      </c>
      <c r="J273" s="85" t="str">
        <f t="shared" si="478"/>
        <v>4,3</v>
      </c>
      <c r="K273" s="16" t="e">
        <f t="shared" si="451"/>
        <v>#DIV/0!</v>
      </c>
      <c r="L273" s="16">
        <f t="shared" si="452"/>
        <v>150</v>
      </c>
      <c r="M273" s="16">
        <f t="shared" si="456"/>
        <v>160</v>
      </c>
      <c r="N273" s="82"/>
      <c r="O273" s="87" t="s">
        <v>111</v>
      </c>
      <c r="P273" s="84" t="str">
        <f t="shared" ref="P273:S273" si="479">P247</f>
        <v>3,6</v>
      </c>
      <c r="Q273" s="84" t="str">
        <f t="shared" si="479"/>
        <v>3,5</v>
      </c>
      <c r="R273" s="84" t="str">
        <f t="shared" si="479"/>
        <v>3,4</v>
      </c>
      <c r="S273" s="84" t="str">
        <f t="shared" si="479"/>
        <v>3,3</v>
      </c>
      <c r="T273" s="16" t="e">
        <f t="shared" si="454"/>
        <v>#DIV/0!</v>
      </c>
      <c r="U273" s="16">
        <f t="shared" si="458"/>
        <v>140</v>
      </c>
      <c r="V273" s="16">
        <f t="shared" si="459"/>
        <v>150</v>
      </c>
      <c r="W273" s="82"/>
      <c r="X273" s="102" t="s">
        <v>114</v>
      </c>
      <c r="Y273" s="101">
        <f t="shared" si="447"/>
        <v>14.3</v>
      </c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  <c r="CC273" s="16"/>
      <c r="CD273" s="16"/>
      <c r="CE273" s="16"/>
      <c r="CF273" s="16"/>
      <c r="CG273" s="16"/>
      <c r="CH273" s="16"/>
      <c r="CI273" s="16"/>
      <c r="CJ273" s="16"/>
      <c r="CK273" s="16"/>
      <c r="CL273" s="16"/>
      <c r="CM273" s="16"/>
      <c r="CN273" s="16"/>
      <c r="CO273" s="16"/>
      <c r="CP273" s="16"/>
      <c r="CQ273" s="16"/>
      <c r="CR273" s="16"/>
      <c r="CS273" s="16"/>
      <c r="CT273" s="16"/>
      <c r="CU273" s="16"/>
      <c r="CV273" s="16"/>
      <c r="CW273" s="16"/>
      <c r="CX273" s="16"/>
      <c r="CY273" s="16"/>
    </row>
    <row r="274" spans="1:103" ht="15.75" hidden="1">
      <c r="A274" s="3" t="e">
        <f t="shared" si="448"/>
        <v>#DIV/0!</v>
      </c>
      <c r="B274" s="3">
        <f t="shared" si="444"/>
        <v>130</v>
      </c>
      <c r="C274" s="3">
        <f t="shared" si="449"/>
        <v>140</v>
      </c>
      <c r="D274" s="16"/>
      <c r="E274" s="16"/>
      <c r="F274" s="87" t="s">
        <v>117</v>
      </c>
      <c r="G274" s="85" t="str">
        <f t="shared" ref="G274:J274" si="480">G248</f>
        <v>4,7</v>
      </c>
      <c r="H274" s="85" t="str">
        <f t="shared" si="480"/>
        <v>4,6</v>
      </c>
      <c r="I274" s="85" t="str">
        <f t="shared" si="480"/>
        <v>4,5</v>
      </c>
      <c r="J274" s="85" t="str">
        <f t="shared" si="480"/>
        <v>4,4</v>
      </c>
      <c r="K274" s="16" t="e">
        <f t="shared" si="451"/>
        <v>#DIV/0!</v>
      </c>
      <c r="L274" s="16">
        <f t="shared" si="452"/>
        <v>140</v>
      </c>
      <c r="M274" s="16">
        <f t="shared" si="456"/>
        <v>150</v>
      </c>
      <c r="N274" s="82"/>
      <c r="O274" s="87" t="s">
        <v>114</v>
      </c>
      <c r="P274" s="84" t="str">
        <f t="shared" ref="P274:S274" si="481">P248</f>
        <v>3,7</v>
      </c>
      <c r="Q274" s="84" t="str">
        <f t="shared" si="481"/>
        <v>3,6</v>
      </c>
      <c r="R274" s="84" t="str">
        <f t="shared" si="481"/>
        <v>3,5</v>
      </c>
      <c r="S274" s="84" t="str">
        <f t="shared" si="481"/>
        <v>3,4</v>
      </c>
      <c r="T274" s="16" t="e">
        <f t="shared" si="454"/>
        <v>#DIV/0!</v>
      </c>
      <c r="U274" s="16">
        <f t="shared" si="458"/>
        <v>130</v>
      </c>
      <c r="V274" s="16">
        <f t="shared" si="459"/>
        <v>140</v>
      </c>
      <c r="W274" s="82"/>
      <c r="X274" s="102" t="s">
        <v>117</v>
      </c>
      <c r="Y274" s="101">
        <f t="shared" si="447"/>
        <v>14.4</v>
      </c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  <c r="CC274" s="16"/>
      <c r="CD274" s="16"/>
      <c r="CE274" s="16"/>
      <c r="CF274" s="16"/>
      <c r="CG274" s="16"/>
      <c r="CH274" s="16"/>
      <c r="CI274" s="16"/>
      <c r="CJ274" s="16"/>
      <c r="CK274" s="16"/>
      <c r="CL274" s="16"/>
      <c r="CM274" s="16"/>
      <c r="CN274" s="16"/>
      <c r="CO274" s="16"/>
      <c r="CP274" s="16"/>
      <c r="CQ274" s="16"/>
      <c r="CR274" s="16"/>
      <c r="CS274" s="16"/>
      <c r="CT274" s="16"/>
      <c r="CU274" s="16"/>
      <c r="CV274" s="16"/>
      <c r="CW274" s="16"/>
      <c r="CX274" s="16"/>
      <c r="CY274" s="16"/>
    </row>
    <row r="275" spans="1:103" ht="15.75" hidden="1">
      <c r="A275" s="3" t="e">
        <f t="shared" si="448"/>
        <v>#DIV/0!</v>
      </c>
      <c r="B275" s="3">
        <f t="shared" si="444"/>
        <v>120</v>
      </c>
      <c r="C275" s="3">
        <f t="shared" si="449"/>
        <v>130</v>
      </c>
      <c r="D275" s="16"/>
      <c r="E275" s="16"/>
      <c r="F275" s="87" t="s">
        <v>120</v>
      </c>
      <c r="G275" s="85" t="str">
        <f t="shared" ref="G275:J275" si="482">G249</f>
        <v>4,8</v>
      </c>
      <c r="H275" s="85" t="str">
        <f t="shared" si="482"/>
        <v>4,7</v>
      </c>
      <c r="I275" s="85" t="str">
        <f t="shared" si="482"/>
        <v>4,6</v>
      </c>
      <c r="J275" s="85" t="str">
        <f t="shared" si="482"/>
        <v>4,5</v>
      </c>
      <c r="K275" s="16" t="e">
        <f t="shared" si="451"/>
        <v>#DIV/0!</v>
      </c>
      <c r="L275" s="16">
        <f t="shared" si="452"/>
        <v>130</v>
      </c>
      <c r="M275" s="16">
        <f t="shared" si="456"/>
        <v>140</v>
      </c>
      <c r="N275" s="82"/>
      <c r="O275" s="87" t="s">
        <v>117</v>
      </c>
      <c r="P275" s="84" t="str">
        <f t="shared" ref="P275:S275" si="483">P249</f>
        <v>3,8</v>
      </c>
      <c r="Q275" s="84" t="str">
        <f t="shared" si="483"/>
        <v>3,7</v>
      </c>
      <c r="R275" s="84" t="str">
        <f t="shared" si="483"/>
        <v>3,6</v>
      </c>
      <c r="S275" s="84" t="str">
        <f t="shared" si="483"/>
        <v>3,5</v>
      </c>
      <c r="T275" s="16" t="e">
        <f t="shared" si="454"/>
        <v>#DIV/0!</v>
      </c>
      <c r="U275" s="16">
        <f t="shared" si="458"/>
        <v>120</v>
      </c>
      <c r="V275" s="16">
        <f t="shared" si="459"/>
        <v>130</v>
      </c>
      <c r="W275" s="82"/>
      <c r="X275" s="102" t="s">
        <v>120</v>
      </c>
      <c r="Y275" s="101">
        <f t="shared" si="447"/>
        <v>14.5</v>
      </c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  <c r="CC275" s="16"/>
      <c r="CD275" s="16"/>
      <c r="CE275" s="16"/>
      <c r="CF275" s="16"/>
      <c r="CG275" s="16"/>
      <c r="CH275" s="16"/>
      <c r="CI275" s="16"/>
      <c r="CJ275" s="16"/>
      <c r="CK275" s="16"/>
      <c r="CL275" s="16"/>
      <c r="CM275" s="16"/>
      <c r="CN275" s="16"/>
      <c r="CO275" s="16"/>
      <c r="CP275" s="16"/>
      <c r="CQ275" s="16"/>
      <c r="CR275" s="16"/>
      <c r="CS275" s="16"/>
      <c r="CT275" s="16"/>
      <c r="CU275" s="16"/>
      <c r="CV275" s="16"/>
      <c r="CW275" s="16"/>
      <c r="CX275" s="16"/>
      <c r="CY275" s="16"/>
    </row>
    <row r="276" spans="1:103" ht="15.75" hidden="1">
      <c r="A276" s="3" t="e">
        <f t="shared" si="448"/>
        <v>#DIV/0!</v>
      </c>
      <c r="B276" s="3">
        <f t="shared" si="444"/>
        <v>110</v>
      </c>
      <c r="C276" s="3">
        <f t="shared" si="449"/>
        <v>120</v>
      </c>
      <c r="D276" s="16"/>
      <c r="E276" s="16"/>
      <c r="F276" s="87" t="s">
        <v>123</v>
      </c>
      <c r="G276" s="85" t="str">
        <f t="shared" ref="G276:J276" si="484">G250</f>
        <v>4,9</v>
      </c>
      <c r="H276" s="85" t="str">
        <f t="shared" si="484"/>
        <v>4,8</v>
      </c>
      <c r="I276" s="85" t="str">
        <f t="shared" si="484"/>
        <v>4,7</v>
      </c>
      <c r="J276" s="85" t="str">
        <f t="shared" si="484"/>
        <v>4,6</v>
      </c>
      <c r="K276" s="16" t="e">
        <f t="shared" si="451"/>
        <v>#DIV/0!</v>
      </c>
      <c r="L276" s="16">
        <f t="shared" si="452"/>
        <v>120</v>
      </c>
      <c r="M276" s="16">
        <f t="shared" si="456"/>
        <v>130</v>
      </c>
      <c r="N276" s="82"/>
      <c r="O276" s="87" t="s">
        <v>120</v>
      </c>
      <c r="P276" s="84" t="str">
        <f t="shared" ref="P276:S276" si="485">P250</f>
        <v>3,9</v>
      </c>
      <c r="Q276" s="84" t="str">
        <f t="shared" si="485"/>
        <v>3,8</v>
      </c>
      <c r="R276" s="84" t="str">
        <f t="shared" si="485"/>
        <v>3,7</v>
      </c>
      <c r="S276" s="84" t="str">
        <f t="shared" si="485"/>
        <v>3,6</v>
      </c>
      <c r="T276" s="16" t="e">
        <f t="shared" si="454"/>
        <v>#DIV/0!</v>
      </c>
      <c r="U276" s="16">
        <f t="shared" si="458"/>
        <v>110</v>
      </c>
      <c r="V276" s="16">
        <f t="shared" si="459"/>
        <v>120</v>
      </c>
      <c r="W276" s="82"/>
      <c r="X276" s="102" t="s">
        <v>123</v>
      </c>
      <c r="Y276" s="101">
        <f t="shared" si="447"/>
        <v>14.6</v>
      </c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  <c r="CC276" s="16"/>
      <c r="CD276" s="16"/>
      <c r="CE276" s="16"/>
      <c r="CF276" s="16"/>
      <c r="CG276" s="16"/>
      <c r="CH276" s="16"/>
      <c r="CI276" s="16"/>
      <c r="CJ276" s="16"/>
      <c r="CK276" s="16"/>
      <c r="CL276" s="16"/>
      <c r="CM276" s="16"/>
      <c r="CN276" s="16"/>
      <c r="CO276" s="16"/>
      <c r="CP276" s="16"/>
      <c r="CQ276" s="16"/>
      <c r="CR276" s="16"/>
      <c r="CS276" s="16"/>
      <c r="CT276" s="16"/>
      <c r="CU276" s="16"/>
      <c r="CV276" s="16"/>
      <c r="CW276" s="16"/>
      <c r="CX276" s="16"/>
      <c r="CY276" s="16"/>
    </row>
    <row r="277" spans="1:103" ht="15.75" hidden="1">
      <c r="A277" s="3" t="e">
        <f t="shared" si="448"/>
        <v>#DIV/0!</v>
      </c>
      <c r="B277" s="3">
        <f t="shared" si="444"/>
        <v>100</v>
      </c>
      <c r="C277" s="3">
        <f t="shared" si="449"/>
        <v>110</v>
      </c>
      <c r="D277" s="16"/>
      <c r="E277" s="16"/>
      <c r="F277" s="87" t="s">
        <v>125</v>
      </c>
      <c r="G277" s="85">
        <f t="shared" ref="G277:J277" si="486">G251</f>
        <v>5</v>
      </c>
      <c r="H277" s="85" t="str">
        <f t="shared" si="486"/>
        <v>4,9</v>
      </c>
      <c r="I277" s="85" t="str">
        <f t="shared" si="486"/>
        <v>4,8</v>
      </c>
      <c r="J277" s="85" t="str">
        <f t="shared" si="486"/>
        <v>4,7</v>
      </c>
      <c r="K277" s="16" t="e">
        <f t="shared" si="451"/>
        <v>#DIV/0!</v>
      </c>
      <c r="L277" s="16">
        <f t="shared" si="452"/>
        <v>110</v>
      </c>
      <c r="M277" s="16">
        <f t="shared" si="456"/>
        <v>120</v>
      </c>
      <c r="N277" s="82"/>
      <c r="O277" s="87" t="s">
        <v>123</v>
      </c>
      <c r="P277" s="84">
        <f t="shared" ref="P277:S277" si="487">P251</f>
        <v>4</v>
      </c>
      <c r="Q277" s="84" t="str">
        <f t="shared" si="487"/>
        <v>3,9</v>
      </c>
      <c r="R277" s="84" t="str">
        <f t="shared" si="487"/>
        <v>3,8</v>
      </c>
      <c r="S277" s="84" t="str">
        <f t="shared" si="487"/>
        <v>3,7</v>
      </c>
      <c r="T277" s="16" t="e">
        <f t="shared" si="454"/>
        <v>#DIV/0!</v>
      </c>
      <c r="U277" s="16">
        <f t="shared" si="458"/>
        <v>100</v>
      </c>
      <c r="V277" s="16">
        <f t="shared" si="459"/>
        <v>110</v>
      </c>
      <c r="W277" s="82"/>
      <c r="X277" s="102" t="s">
        <v>125</v>
      </c>
      <c r="Y277" s="101">
        <f t="shared" si="447"/>
        <v>14.7</v>
      </c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  <c r="CC277" s="16"/>
      <c r="CD277" s="16"/>
      <c r="CE277" s="16"/>
      <c r="CF277" s="16"/>
      <c r="CG277" s="16"/>
      <c r="CH277" s="16"/>
      <c r="CI277" s="16"/>
      <c r="CJ277" s="16"/>
      <c r="CK277" s="16"/>
      <c r="CL277" s="16"/>
      <c r="CM277" s="16"/>
      <c r="CN277" s="16"/>
      <c r="CO277" s="16"/>
      <c r="CP277" s="16"/>
      <c r="CQ277" s="16"/>
      <c r="CR277" s="16"/>
      <c r="CS277" s="16"/>
      <c r="CT277" s="16"/>
      <c r="CU277" s="16"/>
      <c r="CV277" s="16"/>
      <c r="CW277" s="16"/>
      <c r="CX277" s="16"/>
      <c r="CY277" s="16"/>
    </row>
    <row r="278" spans="1:103" ht="15.75" hidden="1">
      <c r="A278" s="3" t="e">
        <f>IF($AC$10&lt;B278,1)</f>
        <v>#DIV/0!</v>
      </c>
      <c r="B278" s="3">
        <f t="shared" si="444"/>
        <v>100</v>
      </c>
      <c r="D278" s="16"/>
      <c r="E278" s="16"/>
      <c r="F278" s="92" t="s">
        <v>126</v>
      </c>
      <c r="G278" s="85">
        <f t="shared" ref="G278:J278" si="488">G252</f>
        <v>550</v>
      </c>
      <c r="H278" s="85">
        <f t="shared" si="488"/>
        <v>540</v>
      </c>
      <c r="I278" s="85">
        <f t="shared" si="488"/>
        <v>530</v>
      </c>
      <c r="J278" s="85">
        <f t="shared" si="488"/>
        <v>520</v>
      </c>
      <c r="K278" s="16" t="e">
        <f t="shared" si="451"/>
        <v>#DIV/0!</v>
      </c>
      <c r="L278" s="16">
        <f t="shared" si="452"/>
        <v>100</v>
      </c>
      <c r="M278" s="16">
        <f t="shared" si="456"/>
        <v>110</v>
      </c>
      <c r="N278" s="91"/>
      <c r="O278" s="87" t="s">
        <v>125</v>
      </c>
      <c r="P278" s="84" t="str">
        <f t="shared" ref="P278:S278" si="489">P252</f>
        <v>4,1</v>
      </c>
      <c r="Q278" s="84">
        <f t="shared" si="489"/>
        <v>4</v>
      </c>
      <c r="R278" s="84" t="str">
        <f t="shared" si="489"/>
        <v>3,9</v>
      </c>
      <c r="S278" s="84" t="str">
        <f t="shared" si="489"/>
        <v>3,8</v>
      </c>
      <c r="T278" s="16" t="e">
        <f>IF($AC$10&lt;U278,1)</f>
        <v>#DIV/0!</v>
      </c>
      <c r="U278" s="16">
        <f t="shared" si="458"/>
        <v>100</v>
      </c>
      <c r="V278" s="16"/>
      <c r="W278" s="91"/>
      <c r="X278" s="103" t="s">
        <v>126</v>
      </c>
      <c r="Y278" s="101">
        <f t="shared" si="447"/>
        <v>15.7</v>
      </c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  <c r="CC278" s="16"/>
      <c r="CD278" s="16"/>
      <c r="CE278" s="16"/>
      <c r="CF278" s="16"/>
      <c r="CG278" s="16"/>
      <c r="CH278" s="16"/>
      <c r="CI278" s="16"/>
      <c r="CJ278" s="16"/>
      <c r="CK278" s="16"/>
      <c r="CL278" s="16"/>
      <c r="CM278" s="16"/>
      <c r="CN278" s="16"/>
      <c r="CO278" s="16"/>
      <c r="CP278" s="16"/>
      <c r="CQ278" s="16"/>
      <c r="CR278" s="16"/>
      <c r="CS278" s="16"/>
      <c r="CT278" s="16"/>
      <c r="CU278" s="16"/>
      <c r="CV278" s="16"/>
      <c r="CW278" s="16"/>
      <c r="CX278" s="16"/>
      <c r="CY278" s="16"/>
    </row>
    <row r="279" spans="1:103" ht="15.75" hidden="1">
      <c r="D279" s="16"/>
      <c r="E279" s="16"/>
      <c r="F279" s="16"/>
      <c r="G279" s="16"/>
      <c r="H279" s="16"/>
      <c r="I279" s="16"/>
      <c r="J279" s="16"/>
      <c r="K279" s="16" t="e">
        <f t="shared" si="451"/>
        <v>#DIV/0!</v>
      </c>
      <c r="L279" s="16">
        <f>LEFT(O279,2)*1</f>
        <v>50</v>
      </c>
      <c r="M279" s="16">
        <f t="shared" si="456"/>
        <v>100</v>
      </c>
      <c r="N279" s="16"/>
      <c r="O279" s="87" t="s">
        <v>127</v>
      </c>
      <c r="P279" s="84">
        <f t="shared" ref="P279:S279" si="490">P253</f>
        <v>470</v>
      </c>
      <c r="Q279" s="84">
        <f t="shared" si="490"/>
        <v>460</v>
      </c>
      <c r="R279" s="84">
        <f t="shared" si="490"/>
        <v>450</v>
      </c>
      <c r="S279" s="84">
        <f t="shared" si="490"/>
        <v>440</v>
      </c>
      <c r="T279" s="16"/>
      <c r="U279" s="16"/>
      <c r="V279" s="16"/>
      <c r="W279" s="16"/>
      <c r="X279" s="16"/>
      <c r="Y279" s="16"/>
      <c r="Z279" s="124"/>
      <c r="AA279" s="124"/>
      <c r="AB279" s="124"/>
      <c r="AC279" s="124"/>
      <c r="AD279" s="124"/>
      <c r="AE279" s="16"/>
      <c r="AF279" s="125"/>
      <c r="AG279" s="124"/>
      <c r="AH279" s="124"/>
      <c r="AI279" s="124"/>
      <c r="AJ279" s="124"/>
      <c r="AK279" s="124"/>
      <c r="AL279" s="124"/>
      <c r="AM279" s="124"/>
      <c r="AN279" s="124"/>
      <c r="AO279" s="124"/>
      <c r="AP279" s="124"/>
      <c r="AQ279" s="124"/>
      <c r="AR279" s="124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  <c r="CC279" s="16"/>
      <c r="CD279" s="16"/>
      <c r="CE279" s="16"/>
      <c r="CF279" s="16"/>
      <c r="CG279" s="16"/>
      <c r="CH279" s="16"/>
      <c r="CI279" s="16"/>
      <c r="CJ279" s="16"/>
      <c r="CK279" s="16"/>
      <c r="CL279" s="16"/>
      <c r="CM279" s="16"/>
      <c r="CN279" s="16"/>
      <c r="CO279" s="16"/>
      <c r="CP279" s="16"/>
      <c r="CQ279" s="16"/>
      <c r="CR279" s="16"/>
      <c r="CS279" s="16"/>
      <c r="CT279" s="16"/>
      <c r="CU279" s="16"/>
      <c r="CV279" s="16"/>
      <c r="CW279" s="16"/>
      <c r="CX279" s="16"/>
      <c r="CY279" s="16"/>
    </row>
    <row r="280" spans="1:103" ht="15.75" hidden="1">
      <c r="D280" s="16"/>
      <c r="E280" s="16"/>
      <c r="F280" s="16"/>
      <c r="G280" s="16"/>
      <c r="H280" s="16"/>
      <c r="I280" s="16"/>
      <c r="J280" s="16"/>
      <c r="K280" s="16" t="e">
        <f>IF($AC$10&lt;L280,1)</f>
        <v>#DIV/0!</v>
      </c>
      <c r="L280" s="16">
        <f>LEFT(O280,3)*1</f>
        <v>50</v>
      </c>
      <c r="M280" s="16" t="e">
        <f t="shared" si="456"/>
        <v>#VALUE!</v>
      </c>
      <c r="N280" s="16"/>
      <c r="O280" s="92" t="s">
        <v>128</v>
      </c>
      <c r="P280" s="84">
        <f t="shared" ref="P280:S280" si="491">P254</f>
        <v>460</v>
      </c>
      <c r="Q280" s="84">
        <f t="shared" si="491"/>
        <v>450</v>
      </c>
      <c r="R280" s="84">
        <f t="shared" si="491"/>
        <v>400</v>
      </c>
      <c r="S280" s="84">
        <f t="shared" si="491"/>
        <v>390</v>
      </c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  <c r="CC280" s="16"/>
      <c r="CD280" s="16"/>
      <c r="CE280" s="16"/>
      <c r="CF280" s="16"/>
      <c r="CG280" s="16"/>
      <c r="CH280" s="16"/>
      <c r="CI280" s="16"/>
      <c r="CJ280" s="16"/>
      <c r="CK280" s="16"/>
      <c r="CL280" s="16"/>
      <c r="CM280" s="16"/>
      <c r="CN280" s="16"/>
      <c r="CO280" s="16"/>
      <c r="CP280" s="16"/>
      <c r="CQ280" s="16"/>
      <c r="CR280" s="16"/>
      <c r="CS280" s="16"/>
      <c r="CT280" s="16"/>
      <c r="CU280" s="16"/>
      <c r="CV280" s="16"/>
      <c r="CW280" s="16"/>
      <c r="CX280" s="16"/>
      <c r="CY280" s="16"/>
    </row>
    <row r="281" spans="1:103" ht="15.75" hidden="1"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  <c r="CC281" s="16"/>
      <c r="CD281" s="16"/>
      <c r="CE281" s="16"/>
      <c r="CF281" s="16"/>
      <c r="CG281" s="16"/>
      <c r="CH281" s="16"/>
      <c r="CI281" s="16"/>
      <c r="CJ281" s="16"/>
      <c r="CK281" s="16"/>
      <c r="CL281" s="16"/>
      <c r="CM281" s="16"/>
      <c r="CN281" s="16"/>
      <c r="CO281" s="16"/>
      <c r="CP281" s="16"/>
      <c r="CQ281" s="16"/>
      <c r="CR281" s="16"/>
      <c r="CS281" s="16"/>
      <c r="CT281" s="16"/>
      <c r="CU281" s="16"/>
      <c r="CV281" s="16"/>
      <c r="CW281" s="16"/>
      <c r="CX281" s="16"/>
      <c r="CY281" s="16"/>
    </row>
    <row r="282" spans="1:103" ht="15.75" hidden="1">
      <c r="A282" s="3">
        <f>MAX(G282:J282)</f>
        <v>0</v>
      </c>
      <c r="B282" s="3">
        <f>B256+1</f>
        <v>11</v>
      </c>
      <c r="D282" s="16"/>
      <c r="E282" s="16"/>
      <c r="F282" s="43"/>
      <c r="G282" s="43">
        <f>IF(AND($AD$11&gt;=LEFT(G285,1)*1,$AD$11&lt;RIGHT(G285,3)*1),6,0)</f>
        <v>0</v>
      </c>
      <c r="H282" s="43">
        <f>IF(AND($AD$11&gt;=LEFT(H285,3)*1,$AD$11&lt;RIGHT(H285,4)*1),7,0)</f>
        <v>0</v>
      </c>
      <c r="I282" s="43">
        <f>IF(AND($AD$11&gt;=LEFT(I285,4)*1,$AD$11&lt;RIGHT(I285,5)*1),8,0)</f>
        <v>0</v>
      </c>
      <c r="J282" s="43">
        <f>IF($AD$11&gt;=10000,9,0)</f>
        <v>0</v>
      </c>
      <c r="K282" s="16">
        <f>MAX(P282:S282)</f>
        <v>0</v>
      </c>
      <c r="L282" s="16"/>
      <c r="M282" s="16"/>
      <c r="N282" s="16"/>
      <c r="O282" s="43"/>
      <c r="P282" s="43">
        <f>IF(AND($AD$11&gt;=LEFT(P285,1)*1,$AD$11&lt;RIGHT(P285,3)*1),6,0)</f>
        <v>0</v>
      </c>
      <c r="Q282" s="43">
        <f>IF(AND($AD$11&gt;=LEFT(Q285,3)*1,$AD$11&lt;RIGHT(Q285,4)*1),7,0)</f>
        <v>0</v>
      </c>
      <c r="R282" s="43">
        <f>IF(AND($AD$11&gt;=LEFT(R285,4)*1,$AD$11&lt;RIGHT(R285,5)*1),8,0)</f>
        <v>0</v>
      </c>
      <c r="S282" s="43">
        <f>IF($AD$11&gt;=10000,9,0)</f>
        <v>0</v>
      </c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  <c r="CC282" s="16"/>
      <c r="CD282" s="16"/>
      <c r="CE282" s="16"/>
      <c r="CF282" s="16"/>
      <c r="CG282" s="16"/>
      <c r="CH282" s="16"/>
      <c r="CI282" s="16"/>
      <c r="CJ282" s="16"/>
      <c r="CK282" s="16"/>
      <c r="CL282" s="16"/>
      <c r="CM282" s="16"/>
      <c r="CN282" s="16"/>
      <c r="CO282" s="16"/>
      <c r="CP282" s="16"/>
      <c r="CQ282" s="16"/>
      <c r="CR282" s="16"/>
      <c r="CS282" s="16"/>
      <c r="CT282" s="16"/>
      <c r="CU282" s="16"/>
      <c r="CV282" s="16"/>
      <c r="CW282" s="16"/>
      <c r="CX282" s="16"/>
      <c r="CY282" s="16"/>
    </row>
    <row r="283" spans="1:103" ht="36" hidden="1" customHeight="1">
      <c r="D283" s="16"/>
      <c r="E283" s="16"/>
      <c r="F283" s="95" t="s">
        <v>43</v>
      </c>
      <c r="G283" s="126" t="s">
        <v>49</v>
      </c>
      <c r="H283" s="127"/>
      <c r="I283" s="127"/>
      <c r="J283" s="128"/>
      <c r="K283" s="67"/>
      <c r="L283" s="67"/>
      <c r="M283" s="67"/>
      <c r="N283" s="68"/>
      <c r="O283" s="95" t="s">
        <v>44</v>
      </c>
      <c r="P283" s="126" t="s">
        <v>49</v>
      </c>
      <c r="Q283" s="127"/>
      <c r="R283" s="127"/>
      <c r="S283" s="128"/>
      <c r="T283" s="67"/>
      <c r="U283" s="67"/>
      <c r="V283" s="67"/>
      <c r="W283" s="68"/>
      <c r="X283" s="96" t="s">
        <v>45</v>
      </c>
      <c r="Y283" s="97" t="s">
        <v>49</v>
      </c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  <c r="CC283" s="16"/>
      <c r="CD283" s="16"/>
      <c r="CE283" s="16"/>
      <c r="CF283" s="16"/>
      <c r="CG283" s="16"/>
      <c r="CH283" s="16"/>
      <c r="CI283" s="16"/>
      <c r="CJ283" s="16"/>
      <c r="CK283" s="16"/>
      <c r="CL283" s="16"/>
      <c r="CM283" s="16"/>
      <c r="CN283" s="16"/>
      <c r="CO283" s="16"/>
      <c r="CP283" s="16"/>
      <c r="CQ283" s="16"/>
      <c r="CR283" s="16"/>
      <c r="CS283" s="16"/>
      <c r="CT283" s="16"/>
      <c r="CU283" s="16"/>
      <c r="CV283" s="16"/>
      <c r="CW283" s="16"/>
      <c r="CX283" s="16"/>
      <c r="CY283" s="16"/>
    </row>
    <row r="284" spans="1:103" ht="15.75" hidden="1">
      <c r="D284" s="16"/>
      <c r="E284" s="16"/>
      <c r="F284" s="131" t="s">
        <v>50</v>
      </c>
      <c r="G284" s="121" t="s">
        <v>51</v>
      </c>
      <c r="H284" s="122"/>
      <c r="I284" s="122"/>
      <c r="J284" s="123"/>
      <c r="K284" s="71"/>
      <c r="L284" s="71"/>
      <c r="M284" s="71"/>
      <c r="N284" s="72"/>
      <c r="O284" s="131" t="s">
        <v>50</v>
      </c>
      <c r="P284" s="121" t="s">
        <v>51</v>
      </c>
      <c r="Q284" s="122"/>
      <c r="R284" s="122"/>
      <c r="S284" s="123"/>
      <c r="T284" s="71"/>
      <c r="U284" s="71"/>
      <c r="V284" s="71"/>
      <c r="W284" s="72"/>
      <c r="X284" s="129" t="s">
        <v>50</v>
      </c>
      <c r="Y284" s="98" t="s">
        <v>51</v>
      </c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  <c r="CC284" s="16"/>
      <c r="CD284" s="16"/>
      <c r="CE284" s="16"/>
      <c r="CF284" s="16"/>
      <c r="CG284" s="16"/>
      <c r="CH284" s="16"/>
      <c r="CI284" s="16"/>
      <c r="CJ284" s="16"/>
      <c r="CK284" s="16"/>
      <c r="CL284" s="16"/>
      <c r="CM284" s="16"/>
      <c r="CN284" s="16"/>
      <c r="CO284" s="16"/>
      <c r="CP284" s="16"/>
      <c r="CQ284" s="16"/>
      <c r="CR284" s="16"/>
      <c r="CS284" s="16"/>
      <c r="CT284" s="16"/>
      <c r="CU284" s="16"/>
      <c r="CV284" s="16"/>
      <c r="CW284" s="16"/>
      <c r="CX284" s="16"/>
      <c r="CY284" s="16"/>
    </row>
    <row r="285" spans="1:103" ht="15.75" hidden="1">
      <c r="D285" s="16"/>
      <c r="E285" s="16"/>
      <c r="F285" s="132"/>
      <c r="G285" s="77" t="s">
        <v>52</v>
      </c>
      <c r="H285" s="77" t="s">
        <v>53</v>
      </c>
      <c r="I285" s="77" t="s">
        <v>54</v>
      </c>
      <c r="J285" s="77" t="s">
        <v>55</v>
      </c>
      <c r="K285" s="75"/>
      <c r="L285" s="75"/>
      <c r="M285" s="75"/>
      <c r="N285" s="76"/>
      <c r="O285" s="132"/>
      <c r="P285" s="77" t="s">
        <v>52</v>
      </c>
      <c r="Q285" s="77" t="s">
        <v>53</v>
      </c>
      <c r="R285" s="77" t="s">
        <v>54</v>
      </c>
      <c r="S285" s="77" t="s">
        <v>55</v>
      </c>
      <c r="T285" s="75"/>
      <c r="U285" s="75"/>
      <c r="V285" s="75"/>
      <c r="W285" s="76"/>
      <c r="X285" s="130"/>
      <c r="Y285" s="99" t="s">
        <v>56</v>
      </c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  <c r="CC285" s="16"/>
      <c r="CD285" s="16"/>
      <c r="CE285" s="16"/>
      <c r="CF285" s="16"/>
      <c r="CG285" s="16"/>
      <c r="CH285" s="16"/>
      <c r="CI285" s="16"/>
      <c r="CJ285" s="16"/>
      <c r="CK285" s="16"/>
      <c r="CL285" s="16"/>
      <c r="CM285" s="16"/>
      <c r="CN285" s="16"/>
      <c r="CO285" s="16"/>
      <c r="CP285" s="16"/>
      <c r="CQ285" s="16"/>
      <c r="CR285" s="16"/>
      <c r="CS285" s="16"/>
      <c r="CT285" s="16"/>
      <c r="CU285" s="16"/>
      <c r="CV285" s="16"/>
      <c r="CW285" s="16"/>
      <c r="CX285" s="16"/>
      <c r="CY285" s="16"/>
    </row>
    <row r="286" spans="1:103" ht="15.75" hidden="1">
      <c r="A286" s="3" t="e">
        <f>IF($AC$11&gt;1000,1)</f>
        <v>#DIV/0!</v>
      </c>
      <c r="B286" s="3">
        <v>1000</v>
      </c>
      <c r="D286" s="16"/>
      <c r="E286" s="16"/>
      <c r="F286" s="83" t="s">
        <v>57</v>
      </c>
      <c r="G286" s="85" t="str">
        <f>G260</f>
        <v>3,3</v>
      </c>
      <c r="H286" s="85" t="str">
        <f t="shared" ref="H286:J286" si="492">H260</f>
        <v>3,2</v>
      </c>
      <c r="I286" s="85" t="str">
        <f t="shared" si="492"/>
        <v>3,1</v>
      </c>
      <c r="J286" s="85">
        <f t="shared" si="492"/>
        <v>3</v>
      </c>
      <c r="K286" s="16" t="e">
        <f>IF($AC$11&gt;1000,1)</f>
        <v>#DIV/0!</v>
      </c>
      <c r="L286" s="16">
        <v>1000</v>
      </c>
      <c r="M286" s="16"/>
      <c r="N286" s="82"/>
      <c r="O286" s="83" t="s">
        <v>57</v>
      </c>
      <c r="P286" s="84" t="str">
        <f>P260</f>
        <v>2,1</v>
      </c>
      <c r="Q286" s="84">
        <f t="shared" ref="Q286:S286" si="493">Q260</f>
        <v>2</v>
      </c>
      <c r="R286" s="84" t="str">
        <f t="shared" si="493"/>
        <v>1,9</v>
      </c>
      <c r="S286" s="84" t="str">
        <f t="shared" si="493"/>
        <v>1,8</v>
      </c>
      <c r="T286" s="16" t="e">
        <f>IF($AC$11&gt;1000,1)</f>
        <v>#DIV/0!</v>
      </c>
      <c r="U286" s="16">
        <v>1000</v>
      </c>
      <c r="V286" s="16"/>
      <c r="W286" s="82"/>
      <c r="X286" s="100" t="s">
        <v>57</v>
      </c>
      <c r="Y286" s="101">
        <f>Y260</f>
        <v>13.7</v>
      </c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  <c r="CC286" s="16"/>
      <c r="CD286" s="16"/>
      <c r="CE286" s="16"/>
      <c r="CF286" s="16"/>
      <c r="CG286" s="16"/>
      <c r="CH286" s="16"/>
      <c r="CI286" s="16"/>
      <c r="CJ286" s="16"/>
      <c r="CK286" s="16"/>
      <c r="CL286" s="16"/>
      <c r="CM286" s="16"/>
      <c r="CN286" s="16"/>
      <c r="CO286" s="16"/>
      <c r="CP286" s="16"/>
      <c r="CQ286" s="16"/>
      <c r="CR286" s="16"/>
      <c r="CS286" s="16"/>
      <c r="CT286" s="16"/>
      <c r="CU286" s="16"/>
      <c r="CV286" s="16"/>
      <c r="CW286" s="16"/>
      <c r="CX286" s="16"/>
      <c r="CY286" s="16"/>
    </row>
    <row r="287" spans="1:103" ht="15.75" hidden="1">
      <c r="A287" s="3" t="e">
        <f>IF(AND($AC$11&gt;=B287,$AC$11&lt;C287),1)</f>
        <v>#DIV/0!</v>
      </c>
      <c r="B287" s="3">
        <f t="shared" ref="B287:B304" si="494">LEFT(F287,3)*1</f>
        <v>800</v>
      </c>
      <c r="C287" s="3">
        <f>RIGHT(F287,4)*1</f>
        <v>1000</v>
      </c>
      <c r="D287" s="16"/>
      <c r="E287" s="16"/>
      <c r="F287" s="87" t="s">
        <v>66</v>
      </c>
      <c r="G287" s="85" t="str">
        <f t="shared" ref="G287:J287" si="495">G261</f>
        <v>3,4</v>
      </c>
      <c r="H287" s="85" t="str">
        <f t="shared" si="495"/>
        <v>3,3</v>
      </c>
      <c r="I287" s="85" t="str">
        <f t="shared" si="495"/>
        <v>3,2</v>
      </c>
      <c r="J287" s="85" t="str">
        <f t="shared" si="495"/>
        <v>3,1</v>
      </c>
      <c r="K287" s="16" t="e">
        <f>IF(AND($AC$11&gt;=L287,$AC$11&lt;M287),1)</f>
        <v>#DIV/0!</v>
      </c>
      <c r="L287" s="16">
        <f>LEFT(O287,3)*1</f>
        <v>800</v>
      </c>
      <c r="M287" s="16">
        <f>RIGHT(O287,4)*1</f>
        <v>1000</v>
      </c>
      <c r="N287" s="82"/>
      <c r="O287" s="87" t="s">
        <v>66</v>
      </c>
      <c r="P287" s="84" t="str">
        <f t="shared" ref="P287:S287" si="496">P261</f>
        <v>2,3</v>
      </c>
      <c r="Q287" s="84" t="str">
        <f t="shared" si="496"/>
        <v>2,2</v>
      </c>
      <c r="R287" s="84" t="str">
        <f t="shared" si="496"/>
        <v>2,1</v>
      </c>
      <c r="S287" s="84">
        <f t="shared" si="496"/>
        <v>2</v>
      </c>
      <c r="T287" s="16" t="e">
        <f>IF(AND($AC$11&gt;=U287,$AC$11&lt;V287),1)</f>
        <v>#DIV/0!</v>
      </c>
      <c r="U287" s="16">
        <f>LEFT(X287,3)*1</f>
        <v>800</v>
      </c>
      <c r="V287" s="16">
        <f>RIGHT(X287,4)*1</f>
        <v>1000</v>
      </c>
      <c r="W287" s="82"/>
      <c r="X287" s="102" t="s">
        <v>66</v>
      </c>
      <c r="Y287" s="101">
        <f t="shared" ref="Y287:Y304" si="497">Y261</f>
        <v>13.7</v>
      </c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  <c r="CC287" s="16"/>
      <c r="CD287" s="16"/>
      <c r="CE287" s="16"/>
      <c r="CF287" s="16"/>
      <c r="CG287" s="16"/>
      <c r="CH287" s="16"/>
      <c r="CI287" s="16"/>
      <c r="CJ287" s="16"/>
      <c r="CK287" s="16"/>
      <c r="CL287" s="16"/>
      <c r="CM287" s="16"/>
      <c r="CN287" s="16"/>
      <c r="CO287" s="16"/>
      <c r="CP287" s="16"/>
      <c r="CQ287" s="16"/>
      <c r="CR287" s="16"/>
      <c r="CS287" s="16"/>
      <c r="CT287" s="16"/>
      <c r="CU287" s="16"/>
      <c r="CV287" s="16"/>
      <c r="CW287" s="16"/>
      <c r="CX287" s="16"/>
      <c r="CY287" s="16"/>
    </row>
    <row r="288" spans="1:103" ht="15.75" hidden="1">
      <c r="A288" s="3" t="e">
        <f t="shared" ref="A288:A303" si="498">IF(AND($AC$11&gt;=B288,$AC$11&lt;C288),1)</f>
        <v>#DIV/0!</v>
      </c>
      <c r="B288" s="3">
        <f t="shared" si="494"/>
        <v>600</v>
      </c>
      <c r="C288" s="3">
        <f t="shared" ref="C288:C303" si="499">RIGHT(F288,3)*1</f>
        <v>800</v>
      </c>
      <c r="D288" s="16"/>
      <c r="E288" s="16"/>
      <c r="F288" s="87" t="s">
        <v>71</v>
      </c>
      <c r="G288" s="85">
        <f t="shared" ref="G288:J288" si="500">G262</f>
        <v>3.5</v>
      </c>
      <c r="H288" s="85" t="str">
        <f t="shared" si="500"/>
        <v>3,4</v>
      </c>
      <c r="I288" s="85" t="str">
        <f t="shared" si="500"/>
        <v>3,3</v>
      </c>
      <c r="J288" s="85" t="str">
        <f t="shared" si="500"/>
        <v>3,2</v>
      </c>
      <c r="K288" s="16" t="e">
        <f t="shared" ref="K288:K305" si="501">IF(AND($AC$11&gt;=L288,$AC$11&lt;M288),1)</f>
        <v>#DIV/0!</v>
      </c>
      <c r="L288" s="16">
        <f t="shared" ref="L288:L304" si="502">LEFT(O288,3)*1</f>
        <v>600</v>
      </c>
      <c r="M288" s="16">
        <f>RIGHT(O288,3)*1</f>
        <v>800</v>
      </c>
      <c r="N288" s="82"/>
      <c r="O288" s="87" t="s">
        <v>71</v>
      </c>
      <c r="P288" s="84" t="str">
        <f t="shared" ref="P288:S288" si="503">P262</f>
        <v>2,5</v>
      </c>
      <c r="Q288" s="84" t="str">
        <f t="shared" si="503"/>
        <v>2,4</v>
      </c>
      <c r="R288" s="84" t="str">
        <f t="shared" si="503"/>
        <v>2,3</v>
      </c>
      <c r="S288" s="84" t="str">
        <f t="shared" si="503"/>
        <v>2,2</v>
      </c>
      <c r="T288" s="16" t="e">
        <f t="shared" ref="T288:T303" si="504">IF(AND($AC$11&gt;=U288,$AC$11&lt;V288),1)</f>
        <v>#DIV/0!</v>
      </c>
      <c r="U288" s="16">
        <f>LEFT(X288,3)*1</f>
        <v>600</v>
      </c>
      <c r="V288" s="16">
        <f>RIGHT(X288,3)*1</f>
        <v>800</v>
      </c>
      <c r="W288" s="82"/>
      <c r="X288" s="102" t="s">
        <v>71</v>
      </c>
      <c r="Y288" s="101">
        <f t="shared" si="497"/>
        <v>13.7</v>
      </c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  <c r="CC288" s="16"/>
      <c r="CD288" s="16"/>
      <c r="CE288" s="16"/>
      <c r="CF288" s="16"/>
      <c r="CG288" s="16"/>
      <c r="CH288" s="16"/>
      <c r="CI288" s="16"/>
      <c r="CJ288" s="16"/>
      <c r="CK288" s="16"/>
      <c r="CL288" s="16"/>
      <c r="CM288" s="16"/>
      <c r="CN288" s="16"/>
      <c r="CO288" s="16"/>
      <c r="CP288" s="16"/>
      <c r="CQ288" s="16"/>
      <c r="CR288" s="16"/>
      <c r="CS288" s="16"/>
      <c r="CT288" s="16"/>
      <c r="CU288" s="16"/>
      <c r="CV288" s="16"/>
      <c r="CW288" s="16"/>
      <c r="CX288" s="16"/>
      <c r="CY288" s="16"/>
    </row>
    <row r="289" spans="1:103" ht="15.75" hidden="1">
      <c r="A289" s="3" t="e">
        <f t="shared" si="498"/>
        <v>#DIV/0!</v>
      </c>
      <c r="B289" s="3">
        <f t="shared" si="494"/>
        <v>500</v>
      </c>
      <c r="C289" s="3">
        <f t="shared" si="499"/>
        <v>600</v>
      </c>
      <c r="D289" s="16"/>
      <c r="E289" s="16"/>
      <c r="F289" s="87" t="s">
        <v>78</v>
      </c>
      <c r="G289" s="85" t="str">
        <f t="shared" ref="G289:J289" si="505">G263</f>
        <v>3,6</v>
      </c>
      <c r="H289" s="85" t="str">
        <f t="shared" si="505"/>
        <v>3,5</v>
      </c>
      <c r="I289" s="85" t="str">
        <f t="shared" si="505"/>
        <v>3,4</v>
      </c>
      <c r="J289" s="85" t="str">
        <f t="shared" si="505"/>
        <v>3,3</v>
      </c>
      <c r="K289" s="16" t="e">
        <f t="shared" si="501"/>
        <v>#DIV/0!</v>
      </c>
      <c r="L289" s="16">
        <f t="shared" si="502"/>
        <v>400</v>
      </c>
      <c r="M289" s="16">
        <f t="shared" ref="M289:M306" si="506">RIGHT(O289,3)*1</f>
        <v>600</v>
      </c>
      <c r="N289" s="82"/>
      <c r="O289" s="87" t="s">
        <v>76</v>
      </c>
      <c r="P289" s="84" t="str">
        <f t="shared" ref="P289:S289" si="507">P263</f>
        <v>2,6</v>
      </c>
      <c r="Q289" s="84" t="str">
        <f t="shared" si="507"/>
        <v>2,5</v>
      </c>
      <c r="R289" s="84" t="str">
        <f t="shared" si="507"/>
        <v>2,4</v>
      </c>
      <c r="S289" s="84" t="str">
        <f t="shared" si="507"/>
        <v>2,3</v>
      </c>
      <c r="T289" s="16" t="e">
        <f t="shared" si="504"/>
        <v>#DIV/0!</v>
      </c>
      <c r="U289" s="16">
        <f t="shared" ref="U289:U304" si="508">LEFT(X289,3)*1</f>
        <v>500</v>
      </c>
      <c r="V289" s="16">
        <f t="shared" ref="V289:V303" si="509">RIGHT(X289,3)*1</f>
        <v>600</v>
      </c>
      <c r="W289" s="82"/>
      <c r="X289" s="102" t="s">
        <v>78</v>
      </c>
      <c r="Y289" s="101">
        <f t="shared" si="497"/>
        <v>13.7</v>
      </c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  <c r="CC289" s="16"/>
      <c r="CD289" s="16"/>
      <c r="CE289" s="16"/>
      <c r="CF289" s="16"/>
      <c r="CG289" s="16"/>
      <c r="CH289" s="16"/>
      <c r="CI289" s="16"/>
      <c r="CJ289" s="16"/>
      <c r="CK289" s="16"/>
      <c r="CL289" s="16"/>
      <c r="CM289" s="16"/>
      <c r="CN289" s="16"/>
      <c r="CO289" s="16"/>
      <c r="CP289" s="16"/>
      <c r="CQ289" s="16"/>
      <c r="CR289" s="16"/>
      <c r="CS289" s="16"/>
      <c r="CT289" s="16"/>
      <c r="CU289" s="16"/>
      <c r="CV289" s="16"/>
      <c r="CW289" s="16"/>
      <c r="CX289" s="16"/>
      <c r="CY289" s="16"/>
    </row>
    <row r="290" spans="1:103" ht="15.75" hidden="1">
      <c r="A290" s="3" t="e">
        <f t="shared" si="498"/>
        <v>#DIV/0!</v>
      </c>
      <c r="B290" s="3">
        <f t="shared" si="494"/>
        <v>400</v>
      </c>
      <c r="C290" s="3">
        <f t="shared" si="499"/>
        <v>500</v>
      </c>
      <c r="D290" s="16"/>
      <c r="E290" s="16"/>
      <c r="F290" s="87" t="s">
        <v>83</v>
      </c>
      <c r="G290" s="85" t="str">
        <f t="shared" ref="G290:J290" si="510">G264</f>
        <v>3,7</v>
      </c>
      <c r="H290" s="85" t="str">
        <f t="shared" si="510"/>
        <v>3,6</v>
      </c>
      <c r="I290" s="85" t="str">
        <f t="shared" si="510"/>
        <v>3,5</v>
      </c>
      <c r="J290" s="85" t="str">
        <f t="shared" si="510"/>
        <v>3,4</v>
      </c>
      <c r="K290" s="16" t="e">
        <f t="shared" si="501"/>
        <v>#DIV/0!</v>
      </c>
      <c r="L290" s="16">
        <f t="shared" si="502"/>
        <v>350</v>
      </c>
      <c r="M290" s="16">
        <f t="shared" si="506"/>
        <v>400</v>
      </c>
      <c r="N290" s="82"/>
      <c r="O290" s="87" t="s">
        <v>81</v>
      </c>
      <c r="P290" s="84" t="str">
        <f t="shared" ref="P290:S290" si="511">P264</f>
        <v>2,7</v>
      </c>
      <c r="Q290" s="84" t="str">
        <f t="shared" si="511"/>
        <v>2,6</v>
      </c>
      <c r="R290" s="84" t="str">
        <f t="shared" si="511"/>
        <v>2,5</v>
      </c>
      <c r="S290" s="84" t="str">
        <f t="shared" si="511"/>
        <v>2,4</v>
      </c>
      <c r="T290" s="16" t="e">
        <f t="shared" si="504"/>
        <v>#DIV/0!</v>
      </c>
      <c r="U290" s="16">
        <f t="shared" si="508"/>
        <v>400</v>
      </c>
      <c r="V290" s="16">
        <f t="shared" si="509"/>
        <v>500</v>
      </c>
      <c r="W290" s="82"/>
      <c r="X290" s="102" t="s">
        <v>83</v>
      </c>
      <c r="Y290" s="101">
        <f t="shared" si="497"/>
        <v>13.7</v>
      </c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  <c r="CC290" s="16"/>
      <c r="CD290" s="16"/>
      <c r="CE290" s="16"/>
      <c r="CF290" s="16"/>
      <c r="CG290" s="16"/>
      <c r="CH290" s="16"/>
      <c r="CI290" s="16"/>
      <c r="CJ290" s="16"/>
      <c r="CK290" s="16"/>
      <c r="CL290" s="16"/>
      <c r="CM290" s="16"/>
      <c r="CN290" s="16"/>
      <c r="CO290" s="16"/>
      <c r="CP290" s="16"/>
      <c r="CQ290" s="16"/>
      <c r="CR290" s="16"/>
      <c r="CS290" s="16"/>
      <c r="CT290" s="16"/>
      <c r="CU290" s="16"/>
      <c r="CV290" s="16"/>
      <c r="CW290" s="16"/>
      <c r="CX290" s="16"/>
      <c r="CY290" s="16"/>
    </row>
    <row r="291" spans="1:103" ht="15.75" hidden="1">
      <c r="A291" s="3" t="e">
        <f t="shared" si="498"/>
        <v>#DIV/0!</v>
      </c>
      <c r="B291" s="3">
        <f t="shared" si="494"/>
        <v>300</v>
      </c>
      <c r="C291" s="3">
        <f t="shared" si="499"/>
        <v>400</v>
      </c>
      <c r="D291" s="16"/>
      <c r="E291" s="16"/>
      <c r="F291" s="87" t="s">
        <v>88</v>
      </c>
      <c r="G291" s="85" t="str">
        <f t="shared" ref="G291:J291" si="512">G265</f>
        <v>3,8</v>
      </c>
      <c r="H291" s="85" t="str">
        <f t="shared" si="512"/>
        <v>3,7</v>
      </c>
      <c r="I291" s="85" t="str">
        <f t="shared" si="512"/>
        <v>3,6</v>
      </c>
      <c r="J291" s="85" t="str">
        <f t="shared" si="512"/>
        <v>3,5</v>
      </c>
      <c r="K291" s="16" t="e">
        <f t="shared" si="501"/>
        <v>#DIV/0!</v>
      </c>
      <c r="L291" s="16">
        <f t="shared" si="502"/>
        <v>300</v>
      </c>
      <c r="M291" s="16">
        <f t="shared" si="506"/>
        <v>350</v>
      </c>
      <c r="N291" s="82"/>
      <c r="O291" s="87" t="s">
        <v>86</v>
      </c>
      <c r="P291" s="84" t="str">
        <f t="shared" ref="P291:S291" si="513">P265</f>
        <v>2,8</v>
      </c>
      <c r="Q291" s="84" t="str">
        <f t="shared" si="513"/>
        <v>2,7</v>
      </c>
      <c r="R291" s="84" t="str">
        <f t="shared" si="513"/>
        <v>2,6</v>
      </c>
      <c r="S291" s="84" t="str">
        <f t="shared" si="513"/>
        <v>2,5</v>
      </c>
      <c r="T291" s="16" t="e">
        <f t="shared" si="504"/>
        <v>#DIV/0!</v>
      </c>
      <c r="U291" s="16">
        <f t="shared" si="508"/>
        <v>300</v>
      </c>
      <c r="V291" s="16">
        <f t="shared" si="509"/>
        <v>400</v>
      </c>
      <c r="W291" s="82"/>
      <c r="X291" s="102" t="s">
        <v>88</v>
      </c>
      <c r="Y291" s="101">
        <f t="shared" si="497"/>
        <v>13.7</v>
      </c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  <c r="CC291" s="16"/>
      <c r="CD291" s="16"/>
      <c r="CE291" s="16"/>
      <c r="CF291" s="16"/>
      <c r="CG291" s="16"/>
      <c r="CH291" s="16"/>
      <c r="CI291" s="16"/>
      <c r="CJ291" s="16"/>
      <c r="CK291" s="16"/>
      <c r="CL291" s="16"/>
      <c r="CM291" s="16"/>
      <c r="CN291" s="16"/>
      <c r="CO291" s="16"/>
      <c r="CP291" s="16"/>
      <c r="CQ291" s="16"/>
      <c r="CR291" s="16"/>
      <c r="CS291" s="16"/>
      <c r="CT291" s="16"/>
      <c r="CU291" s="16"/>
      <c r="CV291" s="16"/>
      <c r="CW291" s="16"/>
      <c r="CX291" s="16"/>
      <c r="CY291" s="16"/>
    </row>
    <row r="292" spans="1:103" ht="15.75" hidden="1">
      <c r="A292" s="3" t="e">
        <f t="shared" si="498"/>
        <v>#DIV/0!</v>
      </c>
      <c r="B292" s="3">
        <f t="shared" si="494"/>
        <v>250</v>
      </c>
      <c r="C292" s="3">
        <f t="shared" si="499"/>
        <v>300</v>
      </c>
      <c r="D292" s="16"/>
      <c r="E292" s="16"/>
      <c r="F292" s="87" t="s">
        <v>91</v>
      </c>
      <c r="G292" s="85" t="str">
        <f t="shared" ref="G292:J292" si="514">G266</f>
        <v>3,9</v>
      </c>
      <c r="H292" s="85" t="str">
        <f t="shared" si="514"/>
        <v>3,8</v>
      </c>
      <c r="I292" s="85" t="str">
        <f t="shared" si="514"/>
        <v>3,7</v>
      </c>
      <c r="J292" s="85" t="str">
        <f t="shared" si="514"/>
        <v>3,6</v>
      </c>
      <c r="K292" s="16" t="e">
        <f t="shared" si="501"/>
        <v>#DIV/0!</v>
      </c>
      <c r="L292" s="16">
        <f t="shared" si="502"/>
        <v>250</v>
      </c>
      <c r="M292" s="16">
        <f t="shared" si="506"/>
        <v>300</v>
      </c>
      <c r="N292" s="82"/>
      <c r="O292" s="87" t="s">
        <v>91</v>
      </c>
      <c r="P292" s="84" t="str">
        <f t="shared" ref="P292:S292" si="515">P266</f>
        <v>2,9</v>
      </c>
      <c r="Q292" s="84" t="str">
        <f t="shared" si="515"/>
        <v>2,8</v>
      </c>
      <c r="R292" s="84" t="str">
        <f t="shared" si="515"/>
        <v>2,7</v>
      </c>
      <c r="S292" s="84" t="str">
        <f t="shared" si="515"/>
        <v>2,6</v>
      </c>
      <c r="T292" s="16" t="e">
        <f t="shared" si="504"/>
        <v>#DIV/0!</v>
      </c>
      <c r="U292" s="16">
        <f t="shared" si="508"/>
        <v>250</v>
      </c>
      <c r="V292" s="16">
        <f t="shared" si="509"/>
        <v>300</v>
      </c>
      <c r="W292" s="82"/>
      <c r="X292" s="102" t="s">
        <v>91</v>
      </c>
      <c r="Y292" s="101">
        <f t="shared" si="497"/>
        <v>13.7</v>
      </c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  <c r="CC292" s="16"/>
      <c r="CD292" s="16"/>
      <c r="CE292" s="16"/>
      <c r="CF292" s="16"/>
      <c r="CG292" s="16"/>
      <c r="CH292" s="16"/>
      <c r="CI292" s="16"/>
      <c r="CJ292" s="16"/>
      <c r="CK292" s="16"/>
      <c r="CL292" s="16"/>
      <c r="CM292" s="16"/>
      <c r="CN292" s="16"/>
      <c r="CO292" s="16"/>
      <c r="CP292" s="16"/>
      <c r="CQ292" s="16"/>
      <c r="CR292" s="16"/>
      <c r="CS292" s="16"/>
      <c r="CT292" s="16"/>
      <c r="CU292" s="16"/>
      <c r="CV292" s="16"/>
      <c r="CW292" s="16"/>
      <c r="CX292" s="16"/>
      <c r="CY292" s="16"/>
    </row>
    <row r="293" spans="1:103" ht="15.75" hidden="1">
      <c r="A293" s="3" t="e">
        <f t="shared" si="498"/>
        <v>#DIV/0!</v>
      </c>
      <c r="B293" s="3">
        <f t="shared" si="494"/>
        <v>200</v>
      </c>
      <c r="C293" s="3">
        <f t="shared" si="499"/>
        <v>250</v>
      </c>
      <c r="D293" s="16"/>
      <c r="E293" s="16"/>
      <c r="F293" s="87" t="s">
        <v>95</v>
      </c>
      <c r="G293" s="85">
        <f t="shared" ref="G293:J293" si="516">G267</f>
        <v>4</v>
      </c>
      <c r="H293" s="85" t="str">
        <f t="shared" si="516"/>
        <v>3,9</v>
      </c>
      <c r="I293" s="85" t="str">
        <f t="shared" si="516"/>
        <v>3,8</v>
      </c>
      <c r="J293" s="85" t="str">
        <f t="shared" si="516"/>
        <v>3,7</v>
      </c>
      <c r="K293" s="16" t="e">
        <f t="shared" si="501"/>
        <v>#DIV/0!</v>
      </c>
      <c r="L293" s="16">
        <f t="shared" si="502"/>
        <v>220</v>
      </c>
      <c r="M293" s="16">
        <f t="shared" si="506"/>
        <v>250</v>
      </c>
      <c r="N293" s="82"/>
      <c r="O293" s="87" t="s">
        <v>94</v>
      </c>
      <c r="P293" s="84">
        <f t="shared" ref="P293:S293" si="517">P267</f>
        <v>3</v>
      </c>
      <c r="Q293" s="84" t="str">
        <f t="shared" si="517"/>
        <v>2,9</v>
      </c>
      <c r="R293" s="84" t="str">
        <f t="shared" si="517"/>
        <v>2,8</v>
      </c>
      <c r="S293" s="84" t="str">
        <f t="shared" si="517"/>
        <v>2,7</v>
      </c>
      <c r="T293" s="16" t="e">
        <f t="shared" si="504"/>
        <v>#DIV/0!</v>
      </c>
      <c r="U293" s="16">
        <f t="shared" si="508"/>
        <v>200</v>
      </c>
      <c r="V293" s="16">
        <f t="shared" si="509"/>
        <v>250</v>
      </c>
      <c r="W293" s="82"/>
      <c r="X293" s="102" t="s">
        <v>95</v>
      </c>
      <c r="Y293" s="101">
        <f t="shared" si="497"/>
        <v>13.7</v>
      </c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  <c r="CC293" s="16"/>
      <c r="CD293" s="16"/>
      <c r="CE293" s="16"/>
      <c r="CF293" s="16"/>
      <c r="CG293" s="16"/>
      <c r="CH293" s="16"/>
      <c r="CI293" s="16"/>
      <c r="CJ293" s="16"/>
      <c r="CK293" s="16"/>
      <c r="CL293" s="16"/>
      <c r="CM293" s="16"/>
      <c r="CN293" s="16"/>
      <c r="CO293" s="16"/>
      <c r="CP293" s="16"/>
      <c r="CQ293" s="16"/>
      <c r="CR293" s="16"/>
      <c r="CS293" s="16"/>
      <c r="CT293" s="16"/>
      <c r="CU293" s="16"/>
      <c r="CV293" s="16"/>
      <c r="CW293" s="16"/>
      <c r="CX293" s="16"/>
      <c r="CY293" s="16"/>
    </row>
    <row r="294" spans="1:103" ht="15.75" hidden="1">
      <c r="A294" s="3" t="e">
        <f t="shared" si="498"/>
        <v>#DIV/0!</v>
      </c>
      <c r="B294" s="3">
        <f t="shared" si="494"/>
        <v>190</v>
      </c>
      <c r="C294" s="3">
        <f t="shared" si="499"/>
        <v>200</v>
      </c>
      <c r="D294" s="16"/>
      <c r="E294" s="16"/>
      <c r="F294" s="87" t="s">
        <v>99</v>
      </c>
      <c r="G294" s="85" t="str">
        <f t="shared" ref="G294:J294" si="518">G268</f>
        <v>4,1</v>
      </c>
      <c r="H294" s="85">
        <f t="shared" si="518"/>
        <v>4</v>
      </c>
      <c r="I294" s="85" t="str">
        <f t="shared" si="518"/>
        <v>3,9</v>
      </c>
      <c r="J294" s="85" t="str">
        <f t="shared" si="518"/>
        <v>3,8</v>
      </c>
      <c r="K294" s="16" t="e">
        <f t="shared" si="501"/>
        <v>#DIV/0!</v>
      </c>
      <c r="L294" s="16">
        <f t="shared" si="502"/>
        <v>200</v>
      </c>
      <c r="M294" s="16">
        <f t="shared" si="506"/>
        <v>220</v>
      </c>
      <c r="N294" s="82"/>
      <c r="O294" s="87" t="s">
        <v>98</v>
      </c>
      <c r="P294" s="84" t="str">
        <f t="shared" ref="P294:S294" si="519">P268</f>
        <v>3,1</v>
      </c>
      <c r="Q294" s="84">
        <f t="shared" si="519"/>
        <v>3</v>
      </c>
      <c r="R294" s="84" t="str">
        <f t="shared" si="519"/>
        <v>2,9</v>
      </c>
      <c r="S294" s="84" t="str">
        <f t="shared" si="519"/>
        <v>2,8</v>
      </c>
      <c r="T294" s="16" t="e">
        <f t="shared" si="504"/>
        <v>#DIV/0!</v>
      </c>
      <c r="U294" s="16">
        <f t="shared" si="508"/>
        <v>190</v>
      </c>
      <c r="V294" s="16">
        <f t="shared" si="509"/>
        <v>200</v>
      </c>
      <c r="W294" s="82"/>
      <c r="X294" s="102" t="s">
        <v>99</v>
      </c>
      <c r="Y294" s="101">
        <f t="shared" si="497"/>
        <v>13.8</v>
      </c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  <c r="CC294" s="16"/>
      <c r="CD294" s="16"/>
      <c r="CE294" s="16"/>
      <c r="CF294" s="16"/>
      <c r="CG294" s="16"/>
      <c r="CH294" s="16"/>
      <c r="CI294" s="16"/>
      <c r="CJ294" s="16"/>
      <c r="CK294" s="16"/>
      <c r="CL294" s="16"/>
      <c r="CM294" s="16"/>
      <c r="CN294" s="16"/>
      <c r="CO294" s="16"/>
      <c r="CP294" s="16"/>
      <c r="CQ294" s="16"/>
      <c r="CR294" s="16"/>
      <c r="CS294" s="16"/>
      <c r="CT294" s="16"/>
      <c r="CU294" s="16"/>
      <c r="CV294" s="16"/>
      <c r="CW294" s="16"/>
      <c r="CX294" s="16"/>
      <c r="CY294" s="16"/>
    </row>
    <row r="295" spans="1:103" ht="15.75" hidden="1">
      <c r="A295" s="3" t="e">
        <f t="shared" si="498"/>
        <v>#DIV/0!</v>
      </c>
      <c r="B295" s="3">
        <f t="shared" si="494"/>
        <v>180</v>
      </c>
      <c r="C295" s="3">
        <f t="shared" si="499"/>
        <v>190</v>
      </c>
      <c r="D295" s="16"/>
      <c r="E295" s="16"/>
      <c r="F295" s="87" t="s">
        <v>102</v>
      </c>
      <c r="G295" s="85" t="str">
        <f t="shared" ref="G295:J295" si="520">G269</f>
        <v>4,2</v>
      </c>
      <c r="H295" s="85" t="str">
        <f t="shared" si="520"/>
        <v>4,1</v>
      </c>
      <c r="I295" s="85">
        <f t="shared" si="520"/>
        <v>4</v>
      </c>
      <c r="J295" s="85" t="str">
        <f t="shared" si="520"/>
        <v>3,9</v>
      </c>
      <c r="K295" s="16" t="e">
        <f t="shared" si="501"/>
        <v>#DIV/0!</v>
      </c>
      <c r="L295" s="16">
        <f t="shared" si="502"/>
        <v>190</v>
      </c>
      <c r="M295" s="16">
        <f t="shared" si="506"/>
        <v>200</v>
      </c>
      <c r="N295" s="82"/>
      <c r="O295" s="87" t="s">
        <v>99</v>
      </c>
      <c r="P295" s="84" t="str">
        <f t="shared" ref="P295:S295" si="521">P269</f>
        <v>3,2</v>
      </c>
      <c r="Q295" s="84" t="str">
        <f t="shared" si="521"/>
        <v>3,1</v>
      </c>
      <c r="R295" s="84">
        <f t="shared" si="521"/>
        <v>3</v>
      </c>
      <c r="S295" s="84" t="str">
        <f t="shared" si="521"/>
        <v>2,9</v>
      </c>
      <c r="T295" s="16" t="e">
        <f t="shared" si="504"/>
        <v>#DIV/0!</v>
      </c>
      <c r="U295" s="16">
        <f t="shared" si="508"/>
        <v>180</v>
      </c>
      <c r="V295" s="16">
        <f t="shared" si="509"/>
        <v>190</v>
      </c>
      <c r="W295" s="82"/>
      <c r="X295" s="102" t="s">
        <v>102</v>
      </c>
      <c r="Y295" s="101">
        <f t="shared" si="497"/>
        <v>13.9</v>
      </c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  <c r="CC295" s="16"/>
      <c r="CD295" s="16"/>
      <c r="CE295" s="16"/>
      <c r="CF295" s="16"/>
      <c r="CG295" s="16"/>
      <c r="CH295" s="16"/>
      <c r="CI295" s="16"/>
      <c r="CJ295" s="16"/>
      <c r="CK295" s="16"/>
      <c r="CL295" s="16"/>
      <c r="CM295" s="16"/>
      <c r="CN295" s="16"/>
      <c r="CO295" s="16"/>
      <c r="CP295" s="16"/>
      <c r="CQ295" s="16"/>
      <c r="CR295" s="16"/>
      <c r="CS295" s="16"/>
      <c r="CT295" s="16"/>
      <c r="CU295" s="16"/>
      <c r="CV295" s="16"/>
      <c r="CW295" s="16"/>
      <c r="CX295" s="16"/>
      <c r="CY295" s="16"/>
    </row>
    <row r="296" spans="1:103" ht="15.75" hidden="1">
      <c r="A296" s="3" t="e">
        <f t="shared" si="498"/>
        <v>#DIV/0!</v>
      </c>
      <c r="B296" s="3">
        <f t="shared" si="494"/>
        <v>170</v>
      </c>
      <c r="C296" s="3">
        <f t="shared" si="499"/>
        <v>180</v>
      </c>
      <c r="D296" s="16"/>
      <c r="E296" s="16"/>
      <c r="F296" s="87" t="s">
        <v>105</v>
      </c>
      <c r="G296" s="85" t="str">
        <f t="shared" ref="G296:J296" si="522">G270</f>
        <v>4,3</v>
      </c>
      <c r="H296" s="85" t="str">
        <f t="shared" si="522"/>
        <v>4,2</v>
      </c>
      <c r="I296" s="85" t="str">
        <f t="shared" si="522"/>
        <v>4,1</v>
      </c>
      <c r="J296" s="85">
        <f t="shared" si="522"/>
        <v>4</v>
      </c>
      <c r="K296" s="16" t="e">
        <f t="shared" si="501"/>
        <v>#DIV/0!</v>
      </c>
      <c r="L296" s="16">
        <f t="shared" si="502"/>
        <v>180</v>
      </c>
      <c r="M296" s="16">
        <f t="shared" si="506"/>
        <v>190</v>
      </c>
      <c r="N296" s="82"/>
      <c r="O296" s="87" t="s">
        <v>102</v>
      </c>
      <c r="P296" s="84" t="str">
        <f t="shared" ref="P296:S296" si="523">P270</f>
        <v>3,3</v>
      </c>
      <c r="Q296" s="84" t="str">
        <f t="shared" si="523"/>
        <v>3,2</v>
      </c>
      <c r="R296" s="84" t="str">
        <f t="shared" si="523"/>
        <v>3,1</v>
      </c>
      <c r="S296" s="84">
        <f t="shared" si="523"/>
        <v>3</v>
      </c>
      <c r="T296" s="16" t="e">
        <f t="shared" si="504"/>
        <v>#DIV/0!</v>
      </c>
      <c r="U296" s="16">
        <f t="shared" si="508"/>
        <v>170</v>
      </c>
      <c r="V296" s="16">
        <f t="shared" si="509"/>
        <v>180</v>
      </c>
      <c r="W296" s="82"/>
      <c r="X296" s="102" t="s">
        <v>105</v>
      </c>
      <c r="Y296" s="101">
        <f t="shared" si="497"/>
        <v>14</v>
      </c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  <c r="CC296" s="16"/>
      <c r="CD296" s="16"/>
      <c r="CE296" s="16"/>
      <c r="CF296" s="16"/>
      <c r="CG296" s="16"/>
      <c r="CH296" s="16"/>
      <c r="CI296" s="16"/>
      <c r="CJ296" s="16"/>
      <c r="CK296" s="16"/>
      <c r="CL296" s="16"/>
      <c r="CM296" s="16"/>
      <c r="CN296" s="16"/>
      <c r="CO296" s="16"/>
      <c r="CP296" s="16"/>
      <c r="CQ296" s="16"/>
      <c r="CR296" s="16"/>
      <c r="CS296" s="16"/>
      <c r="CT296" s="16"/>
      <c r="CU296" s="16"/>
      <c r="CV296" s="16"/>
      <c r="CW296" s="16"/>
      <c r="CX296" s="16"/>
      <c r="CY296" s="16"/>
    </row>
    <row r="297" spans="1:103" ht="15.75" hidden="1">
      <c r="A297" s="3" t="e">
        <f t="shared" si="498"/>
        <v>#DIV/0!</v>
      </c>
      <c r="B297" s="3">
        <f t="shared" si="494"/>
        <v>160</v>
      </c>
      <c r="C297" s="3">
        <f t="shared" si="499"/>
        <v>170</v>
      </c>
      <c r="D297" s="16"/>
      <c r="E297" s="16"/>
      <c r="F297" s="87" t="s">
        <v>108</v>
      </c>
      <c r="G297" s="85" t="str">
        <f t="shared" ref="G297:J297" si="524">G271</f>
        <v>4,4</v>
      </c>
      <c r="H297" s="85" t="str">
        <f t="shared" si="524"/>
        <v>4,3</v>
      </c>
      <c r="I297" s="85" t="str">
        <f t="shared" si="524"/>
        <v>4,2</v>
      </c>
      <c r="J297" s="85" t="str">
        <f t="shared" si="524"/>
        <v>4,1</v>
      </c>
      <c r="K297" s="16" t="e">
        <f t="shared" si="501"/>
        <v>#DIV/0!</v>
      </c>
      <c r="L297" s="16">
        <f t="shared" si="502"/>
        <v>170</v>
      </c>
      <c r="M297" s="16">
        <f t="shared" si="506"/>
        <v>180</v>
      </c>
      <c r="N297" s="82"/>
      <c r="O297" s="87" t="s">
        <v>105</v>
      </c>
      <c r="P297" s="84" t="str">
        <f t="shared" ref="P297:S297" si="525">P271</f>
        <v>3,4</v>
      </c>
      <c r="Q297" s="84" t="str">
        <f t="shared" si="525"/>
        <v>3,3</v>
      </c>
      <c r="R297" s="84" t="str">
        <f t="shared" si="525"/>
        <v>3,2</v>
      </c>
      <c r="S297" s="84" t="str">
        <f t="shared" si="525"/>
        <v>3,1</v>
      </c>
      <c r="T297" s="16" t="e">
        <f t="shared" si="504"/>
        <v>#DIV/0!</v>
      </c>
      <c r="U297" s="16">
        <f t="shared" si="508"/>
        <v>160</v>
      </c>
      <c r="V297" s="16">
        <f t="shared" si="509"/>
        <v>170</v>
      </c>
      <c r="W297" s="82"/>
      <c r="X297" s="102" t="s">
        <v>108</v>
      </c>
      <c r="Y297" s="101">
        <f t="shared" si="497"/>
        <v>14.1</v>
      </c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  <c r="CC297" s="16"/>
      <c r="CD297" s="16"/>
      <c r="CE297" s="16"/>
      <c r="CF297" s="16"/>
      <c r="CG297" s="16"/>
      <c r="CH297" s="16"/>
      <c r="CI297" s="16"/>
      <c r="CJ297" s="16"/>
      <c r="CK297" s="16"/>
      <c r="CL297" s="16"/>
      <c r="CM297" s="16"/>
      <c r="CN297" s="16"/>
      <c r="CO297" s="16"/>
      <c r="CP297" s="16"/>
      <c r="CQ297" s="16"/>
      <c r="CR297" s="16"/>
      <c r="CS297" s="16"/>
      <c r="CT297" s="16"/>
      <c r="CU297" s="16"/>
      <c r="CV297" s="16"/>
      <c r="CW297" s="16"/>
      <c r="CX297" s="16"/>
      <c r="CY297" s="16"/>
    </row>
    <row r="298" spans="1:103" ht="15.75" hidden="1">
      <c r="A298" s="3" t="e">
        <f t="shared" si="498"/>
        <v>#DIV/0!</v>
      </c>
      <c r="B298" s="3">
        <f t="shared" si="494"/>
        <v>150</v>
      </c>
      <c r="C298" s="3">
        <f t="shared" si="499"/>
        <v>160</v>
      </c>
      <c r="D298" s="16"/>
      <c r="E298" s="16"/>
      <c r="F298" s="87" t="s">
        <v>111</v>
      </c>
      <c r="G298" s="85" t="str">
        <f t="shared" ref="G298:J298" si="526">G272</f>
        <v>4,5</v>
      </c>
      <c r="H298" s="85" t="str">
        <f t="shared" si="526"/>
        <v>4,4</v>
      </c>
      <c r="I298" s="85" t="str">
        <f t="shared" si="526"/>
        <v>4,3</v>
      </c>
      <c r="J298" s="85" t="str">
        <f t="shared" si="526"/>
        <v>4,2</v>
      </c>
      <c r="K298" s="16" t="e">
        <f t="shared" si="501"/>
        <v>#DIV/0!</v>
      </c>
      <c r="L298" s="16">
        <f t="shared" si="502"/>
        <v>160</v>
      </c>
      <c r="M298" s="16">
        <f t="shared" si="506"/>
        <v>170</v>
      </c>
      <c r="N298" s="82"/>
      <c r="O298" s="87" t="s">
        <v>108</v>
      </c>
      <c r="P298" s="84" t="str">
        <f t="shared" ref="P298:S298" si="527">P272</f>
        <v>3,5</v>
      </c>
      <c r="Q298" s="84" t="str">
        <f t="shared" si="527"/>
        <v>3,4</v>
      </c>
      <c r="R298" s="84" t="str">
        <f t="shared" si="527"/>
        <v>3,3</v>
      </c>
      <c r="S298" s="84" t="str">
        <f t="shared" si="527"/>
        <v>3,2</v>
      </c>
      <c r="T298" s="16" t="e">
        <f t="shared" si="504"/>
        <v>#DIV/0!</v>
      </c>
      <c r="U298" s="16">
        <f t="shared" si="508"/>
        <v>150</v>
      </c>
      <c r="V298" s="16">
        <f t="shared" si="509"/>
        <v>160</v>
      </c>
      <c r="W298" s="82"/>
      <c r="X298" s="102" t="s">
        <v>111</v>
      </c>
      <c r="Y298" s="101">
        <f t="shared" si="497"/>
        <v>14.2</v>
      </c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  <c r="CC298" s="16"/>
      <c r="CD298" s="16"/>
      <c r="CE298" s="16"/>
      <c r="CF298" s="16"/>
      <c r="CG298" s="16"/>
      <c r="CH298" s="16"/>
      <c r="CI298" s="16"/>
      <c r="CJ298" s="16"/>
      <c r="CK298" s="16"/>
      <c r="CL298" s="16"/>
      <c r="CM298" s="16"/>
      <c r="CN298" s="16"/>
      <c r="CO298" s="16"/>
      <c r="CP298" s="16"/>
      <c r="CQ298" s="16"/>
      <c r="CR298" s="16"/>
      <c r="CS298" s="16"/>
      <c r="CT298" s="16"/>
      <c r="CU298" s="16"/>
      <c r="CV298" s="16"/>
      <c r="CW298" s="16"/>
      <c r="CX298" s="16"/>
      <c r="CY298" s="16"/>
    </row>
    <row r="299" spans="1:103" ht="15.75" hidden="1">
      <c r="A299" s="3" t="e">
        <f t="shared" si="498"/>
        <v>#DIV/0!</v>
      </c>
      <c r="B299" s="3">
        <f t="shared" si="494"/>
        <v>140</v>
      </c>
      <c r="C299" s="3">
        <f t="shared" si="499"/>
        <v>150</v>
      </c>
      <c r="D299" s="16"/>
      <c r="E299" s="16"/>
      <c r="F299" s="87" t="s">
        <v>114</v>
      </c>
      <c r="G299" s="85" t="str">
        <f t="shared" ref="G299:J299" si="528">G273</f>
        <v>4,6</v>
      </c>
      <c r="H299" s="85" t="str">
        <f t="shared" si="528"/>
        <v>4,5</v>
      </c>
      <c r="I299" s="85" t="str">
        <f t="shared" si="528"/>
        <v>4,4</v>
      </c>
      <c r="J299" s="85" t="str">
        <f t="shared" si="528"/>
        <v>4,3</v>
      </c>
      <c r="K299" s="16" t="e">
        <f t="shared" si="501"/>
        <v>#DIV/0!</v>
      </c>
      <c r="L299" s="16">
        <f t="shared" si="502"/>
        <v>150</v>
      </c>
      <c r="M299" s="16">
        <f t="shared" si="506"/>
        <v>160</v>
      </c>
      <c r="N299" s="82"/>
      <c r="O299" s="87" t="s">
        <v>111</v>
      </c>
      <c r="P299" s="84" t="str">
        <f t="shared" ref="P299:S299" si="529">P273</f>
        <v>3,6</v>
      </c>
      <c r="Q299" s="84" t="str">
        <f t="shared" si="529"/>
        <v>3,5</v>
      </c>
      <c r="R299" s="84" t="str">
        <f t="shared" si="529"/>
        <v>3,4</v>
      </c>
      <c r="S299" s="84" t="str">
        <f t="shared" si="529"/>
        <v>3,3</v>
      </c>
      <c r="T299" s="16" t="e">
        <f t="shared" si="504"/>
        <v>#DIV/0!</v>
      </c>
      <c r="U299" s="16">
        <f t="shared" si="508"/>
        <v>140</v>
      </c>
      <c r="V299" s="16">
        <f t="shared" si="509"/>
        <v>150</v>
      </c>
      <c r="W299" s="82"/>
      <c r="X299" s="102" t="s">
        <v>114</v>
      </c>
      <c r="Y299" s="101">
        <f t="shared" si="497"/>
        <v>14.3</v>
      </c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  <c r="CC299" s="16"/>
      <c r="CD299" s="16"/>
      <c r="CE299" s="16"/>
      <c r="CF299" s="16"/>
      <c r="CG299" s="16"/>
      <c r="CH299" s="16"/>
      <c r="CI299" s="16"/>
      <c r="CJ299" s="16"/>
      <c r="CK299" s="16"/>
      <c r="CL299" s="16"/>
      <c r="CM299" s="16"/>
      <c r="CN299" s="16"/>
      <c r="CO299" s="16"/>
      <c r="CP299" s="16"/>
      <c r="CQ299" s="16"/>
      <c r="CR299" s="16"/>
      <c r="CS299" s="16"/>
      <c r="CT299" s="16"/>
      <c r="CU299" s="16"/>
      <c r="CV299" s="16"/>
      <c r="CW299" s="16"/>
      <c r="CX299" s="16"/>
      <c r="CY299" s="16"/>
    </row>
    <row r="300" spans="1:103" ht="15.75" hidden="1">
      <c r="A300" s="3" t="e">
        <f t="shared" si="498"/>
        <v>#DIV/0!</v>
      </c>
      <c r="B300" s="3">
        <f t="shared" si="494"/>
        <v>130</v>
      </c>
      <c r="C300" s="3">
        <f t="shared" si="499"/>
        <v>140</v>
      </c>
      <c r="D300" s="16"/>
      <c r="E300" s="16"/>
      <c r="F300" s="87" t="s">
        <v>117</v>
      </c>
      <c r="G300" s="85" t="str">
        <f t="shared" ref="G300:J300" si="530">G274</f>
        <v>4,7</v>
      </c>
      <c r="H300" s="85" t="str">
        <f t="shared" si="530"/>
        <v>4,6</v>
      </c>
      <c r="I300" s="85" t="str">
        <f t="shared" si="530"/>
        <v>4,5</v>
      </c>
      <c r="J300" s="85" t="str">
        <f t="shared" si="530"/>
        <v>4,4</v>
      </c>
      <c r="K300" s="16" t="e">
        <f t="shared" si="501"/>
        <v>#DIV/0!</v>
      </c>
      <c r="L300" s="16">
        <f t="shared" si="502"/>
        <v>140</v>
      </c>
      <c r="M300" s="16">
        <f t="shared" si="506"/>
        <v>150</v>
      </c>
      <c r="N300" s="82"/>
      <c r="O300" s="87" t="s">
        <v>114</v>
      </c>
      <c r="P300" s="84" t="str">
        <f t="shared" ref="P300:S300" si="531">P274</f>
        <v>3,7</v>
      </c>
      <c r="Q300" s="84" t="str">
        <f t="shared" si="531"/>
        <v>3,6</v>
      </c>
      <c r="R300" s="84" t="str">
        <f t="shared" si="531"/>
        <v>3,5</v>
      </c>
      <c r="S300" s="84" t="str">
        <f t="shared" si="531"/>
        <v>3,4</v>
      </c>
      <c r="T300" s="16" t="e">
        <f t="shared" si="504"/>
        <v>#DIV/0!</v>
      </c>
      <c r="U300" s="16">
        <f t="shared" si="508"/>
        <v>130</v>
      </c>
      <c r="V300" s="16">
        <f t="shared" si="509"/>
        <v>140</v>
      </c>
      <c r="W300" s="82"/>
      <c r="X300" s="102" t="s">
        <v>117</v>
      </c>
      <c r="Y300" s="101">
        <f t="shared" si="497"/>
        <v>14.4</v>
      </c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  <c r="CC300" s="16"/>
      <c r="CD300" s="16"/>
      <c r="CE300" s="16"/>
      <c r="CF300" s="16"/>
      <c r="CG300" s="16"/>
      <c r="CH300" s="16"/>
      <c r="CI300" s="16"/>
      <c r="CJ300" s="16"/>
      <c r="CK300" s="16"/>
      <c r="CL300" s="16"/>
      <c r="CM300" s="16"/>
      <c r="CN300" s="16"/>
      <c r="CO300" s="16"/>
      <c r="CP300" s="16"/>
      <c r="CQ300" s="16"/>
      <c r="CR300" s="16"/>
      <c r="CS300" s="16"/>
      <c r="CT300" s="16"/>
      <c r="CU300" s="16"/>
      <c r="CV300" s="16"/>
      <c r="CW300" s="16"/>
      <c r="CX300" s="16"/>
      <c r="CY300" s="16"/>
    </row>
    <row r="301" spans="1:103" ht="15.75" hidden="1">
      <c r="A301" s="3" t="e">
        <f t="shared" si="498"/>
        <v>#DIV/0!</v>
      </c>
      <c r="B301" s="3">
        <f t="shared" si="494"/>
        <v>120</v>
      </c>
      <c r="C301" s="3">
        <f t="shared" si="499"/>
        <v>130</v>
      </c>
      <c r="D301" s="16"/>
      <c r="E301" s="16"/>
      <c r="F301" s="87" t="s">
        <v>120</v>
      </c>
      <c r="G301" s="85" t="str">
        <f t="shared" ref="G301:J301" si="532">G275</f>
        <v>4,8</v>
      </c>
      <c r="H301" s="85" t="str">
        <f t="shared" si="532"/>
        <v>4,7</v>
      </c>
      <c r="I301" s="85" t="str">
        <f t="shared" si="532"/>
        <v>4,6</v>
      </c>
      <c r="J301" s="85" t="str">
        <f t="shared" si="532"/>
        <v>4,5</v>
      </c>
      <c r="K301" s="16" t="e">
        <f t="shared" si="501"/>
        <v>#DIV/0!</v>
      </c>
      <c r="L301" s="16">
        <f t="shared" si="502"/>
        <v>130</v>
      </c>
      <c r="M301" s="16">
        <f t="shared" si="506"/>
        <v>140</v>
      </c>
      <c r="N301" s="82"/>
      <c r="O301" s="87" t="s">
        <v>117</v>
      </c>
      <c r="P301" s="84" t="str">
        <f t="shared" ref="P301:S301" si="533">P275</f>
        <v>3,8</v>
      </c>
      <c r="Q301" s="84" t="str">
        <f t="shared" si="533"/>
        <v>3,7</v>
      </c>
      <c r="R301" s="84" t="str">
        <f t="shared" si="533"/>
        <v>3,6</v>
      </c>
      <c r="S301" s="84" t="str">
        <f t="shared" si="533"/>
        <v>3,5</v>
      </c>
      <c r="T301" s="16" t="e">
        <f t="shared" si="504"/>
        <v>#DIV/0!</v>
      </c>
      <c r="U301" s="16">
        <f t="shared" si="508"/>
        <v>120</v>
      </c>
      <c r="V301" s="16">
        <f t="shared" si="509"/>
        <v>130</v>
      </c>
      <c r="W301" s="82"/>
      <c r="X301" s="102" t="s">
        <v>120</v>
      </c>
      <c r="Y301" s="101">
        <f t="shared" si="497"/>
        <v>14.5</v>
      </c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  <c r="CC301" s="16"/>
      <c r="CD301" s="16"/>
      <c r="CE301" s="16"/>
      <c r="CF301" s="16"/>
      <c r="CG301" s="16"/>
      <c r="CH301" s="16"/>
      <c r="CI301" s="16"/>
      <c r="CJ301" s="16"/>
      <c r="CK301" s="16"/>
      <c r="CL301" s="16"/>
      <c r="CM301" s="16"/>
      <c r="CN301" s="16"/>
      <c r="CO301" s="16"/>
      <c r="CP301" s="16"/>
      <c r="CQ301" s="16"/>
      <c r="CR301" s="16"/>
      <c r="CS301" s="16"/>
      <c r="CT301" s="16"/>
      <c r="CU301" s="16"/>
      <c r="CV301" s="16"/>
      <c r="CW301" s="16"/>
      <c r="CX301" s="16"/>
      <c r="CY301" s="16"/>
    </row>
    <row r="302" spans="1:103" ht="15.75" hidden="1">
      <c r="A302" s="3" t="e">
        <f t="shared" si="498"/>
        <v>#DIV/0!</v>
      </c>
      <c r="B302" s="3">
        <f t="shared" si="494"/>
        <v>110</v>
      </c>
      <c r="C302" s="3">
        <f t="shared" si="499"/>
        <v>120</v>
      </c>
      <c r="D302" s="16"/>
      <c r="E302" s="16"/>
      <c r="F302" s="87" t="s">
        <v>123</v>
      </c>
      <c r="G302" s="85" t="str">
        <f t="shared" ref="G302:J302" si="534">G276</f>
        <v>4,9</v>
      </c>
      <c r="H302" s="85" t="str">
        <f t="shared" si="534"/>
        <v>4,8</v>
      </c>
      <c r="I302" s="85" t="str">
        <f t="shared" si="534"/>
        <v>4,7</v>
      </c>
      <c r="J302" s="85" t="str">
        <f t="shared" si="534"/>
        <v>4,6</v>
      </c>
      <c r="K302" s="16" t="e">
        <f t="shared" si="501"/>
        <v>#DIV/0!</v>
      </c>
      <c r="L302" s="16">
        <f t="shared" si="502"/>
        <v>120</v>
      </c>
      <c r="M302" s="16">
        <f t="shared" si="506"/>
        <v>130</v>
      </c>
      <c r="N302" s="82"/>
      <c r="O302" s="87" t="s">
        <v>120</v>
      </c>
      <c r="P302" s="84" t="str">
        <f t="shared" ref="P302:S302" si="535">P276</f>
        <v>3,9</v>
      </c>
      <c r="Q302" s="84" t="str">
        <f t="shared" si="535"/>
        <v>3,8</v>
      </c>
      <c r="R302" s="84" t="str">
        <f t="shared" si="535"/>
        <v>3,7</v>
      </c>
      <c r="S302" s="84" t="str">
        <f t="shared" si="535"/>
        <v>3,6</v>
      </c>
      <c r="T302" s="16" t="e">
        <f t="shared" si="504"/>
        <v>#DIV/0!</v>
      </c>
      <c r="U302" s="16">
        <f t="shared" si="508"/>
        <v>110</v>
      </c>
      <c r="V302" s="16">
        <f t="shared" si="509"/>
        <v>120</v>
      </c>
      <c r="W302" s="82"/>
      <c r="X302" s="102" t="s">
        <v>123</v>
      </c>
      <c r="Y302" s="101">
        <f t="shared" si="497"/>
        <v>14.6</v>
      </c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  <c r="CC302" s="16"/>
      <c r="CD302" s="16"/>
      <c r="CE302" s="16"/>
      <c r="CF302" s="16"/>
      <c r="CG302" s="16"/>
      <c r="CH302" s="16"/>
      <c r="CI302" s="16"/>
      <c r="CJ302" s="16"/>
      <c r="CK302" s="16"/>
      <c r="CL302" s="16"/>
      <c r="CM302" s="16"/>
      <c r="CN302" s="16"/>
      <c r="CO302" s="16"/>
      <c r="CP302" s="16"/>
      <c r="CQ302" s="16"/>
      <c r="CR302" s="16"/>
      <c r="CS302" s="16"/>
      <c r="CT302" s="16"/>
      <c r="CU302" s="16"/>
      <c r="CV302" s="16"/>
      <c r="CW302" s="16"/>
      <c r="CX302" s="16"/>
      <c r="CY302" s="16"/>
    </row>
    <row r="303" spans="1:103" ht="15.75" hidden="1">
      <c r="A303" s="3" t="e">
        <f t="shared" si="498"/>
        <v>#DIV/0!</v>
      </c>
      <c r="B303" s="3">
        <f t="shared" si="494"/>
        <v>100</v>
      </c>
      <c r="C303" s="3">
        <f t="shared" si="499"/>
        <v>110</v>
      </c>
      <c r="D303" s="16"/>
      <c r="E303" s="16"/>
      <c r="F303" s="87" t="s">
        <v>125</v>
      </c>
      <c r="G303" s="85">
        <f t="shared" ref="G303:J303" si="536">G277</f>
        <v>5</v>
      </c>
      <c r="H303" s="85" t="str">
        <f t="shared" si="536"/>
        <v>4,9</v>
      </c>
      <c r="I303" s="85" t="str">
        <f t="shared" si="536"/>
        <v>4,8</v>
      </c>
      <c r="J303" s="85" t="str">
        <f t="shared" si="536"/>
        <v>4,7</v>
      </c>
      <c r="K303" s="16" t="e">
        <f t="shared" si="501"/>
        <v>#DIV/0!</v>
      </c>
      <c r="L303" s="16">
        <f t="shared" si="502"/>
        <v>110</v>
      </c>
      <c r="M303" s="16">
        <f t="shared" si="506"/>
        <v>120</v>
      </c>
      <c r="N303" s="82"/>
      <c r="O303" s="87" t="s">
        <v>123</v>
      </c>
      <c r="P303" s="84">
        <f t="shared" ref="P303:S303" si="537">P277</f>
        <v>4</v>
      </c>
      <c r="Q303" s="84" t="str">
        <f t="shared" si="537"/>
        <v>3,9</v>
      </c>
      <c r="R303" s="84" t="str">
        <f t="shared" si="537"/>
        <v>3,8</v>
      </c>
      <c r="S303" s="84" t="str">
        <f t="shared" si="537"/>
        <v>3,7</v>
      </c>
      <c r="T303" s="16" t="e">
        <f t="shared" si="504"/>
        <v>#DIV/0!</v>
      </c>
      <c r="U303" s="16">
        <f t="shared" si="508"/>
        <v>100</v>
      </c>
      <c r="V303" s="16">
        <f t="shared" si="509"/>
        <v>110</v>
      </c>
      <c r="W303" s="82"/>
      <c r="X303" s="102" t="s">
        <v>125</v>
      </c>
      <c r="Y303" s="101">
        <f t="shared" si="497"/>
        <v>14.7</v>
      </c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  <c r="CC303" s="16"/>
      <c r="CD303" s="16"/>
      <c r="CE303" s="16"/>
      <c r="CF303" s="16"/>
      <c r="CG303" s="16"/>
      <c r="CH303" s="16"/>
      <c r="CI303" s="16"/>
      <c r="CJ303" s="16"/>
      <c r="CK303" s="16"/>
      <c r="CL303" s="16"/>
      <c r="CM303" s="16"/>
      <c r="CN303" s="16"/>
      <c r="CO303" s="16"/>
      <c r="CP303" s="16"/>
      <c r="CQ303" s="16"/>
      <c r="CR303" s="16"/>
      <c r="CS303" s="16"/>
      <c r="CT303" s="16"/>
      <c r="CU303" s="16"/>
      <c r="CV303" s="16"/>
      <c r="CW303" s="16"/>
      <c r="CX303" s="16"/>
      <c r="CY303" s="16"/>
    </row>
    <row r="304" spans="1:103" ht="15.75" hidden="1">
      <c r="A304" s="3" t="e">
        <f>IF($AC$11&lt;B304,1)</f>
        <v>#DIV/0!</v>
      </c>
      <c r="B304" s="3">
        <f t="shared" si="494"/>
        <v>100</v>
      </c>
      <c r="D304" s="16"/>
      <c r="E304" s="16"/>
      <c r="F304" s="92" t="s">
        <v>126</v>
      </c>
      <c r="G304" s="85">
        <f t="shared" ref="G304:J304" si="538">G278</f>
        <v>550</v>
      </c>
      <c r="H304" s="85">
        <f t="shared" si="538"/>
        <v>540</v>
      </c>
      <c r="I304" s="85">
        <f t="shared" si="538"/>
        <v>530</v>
      </c>
      <c r="J304" s="85">
        <f t="shared" si="538"/>
        <v>520</v>
      </c>
      <c r="K304" s="16" t="e">
        <f t="shared" si="501"/>
        <v>#DIV/0!</v>
      </c>
      <c r="L304" s="16">
        <f t="shared" si="502"/>
        <v>100</v>
      </c>
      <c r="M304" s="16">
        <f t="shared" si="506"/>
        <v>110</v>
      </c>
      <c r="N304" s="91"/>
      <c r="O304" s="87" t="s">
        <v>125</v>
      </c>
      <c r="P304" s="84" t="str">
        <f t="shared" ref="P304:S304" si="539">P278</f>
        <v>4,1</v>
      </c>
      <c r="Q304" s="84">
        <f t="shared" si="539"/>
        <v>4</v>
      </c>
      <c r="R304" s="84" t="str">
        <f t="shared" si="539"/>
        <v>3,9</v>
      </c>
      <c r="S304" s="84" t="str">
        <f t="shared" si="539"/>
        <v>3,8</v>
      </c>
      <c r="T304" s="16" t="e">
        <f>IF($AC$11&lt;U304,1)</f>
        <v>#DIV/0!</v>
      </c>
      <c r="U304" s="16">
        <f t="shared" si="508"/>
        <v>100</v>
      </c>
      <c r="V304" s="16"/>
      <c r="W304" s="91"/>
      <c r="X304" s="103" t="s">
        <v>126</v>
      </c>
      <c r="Y304" s="101">
        <f t="shared" si="497"/>
        <v>15.7</v>
      </c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  <c r="CC304" s="16"/>
      <c r="CD304" s="16"/>
      <c r="CE304" s="16"/>
      <c r="CF304" s="16"/>
      <c r="CG304" s="16"/>
      <c r="CH304" s="16"/>
      <c r="CI304" s="16"/>
      <c r="CJ304" s="16"/>
      <c r="CK304" s="16"/>
      <c r="CL304" s="16"/>
      <c r="CM304" s="16"/>
      <c r="CN304" s="16"/>
      <c r="CO304" s="16"/>
      <c r="CP304" s="16"/>
      <c r="CQ304" s="16"/>
      <c r="CR304" s="16"/>
      <c r="CS304" s="16"/>
      <c r="CT304" s="16"/>
      <c r="CU304" s="16"/>
      <c r="CV304" s="16"/>
      <c r="CW304" s="16"/>
      <c r="CX304" s="16"/>
      <c r="CY304" s="16"/>
    </row>
    <row r="305" spans="1:103" ht="15.75" hidden="1">
      <c r="D305" s="16"/>
      <c r="E305" s="16"/>
      <c r="F305" s="16"/>
      <c r="G305" s="16"/>
      <c r="H305" s="16"/>
      <c r="I305" s="16"/>
      <c r="J305" s="16"/>
      <c r="K305" s="16" t="e">
        <f t="shared" si="501"/>
        <v>#DIV/0!</v>
      </c>
      <c r="L305" s="16">
        <f>LEFT(O305,2)*1</f>
        <v>50</v>
      </c>
      <c r="M305" s="16">
        <f t="shared" si="506"/>
        <v>100</v>
      </c>
      <c r="N305" s="16"/>
      <c r="O305" s="87" t="s">
        <v>127</v>
      </c>
      <c r="P305" s="84">
        <f t="shared" ref="P305:S305" si="540">P279</f>
        <v>470</v>
      </c>
      <c r="Q305" s="84">
        <f t="shared" si="540"/>
        <v>460</v>
      </c>
      <c r="R305" s="84">
        <f t="shared" si="540"/>
        <v>450</v>
      </c>
      <c r="S305" s="84">
        <f t="shared" si="540"/>
        <v>440</v>
      </c>
      <c r="T305" s="16"/>
      <c r="U305" s="16"/>
      <c r="V305" s="16"/>
      <c r="W305" s="16"/>
      <c r="X305" s="16"/>
      <c r="Y305" s="16"/>
      <c r="Z305" s="124"/>
      <c r="AA305" s="124"/>
      <c r="AB305" s="124"/>
      <c r="AC305" s="124"/>
      <c r="AD305" s="124"/>
      <c r="AE305" s="16"/>
      <c r="AF305" s="125"/>
      <c r="AG305" s="124"/>
      <c r="AH305" s="124"/>
      <c r="AI305" s="124"/>
      <c r="AJ305" s="124"/>
      <c r="AK305" s="124"/>
      <c r="AL305" s="124"/>
      <c r="AM305" s="124"/>
      <c r="AN305" s="124"/>
      <c r="AO305" s="124"/>
      <c r="AP305" s="124"/>
      <c r="AQ305" s="124"/>
      <c r="AR305" s="124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  <c r="CC305" s="16"/>
      <c r="CD305" s="16"/>
      <c r="CE305" s="16"/>
      <c r="CF305" s="16"/>
      <c r="CG305" s="16"/>
      <c r="CH305" s="16"/>
      <c r="CI305" s="16"/>
      <c r="CJ305" s="16"/>
      <c r="CK305" s="16"/>
      <c r="CL305" s="16"/>
      <c r="CM305" s="16"/>
      <c r="CN305" s="16"/>
      <c r="CO305" s="16"/>
      <c r="CP305" s="16"/>
      <c r="CQ305" s="16"/>
      <c r="CR305" s="16"/>
      <c r="CS305" s="16"/>
      <c r="CT305" s="16"/>
      <c r="CU305" s="16"/>
      <c r="CV305" s="16"/>
      <c r="CW305" s="16"/>
      <c r="CX305" s="16"/>
      <c r="CY305" s="16"/>
    </row>
    <row r="306" spans="1:103" ht="15.75" hidden="1">
      <c r="D306" s="16"/>
      <c r="E306" s="16"/>
      <c r="F306" s="16"/>
      <c r="G306" s="16"/>
      <c r="H306" s="16"/>
      <c r="I306" s="16"/>
      <c r="J306" s="16"/>
      <c r="K306" s="16" t="e">
        <f>IF($AC$11&lt;L306,1)</f>
        <v>#DIV/0!</v>
      </c>
      <c r="L306" s="16">
        <f>LEFT(O306,3)*1</f>
        <v>50</v>
      </c>
      <c r="M306" s="16" t="e">
        <f t="shared" si="506"/>
        <v>#VALUE!</v>
      </c>
      <c r="N306" s="16"/>
      <c r="O306" s="92" t="s">
        <v>128</v>
      </c>
      <c r="P306" s="84">
        <f t="shared" ref="P306:S306" si="541">P280</f>
        <v>460</v>
      </c>
      <c r="Q306" s="84">
        <f t="shared" si="541"/>
        <v>450</v>
      </c>
      <c r="R306" s="84">
        <f t="shared" si="541"/>
        <v>400</v>
      </c>
      <c r="S306" s="84">
        <f t="shared" si="541"/>
        <v>390</v>
      </c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  <c r="CC306" s="16"/>
      <c r="CD306" s="16"/>
      <c r="CE306" s="16"/>
      <c r="CF306" s="16"/>
      <c r="CG306" s="16"/>
      <c r="CH306" s="16"/>
      <c r="CI306" s="16"/>
      <c r="CJ306" s="16"/>
      <c r="CK306" s="16"/>
      <c r="CL306" s="16"/>
      <c r="CM306" s="16"/>
      <c r="CN306" s="16"/>
      <c r="CO306" s="16"/>
      <c r="CP306" s="16"/>
      <c r="CQ306" s="16"/>
      <c r="CR306" s="16"/>
      <c r="CS306" s="16"/>
      <c r="CT306" s="16"/>
      <c r="CU306" s="16"/>
      <c r="CV306" s="16"/>
      <c r="CW306" s="16"/>
      <c r="CX306" s="16"/>
      <c r="CY306" s="16"/>
    </row>
    <row r="307" spans="1:103" ht="15.75" hidden="1"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  <c r="CC307" s="16"/>
      <c r="CD307" s="16"/>
      <c r="CE307" s="16"/>
      <c r="CF307" s="16"/>
      <c r="CG307" s="16"/>
      <c r="CH307" s="16"/>
      <c r="CI307" s="16"/>
      <c r="CJ307" s="16"/>
      <c r="CK307" s="16"/>
      <c r="CL307" s="16"/>
      <c r="CM307" s="16"/>
      <c r="CN307" s="16"/>
      <c r="CO307" s="16"/>
      <c r="CP307" s="16"/>
      <c r="CQ307" s="16"/>
      <c r="CR307" s="16"/>
      <c r="CS307" s="16"/>
      <c r="CT307" s="16"/>
      <c r="CU307" s="16"/>
      <c r="CV307" s="16"/>
      <c r="CW307" s="16"/>
      <c r="CX307" s="16"/>
      <c r="CY307" s="16"/>
    </row>
    <row r="308" spans="1:103" ht="15.75" hidden="1">
      <c r="A308" s="3">
        <f>MAX(G308:J308)</f>
        <v>0</v>
      </c>
      <c r="B308" s="3">
        <f>B282+1</f>
        <v>12</v>
      </c>
      <c r="D308" s="16"/>
      <c r="E308" s="16"/>
      <c r="F308" s="43"/>
      <c r="G308" s="43">
        <f>IF(AND($AD$12&gt;=LEFT(G311,1)*1,$AD$12&lt;RIGHT(G311,3)*1),6,0)</f>
        <v>0</v>
      </c>
      <c r="H308" s="43">
        <f>IF(AND($AD$12&gt;=LEFT(H311,3)*1,$AD$12&lt;RIGHT(H311,4)*1),7,0)</f>
        <v>0</v>
      </c>
      <c r="I308" s="43">
        <f>IF(AND($AD$12&gt;=LEFT(I311,4)*1,$AD$12&lt;RIGHT(I311,5)*1),8,0)</f>
        <v>0</v>
      </c>
      <c r="J308" s="43">
        <f>IF($AD$12&gt;=10000,9,0)</f>
        <v>0</v>
      </c>
      <c r="K308" s="16">
        <f>MAX(P308:S308)</f>
        <v>0</v>
      </c>
      <c r="L308" s="16"/>
      <c r="M308" s="16"/>
      <c r="N308" s="16"/>
      <c r="O308" s="43"/>
      <c r="P308" s="43">
        <f>IF(AND($AD$12&gt;=LEFT(P311,1)*1,$AD$12&lt;RIGHT(P311,3)*1),6,0)</f>
        <v>0</v>
      </c>
      <c r="Q308" s="43">
        <f>IF(AND($AD$12&gt;=LEFT(Q311,3)*1,$AD$12&lt;RIGHT(Q311,4)*1),7,0)</f>
        <v>0</v>
      </c>
      <c r="R308" s="43">
        <f>IF(AND($AD$12&gt;=LEFT(R311,4)*1,$AD$12&lt;RIGHT(R311,5)*1),8,0)</f>
        <v>0</v>
      </c>
      <c r="S308" s="43">
        <f>IF($AD$12&gt;=10000,9,0)</f>
        <v>0</v>
      </c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  <c r="CC308" s="16"/>
      <c r="CD308" s="16"/>
      <c r="CE308" s="16"/>
      <c r="CF308" s="16"/>
      <c r="CG308" s="16"/>
      <c r="CH308" s="16"/>
      <c r="CI308" s="16"/>
      <c r="CJ308" s="16"/>
      <c r="CK308" s="16"/>
      <c r="CL308" s="16"/>
      <c r="CM308" s="16"/>
      <c r="CN308" s="16"/>
      <c r="CO308" s="16"/>
      <c r="CP308" s="16"/>
      <c r="CQ308" s="16"/>
      <c r="CR308" s="16"/>
      <c r="CS308" s="16"/>
      <c r="CT308" s="16"/>
      <c r="CU308" s="16"/>
      <c r="CV308" s="16"/>
      <c r="CW308" s="16"/>
      <c r="CX308" s="16"/>
      <c r="CY308" s="16"/>
    </row>
    <row r="309" spans="1:103" ht="36" hidden="1" customHeight="1">
      <c r="D309" s="16"/>
      <c r="E309" s="16"/>
      <c r="F309" s="95" t="s">
        <v>43</v>
      </c>
      <c r="G309" s="126" t="s">
        <v>49</v>
      </c>
      <c r="H309" s="127"/>
      <c r="I309" s="127"/>
      <c r="J309" s="128"/>
      <c r="K309" s="67"/>
      <c r="L309" s="67"/>
      <c r="M309" s="67"/>
      <c r="N309" s="68"/>
      <c r="O309" s="95" t="s">
        <v>44</v>
      </c>
      <c r="P309" s="126" t="s">
        <v>49</v>
      </c>
      <c r="Q309" s="127"/>
      <c r="R309" s="127"/>
      <c r="S309" s="128"/>
      <c r="T309" s="67"/>
      <c r="U309" s="67"/>
      <c r="V309" s="67"/>
      <c r="W309" s="68"/>
      <c r="X309" s="96" t="s">
        <v>45</v>
      </c>
      <c r="Y309" s="97" t="s">
        <v>49</v>
      </c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  <c r="CC309" s="16"/>
      <c r="CD309" s="16"/>
      <c r="CE309" s="16"/>
      <c r="CF309" s="16"/>
      <c r="CG309" s="16"/>
      <c r="CH309" s="16"/>
      <c r="CI309" s="16"/>
      <c r="CJ309" s="16"/>
      <c r="CK309" s="16"/>
      <c r="CL309" s="16"/>
      <c r="CM309" s="16"/>
      <c r="CN309" s="16"/>
      <c r="CO309" s="16"/>
      <c r="CP309" s="16"/>
      <c r="CQ309" s="16"/>
      <c r="CR309" s="16"/>
      <c r="CS309" s="16"/>
      <c r="CT309" s="16"/>
      <c r="CU309" s="16"/>
      <c r="CV309" s="16"/>
      <c r="CW309" s="16"/>
      <c r="CX309" s="16"/>
      <c r="CY309" s="16"/>
    </row>
    <row r="310" spans="1:103" ht="15.75" hidden="1">
      <c r="D310" s="16"/>
      <c r="E310" s="16"/>
      <c r="F310" s="131" t="s">
        <v>50</v>
      </c>
      <c r="G310" s="121" t="s">
        <v>51</v>
      </c>
      <c r="H310" s="122"/>
      <c r="I310" s="122"/>
      <c r="J310" s="123"/>
      <c r="K310" s="71"/>
      <c r="L310" s="71"/>
      <c r="M310" s="71"/>
      <c r="N310" s="72"/>
      <c r="O310" s="131" t="s">
        <v>50</v>
      </c>
      <c r="P310" s="121" t="s">
        <v>51</v>
      </c>
      <c r="Q310" s="122"/>
      <c r="R310" s="122"/>
      <c r="S310" s="123"/>
      <c r="T310" s="71"/>
      <c r="U310" s="71"/>
      <c r="V310" s="71"/>
      <c r="W310" s="72"/>
      <c r="X310" s="129" t="s">
        <v>50</v>
      </c>
      <c r="Y310" s="98" t="s">
        <v>51</v>
      </c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  <c r="CC310" s="16"/>
      <c r="CD310" s="16"/>
      <c r="CE310" s="16"/>
      <c r="CF310" s="16"/>
      <c r="CG310" s="16"/>
      <c r="CH310" s="16"/>
      <c r="CI310" s="16"/>
      <c r="CJ310" s="16"/>
      <c r="CK310" s="16"/>
      <c r="CL310" s="16"/>
      <c r="CM310" s="16"/>
      <c r="CN310" s="16"/>
      <c r="CO310" s="16"/>
      <c r="CP310" s="16"/>
      <c r="CQ310" s="16"/>
      <c r="CR310" s="16"/>
      <c r="CS310" s="16"/>
      <c r="CT310" s="16"/>
      <c r="CU310" s="16"/>
      <c r="CV310" s="16"/>
      <c r="CW310" s="16"/>
      <c r="CX310" s="16"/>
      <c r="CY310" s="16"/>
    </row>
    <row r="311" spans="1:103" ht="15.75" hidden="1">
      <c r="D311" s="16"/>
      <c r="E311" s="16"/>
      <c r="F311" s="132"/>
      <c r="G311" s="77" t="s">
        <v>52</v>
      </c>
      <c r="H311" s="77" t="s">
        <v>53</v>
      </c>
      <c r="I311" s="77" t="s">
        <v>54</v>
      </c>
      <c r="J311" s="77" t="s">
        <v>55</v>
      </c>
      <c r="K311" s="75"/>
      <c r="L311" s="75"/>
      <c r="M311" s="75"/>
      <c r="N311" s="76"/>
      <c r="O311" s="132"/>
      <c r="P311" s="77" t="s">
        <v>52</v>
      </c>
      <c r="Q311" s="77" t="s">
        <v>53</v>
      </c>
      <c r="R311" s="77" t="s">
        <v>54</v>
      </c>
      <c r="S311" s="77" t="s">
        <v>55</v>
      </c>
      <c r="T311" s="75"/>
      <c r="U311" s="75"/>
      <c r="V311" s="75"/>
      <c r="W311" s="76"/>
      <c r="X311" s="130"/>
      <c r="Y311" s="99" t="s">
        <v>56</v>
      </c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  <c r="CC311" s="16"/>
      <c r="CD311" s="16"/>
      <c r="CE311" s="16"/>
      <c r="CF311" s="16"/>
      <c r="CG311" s="16"/>
      <c r="CH311" s="16"/>
      <c r="CI311" s="16"/>
      <c r="CJ311" s="16"/>
      <c r="CK311" s="16"/>
      <c r="CL311" s="16"/>
      <c r="CM311" s="16"/>
      <c r="CN311" s="16"/>
      <c r="CO311" s="16"/>
      <c r="CP311" s="16"/>
      <c r="CQ311" s="16"/>
      <c r="CR311" s="16"/>
      <c r="CS311" s="16"/>
      <c r="CT311" s="16"/>
      <c r="CU311" s="16"/>
      <c r="CV311" s="16"/>
      <c r="CW311" s="16"/>
      <c r="CX311" s="16"/>
      <c r="CY311" s="16"/>
    </row>
    <row r="312" spans="1:103" ht="15.75" hidden="1">
      <c r="A312" s="3" t="e">
        <f>IF($AC$12&gt;1000,1)</f>
        <v>#DIV/0!</v>
      </c>
      <c r="B312" s="3">
        <v>1000</v>
      </c>
      <c r="D312" s="16"/>
      <c r="E312" s="16"/>
      <c r="F312" s="83" t="s">
        <v>57</v>
      </c>
      <c r="G312" s="85" t="str">
        <f>G286</f>
        <v>3,3</v>
      </c>
      <c r="H312" s="85" t="str">
        <f t="shared" ref="H312:J312" si="542">H286</f>
        <v>3,2</v>
      </c>
      <c r="I312" s="85" t="str">
        <f t="shared" si="542"/>
        <v>3,1</v>
      </c>
      <c r="J312" s="85">
        <f t="shared" si="542"/>
        <v>3</v>
      </c>
      <c r="K312" s="16" t="e">
        <f>IF($AC$12&gt;1000,1)</f>
        <v>#DIV/0!</v>
      </c>
      <c r="L312" s="16">
        <v>1000</v>
      </c>
      <c r="M312" s="16"/>
      <c r="N312" s="82"/>
      <c r="O312" s="83" t="s">
        <v>57</v>
      </c>
      <c r="P312" s="84" t="str">
        <f>P286</f>
        <v>2,1</v>
      </c>
      <c r="Q312" s="84">
        <f t="shared" ref="Q312:S312" si="543">Q286</f>
        <v>2</v>
      </c>
      <c r="R312" s="84" t="str">
        <f t="shared" si="543"/>
        <v>1,9</v>
      </c>
      <c r="S312" s="84" t="str">
        <f t="shared" si="543"/>
        <v>1,8</v>
      </c>
      <c r="T312" s="16" t="e">
        <f>IF($AC$12&gt;1000,1)</f>
        <v>#DIV/0!</v>
      </c>
      <c r="U312" s="16">
        <v>1000</v>
      </c>
      <c r="V312" s="16"/>
      <c r="W312" s="82"/>
      <c r="X312" s="100" t="s">
        <v>57</v>
      </c>
      <c r="Y312" s="101">
        <f>Y286</f>
        <v>13.7</v>
      </c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  <c r="CC312" s="16"/>
      <c r="CD312" s="16"/>
      <c r="CE312" s="16"/>
      <c r="CF312" s="16"/>
      <c r="CG312" s="16"/>
      <c r="CH312" s="16"/>
      <c r="CI312" s="16"/>
      <c r="CJ312" s="16"/>
      <c r="CK312" s="16"/>
      <c r="CL312" s="16"/>
      <c r="CM312" s="16"/>
      <c r="CN312" s="16"/>
      <c r="CO312" s="16"/>
      <c r="CP312" s="16"/>
      <c r="CQ312" s="16"/>
      <c r="CR312" s="16"/>
      <c r="CS312" s="16"/>
      <c r="CT312" s="16"/>
      <c r="CU312" s="16"/>
      <c r="CV312" s="16"/>
      <c r="CW312" s="16"/>
      <c r="CX312" s="16"/>
      <c r="CY312" s="16"/>
    </row>
    <row r="313" spans="1:103" ht="15.75" hidden="1">
      <c r="A313" s="3" t="e">
        <f>IF(AND($AC$12&gt;=B313,$AC$12&lt;C313),1)</f>
        <v>#DIV/0!</v>
      </c>
      <c r="B313" s="3">
        <f t="shared" ref="B313:B330" si="544">LEFT(F313,3)*1</f>
        <v>800</v>
      </c>
      <c r="C313" s="3">
        <f>RIGHT(F313,4)*1</f>
        <v>1000</v>
      </c>
      <c r="D313" s="16"/>
      <c r="E313" s="16"/>
      <c r="F313" s="87" t="s">
        <v>66</v>
      </c>
      <c r="G313" s="85" t="str">
        <f t="shared" ref="G313:J313" si="545">G287</f>
        <v>3,4</v>
      </c>
      <c r="H313" s="85" t="str">
        <f t="shared" si="545"/>
        <v>3,3</v>
      </c>
      <c r="I313" s="85" t="str">
        <f t="shared" si="545"/>
        <v>3,2</v>
      </c>
      <c r="J313" s="85" t="str">
        <f t="shared" si="545"/>
        <v>3,1</v>
      </c>
      <c r="K313" s="16" t="e">
        <f>IF(AND($AC$12&gt;=L313,$AC$12&lt;M313),1)</f>
        <v>#DIV/0!</v>
      </c>
      <c r="L313" s="16">
        <f>LEFT(O313,3)*1</f>
        <v>800</v>
      </c>
      <c r="M313" s="16">
        <f>RIGHT(O313,4)*1</f>
        <v>1000</v>
      </c>
      <c r="N313" s="82"/>
      <c r="O313" s="87" t="s">
        <v>66</v>
      </c>
      <c r="P313" s="84" t="str">
        <f t="shared" ref="P313:S313" si="546">P287</f>
        <v>2,3</v>
      </c>
      <c r="Q313" s="84" t="str">
        <f t="shared" si="546"/>
        <v>2,2</v>
      </c>
      <c r="R313" s="84" t="str">
        <f t="shared" si="546"/>
        <v>2,1</v>
      </c>
      <c r="S313" s="84">
        <f t="shared" si="546"/>
        <v>2</v>
      </c>
      <c r="T313" s="16" t="e">
        <f>IF(AND($AC$12&gt;=U313,$AC$12&lt;V313),1)</f>
        <v>#DIV/0!</v>
      </c>
      <c r="U313" s="16">
        <f>LEFT(X313,3)*1</f>
        <v>800</v>
      </c>
      <c r="V313" s="16">
        <f>RIGHT(X313,4)*1</f>
        <v>1000</v>
      </c>
      <c r="W313" s="82"/>
      <c r="X313" s="102" t="s">
        <v>66</v>
      </c>
      <c r="Y313" s="101">
        <f t="shared" ref="Y313:Y330" si="547">Y287</f>
        <v>13.7</v>
      </c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  <c r="CC313" s="16"/>
      <c r="CD313" s="16"/>
      <c r="CE313" s="16"/>
      <c r="CF313" s="16"/>
      <c r="CG313" s="16"/>
      <c r="CH313" s="16"/>
      <c r="CI313" s="16"/>
      <c r="CJ313" s="16"/>
      <c r="CK313" s="16"/>
      <c r="CL313" s="16"/>
      <c r="CM313" s="16"/>
      <c r="CN313" s="16"/>
      <c r="CO313" s="16"/>
      <c r="CP313" s="16"/>
      <c r="CQ313" s="16"/>
      <c r="CR313" s="16"/>
      <c r="CS313" s="16"/>
      <c r="CT313" s="16"/>
      <c r="CU313" s="16"/>
      <c r="CV313" s="16"/>
      <c r="CW313" s="16"/>
      <c r="CX313" s="16"/>
      <c r="CY313" s="16"/>
    </row>
    <row r="314" spans="1:103" ht="15.75" hidden="1">
      <c r="A314" s="3" t="e">
        <f t="shared" ref="A314:A329" si="548">IF(AND($AC$12&gt;=B314,$AC$12&lt;C314),1)</f>
        <v>#DIV/0!</v>
      </c>
      <c r="B314" s="3">
        <f t="shared" si="544"/>
        <v>600</v>
      </c>
      <c r="C314" s="3">
        <f t="shared" ref="C314:C329" si="549">RIGHT(F314,3)*1</f>
        <v>800</v>
      </c>
      <c r="D314" s="16"/>
      <c r="E314" s="16"/>
      <c r="F314" s="87" t="s">
        <v>71</v>
      </c>
      <c r="G314" s="85">
        <f t="shared" ref="G314:J314" si="550">G288</f>
        <v>3.5</v>
      </c>
      <c r="H314" s="85" t="str">
        <f t="shared" si="550"/>
        <v>3,4</v>
      </c>
      <c r="I314" s="85" t="str">
        <f t="shared" si="550"/>
        <v>3,3</v>
      </c>
      <c r="J314" s="85" t="str">
        <f t="shared" si="550"/>
        <v>3,2</v>
      </c>
      <c r="K314" s="16" t="e">
        <f t="shared" ref="K314:K331" si="551">IF(AND($AC$12&gt;=L314,$AC$12&lt;M314),1)</f>
        <v>#DIV/0!</v>
      </c>
      <c r="L314" s="16">
        <f t="shared" ref="L314:L330" si="552">LEFT(O314,3)*1</f>
        <v>600</v>
      </c>
      <c r="M314" s="16">
        <f>RIGHT(O314,3)*1</f>
        <v>800</v>
      </c>
      <c r="N314" s="82"/>
      <c r="O314" s="87" t="s">
        <v>71</v>
      </c>
      <c r="P314" s="84" t="str">
        <f t="shared" ref="P314:S314" si="553">P288</f>
        <v>2,5</v>
      </c>
      <c r="Q314" s="84" t="str">
        <f t="shared" si="553"/>
        <v>2,4</v>
      </c>
      <c r="R314" s="84" t="str">
        <f t="shared" si="553"/>
        <v>2,3</v>
      </c>
      <c r="S314" s="84" t="str">
        <f t="shared" si="553"/>
        <v>2,2</v>
      </c>
      <c r="T314" s="16" t="e">
        <f t="shared" ref="T314:T329" si="554">IF(AND($AC$12&gt;=U314,$AC$12&lt;V314),1)</f>
        <v>#DIV/0!</v>
      </c>
      <c r="U314" s="16">
        <f>LEFT(X314,3)*1</f>
        <v>600</v>
      </c>
      <c r="V314" s="16">
        <f>RIGHT(X314,3)*1</f>
        <v>800</v>
      </c>
      <c r="W314" s="82"/>
      <c r="X314" s="102" t="s">
        <v>71</v>
      </c>
      <c r="Y314" s="101">
        <f t="shared" si="547"/>
        <v>13.7</v>
      </c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  <c r="CC314" s="16"/>
      <c r="CD314" s="16"/>
      <c r="CE314" s="16"/>
      <c r="CF314" s="16"/>
      <c r="CG314" s="16"/>
      <c r="CH314" s="16"/>
      <c r="CI314" s="16"/>
      <c r="CJ314" s="16"/>
      <c r="CK314" s="16"/>
      <c r="CL314" s="16"/>
      <c r="CM314" s="16"/>
      <c r="CN314" s="16"/>
      <c r="CO314" s="16"/>
      <c r="CP314" s="16"/>
      <c r="CQ314" s="16"/>
      <c r="CR314" s="16"/>
      <c r="CS314" s="16"/>
      <c r="CT314" s="16"/>
      <c r="CU314" s="16"/>
      <c r="CV314" s="16"/>
      <c r="CW314" s="16"/>
      <c r="CX314" s="16"/>
      <c r="CY314" s="16"/>
    </row>
    <row r="315" spans="1:103" ht="15.75" hidden="1">
      <c r="A315" s="3" t="e">
        <f t="shared" si="548"/>
        <v>#DIV/0!</v>
      </c>
      <c r="B315" s="3">
        <f t="shared" si="544"/>
        <v>500</v>
      </c>
      <c r="C315" s="3">
        <f t="shared" si="549"/>
        <v>600</v>
      </c>
      <c r="D315" s="16"/>
      <c r="E315" s="16"/>
      <c r="F315" s="87" t="s">
        <v>78</v>
      </c>
      <c r="G315" s="85" t="str">
        <f t="shared" ref="G315:J315" si="555">G289</f>
        <v>3,6</v>
      </c>
      <c r="H315" s="85" t="str">
        <f t="shared" si="555"/>
        <v>3,5</v>
      </c>
      <c r="I315" s="85" t="str">
        <f t="shared" si="555"/>
        <v>3,4</v>
      </c>
      <c r="J315" s="85" t="str">
        <f t="shared" si="555"/>
        <v>3,3</v>
      </c>
      <c r="K315" s="16" t="e">
        <f t="shared" si="551"/>
        <v>#DIV/0!</v>
      </c>
      <c r="L315" s="16">
        <f t="shared" si="552"/>
        <v>400</v>
      </c>
      <c r="M315" s="16">
        <f t="shared" ref="M315:M332" si="556">RIGHT(O315,3)*1</f>
        <v>600</v>
      </c>
      <c r="N315" s="82"/>
      <c r="O315" s="87" t="s">
        <v>76</v>
      </c>
      <c r="P315" s="84" t="str">
        <f t="shared" ref="P315:S315" si="557">P289</f>
        <v>2,6</v>
      </c>
      <c r="Q315" s="84" t="str">
        <f t="shared" si="557"/>
        <v>2,5</v>
      </c>
      <c r="R315" s="84" t="str">
        <f t="shared" si="557"/>
        <v>2,4</v>
      </c>
      <c r="S315" s="84" t="str">
        <f t="shared" si="557"/>
        <v>2,3</v>
      </c>
      <c r="T315" s="16" t="e">
        <f t="shared" si="554"/>
        <v>#DIV/0!</v>
      </c>
      <c r="U315" s="16">
        <f t="shared" ref="U315:U330" si="558">LEFT(X315,3)*1</f>
        <v>500</v>
      </c>
      <c r="V315" s="16">
        <f t="shared" ref="V315:V329" si="559">RIGHT(X315,3)*1</f>
        <v>600</v>
      </c>
      <c r="W315" s="82"/>
      <c r="X315" s="102" t="s">
        <v>78</v>
      </c>
      <c r="Y315" s="101">
        <f t="shared" si="547"/>
        <v>13.7</v>
      </c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  <c r="CC315" s="16"/>
      <c r="CD315" s="16"/>
      <c r="CE315" s="16"/>
      <c r="CF315" s="16"/>
      <c r="CG315" s="16"/>
      <c r="CH315" s="16"/>
      <c r="CI315" s="16"/>
      <c r="CJ315" s="16"/>
      <c r="CK315" s="16"/>
      <c r="CL315" s="16"/>
      <c r="CM315" s="16"/>
      <c r="CN315" s="16"/>
      <c r="CO315" s="16"/>
      <c r="CP315" s="16"/>
      <c r="CQ315" s="16"/>
      <c r="CR315" s="16"/>
      <c r="CS315" s="16"/>
      <c r="CT315" s="16"/>
      <c r="CU315" s="16"/>
      <c r="CV315" s="16"/>
      <c r="CW315" s="16"/>
      <c r="CX315" s="16"/>
      <c r="CY315" s="16"/>
    </row>
    <row r="316" spans="1:103" ht="15.75" hidden="1">
      <c r="A316" s="3" t="e">
        <f t="shared" si="548"/>
        <v>#DIV/0!</v>
      </c>
      <c r="B316" s="3">
        <f t="shared" si="544"/>
        <v>400</v>
      </c>
      <c r="C316" s="3">
        <f t="shared" si="549"/>
        <v>500</v>
      </c>
      <c r="D316" s="16"/>
      <c r="E316" s="16"/>
      <c r="F316" s="87" t="s">
        <v>83</v>
      </c>
      <c r="G316" s="85" t="str">
        <f t="shared" ref="G316:J316" si="560">G290</f>
        <v>3,7</v>
      </c>
      <c r="H316" s="85" t="str">
        <f t="shared" si="560"/>
        <v>3,6</v>
      </c>
      <c r="I316" s="85" t="str">
        <f t="shared" si="560"/>
        <v>3,5</v>
      </c>
      <c r="J316" s="85" t="str">
        <f t="shared" si="560"/>
        <v>3,4</v>
      </c>
      <c r="K316" s="16" t="e">
        <f t="shared" si="551"/>
        <v>#DIV/0!</v>
      </c>
      <c r="L316" s="16">
        <f t="shared" si="552"/>
        <v>350</v>
      </c>
      <c r="M316" s="16">
        <f t="shared" si="556"/>
        <v>400</v>
      </c>
      <c r="N316" s="82"/>
      <c r="O316" s="87" t="s">
        <v>81</v>
      </c>
      <c r="P316" s="84" t="str">
        <f t="shared" ref="P316:S316" si="561">P290</f>
        <v>2,7</v>
      </c>
      <c r="Q316" s="84" t="str">
        <f t="shared" si="561"/>
        <v>2,6</v>
      </c>
      <c r="R316" s="84" t="str">
        <f t="shared" si="561"/>
        <v>2,5</v>
      </c>
      <c r="S316" s="84" t="str">
        <f t="shared" si="561"/>
        <v>2,4</v>
      </c>
      <c r="T316" s="16" t="e">
        <f t="shared" si="554"/>
        <v>#DIV/0!</v>
      </c>
      <c r="U316" s="16">
        <f t="shared" si="558"/>
        <v>400</v>
      </c>
      <c r="V316" s="16">
        <f t="shared" si="559"/>
        <v>500</v>
      </c>
      <c r="W316" s="82"/>
      <c r="X316" s="102" t="s">
        <v>83</v>
      </c>
      <c r="Y316" s="101">
        <f t="shared" si="547"/>
        <v>13.7</v>
      </c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  <c r="CC316" s="16"/>
      <c r="CD316" s="16"/>
      <c r="CE316" s="16"/>
      <c r="CF316" s="16"/>
      <c r="CG316" s="16"/>
      <c r="CH316" s="16"/>
      <c r="CI316" s="16"/>
      <c r="CJ316" s="16"/>
      <c r="CK316" s="16"/>
      <c r="CL316" s="16"/>
      <c r="CM316" s="16"/>
      <c r="CN316" s="16"/>
      <c r="CO316" s="16"/>
      <c r="CP316" s="16"/>
      <c r="CQ316" s="16"/>
      <c r="CR316" s="16"/>
      <c r="CS316" s="16"/>
      <c r="CT316" s="16"/>
      <c r="CU316" s="16"/>
      <c r="CV316" s="16"/>
      <c r="CW316" s="16"/>
      <c r="CX316" s="16"/>
      <c r="CY316" s="16"/>
    </row>
    <row r="317" spans="1:103" ht="15.75" hidden="1">
      <c r="A317" s="3" t="e">
        <f t="shared" si="548"/>
        <v>#DIV/0!</v>
      </c>
      <c r="B317" s="3">
        <f t="shared" si="544"/>
        <v>300</v>
      </c>
      <c r="C317" s="3">
        <f t="shared" si="549"/>
        <v>400</v>
      </c>
      <c r="D317" s="16"/>
      <c r="E317" s="16"/>
      <c r="F317" s="87" t="s">
        <v>88</v>
      </c>
      <c r="G317" s="85" t="str">
        <f t="shared" ref="G317:J317" si="562">G291</f>
        <v>3,8</v>
      </c>
      <c r="H317" s="85" t="str">
        <f t="shared" si="562"/>
        <v>3,7</v>
      </c>
      <c r="I317" s="85" t="str">
        <f t="shared" si="562"/>
        <v>3,6</v>
      </c>
      <c r="J317" s="85" t="str">
        <f t="shared" si="562"/>
        <v>3,5</v>
      </c>
      <c r="K317" s="16" t="e">
        <f t="shared" si="551"/>
        <v>#DIV/0!</v>
      </c>
      <c r="L317" s="16">
        <f t="shared" si="552"/>
        <v>300</v>
      </c>
      <c r="M317" s="16">
        <f t="shared" si="556"/>
        <v>350</v>
      </c>
      <c r="N317" s="82"/>
      <c r="O317" s="87" t="s">
        <v>86</v>
      </c>
      <c r="P317" s="84" t="str">
        <f t="shared" ref="P317:S317" si="563">P291</f>
        <v>2,8</v>
      </c>
      <c r="Q317" s="84" t="str">
        <f t="shared" si="563"/>
        <v>2,7</v>
      </c>
      <c r="R317" s="84" t="str">
        <f t="shared" si="563"/>
        <v>2,6</v>
      </c>
      <c r="S317" s="84" t="str">
        <f t="shared" si="563"/>
        <v>2,5</v>
      </c>
      <c r="T317" s="16" t="e">
        <f t="shared" si="554"/>
        <v>#DIV/0!</v>
      </c>
      <c r="U317" s="16">
        <f t="shared" si="558"/>
        <v>300</v>
      </c>
      <c r="V317" s="16">
        <f t="shared" si="559"/>
        <v>400</v>
      </c>
      <c r="W317" s="82"/>
      <c r="X317" s="102" t="s">
        <v>88</v>
      </c>
      <c r="Y317" s="101">
        <f t="shared" si="547"/>
        <v>13.7</v>
      </c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  <c r="CC317" s="16"/>
      <c r="CD317" s="16"/>
      <c r="CE317" s="16"/>
      <c r="CF317" s="16"/>
      <c r="CG317" s="16"/>
      <c r="CH317" s="16"/>
      <c r="CI317" s="16"/>
      <c r="CJ317" s="16"/>
      <c r="CK317" s="16"/>
      <c r="CL317" s="16"/>
      <c r="CM317" s="16"/>
      <c r="CN317" s="16"/>
      <c r="CO317" s="16"/>
      <c r="CP317" s="16"/>
      <c r="CQ317" s="16"/>
      <c r="CR317" s="16"/>
      <c r="CS317" s="16"/>
      <c r="CT317" s="16"/>
      <c r="CU317" s="16"/>
      <c r="CV317" s="16"/>
      <c r="CW317" s="16"/>
      <c r="CX317" s="16"/>
      <c r="CY317" s="16"/>
    </row>
    <row r="318" spans="1:103" ht="15.75" hidden="1">
      <c r="A318" s="3" t="e">
        <f t="shared" si="548"/>
        <v>#DIV/0!</v>
      </c>
      <c r="B318" s="3">
        <f t="shared" si="544"/>
        <v>250</v>
      </c>
      <c r="C318" s="3">
        <f t="shared" si="549"/>
        <v>300</v>
      </c>
      <c r="D318" s="16"/>
      <c r="E318" s="16"/>
      <c r="F318" s="87" t="s">
        <v>91</v>
      </c>
      <c r="G318" s="85" t="str">
        <f t="shared" ref="G318:J318" si="564">G292</f>
        <v>3,9</v>
      </c>
      <c r="H318" s="85" t="str">
        <f t="shared" si="564"/>
        <v>3,8</v>
      </c>
      <c r="I318" s="85" t="str">
        <f t="shared" si="564"/>
        <v>3,7</v>
      </c>
      <c r="J318" s="85" t="str">
        <f t="shared" si="564"/>
        <v>3,6</v>
      </c>
      <c r="K318" s="16" t="e">
        <f t="shared" si="551"/>
        <v>#DIV/0!</v>
      </c>
      <c r="L318" s="16">
        <f t="shared" si="552"/>
        <v>250</v>
      </c>
      <c r="M318" s="16">
        <f t="shared" si="556"/>
        <v>300</v>
      </c>
      <c r="N318" s="82"/>
      <c r="O318" s="87" t="s">
        <v>91</v>
      </c>
      <c r="P318" s="84" t="str">
        <f t="shared" ref="P318:S318" si="565">P292</f>
        <v>2,9</v>
      </c>
      <c r="Q318" s="84" t="str">
        <f t="shared" si="565"/>
        <v>2,8</v>
      </c>
      <c r="R318" s="84" t="str">
        <f t="shared" si="565"/>
        <v>2,7</v>
      </c>
      <c r="S318" s="84" t="str">
        <f t="shared" si="565"/>
        <v>2,6</v>
      </c>
      <c r="T318" s="16" t="e">
        <f t="shared" si="554"/>
        <v>#DIV/0!</v>
      </c>
      <c r="U318" s="16">
        <f t="shared" si="558"/>
        <v>250</v>
      </c>
      <c r="V318" s="16">
        <f t="shared" si="559"/>
        <v>300</v>
      </c>
      <c r="W318" s="82"/>
      <c r="X318" s="102" t="s">
        <v>91</v>
      </c>
      <c r="Y318" s="101">
        <f t="shared" si="547"/>
        <v>13.7</v>
      </c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  <c r="CC318" s="16"/>
      <c r="CD318" s="16"/>
      <c r="CE318" s="16"/>
      <c r="CF318" s="16"/>
      <c r="CG318" s="16"/>
      <c r="CH318" s="16"/>
      <c r="CI318" s="16"/>
      <c r="CJ318" s="16"/>
      <c r="CK318" s="16"/>
      <c r="CL318" s="16"/>
      <c r="CM318" s="16"/>
      <c r="CN318" s="16"/>
      <c r="CO318" s="16"/>
      <c r="CP318" s="16"/>
      <c r="CQ318" s="16"/>
      <c r="CR318" s="16"/>
      <c r="CS318" s="16"/>
      <c r="CT318" s="16"/>
      <c r="CU318" s="16"/>
      <c r="CV318" s="16"/>
      <c r="CW318" s="16"/>
      <c r="CX318" s="16"/>
      <c r="CY318" s="16"/>
    </row>
    <row r="319" spans="1:103" ht="15.75" hidden="1">
      <c r="A319" s="3" t="e">
        <f t="shared" si="548"/>
        <v>#DIV/0!</v>
      </c>
      <c r="B319" s="3">
        <f t="shared" si="544"/>
        <v>200</v>
      </c>
      <c r="C319" s="3">
        <f t="shared" si="549"/>
        <v>250</v>
      </c>
      <c r="D319" s="16"/>
      <c r="E319" s="16"/>
      <c r="F319" s="87" t="s">
        <v>95</v>
      </c>
      <c r="G319" s="85">
        <f t="shared" ref="G319:J319" si="566">G293</f>
        <v>4</v>
      </c>
      <c r="H319" s="85" t="str">
        <f t="shared" si="566"/>
        <v>3,9</v>
      </c>
      <c r="I319" s="85" t="str">
        <f t="shared" si="566"/>
        <v>3,8</v>
      </c>
      <c r="J319" s="85" t="str">
        <f t="shared" si="566"/>
        <v>3,7</v>
      </c>
      <c r="K319" s="16" t="e">
        <f t="shared" si="551"/>
        <v>#DIV/0!</v>
      </c>
      <c r="L319" s="16">
        <f t="shared" si="552"/>
        <v>220</v>
      </c>
      <c r="M319" s="16">
        <f t="shared" si="556"/>
        <v>250</v>
      </c>
      <c r="N319" s="82"/>
      <c r="O319" s="87" t="s">
        <v>94</v>
      </c>
      <c r="P319" s="84">
        <f t="shared" ref="P319:S319" si="567">P293</f>
        <v>3</v>
      </c>
      <c r="Q319" s="84" t="str">
        <f t="shared" si="567"/>
        <v>2,9</v>
      </c>
      <c r="R319" s="84" t="str">
        <f t="shared" si="567"/>
        <v>2,8</v>
      </c>
      <c r="S319" s="84" t="str">
        <f t="shared" si="567"/>
        <v>2,7</v>
      </c>
      <c r="T319" s="16" t="e">
        <f t="shared" si="554"/>
        <v>#DIV/0!</v>
      </c>
      <c r="U319" s="16">
        <f t="shared" si="558"/>
        <v>200</v>
      </c>
      <c r="V319" s="16">
        <f t="shared" si="559"/>
        <v>250</v>
      </c>
      <c r="W319" s="82"/>
      <c r="X319" s="102" t="s">
        <v>95</v>
      </c>
      <c r="Y319" s="101">
        <f t="shared" si="547"/>
        <v>13.7</v>
      </c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  <c r="CC319" s="16"/>
      <c r="CD319" s="16"/>
      <c r="CE319" s="16"/>
      <c r="CF319" s="16"/>
      <c r="CG319" s="16"/>
      <c r="CH319" s="16"/>
      <c r="CI319" s="16"/>
      <c r="CJ319" s="16"/>
      <c r="CK319" s="16"/>
      <c r="CL319" s="16"/>
      <c r="CM319" s="16"/>
      <c r="CN319" s="16"/>
      <c r="CO319" s="16"/>
      <c r="CP319" s="16"/>
      <c r="CQ319" s="16"/>
      <c r="CR319" s="16"/>
      <c r="CS319" s="16"/>
      <c r="CT319" s="16"/>
      <c r="CU319" s="16"/>
      <c r="CV319" s="16"/>
      <c r="CW319" s="16"/>
      <c r="CX319" s="16"/>
      <c r="CY319" s="16"/>
    </row>
    <row r="320" spans="1:103" ht="15.75" hidden="1">
      <c r="A320" s="3" t="e">
        <f t="shared" si="548"/>
        <v>#DIV/0!</v>
      </c>
      <c r="B320" s="3">
        <f t="shared" si="544"/>
        <v>190</v>
      </c>
      <c r="C320" s="3">
        <f t="shared" si="549"/>
        <v>200</v>
      </c>
      <c r="D320" s="16"/>
      <c r="E320" s="16"/>
      <c r="F320" s="87" t="s">
        <v>99</v>
      </c>
      <c r="G320" s="85" t="str">
        <f t="shared" ref="G320:J320" si="568">G294</f>
        <v>4,1</v>
      </c>
      <c r="H320" s="85">
        <f t="shared" si="568"/>
        <v>4</v>
      </c>
      <c r="I320" s="85" t="str">
        <f t="shared" si="568"/>
        <v>3,9</v>
      </c>
      <c r="J320" s="85" t="str">
        <f t="shared" si="568"/>
        <v>3,8</v>
      </c>
      <c r="K320" s="16" t="e">
        <f t="shared" si="551"/>
        <v>#DIV/0!</v>
      </c>
      <c r="L320" s="16">
        <f t="shared" si="552"/>
        <v>200</v>
      </c>
      <c r="M320" s="16">
        <f t="shared" si="556"/>
        <v>220</v>
      </c>
      <c r="N320" s="82"/>
      <c r="O320" s="87" t="s">
        <v>98</v>
      </c>
      <c r="P320" s="84" t="str">
        <f t="shared" ref="P320:S320" si="569">P294</f>
        <v>3,1</v>
      </c>
      <c r="Q320" s="84">
        <f t="shared" si="569"/>
        <v>3</v>
      </c>
      <c r="R320" s="84" t="str">
        <f t="shared" si="569"/>
        <v>2,9</v>
      </c>
      <c r="S320" s="84" t="str">
        <f t="shared" si="569"/>
        <v>2,8</v>
      </c>
      <c r="T320" s="16" t="e">
        <f t="shared" si="554"/>
        <v>#DIV/0!</v>
      </c>
      <c r="U320" s="16">
        <f t="shared" si="558"/>
        <v>190</v>
      </c>
      <c r="V320" s="16">
        <f t="shared" si="559"/>
        <v>200</v>
      </c>
      <c r="W320" s="82"/>
      <c r="X320" s="102" t="s">
        <v>99</v>
      </c>
      <c r="Y320" s="101">
        <f t="shared" si="547"/>
        <v>13.8</v>
      </c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  <c r="CC320" s="16"/>
      <c r="CD320" s="16"/>
      <c r="CE320" s="16"/>
      <c r="CF320" s="16"/>
      <c r="CG320" s="16"/>
      <c r="CH320" s="16"/>
      <c r="CI320" s="16"/>
      <c r="CJ320" s="16"/>
      <c r="CK320" s="16"/>
      <c r="CL320" s="16"/>
      <c r="CM320" s="16"/>
      <c r="CN320" s="16"/>
      <c r="CO320" s="16"/>
      <c r="CP320" s="16"/>
      <c r="CQ320" s="16"/>
      <c r="CR320" s="16"/>
      <c r="CS320" s="16"/>
      <c r="CT320" s="16"/>
      <c r="CU320" s="16"/>
      <c r="CV320" s="16"/>
      <c r="CW320" s="16"/>
      <c r="CX320" s="16"/>
      <c r="CY320" s="16"/>
    </row>
    <row r="321" spans="1:103" ht="15.75" hidden="1">
      <c r="A321" s="3" t="e">
        <f t="shared" si="548"/>
        <v>#DIV/0!</v>
      </c>
      <c r="B321" s="3">
        <f t="shared" si="544"/>
        <v>180</v>
      </c>
      <c r="C321" s="3">
        <f t="shared" si="549"/>
        <v>190</v>
      </c>
      <c r="D321" s="16"/>
      <c r="E321" s="16"/>
      <c r="F321" s="87" t="s">
        <v>102</v>
      </c>
      <c r="G321" s="85" t="str">
        <f t="shared" ref="G321:J321" si="570">G295</f>
        <v>4,2</v>
      </c>
      <c r="H321" s="85" t="str">
        <f t="shared" si="570"/>
        <v>4,1</v>
      </c>
      <c r="I321" s="85">
        <f t="shared" si="570"/>
        <v>4</v>
      </c>
      <c r="J321" s="85" t="str">
        <f t="shared" si="570"/>
        <v>3,9</v>
      </c>
      <c r="K321" s="16" t="e">
        <f t="shared" si="551"/>
        <v>#DIV/0!</v>
      </c>
      <c r="L321" s="16">
        <f t="shared" si="552"/>
        <v>190</v>
      </c>
      <c r="M321" s="16">
        <f t="shared" si="556"/>
        <v>200</v>
      </c>
      <c r="N321" s="82"/>
      <c r="O321" s="87" t="s">
        <v>99</v>
      </c>
      <c r="P321" s="84" t="str">
        <f t="shared" ref="P321:S321" si="571">P295</f>
        <v>3,2</v>
      </c>
      <c r="Q321" s="84" t="str">
        <f t="shared" si="571"/>
        <v>3,1</v>
      </c>
      <c r="R321" s="84">
        <f t="shared" si="571"/>
        <v>3</v>
      </c>
      <c r="S321" s="84" t="str">
        <f t="shared" si="571"/>
        <v>2,9</v>
      </c>
      <c r="T321" s="16" t="e">
        <f t="shared" si="554"/>
        <v>#DIV/0!</v>
      </c>
      <c r="U321" s="16">
        <f t="shared" si="558"/>
        <v>180</v>
      </c>
      <c r="V321" s="16">
        <f t="shared" si="559"/>
        <v>190</v>
      </c>
      <c r="W321" s="82"/>
      <c r="X321" s="102" t="s">
        <v>102</v>
      </c>
      <c r="Y321" s="101">
        <f t="shared" si="547"/>
        <v>13.9</v>
      </c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  <c r="CC321" s="16"/>
      <c r="CD321" s="16"/>
      <c r="CE321" s="16"/>
      <c r="CF321" s="16"/>
      <c r="CG321" s="16"/>
      <c r="CH321" s="16"/>
      <c r="CI321" s="16"/>
      <c r="CJ321" s="16"/>
      <c r="CK321" s="16"/>
      <c r="CL321" s="16"/>
      <c r="CM321" s="16"/>
      <c r="CN321" s="16"/>
      <c r="CO321" s="16"/>
      <c r="CP321" s="16"/>
      <c r="CQ321" s="16"/>
      <c r="CR321" s="16"/>
      <c r="CS321" s="16"/>
      <c r="CT321" s="16"/>
      <c r="CU321" s="16"/>
      <c r="CV321" s="16"/>
      <c r="CW321" s="16"/>
      <c r="CX321" s="16"/>
      <c r="CY321" s="16"/>
    </row>
    <row r="322" spans="1:103" ht="15.75" hidden="1">
      <c r="A322" s="3" t="e">
        <f t="shared" si="548"/>
        <v>#DIV/0!</v>
      </c>
      <c r="B322" s="3">
        <f t="shared" si="544"/>
        <v>170</v>
      </c>
      <c r="C322" s="3">
        <f t="shared" si="549"/>
        <v>180</v>
      </c>
      <c r="D322" s="16"/>
      <c r="E322" s="16"/>
      <c r="F322" s="87" t="s">
        <v>105</v>
      </c>
      <c r="G322" s="85" t="str">
        <f t="shared" ref="G322:J322" si="572">G296</f>
        <v>4,3</v>
      </c>
      <c r="H322" s="85" t="str">
        <f t="shared" si="572"/>
        <v>4,2</v>
      </c>
      <c r="I322" s="85" t="str">
        <f t="shared" si="572"/>
        <v>4,1</v>
      </c>
      <c r="J322" s="85">
        <f t="shared" si="572"/>
        <v>4</v>
      </c>
      <c r="K322" s="16" t="e">
        <f t="shared" si="551"/>
        <v>#DIV/0!</v>
      </c>
      <c r="L322" s="16">
        <f t="shared" si="552"/>
        <v>180</v>
      </c>
      <c r="M322" s="16">
        <f t="shared" si="556"/>
        <v>190</v>
      </c>
      <c r="N322" s="82"/>
      <c r="O322" s="87" t="s">
        <v>102</v>
      </c>
      <c r="P322" s="84" t="str">
        <f t="shared" ref="P322:S322" si="573">P296</f>
        <v>3,3</v>
      </c>
      <c r="Q322" s="84" t="str">
        <f t="shared" si="573"/>
        <v>3,2</v>
      </c>
      <c r="R322" s="84" t="str">
        <f t="shared" si="573"/>
        <v>3,1</v>
      </c>
      <c r="S322" s="84">
        <f t="shared" si="573"/>
        <v>3</v>
      </c>
      <c r="T322" s="16" t="e">
        <f t="shared" si="554"/>
        <v>#DIV/0!</v>
      </c>
      <c r="U322" s="16">
        <f t="shared" si="558"/>
        <v>170</v>
      </c>
      <c r="V322" s="16">
        <f t="shared" si="559"/>
        <v>180</v>
      </c>
      <c r="W322" s="82"/>
      <c r="X322" s="102" t="s">
        <v>105</v>
      </c>
      <c r="Y322" s="101">
        <f t="shared" si="547"/>
        <v>14</v>
      </c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  <c r="CC322" s="16"/>
      <c r="CD322" s="16"/>
      <c r="CE322" s="16"/>
      <c r="CF322" s="16"/>
      <c r="CG322" s="16"/>
      <c r="CH322" s="16"/>
      <c r="CI322" s="16"/>
      <c r="CJ322" s="16"/>
      <c r="CK322" s="16"/>
      <c r="CL322" s="16"/>
      <c r="CM322" s="16"/>
      <c r="CN322" s="16"/>
      <c r="CO322" s="16"/>
      <c r="CP322" s="16"/>
      <c r="CQ322" s="16"/>
      <c r="CR322" s="16"/>
      <c r="CS322" s="16"/>
      <c r="CT322" s="16"/>
      <c r="CU322" s="16"/>
      <c r="CV322" s="16"/>
      <c r="CW322" s="16"/>
      <c r="CX322" s="16"/>
      <c r="CY322" s="16"/>
    </row>
    <row r="323" spans="1:103" ht="15.75" hidden="1">
      <c r="A323" s="3" t="e">
        <f t="shared" si="548"/>
        <v>#DIV/0!</v>
      </c>
      <c r="B323" s="3">
        <f t="shared" si="544"/>
        <v>160</v>
      </c>
      <c r="C323" s="3">
        <f t="shared" si="549"/>
        <v>170</v>
      </c>
      <c r="D323" s="16"/>
      <c r="E323" s="16"/>
      <c r="F323" s="87" t="s">
        <v>108</v>
      </c>
      <c r="G323" s="85" t="str">
        <f t="shared" ref="G323:J323" si="574">G297</f>
        <v>4,4</v>
      </c>
      <c r="H323" s="85" t="str">
        <f t="shared" si="574"/>
        <v>4,3</v>
      </c>
      <c r="I323" s="85" t="str">
        <f t="shared" si="574"/>
        <v>4,2</v>
      </c>
      <c r="J323" s="85" t="str">
        <f t="shared" si="574"/>
        <v>4,1</v>
      </c>
      <c r="K323" s="16" t="e">
        <f t="shared" si="551"/>
        <v>#DIV/0!</v>
      </c>
      <c r="L323" s="16">
        <f t="shared" si="552"/>
        <v>170</v>
      </c>
      <c r="M323" s="16">
        <f t="shared" si="556"/>
        <v>180</v>
      </c>
      <c r="N323" s="82"/>
      <c r="O323" s="87" t="s">
        <v>105</v>
      </c>
      <c r="P323" s="84" t="str">
        <f t="shared" ref="P323:S323" si="575">P297</f>
        <v>3,4</v>
      </c>
      <c r="Q323" s="84" t="str">
        <f t="shared" si="575"/>
        <v>3,3</v>
      </c>
      <c r="R323" s="84" t="str">
        <f t="shared" si="575"/>
        <v>3,2</v>
      </c>
      <c r="S323" s="84" t="str">
        <f t="shared" si="575"/>
        <v>3,1</v>
      </c>
      <c r="T323" s="16" t="e">
        <f t="shared" si="554"/>
        <v>#DIV/0!</v>
      </c>
      <c r="U323" s="16">
        <f t="shared" si="558"/>
        <v>160</v>
      </c>
      <c r="V323" s="16">
        <f t="shared" si="559"/>
        <v>170</v>
      </c>
      <c r="W323" s="82"/>
      <c r="X323" s="102" t="s">
        <v>108</v>
      </c>
      <c r="Y323" s="101">
        <f t="shared" si="547"/>
        <v>14.1</v>
      </c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C323" s="16"/>
      <c r="CD323" s="16"/>
      <c r="CE323" s="16"/>
      <c r="CF323" s="16"/>
      <c r="CG323" s="16"/>
      <c r="CH323" s="16"/>
      <c r="CI323" s="16"/>
      <c r="CJ323" s="16"/>
      <c r="CK323" s="16"/>
      <c r="CL323" s="16"/>
      <c r="CM323" s="16"/>
      <c r="CN323" s="16"/>
      <c r="CO323" s="16"/>
      <c r="CP323" s="16"/>
      <c r="CQ323" s="16"/>
      <c r="CR323" s="16"/>
      <c r="CS323" s="16"/>
      <c r="CT323" s="16"/>
      <c r="CU323" s="16"/>
      <c r="CV323" s="16"/>
      <c r="CW323" s="16"/>
      <c r="CX323" s="16"/>
      <c r="CY323" s="16"/>
    </row>
    <row r="324" spans="1:103" ht="15.75" hidden="1">
      <c r="A324" s="3" t="e">
        <f t="shared" si="548"/>
        <v>#DIV/0!</v>
      </c>
      <c r="B324" s="3">
        <f t="shared" si="544"/>
        <v>150</v>
      </c>
      <c r="C324" s="3">
        <f t="shared" si="549"/>
        <v>160</v>
      </c>
      <c r="D324" s="16"/>
      <c r="E324" s="16"/>
      <c r="F324" s="87" t="s">
        <v>111</v>
      </c>
      <c r="G324" s="85" t="str">
        <f t="shared" ref="G324:J324" si="576">G298</f>
        <v>4,5</v>
      </c>
      <c r="H324" s="85" t="str">
        <f t="shared" si="576"/>
        <v>4,4</v>
      </c>
      <c r="I324" s="85" t="str">
        <f t="shared" si="576"/>
        <v>4,3</v>
      </c>
      <c r="J324" s="85" t="str">
        <f t="shared" si="576"/>
        <v>4,2</v>
      </c>
      <c r="K324" s="16" t="e">
        <f t="shared" si="551"/>
        <v>#DIV/0!</v>
      </c>
      <c r="L324" s="16">
        <f t="shared" si="552"/>
        <v>160</v>
      </c>
      <c r="M324" s="16">
        <f t="shared" si="556"/>
        <v>170</v>
      </c>
      <c r="N324" s="82"/>
      <c r="O324" s="87" t="s">
        <v>108</v>
      </c>
      <c r="P324" s="84" t="str">
        <f t="shared" ref="P324:S324" si="577">P298</f>
        <v>3,5</v>
      </c>
      <c r="Q324" s="84" t="str">
        <f t="shared" si="577"/>
        <v>3,4</v>
      </c>
      <c r="R324" s="84" t="str">
        <f t="shared" si="577"/>
        <v>3,3</v>
      </c>
      <c r="S324" s="84" t="str">
        <f t="shared" si="577"/>
        <v>3,2</v>
      </c>
      <c r="T324" s="16" t="e">
        <f t="shared" si="554"/>
        <v>#DIV/0!</v>
      </c>
      <c r="U324" s="16">
        <f t="shared" si="558"/>
        <v>150</v>
      </c>
      <c r="V324" s="16">
        <f t="shared" si="559"/>
        <v>160</v>
      </c>
      <c r="W324" s="82"/>
      <c r="X324" s="102" t="s">
        <v>111</v>
      </c>
      <c r="Y324" s="101">
        <f t="shared" si="547"/>
        <v>14.2</v>
      </c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  <c r="CC324" s="16"/>
      <c r="CD324" s="16"/>
      <c r="CE324" s="16"/>
      <c r="CF324" s="16"/>
      <c r="CG324" s="16"/>
      <c r="CH324" s="16"/>
      <c r="CI324" s="16"/>
      <c r="CJ324" s="16"/>
      <c r="CK324" s="16"/>
      <c r="CL324" s="16"/>
      <c r="CM324" s="16"/>
      <c r="CN324" s="16"/>
      <c r="CO324" s="16"/>
      <c r="CP324" s="16"/>
      <c r="CQ324" s="16"/>
      <c r="CR324" s="16"/>
      <c r="CS324" s="16"/>
      <c r="CT324" s="16"/>
      <c r="CU324" s="16"/>
      <c r="CV324" s="16"/>
      <c r="CW324" s="16"/>
      <c r="CX324" s="16"/>
      <c r="CY324" s="16"/>
    </row>
    <row r="325" spans="1:103" ht="15.75" hidden="1">
      <c r="A325" s="3" t="e">
        <f t="shared" si="548"/>
        <v>#DIV/0!</v>
      </c>
      <c r="B325" s="3">
        <f t="shared" si="544"/>
        <v>140</v>
      </c>
      <c r="C325" s="3">
        <f t="shared" si="549"/>
        <v>150</v>
      </c>
      <c r="D325" s="16"/>
      <c r="E325" s="16"/>
      <c r="F325" s="87" t="s">
        <v>114</v>
      </c>
      <c r="G325" s="85" t="str">
        <f t="shared" ref="G325:J325" si="578">G299</f>
        <v>4,6</v>
      </c>
      <c r="H325" s="85" t="str">
        <f t="shared" si="578"/>
        <v>4,5</v>
      </c>
      <c r="I325" s="85" t="str">
        <f t="shared" si="578"/>
        <v>4,4</v>
      </c>
      <c r="J325" s="85" t="str">
        <f t="shared" si="578"/>
        <v>4,3</v>
      </c>
      <c r="K325" s="16" t="e">
        <f t="shared" si="551"/>
        <v>#DIV/0!</v>
      </c>
      <c r="L325" s="16">
        <f t="shared" si="552"/>
        <v>150</v>
      </c>
      <c r="M325" s="16">
        <f t="shared" si="556"/>
        <v>160</v>
      </c>
      <c r="N325" s="82"/>
      <c r="O325" s="87" t="s">
        <v>111</v>
      </c>
      <c r="P325" s="84" t="str">
        <f t="shared" ref="P325:S325" si="579">P299</f>
        <v>3,6</v>
      </c>
      <c r="Q325" s="84" t="str">
        <f t="shared" si="579"/>
        <v>3,5</v>
      </c>
      <c r="R325" s="84" t="str">
        <f t="shared" si="579"/>
        <v>3,4</v>
      </c>
      <c r="S325" s="84" t="str">
        <f t="shared" si="579"/>
        <v>3,3</v>
      </c>
      <c r="T325" s="16" t="e">
        <f t="shared" si="554"/>
        <v>#DIV/0!</v>
      </c>
      <c r="U325" s="16">
        <f t="shared" si="558"/>
        <v>140</v>
      </c>
      <c r="V325" s="16">
        <f t="shared" si="559"/>
        <v>150</v>
      </c>
      <c r="W325" s="82"/>
      <c r="X325" s="102" t="s">
        <v>114</v>
      </c>
      <c r="Y325" s="101">
        <f t="shared" si="547"/>
        <v>14.3</v>
      </c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  <c r="CC325" s="16"/>
      <c r="CD325" s="16"/>
      <c r="CE325" s="16"/>
      <c r="CF325" s="16"/>
      <c r="CG325" s="16"/>
      <c r="CH325" s="16"/>
      <c r="CI325" s="16"/>
      <c r="CJ325" s="16"/>
      <c r="CK325" s="16"/>
      <c r="CL325" s="16"/>
      <c r="CM325" s="16"/>
      <c r="CN325" s="16"/>
      <c r="CO325" s="16"/>
      <c r="CP325" s="16"/>
      <c r="CQ325" s="16"/>
      <c r="CR325" s="16"/>
      <c r="CS325" s="16"/>
      <c r="CT325" s="16"/>
      <c r="CU325" s="16"/>
      <c r="CV325" s="16"/>
      <c r="CW325" s="16"/>
      <c r="CX325" s="16"/>
      <c r="CY325" s="16"/>
    </row>
    <row r="326" spans="1:103" ht="15.75" hidden="1">
      <c r="A326" s="3" t="e">
        <f t="shared" si="548"/>
        <v>#DIV/0!</v>
      </c>
      <c r="B326" s="3">
        <f t="shared" si="544"/>
        <v>130</v>
      </c>
      <c r="C326" s="3">
        <f t="shared" si="549"/>
        <v>140</v>
      </c>
      <c r="D326" s="16"/>
      <c r="E326" s="16"/>
      <c r="F326" s="87" t="s">
        <v>117</v>
      </c>
      <c r="G326" s="85" t="str">
        <f t="shared" ref="G326:J326" si="580">G300</f>
        <v>4,7</v>
      </c>
      <c r="H326" s="85" t="str">
        <f t="shared" si="580"/>
        <v>4,6</v>
      </c>
      <c r="I326" s="85" t="str">
        <f t="shared" si="580"/>
        <v>4,5</v>
      </c>
      <c r="J326" s="85" t="str">
        <f t="shared" si="580"/>
        <v>4,4</v>
      </c>
      <c r="K326" s="16" t="e">
        <f t="shared" si="551"/>
        <v>#DIV/0!</v>
      </c>
      <c r="L326" s="16">
        <f t="shared" si="552"/>
        <v>140</v>
      </c>
      <c r="M326" s="16">
        <f t="shared" si="556"/>
        <v>150</v>
      </c>
      <c r="N326" s="82"/>
      <c r="O326" s="87" t="s">
        <v>114</v>
      </c>
      <c r="P326" s="84" t="str">
        <f t="shared" ref="P326:S326" si="581">P300</f>
        <v>3,7</v>
      </c>
      <c r="Q326" s="84" t="str">
        <f t="shared" si="581"/>
        <v>3,6</v>
      </c>
      <c r="R326" s="84" t="str">
        <f t="shared" si="581"/>
        <v>3,5</v>
      </c>
      <c r="S326" s="84" t="str">
        <f t="shared" si="581"/>
        <v>3,4</v>
      </c>
      <c r="T326" s="16" t="e">
        <f t="shared" si="554"/>
        <v>#DIV/0!</v>
      </c>
      <c r="U326" s="16">
        <f t="shared" si="558"/>
        <v>130</v>
      </c>
      <c r="V326" s="16">
        <f t="shared" si="559"/>
        <v>140</v>
      </c>
      <c r="W326" s="82"/>
      <c r="X326" s="102" t="s">
        <v>117</v>
      </c>
      <c r="Y326" s="101">
        <f t="shared" si="547"/>
        <v>14.4</v>
      </c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  <c r="CC326" s="16"/>
      <c r="CD326" s="16"/>
      <c r="CE326" s="16"/>
      <c r="CF326" s="16"/>
      <c r="CG326" s="16"/>
      <c r="CH326" s="16"/>
      <c r="CI326" s="16"/>
      <c r="CJ326" s="16"/>
      <c r="CK326" s="16"/>
      <c r="CL326" s="16"/>
      <c r="CM326" s="16"/>
      <c r="CN326" s="16"/>
      <c r="CO326" s="16"/>
      <c r="CP326" s="16"/>
      <c r="CQ326" s="16"/>
      <c r="CR326" s="16"/>
      <c r="CS326" s="16"/>
      <c r="CT326" s="16"/>
      <c r="CU326" s="16"/>
      <c r="CV326" s="16"/>
      <c r="CW326" s="16"/>
      <c r="CX326" s="16"/>
      <c r="CY326" s="16"/>
    </row>
    <row r="327" spans="1:103" ht="15.75" hidden="1">
      <c r="A327" s="3" t="e">
        <f t="shared" si="548"/>
        <v>#DIV/0!</v>
      </c>
      <c r="B327" s="3">
        <f t="shared" si="544"/>
        <v>120</v>
      </c>
      <c r="C327" s="3">
        <f t="shared" si="549"/>
        <v>130</v>
      </c>
      <c r="D327" s="16"/>
      <c r="E327" s="16"/>
      <c r="F327" s="87" t="s">
        <v>120</v>
      </c>
      <c r="G327" s="85" t="str">
        <f t="shared" ref="G327:J327" si="582">G301</f>
        <v>4,8</v>
      </c>
      <c r="H327" s="85" t="str">
        <f t="shared" si="582"/>
        <v>4,7</v>
      </c>
      <c r="I327" s="85" t="str">
        <f t="shared" si="582"/>
        <v>4,6</v>
      </c>
      <c r="J327" s="85" t="str">
        <f t="shared" si="582"/>
        <v>4,5</v>
      </c>
      <c r="K327" s="16" t="e">
        <f t="shared" si="551"/>
        <v>#DIV/0!</v>
      </c>
      <c r="L327" s="16">
        <f t="shared" si="552"/>
        <v>130</v>
      </c>
      <c r="M327" s="16">
        <f t="shared" si="556"/>
        <v>140</v>
      </c>
      <c r="N327" s="82"/>
      <c r="O327" s="87" t="s">
        <v>117</v>
      </c>
      <c r="P327" s="84" t="str">
        <f t="shared" ref="P327:S327" si="583">P301</f>
        <v>3,8</v>
      </c>
      <c r="Q327" s="84" t="str">
        <f t="shared" si="583"/>
        <v>3,7</v>
      </c>
      <c r="R327" s="84" t="str">
        <f t="shared" si="583"/>
        <v>3,6</v>
      </c>
      <c r="S327" s="84" t="str">
        <f t="shared" si="583"/>
        <v>3,5</v>
      </c>
      <c r="T327" s="16" t="e">
        <f t="shared" si="554"/>
        <v>#DIV/0!</v>
      </c>
      <c r="U327" s="16">
        <f t="shared" si="558"/>
        <v>120</v>
      </c>
      <c r="V327" s="16">
        <f t="shared" si="559"/>
        <v>130</v>
      </c>
      <c r="W327" s="82"/>
      <c r="X327" s="102" t="s">
        <v>120</v>
      </c>
      <c r="Y327" s="101">
        <f t="shared" si="547"/>
        <v>14.5</v>
      </c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  <c r="CC327" s="16"/>
      <c r="CD327" s="16"/>
      <c r="CE327" s="16"/>
      <c r="CF327" s="16"/>
      <c r="CG327" s="16"/>
      <c r="CH327" s="16"/>
      <c r="CI327" s="16"/>
      <c r="CJ327" s="16"/>
      <c r="CK327" s="16"/>
      <c r="CL327" s="16"/>
      <c r="CM327" s="16"/>
      <c r="CN327" s="16"/>
      <c r="CO327" s="16"/>
      <c r="CP327" s="16"/>
      <c r="CQ327" s="16"/>
      <c r="CR327" s="16"/>
      <c r="CS327" s="16"/>
      <c r="CT327" s="16"/>
      <c r="CU327" s="16"/>
      <c r="CV327" s="16"/>
      <c r="CW327" s="16"/>
      <c r="CX327" s="16"/>
      <c r="CY327" s="16"/>
    </row>
    <row r="328" spans="1:103" ht="15.75" hidden="1">
      <c r="A328" s="3" t="e">
        <f t="shared" si="548"/>
        <v>#DIV/0!</v>
      </c>
      <c r="B328" s="3">
        <f t="shared" si="544"/>
        <v>110</v>
      </c>
      <c r="C328" s="3">
        <f t="shared" si="549"/>
        <v>120</v>
      </c>
      <c r="D328" s="16"/>
      <c r="E328" s="16"/>
      <c r="F328" s="87" t="s">
        <v>123</v>
      </c>
      <c r="G328" s="85" t="str">
        <f t="shared" ref="G328:J328" si="584">G302</f>
        <v>4,9</v>
      </c>
      <c r="H328" s="85" t="str">
        <f t="shared" si="584"/>
        <v>4,8</v>
      </c>
      <c r="I328" s="85" t="str">
        <f t="shared" si="584"/>
        <v>4,7</v>
      </c>
      <c r="J328" s="85" t="str">
        <f t="shared" si="584"/>
        <v>4,6</v>
      </c>
      <c r="K328" s="16" t="e">
        <f t="shared" si="551"/>
        <v>#DIV/0!</v>
      </c>
      <c r="L328" s="16">
        <f t="shared" si="552"/>
        <v>120</v>
      </c>
      <c r="M328" s="16">
        <f t="shared" si="556"/>
        <v>130</v>
      </c>
      <c r="N328" s="82"/>
      <c r="O328" s="87" t="s">
        <v>120</v>
      </c>
      <c r="P328" s="84" t="str">
        <f t="shared" ref="P328:S328" si="585">P302</f>
        <v>3,9</v>
      </c>
      <c r="Q328" s="84" t="str">
        <f t="shared" si="585"/>
        <v>3,8</v>
      </c>
      <c r="R328" s="84" t="str">
        <f t="shared" si="585"/>
        <v>3,7</v>
      </c>
      <c r="S328" s="84" t="str">
        <f t="shared" si="585"/>
        <v>3,6</v>
      </c>
      <c r="T328" s="16" t="e">
        <f t="shared" si="554"/>
        <v>#DIV/0!</v>
      </c>
      <c r="U328" s="16">
        <f t="shared" si="558"/>
        <v>110</v>
      </c>
      <c r="V328" s="16">
        <f t="shared" si="559"/>
        <v>120</v>
      </c>
      <c r="W328" s="82"/>
      <c r="X328" s="102" t="s">
        <v>123</v>
      </c>
      <c r="Y328" s="101">
        <f t="shared" si="547"/>
        <v>14.6</v>
      </c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  <c r="CC328" s="16"/>
      <c r="CD328" s="16"/>
      <c r="CE328" s="16"/>
      <c r="CF328" s="16"/>
      <c r="CG328" s="16"/>
      <c r="CH328" s="16"/>
      <c r="CI328" s="16"/>
      <c r="CJ328" s="16"/>
      <c r="CK328" s="16"/>
      <c r="CL328" s="16"/>
      <c r="CM328" s="16"/>
      <c r="CN328" s="16"/>
      <c r="CO328" s="16"/>
      <c r="CP328" s="16"/>
      <c r="CQ328" s="16"/>
      <c r="CR328" s="16"/>
      <c r="CS328" s="16"/>
      <c r="CT328" s="16"/>
      <c r="CU328" s="16"/>
      <c r="CV328" s="16"/>
      <c r="CW328" s="16"/>
      <c r="CX328" s="16"/>
      <c r="CY328" s="16"/>
    </row>
    <row r="329" spans="1:103" ht="15.75" hidden="1">
      <c r="A329" s="3" t="e">
        <f t="shared" si="548"/>
        <v>#DIV/0!</v>
      </c>
      <c r="B329" s="3">
        <f t="shared" si="544"/>
        <v>100</v>
      </c>
      <c r="C329" s="3">
        <f t="shared" si="549"/>
        <v>110</v>
      </c>
      <c r="D329" s="16"/>
      <c r="E329" s="16"/>
      <c r="F329" s="87" t="s">
        <v>125</v>
      </c>
      <c r="G329" s="85">
        <f t="shared" ref="G329:J329" si="586">G303</f>
        <v>5</v>
      </c>
      <c r="H329" s="85" t="str">
        <f t="shared" si="586"/>
        <v>4,9</v>
      </c>
      <c r="I329" s="85" t="str">
        <f t="shared" si="586"/>
        <v>4,8</v>
      </c>
      <c r="J329" s="85" t="str">
        <f t="shared" si="586"/>
        <v>4,7</v>
      </c>
      <c r="K329" s="16" t="e">
        <f t="shared" si="551"/>
        <v>#DIV/0!</v>
      </c>
      <c r="L329" s="16">
        <f t="shared" si="552"/>
        <v>110</v>
      </c>
      <c r="M329" s="16">
        <f t="shared" si="556"/>
        <v>120</v>
      </c>
      <c r="N329" s="82"/>
      <c r="O329" s="87" t="s">
        <v>123</v>
      </c>
      <c r="P329" s="84">
        <f t="shared" ref="P329:S329" si="587">P303</f>
        <v>4</v>
      </c>
      <c r="Q329" s="84" t="str">
        <f t="shared" si="587"/>
        <v>3,9</v>
      </c>
      <c r="R329" s="84" t="str">
        <f t="shared" si="587"/>
        <v>3,8</v>
      </c>
      <c r="S329" s="84" t="str">
        <f t="shared" si="587"/>
        <v>3,7</v>
      </c>
      <c r="T329" s="16" t="e">
        <f t="shared" si="554"/>
        <v>#DIV/0!</v>
      </c>
      <c r="U329" s="16">
        <f t="shared" si="558"/>
        <v>100</v>
      </c>
      <c r="V329" s="16">
        <f t="shared" si="559"/>
        <v>110</v>
      </c>
      <c r="W329" s="82"/>
      <c r="X329" s="102" t="s">
        <v>125</v>
      </c>
      <c r="Y329" s="101">
        <f t="shared" si="547"/>
        <v>14.7</v>
      </c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  <c r="CC329" s="16"/>
      <c r="CD329" s="16"/>
      <c r="CE329" s="16"/>
      <c r="CF329" s="16"/>
      <c r="CG329" s="16"/>
      <c r="CH329" s="16"/>
      <c r="CI329" s="16"/>
      <c r="CJ329" s="16"/>
      <c r="CK329" s="16"/>
      <c r="CL329" s="16"/>
      <c r="CM329" s="16"/>
      <c r="CN329" s="16"/>
      <c r="CO329" s="16"/>
      <c r="CP329" s="16"/>
      <c r="CQ329" s="16"/>
      <c r="CR329" s="16"/>
      <c r="CS329" s="16"/>
      <c r="CT329" s="16"/>
      <c r="CU329" s="16"/>
      <c r="CV329" s="16"/>
      <c r="CW329" s="16"/>
      <c r="CX329" s="16"/>
      <c r="CY329" s="16"/>
    </row>
    <row r="330" spans="1:103" ht="15.75" hidden="1">
      <c r="A330" s="3" t="e">
        <f>IF($AC$12&lt;B330,1)</f>
        <v>#DIV/0!</v>
      </c>
      <c r="B330" s="3">
        <f t="shared" si="544"/>
        <v>100</v>
      </c>
      <c r="D330" s="16"/>
      <c r="E330" s="16"/>
      <c r="F330" s="92" t="s">
        <v>126</v>
      </c>
      <c r="G330" s="85">
        <f t="shared" ref="G330:J330" si="588">G304</f>
        <v>550</v>
      </c>
      <c r="H330" s="85">
        <f t="shared" si="588"/>
        <v>540</v>
      </c>
      <c r="I330" s="85">
        <f t="shared" si="588"/>
        <v>530</v>
      </c>
      <c r="J330" s="85">
        <f t="shared" si="588"/>
        <v>520</v>
      </c>
      <c r="K330" s="16" t="e">
        <f t="shared" si="551"/>
        <v>#DIV/0!</v>
      </c>
      <c r="L330" s="16">
        <f t="shared" si="552"/>
        <v>100</v>
      </c>
      <c r="M330" s="16">
        <f t="shared" si="556"/>
        <v>110</v>
      </c>
      <c r="N330" s="91"/>
      <c r="O330" s="87" t="s">
        <v>125</v>
      </c>
      <c r="P330" s="84" t="str">
        <f t="shared" ref="P330:S330" si="589">P304</f>
        <v>4,1</v>
      </c>
      <c r="Q330" s="84">
        <f t="shared" si="589"/>
        <v>4</v>
      </c>
      <c r="R330" s="84" t="str">
        <f t="shared" si="589"/>
        <v>3,9</v>
      </c>
      <c r="S330" s="84" t="str">
        <f t="shared" si="589"/>
        <v>3,8</v>
      </c>
      <c r="T330" s="16" t="e">
        <f>IF($AC$12&lt;U330,1)</f>
        <v>#DIV/0!</v>
      </c>
      <c r="U330" s="16">
        <f t="shared" si="558"/>
        <v>100</v>
      </c>
      <c r="V330" s="16"/>
      <c r="W330" s="91"/>
      <c r="X330" s="103" t="s">
        <v>126</v>
      </c>
      <c r="Y330" s="101">
        <f t="shared" si="547"/>
        <v>15.7</v>
      </c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  <c r="CC330" s="16"/>
      <c r="CD330" s="16"/>
      <c r="CE330" s="16"/>
      <c r="CF330" s="16"/>
      <c r="CG330" s="16"/>
      <c r="CH330" s="16"/>
      <c r="CI330" s="16"/>
      <c r="CJ330" s="16"/>
      <c r="CK330" s="16"/>
      <c r="CL330" s="16"/>
      <c r="CM330" s="16"/>
      <c r="CN330" s="16"/>
      <c r="CO330" s="16"/>
      <c r="CP330" s="16"/>
      <c r="CQ330" s="16"/>
      <c r="CR330" s="16"/>
      <c r="CS330" s="16"/>
      <c r="CT330" s="16"/>
      <c r="CU330" s="16"/>
      <c r="CV330" s="16"/>
      <c r="CW330" s="16"/>
      <c r="CX330" s="16"/>
      <c r="CY330" s="16"/>
    </row>
    <row r="331" spans="1:103" ht="15.75" hidden="1">
      <c r="D331" s="16"/>
      <c r="E331" s="16"/>
      <c r="F331" s="16"/>
      <c r="G331" s="16"/>
      <c r="H331" s="16"/>
      <c r="I331" s="16"/>
      <c r="J331" s="16"/>
      <c r="K331" s="16" t="e">
        <f t="shared" si="551"/>
        <v>#DIV/0!</v>
      </c>
      <c r="L331" s="16">
        <f>LEFT(O331,2)*1</f>
        <v>50</v>
      </c>
      <c r="M331" s="16">
        <f t="shared" si="556"/>
        <v>100</v>
      </c>
      <c r="N331" s="16"/>
      <c r="O331" s="87" t="s">
        <v>127</v>
      </c>
      <c r="P331" s="84">
        <f t="shared" ref="P331:S331" si="590">P305</f>
        <v>470</v>
      </c>
      <c r="Q331" s="84">
        <f t="shared" si="590"/>
        <v>460</v>
      </c>
      <c r="R331" s="84">
        <f t="shared" si="590"/>
        <v>450</v>
      </c>
      <c r="S331" s="84">
        <f t="shared" si="590"/>
        <v>440</v>
      </c>
      <c r="T331" s="16"/>
      <c r="U331" s="16"/>
      <c r="V331" s="16"/>
      <c r="W331" s="16"/>
      <c r="X331" s="16"/>
      <c r="Y331" s="16"/>
      <c r="Z331" s="124"/>
      <c r="AA331" s="124"/>
      <c r="AB331" s="124"/>
      <c r="AC331" s="124"/>
      <c r="AD331" s="124"/>
      <c r="AE331" s="16"/>
      <c r="AF331" s="125"/>
      <c r="AG331" s="124"/>
      <c r="AH331" s="124"/>
      <c r="AI331" s="124"/>
      <c r="AJ331" s="124"/>
      <c r="AK331" s="124"/>
      <c r="AL331" s="124"/>
      <c r="AM331" s="124"/>
      <c r="AN331" s="124"/>
      <c r="AO331" s="124"/>
      <c r="AP331" s="124"/>
      <c r="AQ331" s="124"/>
      <c r="AR331" s="124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  <c r="CC331" s="16"/>
      <c r="CD331" s="16"/>
      <c r="CE331" s="16"/>
      <c r="CF331" s="16"/>
      <c r="CG331" s="16"/>
      <c r="CH331" s="16"/>
      <c r="CI331" s="16"/>
      <c r="CJ331" s="16"/>
      <c r="CK331" s="16"/>
      <c r="CL331" s="16"/>
      <c r="CM331" s="16"/>
      <c r="CN331" s="16"/>
      <c r="CO331" s="16"/>
      <c r="CP331" s="16"/>
      <c r="CQ331" s="16"/>
      <c r="CR331" s="16"/>
      <c r="CS331" s="16"/>
      <c r="CT331" s="16"/>
      <c r="CU331" s="16"/>
      <c r="CV331" s="16"/>
      <c r="CW331" s="16"/>
      <c r="CX331" s="16"/>
      <c r="CY331" s="16"/>
    </row>
    <row r="332" spans="1:103" ht="15.75" hidden="1">
      <c r="D332" s="16"/>
      <c r="E332" s="16"/>
      <c r="F332" s="16"/>
      <c r="G332" s="16"/>
      <c r="H332" s="16"/>
      <c r="I332" s="16"/>
      <c r="J332" s="16"/>
      <c r="K332" s="16" t="e">
        <f>IF($AC$12&lt;L332,1)</f>
        <v>#DIV/0!</v>
      </c>
      <c r="L332" s="16">
        <f>LEFT(O332,3)*1</f>
        <v>50</v>
      </c>
      <c r="M332" s="16" t="e">
        <f t="shared" si="556"/>
        <v>#VALUE!</v>
      </c>
      <c r="N332" s="16"/>
      <c r="O332" s="92" t="s">
        <v>128</v>
      </c>
      <c r="P332" s="84">
        <f t="shared" ref="P332:S332" si="591">P306</f>
        <v>460</v>
      </c>
      <c r="Q332" s="84">
        <f t="shared" si="591"/>
        <v>450</v>
      </c>
      <c r="R332" s="84">
        <f t="shared" si="591"/>
        <v>400</v>
      </c>
      <c r="S332" s="84">
        <f t="shared" si="591"/>
        <v>390</v>
      </c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  <c r="CC332" s="16"/>
      <c r="CD332" s="16"/>
      <c r="CE332" s="16"/>
      <c r="CF332" s="16"/>
      <c r="CG332" s="16"/>
      <c r="CH332" s="16"/>
      <c r="CI332" s="16"/>
      <c r="CJ332" s="16"/>
      <c r="CK332" s="16"/>
      <c r="CL332" s="16"/>
      <c r="CM332" s="16"/>
      <c r="CN332" s="16"/>
      <c r="CO332" s="16"/>
      <c r="CP332" s="16"/>
      <c r="CQ332" s="16"/>
      <c r="CR332" s="16"/>
      <c r="CS332" s="16"/>
      <c r="CT332" s="16"/>
      <c r="CU332" s="16"/>
      <c r="CV332" s="16"/>
      <c r="CW332" s="16"/>
      <c r="CX332" s="16"/>
      <c r="CY332" s="16"/>
    </row>
    <row r="333" spans="1:103" ht="15.75" hidden="1"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  <c r="CC333" s="16"/>
      <c r="CD333" s="16"/>
      <c r="CE333" s="16"/>
      <c r="CF333" s="16"/>
      <c r="CG333" s="16"/>
      <c r="CH333" s="16"/>
      <c r="CI333" s="16"/>
      <c r="CJ333" s="16"/>
      <c r="CK333" s="16"/>
      <c r="CL333" s="16"/>
      <c r="CM333" s="16"/>
      <c r="CN333" s="16"/>
      <c r="CO333" s="16"/>
      <c r="CP333" s="16"/>
      <c r="CQ333" s="16"/>
      <c r="CR333" s="16"/>
      <c r="CS333" s="16"/>
      <c r="CT333" s="16"/>
      <c r="CU333" s="16"/>
      <c r="CV333" s="16"/>
      <c r="CW333" s="16"/>
      <c r="CX333" s="16"/>
      <c r="CY333" s="16"/>
    </row>
    <row r="334" spans="1:103" ht="15.75" hidden="1">
      <c r="A334" s="3">
        <f>MAX(G334:J334)</f>
        <v>0</v>
      </c>
      <c r="B334" s="3">
        <f>B308+1</f>
        <v>13</v>
      </c>
      <c r="D334" s="16"/>
      <c r="E334" s="16"/>
      <c r="F334" s="43"/>
      <c r="G334" s="43">
        <f>IF(AND($AD$13&gt;=LEFT(G337,1)*1,$AD$13&lt;RIGHT(G337,3)*1),6,0)</f>
        <v>0</v>
      </c>
      <c r="H334" s="43">
        <f>IF(AND($AD$13&gt;=LEFT(H337,3)*1,$AD$13&lt;RIGHT(H337,4)*1),7,0)</f>
        <v>0</v>
      </c>
      <c r="I334" s="43">
        <f>IF(AND($AD$13&gt;=LEFT(I337,4)*1,$AD$13&lt;RIGHT(I337,5)*1),8,0)</f>
        <v>0</v>
      </c>
      <c r="J334" s="43">
        <f>IF($AD$13&gt;=10000,9,0)</f>
        <v>0</v>
      </c>
      <c r="K334" s="16">
        <f>MAX(P334:S334)</f>
        <v>0</v>
      </c>
      <c r="L334" s="16"/>
      <c r="M334" s="16"/>
      <c r="N334" s="16"/>
      <c r="O334" s="43"/>
      <c r="P334" s="43">
        <f>IF(AND($AD$13&gt;=LEFT(P337,1)*1,$AD$13&lt;RIGHT(P337,3)*1),6,0)</f>
        <v>0</v>
      </c>
      <c r="Q334" s="43">
        <f>IF(AND($AD$13&gt;=LEFT(Q337,3)*1,$AD$13&lt;RIGHT(Q337,4)*1),7,0)</f>
        <v>0</v>
      </c>
      <c r="R334" s="43">
        <f>IF(AND($AD$13&gt;=LEFT(R337,4)*1,$AD$13&lt;RIGHT(R337,5)*1),8,0)</f>
        <v>0</v>
      </c>
      <c r="S334" s="43">
        <f>IF($AD$13&gt;=10000,9,0)</f>
        <v>0</v>
      </c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  <c r="CC334" s="16"/>
      <c r="CD334" s="16"/>
      <c r="CE334" s="16"/>
      <c r="CF334" s="16"/>
      <c r="CG334" s="16"/>
      <c r="CH334" s="16"/>
      <c r="CI334" s="16"/>
      <c r="CJ334" s="16"/>
      <c r="CK334" s="16"/>
      <c r="CL334" s="16"/>
      <c r="CM334" s="16"/>
      <c r="CN334" s="16"/>
      <c r="CO334" s="16"/>
      <c r="CP334" s="16"/>
      <c r="CQ334" s="16"/>
      <c r="CR334" s="16"/>
      <c r="CS334" s="16"/>
      <c r="CT334" s="16"/>
      <c r="CU334" s="16"/>
      <c r="CV334" s="16"/>
      <c r="CW334" s="16"/>
      <c r="CX334" s="16"/>
      <c r="CY334" s="16"/>
    </row>
    <row r="335" spans="1:103" ht="36" hidden="1" customHeight="1">
      <c r="D335" s="16"/>
      <c r="E335" s="16"/>
      <c r="F335" s="95" t="s">
        <v>43</v>
      </c>
      <c r="G335" s="126" t="s">
        <v>49</v>
      </c>
      <c r="H335" s="127"/>
      <c r="I335" s="127"/>
      <c r="J335" s="128"/>
      <c r="K335" s="67"/>
      <c r="L335" s="67"/>
      <c r="M335" s="67"/>
      <c r="N335" s="68"/>
      <c r="O335" s="95" t="s">
        <v>44</v>
      </c>
      <c r="P335" s="126" t="s">
        <v>49</v>
      </c>
      <c r="Q335" s="127"/>
      <c r="R335" s="127"/>
      <c r="S335" s="128"/>
      <c r="T335" s="67"/>
      <c r="U335" s="67"/>
      <c r="V335" s="67"/>
      <c r="W335" s="68"/>
      <c r="X335" s="96" t="s">
        <v>45</v>
      </c>
      <c r="Y335" s="97" t="s">
        <v>49</v>
      </c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  <c r="CC335" s="16"/>
      <c r="CD335" s="16"/>
      <c r="CE335" s="16"/>
      <c r="CF335" s="16"/>
      <c r="CG335" s="16"/>
      <c r="CH335" s="16"/>
      <c r="CI335" s="16"/>
      <c r="CJ335" s="16"/>
      <c r="CK335" s="16"/>
      <c r="CL335" s="16"/>
      <c r="CM335" s="16"/>
      <c r="CN335" s="16"/>
      <c r="CO335" s="16"/>
      <c r="CP335" s="16"/>
      <c r="CQ335" s="16"/>
      <c r="CR335" s="16"/>
      <c r="CS335" s="16"/>
      <c r="CT335" s="16"/>
      <c r="CU335" s="16"/>
      <c r="CV335" s="16"/>
      <c r="CW335" s="16"/>
      <c r="CX335" s="16"/>
      <c r="CY335" s="16"/>
    </row>
    <row r="336" spans="1:103" ht="15.75" hidden="1">
      <c r="D336" s="16"/>
      <c r="E336" s="16"/>
      <c r="F336" s="131" t="s">
        <v>50</v>
      </c>
      <c r="G336" s="121" t="s">
        <v>51</v>
      </c>
      <c r="H336" s="122"/>
      <c r="I336" s="122"/>
      <c r="J336" s="123"/>
      <c r="K336" s="71"/>
      <c r="L336" s="71"/>
      <c r="M336" s="71"/>
      <c r="N336" s="72"/>
      <c r="O336" s="131" t="s">
        <v>50</v>
      </c>
      <c r="P336" s="121" t="s">
        <v>51</v>
      </c>
      <c r="Q336" s="122"/>
      <c r="R336" s="122"/>
      <c r="S336" s="123"/>
      <c r="T336" s="71"/>
      <c r="U336" s="71"/>
      <c r="V336" s="71"/>
      <c r="W336" s="72"/>
      <c r="X336" s="129" t="s">
        <v>50</v>
      </c>
      <c r="Y336" s="98" t="s">
        <v>51</v>
      </c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  <c r="CC336" s="16"/>
      <c r="CD336" s="16"/>
      <c r="CE336" s="16"/>
      <c r="CF336" s="16"/>
      <c r="CG336" s="16"/>
      <c r="CH336" s="16"/>
      <c r="CI336" s="16"/>
      <c r="CJ336" s="16"/>
      <c r="CK336" s="16"/>
      <c r="CL336" s="16"/>
      <c r="CM336" s="16"/>
      <c r="CN336" s="16"/>
      <c r="CO336" s="16"/>
      <c r="CP336" s="16"/>
      <c r="CQ336" s="16"/>
      <c r="CR336" s="16"/>
      <c r="CS336" s="16"/>
      <c r="CT336" s="16"/>
      <c r="CU336" s="16"/>
      <c r="CV336" s="16"/>
      <c r="CW336" s="16"/>
      <c r="CX336" s="16"/>
      <c r="CY336" s="16"/>
    </row>
    <row r="337" spans="1:103" ht="15.75" hidden="1">
      <c r="D337" s="16"/>
      <c r="E337" s="16"/>
      <c r="F337" s="132"/>
      <c r="G337" s="77" t="s">
        <v>52</v>
      </c>
      <c r="H337" s="77" t="s">
        <v>53</v>
      </c>
      <c r="I337" s="77" t="s">
        <v>54</v>
      </c>
      <c r="J337" s="77" t="s">
        <v>55</v>
      </c>
      <c r="K337" s="75"/>
      <c r="L337" s="75"/>
      <c r="M337" s="75"/>
      <c r="N337" s="76"/>
      <c r="O337" s="132"/>
      <c r="P337" s="77" t="s">
        <v>52</v>
      </c>
      <c r="Q337" s="77" t="s">
        <v>53</v>
      </c>
      <c r="R337" s="77" t="s">
        <v>54</v>
      </c>
      <c r="S337" s="77" t="s">
        <v>55</v>
      </c>
      <c r="T337" s="75"/>
      <c r="U337" s="75"/>
      <c r="V337" s="75"/>
      <c r="W337" s="76"/>
      <c r="X337" s="130"/>
      <c r="Y337" s="99" t="s">
        <v>56</v>
      </c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  <c r="CC337" s="16"/>
      <c r="CD337" s="16"/>
      <c r="CE337" s="16"/>
      <c r="CF337" s="16"/>
      <c r="CG337" s="16"/>
      <c r="CH337" s="16"/>
      <c r="CI337" s="16"/>
      <c r="CJ337" s="16"/>
      <c r="CK337" s="16"/>
      <c r="CL337" s="16"/>
      <c r="CM337" s="16"/>
      <c r="CN337" s="16"/>
      <c r="CO337" s="16"/>
      <c r="CP337" s="16"/>
      <c r="CQ337" s="16"/>
      <c r="CR337" s="16"/>
      <c r="CS337" s="16"/>
      <c r="CT337" s="16"/>
      <c r="CU337" s="16"/>
      <c r="CV337" s="16"/>
      <c r="CW337" s="16"/>
      <c r="CX337" s="16"/>
      <c r="CY337" s="16"/>
    </row>
    <row r="338" spans="1:103" ht="15.75" hidden="1">
      <c r="A338" s="3" t="e">
        <f>IF($AC$13&gt;1000,1)</f>
        <v>#DIV/0!</v>
      </c>
      <c r="B338" s="3">
        <v>1000</v>
      </c>
      <c r="D338" s="16"/>
      <c r="E338" s="16"/>
      <c r="F338" s="83" t="s">
        <v>57</v>
      </c>
      <c r="G338" s="85" t="str">
        <f>G312</f>
        <v>3,3</v>
      </c>
      <c r="H338" s="85" t="str">
        <f t="shared" ref="H338:J338" si="592">H312</f>
        <v>3,2</v>
      </c>
      <c r="I338" s="85" t="str">
        <f t="shared" si="592"/>
        <v>3,1</v>
      </c>
      <c r="J338" s="85">
        <f t="shared" si="592"/>
        <v>3</v>
      </c>
      <c r="K338" s="16" t="e">
        <f>IF($AC$13&gt;1000,1)</f>
        <v>#DIV/0!</v>
      </c>
      <c r="L338" s="16">
        <v>1000</v>
      </c>
      <c r="M338" s="16"/>
      <c r="N338" s="82"/>
      <c r="O338" s="83" t="s">
        <v>57</v>
      </c>
      <c r="P338" s="84" t="str">
        <f>P312</f>
        <v>2,1</v>
      </c>
      <c r="Q338" s="84">
        <f t="shared" ref="Q338:S338" si="593">Q312</f>
        <v>2</v>
      </c>
      <c r="R338" s="84" t="str">
        <f t="shared" si="593"/>
        <v>1,9</v>
      </c>
      <c r="S338" s="84" t="str">
        <f t="shared" si="593"/>
        <v>1,8</v>
      </c>
      <c r="T338" s="16" t="e">
        <f>IF($AC$13&gt;1000,1)</f>
        <v>#DIV/0!</v>
      </c>
      <c r="U338" s="16">
        <v>1000</v>
      </c>
      <c r="V338" s="16"/>
      <c r="W338" s="82"/>
      <c r="X338" s="100" t="s">
        <v>57</v>
      </c>
      <c r="Y338" s="101">
        <f>Y312</f>
        <v>13.7</v>
      </c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  <c r="CC338" s="16"/>
      <c r="CD338" s="16"/>
      <c r="CE338" s="16"/>
      <c r="CF338" s="16"/>
      <c r="CG338" s="16"/>
      <c r="CH338" s="16"/>
      <c r="CI338" s="16"/>
      <c r="CJ338" s="16"/>
      <c r="CK338" s="16"/>
      <c r="CL338" s="16"/>
      <c r="CM338" s="16"/>
      <c r="CN338" s="16"/>
      <c r="CO338" s="16"/>
      <c r="CP338" s="16"/>
      <c r="CQ338" s="16"/>
      <c r="CR338" s="16"/>
      <c r="CS338" s="16"/>
      <c r="CT338" s="16"/>
      <c r="CU338" s="16"/>
      <c r="CV338" s="16"/>
      <c r="CW338" s="16"/>
      <c r="CX338" s="16"/>
      <c r="CY338" s="16"/>
    </row>
    <row r="339" spans="1:103" ht="15.75" hidden="1">
      <c r="A339" s="3" t="e">
        <f>IF(AND($AC$13&gt;=B339,$AC$13&lt;C339),1)</f>
        <v>#DIV/0!</v>
      </c>
      <c r="B339" s="3">
        <f t="shared" ref="B339:B356" si="594">LEFT(F339,3)*1</f>
        <v>800</v>
      </c>
      <c r="C339" s="3">
        <f>RIGHT(F339,4)*1</f>
        <v>1000</v>
      </c>
      <c r="D339" s="16"/>
      <c r="E339" s="16"/>
      <c r="F339" s="87" t="s">
        <v>66</v>
      </c>
      <c r="G339" s="85" t="str">
        <f t="shared" ref="G339:J339" si="595">G313</f>
        <v>3,4</v>
      </c>
      <c r="H339" s="85" t="str">
        <f t="shared" si="595"/>
        <v>3,3</v>
      </c>
      <c r="I339" s="85" t="str">
        <f t="shared" si="595"/>
        <v>3,2</v>
      </c>
      <c r="J339" s="85" t="str">
        <f t="shared" si="595"/>
        <v>3,1</v>
      </c>
      <c r="K339" s="16" t="e">
        <f>IF(AND($AC$13&gt;=L339,$AC$13&lt;M339),1)</f>
        <v>#DIV/0!</v>
      </c>
      <c r="L339" s="16">
        <f>LEFT(O339,3)*1</f>
        <v>800</v>
      </c>
      <c r="M339" s="16">
        <f>RIGHT(O339,4)*1</f>
        <v>1000</v>
      </c>
      <c r="N339" s="82"/>
      <c r="O339" s="87" t="s">
        <v>66</v>
      </c>
      <c r="P339" s="84" t="str">
        <f t="shared" ref="P339:S339" si="596">P313</f>
        <v>2,3</v>
      </c>
      <c r="Q339" s="84" t="str">
        <f t="shared" si="596"/>
        <v>2,2</v>
      </c>
      <c r="R339" s="84" t="str">
        <f t="shared" si="596"/>
        <v>2,1</v>
      </c>
      <c r="S339" s="84">
        <f t="shared" si="596"/>
        <v>2</v>
      </c>
      <c r="T339" s="16" t="e">
        <f>IF(AND($AC$13&gt;=U339,$AC$13&lt;V339),1)</f>
        <v>#DIV/0!</v>
      </c>
      <c r="U339" s="16">
        <f>LEFT(X339,3)*1</f>
        <v>800</v>
      </c>
      <c r="V339" s="16">
        <f>RIGHT(X339,4)*1</f>
        <v>1000</v>
      </c>
      <c r="W339" s="82"/>
      <c r="X339" s="102" t="s">
        <v>66</v>
      </c>
      <c r="Y339" s="101">
        <f t="shared" ref="Y339:Y356" si="597">Y313</f>
        <v>13.7</v>
      </c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  <c r="CC339" s="16"/>
      <c r="CD339" s="16"/>
      <c r="CE339" s="16"/>
      <c r="CF339" s="16"/>
      <c r="CG339" s="16"/>
      <c r="CH339" s="16"/>
      <c r="CI339" s="16"/>
      <c r="CJ339" s="16"/>
      <c r="CK339" s="16"/>
      <c r="CL339" s="16"/>
      <c r="CM339" s="16"/>
      <c r="CN339" s="16"/>
      <c r="CO339" s="16"/>
      <c r="CP339" s="16"/>
      <c r="CQ339" s="16"/>
      <c r="CR339" s="16"/>
      <c r="CS339" s="16"/>
      <c r="CT339" s="16"/>
      <c r="CU339" s="16"/>
      <c r="CV339" s="16"/>
      <c r="CW339" s="16"/>
      <c r="CX339" s="16"/>
      <c r="CY339" s="16"/>
    </row>
    <row r="340" spans="1:103" ht="15.75" hidden="1">
      <c r="A340" s="3" t="e">
        <f t="shared" ref="A340:A355" si="598">IF(AND($AC$13&gt;=B340,$AC$13&lt;C340),1)</f>
        <v>#DIV/0!</v>
      </c>
      <c r="B340" s="3">
        <f t="shared" si="594"/>
        <v>600</v>
      </c>
      <c r="C340" s="3">
        <f t="shared" ref="C340:C355" si="599">RIGHT(F340,3)*1</f>
        <v>800</v>
      </c>
      <c r="D340" s="16"/>
      <c r="E340" s="16"/>
      <c r="F340" s="87" t="s">
        <v>71</v>
      </c>
      <c r="G340" s="85">
        <f t="shared" ref="G340:J340" si="600">G314</f>
        <v>3.5</v>
      </c>
      <c r="H340" s="85" t="str">
        <f t="shared" si="600"/>
        <v>3,4</v>
      </c>
      <c r="I340" s="85" t="str">
        <f t="shared" si="600"/>
        <v>3,3</v>
      </c>
      <c r="J340" s="85" t="str">
        <f t="shared" si="600"/>
        <v>3,2</v>
      </c>
      <c r="K340" s="16" t="e">
        <f t="shared" ref="K340:K357" si="601">IF(AND($AC$13&gt;=L340,$AC$13&lt;M340),1)</f>
        <v>#DIV/0!</v>
      </c>
      <c r="L340" s="16">
        <f t="shared" ref="L340:L356" si="602">LEFT(O340,3)*1</f>
        <v>600</v>
      </c>
      <c r="M340" s="16">
        <f>RIGHT(O340,3)*1</f>
        <v>800</v>
      </c>
      <c r="N340" s="82"/>
      <c r="O340" s="87" t="s">
        <v>71</v>
      </c>
      <c r="P340" s="84" t="str">
        <f t="shared" ref="P340:S340" si="603">P314</f>
        <v>2,5</v>
      </c>
      <c r="Q340" s="84" t="str">
        <f t="shared" si="603"/>
        <v>2,4</v>
      </c>
      <c r="R340" s="84" t="str">
        <f t="shared" si="603"/>
        <v>2,3</v>
      </c>
      <c r="S340" s="84" t="str">
        <f t="shared" si="603"/>
        <v>2,2</v>
      </c>
      <c r="T340" s="16" t="e">
        <f t="shared" ref="T340:T355" si="604">IF(AND($AC$13&gt;=U340,$AC$13&lt;V340),1)</f>
        <v>#DIV/0!</v>
      </c>
      <c r="U340" s="16">
        <f>LEFT(X340,3)*1</f>
        <v>600</v>
      </c>
      <c r="V340" s="16">
        <f>RIGHT(X340,3)*1</f>
        <v>800</v>
      </c>
      <c r="W340" s="82"/>
      <c r="X340" s="102" t="s">
        <v>71</v>
      </c>
      <c r="Y340" s="101">
        <f t="shared" si="597"/>
        <v>13.7</v>
      </c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  <c r="CC340" s="16"/>
      <c r="CD340" s="16"/>
      <c r="CE340" s="16"/>
      <c r="CF340" s="16"/>
      <c r="CG340" s="16"/>
      <c r="CH340" s="16"/>
      <c r="CI340" s="16"/>
      <c r="CJ340" s="16"/>
      <c r="CK340" s="16"/>
      <c r="CL340" s="16"/>
      <c r="CM340" s="16"/>
      <c r="CN340" s="16"/>
      <c r="CO340" s="16"/>
      <c r="CP340" s="16"/>
      <c r="CQ340" s="16"/>
      <c r="CR340" s="16"/>
      <c r="CS340" s="16"/>
      <c r="CT340" s="16"/>
      <c r="CU340" s="16"/>
      <c r="CV340" s="16"/>
      <c r="CW340" s="16"/>
      <c r="CX340" s="16"/>
      <c r="CY340" s="16"/>
    </row>
    <row r="341" spans="1:103" ht="15.75" hidden="1">
      <c r="A341" s="3" t="e">
        <f t="shared" si="598"/>
        <v>#DIV/0!</v>
      </c>
      <c r="B341" s="3">
        <f t="shared" si="594"/>
        <v>500</v>
      </c>
      <c r="C341" s="3">
        <f t="shared" si="599"/>
        <v>600</v>
      </c>
      <c r="D341" s="16"/>
      <c r="E341" s="16"/>
      <c r="F341" s="87" t="s">
        <v>78</v>
      </c>
      <c r="G341" s="85" t="str">
        <f t="shared" ref="G341:J341" si="605">G315</f>
        <v>3,6</v>
      </c>
      <c r="H341" s="85" t="str">
        <f t="shared" si="605"/>
        <v>3,5</v>
      </c>
      <c r="I341" s="85" t="str">
        <f t="shared" si="605"/>
        <v>3,4</v>
      </c>
      <c r="J341" s="85" t="str">
        <f t="shared" si="605"/>
        <v>3,3</v>
      </c>
      <c r="K341" s="16" t="e">
        <f t="shared" si="601"/>
        <v>#DIV/0!</v>
      </c>
      <c r="L341" s="16">
        <f t="shared" si="602"/>
        <v>400</v>
      </c>
      <c r="M341" s="16">
        <f t="shared" ref="M341:M358" si="606">RIGHT(O341,3)*1</f>
        <v>600</v>
      </c>
      <c r="N341" s="82"/>
      <c r="O341" s="87" t="s">
        <v>76</v>
      </c>
      <c r="P341" s="84" t="str">
        <f t="shared" ref="P341:S341" si="607">P315</f>
        <v>2,6</v>
      </c>
      <c r="Q341" s="84" t="str">
        <f t="shared" si="607"/>
        <v>2,5</v>
      </c>
      <c r="R341" s="84" t="str">
        <f t="shared" si="607"/>
        <v>2,4</v>
      </c>
      <c r="S341" s="84" t="str">
        <f t="shared" si="607"/>
        <v>2,3</v>
      </c>
      <c r="T341" s="16" t="e">
        <f t="shared" si="604"/>
        <v>#DIV/0!</v>
      </c>
      <c r="U341" s="16">
        <f t="shared" ref="U341:U356" si="608">LEFT(X341,3)*1</f>
        <v>500</v>
      </c>
      <c r="V341" s="16">
        <f t="shared" ref="V341:V355" si="609">RIGHT(X341,3)*1</f>
        <v>600</v>
      </c>
      <c r="W341" s="82"/>
      <c r="X341" s="102" t="s">
        <v>78</v>
      </c>
      <c r="Y341" s="101">
        <f t="shared" si="597"/>
        <v>13.7</v>
      </c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  <c r="CC341" s="16"/>
      <c r="CD341" s="16"/>
      <c r="CE341" s="16"/>
      <c r="CF341" s="16"/>
      <c r="CG341" s="16"/>
      <c r="CH341" s="16"/>
      <c r="CI341" s="16"/>
      <c r="CJ341" s="16"/>
      <c r="CK341" s="16"/>
      <c r="CL341" s="16"/>
      <c r="CM341" s="16"/>
      <c r="CN341" s="16"/>
      <c r="CO341" s="16"/>
      <c r="CP341" s="16"/>
      <c r="CQ341" s="16"/>
      <c r="CR341" s="16"/>
      <c r="CS341" s="16"/>
      <c r="CT341" s="16"/>
      <c r="CU341" s="16"/>
      <c r="CV341" s="16"/>
      <c r="CW341" s="16"/>
      <c r="CX341" s="16"/>
      <c r="CY341" s="16"/>
    </row>
    <row r="342" spans="1:103" ht="15.75" hidden="1">
      <c r="A342" s="3" t="e">
        <f t="shared" si="598"/>
        <v>#DIV/0!</v>
      </c>
      <c r="B342" s="3">
        <f t="shared" si="594"/>
        <v>400</v>
      </c>
      <c r="C342" s="3">
        <f t="shared" si="599"/>
        <v>500</v>
      </c>
      <c r="D342" s="16"/>
      <c r="E342" s="16"/>
      <c r="F342" s="87" t="s">
        <v>83</v>
      </c>
      <c r="G342" s="85" t="str">
        <f t="shared" ref="G342:J342" si="610">G316</f>
        <v>3,7</v>
      </c>
      <c r="H342" s="85" t="str">
        <f t="shared" si="610"/>
        <v>3,6</v>
      </c>
      <c r="I342" s="85" t="str">
        <f t="shared" si="610"/>
        <v>3,5</v>
      </c>
      <c r="J342" s="85" t="str">
        <f t="shared" si="610"/>
        <v>3,4</v>
      </c>
      <c r="K342" s="16" t="e">
        <f t="shared" si="601"/>
        <v>#DIV/0!</v>
      </c>
      <c r="L342" s="16">
        <f t="shared" si="602"/>
        <v>350</v>
      </c>
      <c r="M342" s="16">
        <f t="shared" si="606"/>
        <v>400</v>
      </c>
      <c r="N342" s="82"/>
      <c r="O342" s="87" t="s">
        <v>81</v>
      </c>
      <c r="P342" s="84" t="str">
        <f t="shared" ref="P342:S342" si="611">P316</f>
        <v>2,7</v>
      </c>
      <c r="Q342" s="84" t="str">
        <f t="shared" si="611"/>
        <v>2,6</v>
      </c>
      <c r="R342" s="84" t="str">
        <f t="shared" si="611"/>
        <v>2,5</v>
      </c>
      <c r="S342" s="84" t="str">
        <f t="shared" si="611"/>
        <v>2,4</v>
      </c>
      <c r="T342" s="16" t="e">
        <f t="shared" si="604"/>
        <v>#DIV/0!</v>
      </c>
      <c r="U342" s="16">
        <f t="shared" si="608"/>
        <v>400</v>
      </c>
      <c r="V342" s="16">
        <f t="shared" si="609"/>
        <v>500</v>
      </c>
      <c r="W342" s="82"/>
      <c r="X342" s="102" t="s">
        <v>83</v>
      </c>
      <c r="Y342" s="101">
        <f t="shared" si="597"/>
        <v>13.7</v>
      </c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  <c r="CC342" s="16"/>
      <c r="CD342" s="16"/>
      <c r="CE342" s="16"/>
      <c r="CF342" s="16"/>
      <c r="CG342" s="16"/>
      <c r="CH342" s="16"/>
      <c r="CI342" s="16"/>
      <c r="CJ342" s="16"/>
      <c r="CK342" s="16"/>
      <c r="CL342" s="16"/>
      <c r="CM342" s="16"/>
      <c r="CN342" s="16"/>
      <c r="CO342" s="16"/>
      <c r="CP342" s="16"/>
      <c r="CQ342" s="16"/>
      <c r="CR342" s="16"/>
      <c r="CS342" s="16"/>
      <c r="CT342" s="16"/>
      <c r="CU342" s="16"/>
      <c r="CV342" s="16"/>
      <c r="CW342" s="16"/>
      <c r="CX342" s="16"/>
      <c r="CY342" s="16"/>
    </row>
    <row r="343" spans="1:103" ht="15.75" hidden="1">
      <c r="A343" s="3" t="e">
        <f t="shared" si="598"/>
        <v>#DIV/0!</v>
      </c>
      <c r="B343" s="3">
        <f t="shared" si="594"/>
        <v>300</v>
      </c>
      <c r="C343" s="3">
        <f t="shared" si="599"/>
        <v>400</v>
      </c>
      <c r="D343" s="16"/>
      <c r="E343" s="16"/>
      <c r="F343" s="87" t="s">
        <v>88</v>
      </c>
      <c r="G343" s="85" t="str">
        <f t="shared" ref="G343:J343" si="612">G317</f>
        <v>3,8</v>
      </c>
      <c r="H343" s="85" t="str">
        <f t="shared" si="612"/>
        <v>3,7</v>
      </c>
      <c r="I343" s="85" t="str">
        <f t="shared" si="612"/>
        <v>3,6</v>
      </c>
      <c r="J343" s="85" t="str">
        <f t="shared" si="612"/>
        <v>3,5</v>
      </c>
      <c r="K343" s="16" t="e">
        <f t="shared" si="601"/>
        <v>#DIV/0!</v>
      </c>
      <c r="L343" s="16">
        <f t="shared" si="602"/>
        <v>300</v>
      </c>
      <c r="M343" s="16">
        <f t="shared" si="606"/>
        <v>350</v>
      </c>
      <c r="N343" s="82"/>
      <c r="O343" s="87" t="s">
        <v>86</v>
      </c>
      <c r="P343" s="84" t="str">
        <f t="shared" ref="P343:S343" si="613">P317</f>
        <v>2,8</v>
      </c>
      <c r="Q343" s="84" t="str">
        <f t="shared" si="613"/>
        <v>2,7</v>
      </c>
      <c r="R343" s="84" t="str">
        <f t="shared" si="613"/>
        <v>2,6</v>
      </c>
      <c r="S343" s="84" t="str">
        <f t="shared" si="613"/>
        <v>2,5</v>
      </c>
      <c r="T343" s="16" t="e">
        <f t="shared" si="604"/>
        <v>#DIV/0!</v>
      </c>
      <c r="U343" s="16">
        <f t="shared" si="608"/>
        <v>300</v>
      </c>
      <c r="V343" s="16">
        <f t="shared" si="609"/>
        <v>400</v>
      </c>
      <c r="W343" s="82"/>
      <c r="X343" s="102" t="s">
        <v>88</v>
      </c>
      <c r="Y343" s="101">
        <f t="shared" si="597"/>
        <v>13.7</v>
      </c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  <c r="CC343" s="16"/>
      <c r="CD343" s="16"/>
      <c r="CE343" s="16"/>
      <c r="CF343" s="16"/>
      <c r="CG343" s="16"/>
      <c r="CH343" s="16"/>
      <c r="CI343" s="16"/>
      <c r="CJ343" s="16"/>
      <c r="CK343" s="16"/>
      <c r="CL343" s="16"/>
      <c r="CM343" s="16"/>
      <c r="CN343" s="16"/>
      <c r="CO343" s="16"/>
      <c r="CP343" s="16"/>
      <c r="CQ343" s="16"/>
      <c r="CR343" s="16"/>
      <c r="CS343" s="16"/>
      <c r="CT343" s="16"/>
      <c r="CU343" s="16"/>
      <c r="CV343" s="16"/>
      <c r="CW343" s="16"/>
      <c r="CX343" s="16"/>
      <c r="CY343" s="16"/>
    </row>
    <row r="344" spans="1:103" ht="15.75" hidden="1">
      <c r="A344" s="3" t="e">
        <f t="shared" si="598"/>
        <v>#DIV/0!</v>
      </c>
      <c r="B344" s="3">
        <f t="shared" si="594"/>
        <v>250</v>
      </c>
      <c r="C344" s="3">
        <f t="shared" si="599"/>
        <v>300</v>
      </c>
      <c r="D344" s="16"/>
      <c r="E344" s="16"/>
      <c r="F344" s="87" t="s">
        <v>91</v>
      </c>
      <c r="G344" s="85" t="str">
        <f t="shared" ref="G344:J344" si="614">G318</f>
        <v>3,9</v>
      </c>
      <c r="H344" s="85" t="str">
        <f t="shared" si="614"/>
        <v>3,8</v>
      </c>
      <c r="I344" s="85" t="str">
        <f t="shared" si="614"/>
        <v>3,7</v>
      </c>
      <c r="J344" s="85" t="str">
        <f t="shared" si="614"/>
        <v>3,6</v>
      </c>
      <c r="K344" s="16" t="e">
        <f t="shared" si="601"/>
        <v>#DIV/0!</v>
      </c>
      <c r="L344" s="16">
        <f t="shared" si="602"/>
        <v>250</v>
      </c>
      <c r="M344" s="16">
        <f t="shared" si="606"/>
        <v>300</v>
      </c>
      <c r="N344" s="82"/>
      <c r="O344" s="87" t="s">
        <v>91</v>
      </c>
      <c r="P344" s="84" t="str">
        <f t="shared" ref="P344:S344" si="615">P318</f>
        <v>2,9</v>
      </c>
      <c r="Q344" s="84" t="str">
        <f t="shared" si="615"/>
        <v>2,8</v>
      </c>
      <c r="R344" s="84" t="str">
        <f t="shared" si="615"/>
        <v>2,7</v>
      </c>
      <c r="S344" s="84" t="str">
        <f t="shared" si="615"/>
        <v>2,6</v>
      </c>
      <c r="T344" s="16" t="e">
        <f t="shared" si="604"/>
        <v>#DIV/0!</v>
      </c>
      <c r="U344" s="16">
        <f t="shared" si="608"/>
        <v>250</v>
      </c>
      <c r="V344" s="16">
        <f t="shared" si="609"/>
        <v>300</v>
      </c>
      <c r="W344" s="82"/>
      <c r="X344" s="102" t="s">
        <v>91</v>
      </c>
      <c r="Y344" s="101">
        <f t="shared" si="597"/>
        <v>13.7</v>
      </c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  <c r="CC344" s="16"/>
      <c r="CD344" s="16"/>
      <c r="CE344" s="16"/>
      <c r="CF344" s="16"/>
      <c r="CG344" s="16"/>
      <c r="CH344" s="16"/>
      <c r="CI344" s="16"/>
      <c r="CJ344" s="16"/>
      <c r="CK344" s="16"/>
      <c r="CL344" s="16"/>
      <c r="CM344" s="16"/>
      <c r="CN344" s="16"/>
      <c r="CO344" s="16"/>
      <c r="CP344" s="16"/>
      <c r="CQ344" s="16"/>
      <c r="CR344" s="16"/>
      <c r="CS344" s="16"/>
      <c r="CT344" s="16"/>
      <c r="CU344" s="16"/>
      <c r="CV344" s="16"/>
      <c r="CW344" s="16"/>
      <c r="CX344" s="16"/>
      <c r="CY344" s="16"/>
    </row>
    <row r="345" spans="1:103" ht="15.75" hidden="1">
      <c r="A345" s="3" t="e">
        <f t="shared" si="598"/>
        <v>#DIV/0!</v>
      </c>
      <c r="B345" s="3">
        <f t="shared" si="594"/>
        <v>200</v>
      </c>
      <c r="C345" s="3">
        <f t="shared" si="599"/>
        <v>250</v>
      </c>
      <c r="D345" s="16"/>
      <c r="E345" s="16"/>
      <c r="F345" s="87" t="s">
        <v>95</v>
      </c>
      <c r="G345" s="85">
        <f t="shared" ref="G345:J345" si="616">G319</f>
        <v>4</v>
      </c>
      <c r="H345" s="85" t="str">
        <f t="shared" si="616"/>
        <v>3,9</v>
      </c>
      <c r="I345" s="85" t="str">
        <f t="shared" si="616"/>
        <v>3,8</v>
      </c>
      <c r="J345" s="85" t="str">
        <f t="shared" si="616"/>
        <v>3,7</v>
      </c>
      <c r="K345" s="16" t="e">
        <f t="shared" si="601"/>
        <v>#DIV/0!</v>
      </c>
      <c r="L345" s="16">
        <f t="shared" si="602"/>
        <v>220</v>
      </c>
      <c r="M345" s="16">
        <f t="shared" si="606"/>
        <v>250</v>
      </c>
      <c r="N345" s="82"/>
      <c r="O345" s="87" t="s">
        <v>94</v>
      </c>
      <c r="P345" s="84">
        <f t="shared" ref="P345:S345" si="617">P319</f>
        <v>3</v>
      </c>
      <c r="Q345" s="84" t="str">
        <f t="shared" si="617"/>
        <v>2,9</v>
      </c>
      <c r="R345" s="84" t="str">
        <f t="shared" si="617"/>
        <v>2,8</v>
      </c>
      <c r="S345" s="84" t="str">
        <f t="shared" si="617"/>
        <v>2,7</v>
      </c>
      <c r="T345" s="16" t="e">
        <f t="shared" si="604"/>
        <v>#DIV/0!</v>
      </c>
      <c r="U345" s="16">
        <f t="shared" si="608"/>
        <v>200</v>
      </c>
      <c r="V345" s="16">
        <f t="shared" si="609"/>
        <v>250</v>
      </c>
      <c r="W345" s="82"/>
      <c r="X345" s="102" t="s">
        <v>95</v>
      </c>
      <c r="Y345" s="101">
        <f t="shared" si="597"/>
        <v>13.7</v>
      </c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  <c r="CC345" s="16"/>
      <c r="CD345" s="16"/>
      <c r="CE345" s="16"/>
      <c r="CF345" s="16"/>
      <c r="CG345" s="16"/>
      <c r="CH345" s="16"/>
      <c r="CI345" s="16"/>
      <c r="CJ345" s="16"/>
      <c r="CK345" s="16"/>
      <c r="CL345" s="16"/>
      <c r="CM345" s="16"/>
      <c r="CN345" s="16"/>
      <c r="CO345" s="16"/>
      <c r="CP345" s="16"/>
      <c r="CQ345" s="16"/>
      <c r="CR345" s="16"/>
      <c r="CS345" s="16"/>
      <c r="CT345" s="16"/>
      <c r="CU345" s="16"/>
      <c r="CV345" s="16"/>
      <c r="CW345" s="16"/>
      <c r="CX345" s="16"/>
      <c r="CY345" s="16"/>
    </row>
    <row r="346" spans="1:103" ht="15.75" hidden="1">
      <c r="A346" s="3" t="e">
        <f t="shared" si="598"/>
        <v>#DIV/0!</v>
      </c>
      <c r="B346" s="3">
        <f t="shared" si="594"/>
        <v>190</v>
      </c>
      <c r="C346" s="3">
        <f t="shared" si="599"/>
        <v>200</v>
      </c>
      <c r="D346" s="16"/>
      <c r="E346" s="16"/>
      <c r="F346" s="87" t="s">
        <v>99</v>
      </c>
      <c r="G346" s="85" t="str">
        <f t="shared" ref="G346:J346" si="618">G320</f>
        <v>4,1</v>
      </c>
      <c r="H346" s="85">
        <f t="shared" si="618"/>
        <v>4</v>
      </c>
      <c r="I346" s="85" t="str">
        <f t="shared" si="618"/>
        <v>3,9</v>
      </c>
      <c r="J346" s="85" t="str">
        <f t="shared" si="618"/>
        <v>3,8</v>
      </c>
      <c r="K346" s="16" t="e">
        <f t="shared" si="601"/>
        <v>#DIV/0!</v>
      </c>
      <c r="L346" s="16">
        <f t="shared" si="602"/>
        <v>200</v>
      </c>
      <c r="M346" s="16">
        <f t="shared" si="606"/>
        <v>220</v>
      </c>
      <c r="N346" s="82"/>
      <c r="O346" s="87" t="s">
        <v>98</v>
      </c>
      <c r="P346" s="84" t="str">
        <f t="shared" ref="P346:S346" si="619">P320</f>
        <v>3,1</v>
      </c>
      <c r="Q346" s="84">
        <f t="shared" si="619"/>
        <v>3</v>
      </c>
      <c r="R346" s="84" t="str">
        <f t="shared" si="619"/>
        <v>2,9</v>
      </c>
      <c r="S346" s="84" t="str">
        <f t="shared" si="619"/>
        <v>2,8</v>
      </c>
      <c r="T346" s="16" t="e">
        <f t="shared" si="604"/>
        <v>#DIV/0!</v>
      </c>
      <c r="U346" s="16">
        <f t="shared" si="608"/>
        <v>190</v>
      </c>
      <c r="V346" s="16">
        <f t="shared" si="609"/>
        <v>200</v>
      </c>
      <c r="W346" s="82"/>
      <c r="X346" s="102" t="s">
        <v>99</v>
      </c>
      <c r="Y346" s="101">
        <f t="shared" si="597"/>
        <v>13.8</v>
      </c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  <c r="CC346" s="16"/>
      <c r="CD346" s="16"/>
      <c r="CE346" s="16"/>
      <c r="CF346" s="16"/>
      <c r="CG346" s="16"/>
      <c r="CH346" s="16"/>
      <c r="CI346" s="16"/>
      <c r="CJ346" s="16"/>
      <c r="CK346" s="16"/>
      <c r="CL346" s="16"/>
      <c r="CM346" s="16"/>
      <c r="CN346" s="16"/>
      <c r="CO346" s="16"/>
      <c r="CP346" s="16"/>
      <c r="CQ346" s="16"/>
      <c r="CR346" s="16"/>
      <c r="CS346" s="16"/>
      <c r="CT346" s="16"/>
      <c r="CU346" s="16"/>
      <c r="CV346" s="16"/>
      <c r="CW346" s="16"/>
      <c r="CX346" s="16"/>
      <c r="CY346" s="16"/>
    </row>
    <row r="347" spans="1:103" ht="15.75" hidden="1">
      <c r="A347" s="3" t="e">
        <f t="shared" si="598"/>
        <v>#DIV/0!</v>
      </c>
      <c r="B347" s="3">
        <f t="shared" si="594"/>
        <v>180</v>
      </c>
      <c r="C347" s="3">
        <f t="shared" si="599"/>
        <v>190</v>
      </c>
      <c r="D347" s="16"/>
      <c r="E347" s="16"/>
      <c r="F347" s="87" t="s">
        <v>102</v>
      </c>
      <c r="G347" s="85" t="str">
        <f t="shared" ref="G347:J347" si="620">G321</f>
        <v>4,2</v>
      </c>
      <c r="H347" s="85" t="str">
        <f t="shared" si="620"/>
        <v>4,1</v>
      </c>
      <c r="I347" s="85">
        <f t="shared" si="620"/>
        <v>4</v>
      </c>
      <c r="J347" s="85" t="str">
        <f t="shared" si="620"/>
        <v>3,9</v>
      </c>
      <c r="K347" s="16" t="e">
        <f t="shared" si="601"/>
        <v>#DIV/0!</v>
      </c>
      <c r="L347" s="16">
        <f t="shared" si="602"/>
        <v>190</v>
      </c>
      <c r="M347" s="16">
        <f t="shared" si="606"/>
        <v>200</v>
      </c>
      <c r="N347" s="82"/>
      <c r="O347" s="87" t="s">
        <v>99</v>
      </c>
      <c r="P347" s="84" t="str">
        <f t="shared" ref="P347:S347" si="621">P321</f>
        <v>3,2</v>
      </c>
      <c r="Q347" s="84" t="str">
        <f t="shared" si="621"/>
        <v>3,1</v>
      </c>
      <c r="R347" s="84">
        <f t="shared" si="621"/>
        <v>3</v>
      </c>
      <c r="S347" s="84" t="str">
        <f t="shared" si="621"/>
        <v>2,9</v>
      </c>
      <c r="T347" s="16" t="e">
        <f t="shared" si="604"/>
        <v>#DIV/0!</v>
      </c>
      <c r="U347" s="16">
        <f t="shared" si="608"/>
        <v>180</v>
      </c>
      <c r="V347" s="16">
        <f t="shared" si="609"/>
        <v>190</v>
      </c>
      <c r="W347" s="82"/>
      <c r="X347" s="102" t="s">
        <v>102</v>
      </c>
      <c r="Y347" s="101">
        <f t="shared" si="597"/>
        <v>13.9</v>
      </c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  <c r="CC347" s="16"/>
      <c r="CD347" s="16"/>
      <c r="CE347" s="16"/>
      <c r="CF347" s="16"/>
      <c r="CG347" s="16"/>
      <c r="CH347" s="16"/>
      <c r="CI347" s="16"/>
      <c r="CJ347" s="16"/>
      <c r="CK347" s="16"/>
      <c r="CL347" s="16"/>
      <c r="CM347" s="16"/>
      <c r="CN347" s="16"/>
      <c r="CO347" s="16"/>
      <c r="CP347" s="16"/>
      <c r="CQ347" s="16"/>
      <c r="CR347" s="16"/>
      <c r="CS347" s="16"/>
      <c r="CT347" s="16"/>
      <c r="CU347" s="16"/>
      <c r="CV347" s="16"/>
      <c r="CW347" s="16"/>
      <c r="CX347" s="16"/>
      <c r="CY347" s="16"/>
    </row>
    <row r="348" spans="1:103" ht="15.75" hidden="1">
      <c r="A348" s="3" t="e">
        <f t="shared" si="598"/>
        <v>#DIV/0!</v>
      </c>
      <c r="B348" s="3">
        <f t="shared" si="594"/>
        <v>170</v>
      </c>
      <c r="C348" s="3">
        <f t="shared" si="599"/>
        <v>180</v>
      </c>
      <c r="D348" s="16"/>
      <c r="E348" s="16"/>
      <c r="F348" s="87" t="s">
        <v>105</v>
      </c>
      <c r="G348" s="85" t="str">
        <f t="shared" ref="G348:J348" si="622">G322</f>
        <v>4,3</v>
      </c>
      <c r="H348" s="85" t="str">
        <f t="shared" si="622"/>
        <v>4,2</v>
      </c>
      <c r="I348" s="85" t="str">
        <f t="shared" si="622"/>
        <v>4,1</v>
      </c>
      <c r="J348" s="85">
        <f t="shared" si="622"/>
        <v>4</v>
      </c>
      <c r="K348" s="16" t="e">
        <f t="shared" si="601"/>
        <v>#DIV/0!</v>
      </c>
      <c r="L348" s="16">
        <f t="shared" si="602"/>
        <v>180</v>
      </c>
      <c r="M348" s="16">
        <f t="shared" si="606"/>
        <v>190</v>
      </c>
      <c r="N348" s="82"/>
      <c r="O348" s="87" t="s">
        <v>102</v>
      </c>
      <c r="P348" s="84" t="str">
        <f t="shared" ref="P348:S348" si="623">P322</f>
        <v>3,3</v>
      </c>
      <c r="Q348" s="84" t="str">
        <f t="shared" si="623"/>
        <v>3,2</v>
      </c>
      <c r="R348" s="84" t="str">
        <f t="shared" si="623"/>
        <v>3,1</v>
      </c>
      <c r="S348" s="84">
        <f t="shared" si="623"/>
        <v>3</v>
      </c>
      <c r="T348" s="16" t="e">
        <f t="shared" si="604"/>
        <v>#DIV/0!</v>
      </c>
      <c r="U348" s="16">
        <f t="shared" si="608"/>
        <v>170</v>
      </c>
      <c r="V348" s="16">
        <f t="shared" si="609"/>
        <v>180</v>
      </c>
      <c r="W348" s="82"/>
      <c r="X348" s="102" t="s">
        <v>105</v>
      </c>
      <c r="Y348" s="101">
        <f t="shared" si="597"/>
        <v>14</v>
      </c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  <c r="CC348" s="16"/>
      <c r="CD348" s="16"/>
      <c r="CE348" s="16"/>
      <c r="CF348" s="16"/>
      <c r="CG348" s="16"/>
      <c r="CH348" s="16"/>
      <c r="CI348" s="16"/>
      <c r="CJ348" s="16"/>
      <c r="CK348" s="16"/>
      <c r="CL348" s="16"/>
      <c r="CM348" s="16"/>
      <c r="CN348" s="16"/>
      <c r="CO348" s="16"/>
      <c r="CP348" s="16"/>
      <c r="CQ348" s="16"/>
      <c r="CR348" s="16"/>
      <c r="CS348" s="16"/>
      <c r="CT348" s="16"/>
      <c r="CU348" s="16"/>
      <c r="CV348" s="16"/>
      <c r="CW348" s="16"/>
      <c r="CX348" s="16"/>
      <c r="CY348" s="16"/>
    </row>
    <row r="349" spans="1:103" ht="15.75" hidden="1">
      <c r="A349" s="3" t="e">
        <f t="shared" si="598"/>
        <v>#DIV/0!</v>
      </c>
      <c r="B349" s="3">
        <f t="shared" si="594"/>
        <v>160</v>
      </c>
      <c r="C349" s="3">
        <f t="shared" si="599"/>
        <v>170</v>
      </c>
      <c r="D349" s="16"/>
      <c r="E349" s="16"/>
      <c r="F349" s="87" t="s">
        <v>108</v>
      </c>
      <c r="G349" s="85" t="str">
        <f t="shared" ref="G349:J349" si="624">G323</f>
        <v>4,4</v>
      </c>
      <c r="H349" s="85" t="str">
        <f t="shared" si="624"/>
        <v>4,3</v>
      </c>
      <c r="I349" s="85" t="str">
        <f t="shared" si="624"/>
        <v>4,2</v>
      </c>
      <c r="J349" s="85" t="str">
        <f t="shared" si="624"/>
        <v>4,1</v>
      </c>
      <c r="K349" s="16" t="e">
        <f t="shared" si="601"/>
        <v>#DIV/0!</v>
      </c>
      <c r="L349" s="16">
        <f t="shared" si="602"/>
        <v>170</v>
      </c>
      <c r="M349" s="16">
        <f t="shared" si="606"/>
        <v>180</v>
      </c>
      <c r="N349" s="82"/>
      <c r="O349" s="87" t="s">
        <v>105</v>
      </c>
      <c r="P349" s="84" t="str">
        <f t="shared" ref="P349:S349" si="625">P323</f>
        <v>3,4</v>
      </c>
      <c r="Q349" s="84" t="str">
        <f t="shared" si="625"/>
        <v>3,3</v>
      </c>
      <c r="R349" s="84" t="str">
        <f t="shared" si="625"/>
        <v>3,2</v>
      </c>
      <c r="S349" s="84" t="str">
        <f t="shared" si="625"/>
        <v>3,1</v>
      </c>
      <c r="T349" s="16" t="e">
        <f t="shared" si="604"/>
        <v>#DIV/0!</v>
      </c>
      <c r="U349" s="16">
        <f t="shared" si="608"/>
        <v>160</v>
      </c>
      <c r="V349" s="16">
        <f t="shared" si="609"/>
        <v>170</v>
      </c>
      <c r="W349" s="82"/>
      <c r="X349" s="102" t="s">
        <v>108</v>
      </c>
      <c r="Y349" s="101">
        <f t="shared" si="597"/>
        <v>14.1</v>
      </c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  <c r="CC349" s="16"/>
      <c r="CD349" s="16"/>
      <c r="CE349" s="16"/>
      <c r="CF349" s="16"/>
      <c r="CG349" s="16"/>
      <c r="CH349" s="16"/>
      <c r="CI349" s="16"/>
      <c r="CJ349" s="16"/>
      <c r="CK349" s="16"/>
      <c r="CL349" s="16"/>
      <c r="CM349" s="16"/>
      <c r="CN349" s="16"/>
      <c r="CO349" s="16"/>
      <c r="CP349" s="16"/>
      <c r="CQ349" s="16"/>
      <c r="CR349" s="16"/>
      <c r="CS349" s="16"/>
      <c r="CT349" s="16"/>
      <c r="CU349" s="16"/>
      <c r="CV349" s="16"/>
      <c r="CW349" s="16"/>
      <c r="CX349" s="16"/>
      <c r="CY349" s="16"/>
    </row>
    <row r="350" spans="1:103" ht="15.75" hidden="1">
      <c r="A350" s="3" t="e">
        <f t="shared" si="598"/>
        <v>#DIV/0!</v>
      </c>
      <c r="B350" s="3">
        <f t="shared" si="594"/>
        <v>150</v>
      </c>
      <c r="C350" s="3">
        <f t="shared" si="599"/>
        <v>160</v>
      </c>
      <c r="D350" s="16"/>
      <c r="E350" s="16"/>
      <c r="F350" s="87" t="s">
        <v>111</v>
      </c>
      <c r="G350" s="85" t="str">
        <f t="shared" ref="G350:J350" si="626">G324</f>
        <v>4,5</v>
      </c>
      <c r="H350" s="85" t="str">
        <f t="shared" si="626"/>
        <v>4,4</v>
      </c>
      <c r="I350" s="85" t="str">
        <f t="shared" si="626"/>
        <v>4,3</v>
      </c>
      <c r="J350" s="85" t="str">
        <f t="shared" si="626"/>
        <v>4,2</v>
      </c>
      <c r="K350" s="16" t="e">
        <f t="shared" si="601"/>
        <v>#DIV/0!</v>
      </c>
      <c r="L350" s="16">
        <f t="shared" si="602"/>
        <v>160</v>
      </c>
      <c r="M350" s="16">
        <f t="shared" si="606"/>
        <v>170</v>
      </c>
      <c r="N350" s="82"/>
      <c r="O350" s="87" t="s">
        <v>108</v>
      </c>
      <c r="P350" s="84" t="str">
        <f t="shared" ref="P350:S350" si="627">P324</f>
        <v>3,5</v>
      </c>
      <c r="Q350" s="84" t="str">
        <f t="shared" si="627"/>
        <v>3,4</v>
      </c>
      <c r="R350" s="84" t="str">
        <f t="shared" si="627"/>
        <v>3,3</v>
      </c>
      <c r="S350" s="84" t="str">
        <f t="shared" si="627"/>
        <v>3,2</v>
      </c>
      <c r="T350" s="16" t="e">
        <f t="shared" si="604"/>
        <v>#DIV/0!</v>
      </c>
      <c r="U350" s="16">
        <f t="shared" si="608"/>
        <v>150</v>
      </c>
      <c r="V350" s="16">
        <f t="shared" si="609"/>
        <v>160</v>
      </c>
      <c r="W350" s="82"/>
      <c r="X350" s="102" t="s">
        <v>111</v>
      </c>
      <c r="Y350" s="101">
        <f t="shared" si="597"/>
        <v>14.2</v>
      </c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  <c r="CC350" s="16"/>
      <c r="CD350" s="16"/>
      <c r="CE350" s="16"/>
      <c r="CF350" s="16"/>
      <c r="CG350" s="16"/>
      <c r="CH350" s="16"/>
      <c r="CI350" s="16"/>
      <c r="CJ350" s="16"/>
      <c r="CK350" s="16"/>
      <c r="CL350" s="16"/>
      <c r="CM350" s="16"/>
      <c r="CN350" s="16"/>
      <c r="CO350" s="16"/>
      <c r="CP350" s="16"/>
      <c r="CQ350" s="16"/>
      <c r="CR350" s="16"/>
      <c r="CS350" s="16"/>
      <c r="CT350" s="16"/>
      <c r="CU350" s="16"/>
      <c r="CV350" s="16"/>
      <c r="CW350" s="16"/>
      <c r="CX350" s="16"/>
      <c r="CY350" s="16"/>
    </row>
    <row r="351" spans="1:103" ht="15.75" hidden="1">
      <c r="A351" s="3" t="e">
        <f t="shared" si="598"/>
        <v>#DIV/0!</v>
      </c>
      <c r="B351" s="3">
        <f t="shared" si="594"/>
        <v>140</v>
      </c>
      <c r="C351" s="3">
        <f t="shared" si="599"/>
        <v>150</v>
      </c>
      <c r="D351" s="16"/>
      <c r="E351" s="16"/>
      <c r="F351" s="87" t="s">
        <v>114</v>
      </c>
      <c r="G351" s="85" t="str">
        <f t="shared" ref="G351:J351" si="628">G325</f>
        <v>4,6</v>
      </c>
      <c r="H351" s="85" t="str">
        <f t="shared" si="628"/>
        <v>4,5</v>
      </c>
      <c r="I351" s="85" t="str">
        <f t="shared" si="628"/>
        <v>4,4</v>
      </c>
      <c r="J351" s="85" t="str">
        <f t="shared" si="628"/>
        <v>4,3</v>
      </c>
      <c r="K351" s="16" t="e">
        <f t="shared" si="601"/>
        <v>#DIV/0!</v>
      </c>
      <c r="L351" s="16">
        <f t="shared" si="602"/>
        <v>150</v>
      </c>
      <c r="M351" s="16">
        <f t="shared" si="606"/>
        <v>160</v>
      </c>
      <c r="N351" s="82"/>
      <c r="O351" s="87" t="s">
        <v>111</v>
      </c>
      <c r="P351" s="84" t="str">
        <f t="shared" ref="P351:S351" si="629">P325</f>
        <v>3,6</v>
      </c>
      <c r="Q351" s="84" t="str">
        <f t="shared" si="629"/>
        <v>3,5</v>
      </c>
      <c r="R351" s="84" t="str">
        <f t="shared" si="629"/>
        <v>3,4</v>
      </c>
      <c r="S351" s="84" t="str">
        <f t="shared" si="629"/>
        <v>3,3</v>
      </c>
      <c r="T351" s="16" t="e">
        <f t="shared" si="604"/>
        <v>#DIV/0!</v>
      </c>
      <c r="U351" s="16">
        <f t="shared" si="608"/>
        <v>140</v>
      </c>
      <c r="V351" s="16">
        <f t="shared" si="609"/>
        <v>150</v>
      </c>
      <c r="W351" s="82"/>
      <c r="X351" s="102" t="s">
        <v>114</v>
      </c>
      <c r="Y351" s="101">
        <f t="shared" si="597"/>
        <v>14.3</v>
      </c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  <c r="CC351" s="16"/>
      <c r="CD351" s="16"/>
      <c r="CE351" s="16"/>
      <c r="CF351" s="16"/>
      <c r="CG351" s="16"/>
      <c r="CH351" s="16"/>
      <c r="CI351" s="16"/>
      <c r="CJ351" s="16"/>
      <c r="CK351" s="16"/>
      <c r="CL351" s="16"/>
      <c r="CM351" s="16"/>
      <c r="CN351" s="16"/>
      <c r="CO351" s="16"/>
      <c r="CP351" s="16"/>
      <c r="CQ351" s="16"/>
      <c r="CR351" s="16"/>
      <c r="CS351" s="16"/>
      <c r="CT351" s="16"/>
      <c r="CU351" s="16"/>
      <c r="CV351" s="16"/>
      <c r="CW351" s="16"/>
      <c r="CX351" s="16"/>
      <c r="CY351" s="16"/>
    </row>
    <row r="352" spans="1:103" ht="15.75" hidden="1">
      <c r="A352" s="3" t="e">
        <f t="shared" si="598"/>
        <v>#DIV/0!</v>
      </c>
      <c r="B352" s="3">
        <f t="shared" si="594"/>
        <v>130</v>
      </c>
      <c r="C352" s="3">
        <f t="shared" si="599"/>
        <v>140</v>
      </c>
      <c r="D352" s="16"/>
      <c r="E352" s="16"/>
      <c r="F352" s="87" t="s">
        <v>117</v>
      </c>
      <c r="G352" s="85" t="str">
        <f t="shared" ref="G352:J352" si="630">G326</f>
        <v>4,7</v>
      </c>
      <c r="H352" s="85" t="str">
        <f t="shared" si="630"/>
        <v>4,6</v>
      </c>
      <c r="I352" s="85" t="str">
        <f t="shared" si="630"/>
        <v>4,5</v>
      </c>
      <c r="J352" s="85" t="str">
        <f t="shared" si="630"/>
        <v>4,4</v>
      </c>
      <c r="K352" s="16" t="e">
        <f t="shared" si="601"/>
        <v>#DIV/0!</v>
      </c>
      <c r="L352" s="16">
        <f t="shared" si="602"/>
        <v>140</v>
      </c>
      <c r="M352" s="16">
        <f t="shared" si="606"/>
        <v>150</v>
      </c>
      <c r="N352" s="82"/>
      <c r="O352" s="87" t="s">
        <v>114</v>
      </c>
      <c r="P352" s="84" t="str">
        <f t="shared" ref="P352:S352" si="631">P326</f>
        <v>3,7</v>
      </c>
      <c r="Q352" s="84" t="str">
        <f t="shared" si="631"/>
        <v>3,6</v>
      </c>
      <c r="R352" s="84" t="str">
        <f t="shared" si="631"/>
        <v>3,5</v>
      </c>
      <c r="S352" s="84" t="str">
        <f t="shared" si="631"/>
        <v>3,4</v>
      </c>
      <c r="T352" s="16" t="e">
        <f t="shared" si="604"/>
        <v>#DIV/0!</v>
      </c>
      <c r="U352" s="16">
        <f t="shared" si="608"/>
        <v>130</v>
      </c>
      <c r="V352" s="16">
        <f t="shared" si="609"/>
        <v>140</v>
      </c>
      <c r="W352" s="82"/>
      <c r="X352" s="102" t="s">
        <v>117</v>
      </c>
      <c r="Y352" s="101">
        <f t="shared" si="597"/>
        <v>14.4</v>
      </c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  <c r="CC352" s="16"/>
      <c r="CD352" s="16"/>
      <c r="CE352" s="16"/>
      <c r="CF352" s="16"/>
      <c r="CG352" s="16"/>
      <c r="CH352" s="16"/>
      <c r="CI352" s="16"/>
      <c r="CJ352" s="16"/>
      <c r="CK352" s="16"/>
      <c r="CL352" s="16"/>
      <c r="CM352" s="16"/>
      <c r="CN352" s="16"/>
      <c r="CO352" s="16"/>
      <c r="CP352" s="16"/>
      <c r="CQ352" s="16"/>
      <c r="CR352" s="16"/>
      <c r="CS352" s="16"/>
      <c r="CT352" s="16"/>
      <c r="CU352" s="16"/>
      <c r="CV352" s="16"/>
      <c r="CW352" s="16"/>
      <c r="CX352" s="16"/>
      <c r="CY352" s="16"/>
    </row>
    <row r="353" spans="1:103" ht="15.75" hidden="1">
      <c r="A353" s="3" t="e">
        <f t="shared" si="598"/>
        <v>#DIV/0!</v>
      </c>
      <c r="B353" s="3">
        <f t="shared" si="594"/>
        <v>120</v>
      </c>
      <c r="C353" s="3">
        <f t="shared" si="599"/>
        <v>130</v>
      </c>
      <c r="D353" s="16"/>
      <c r="E353" s="16"/>
      <c r="F353" s="87" t="s">
        <v>120</v>
      </c>
      <c r="G353" s="85" t="str">
        <f t="shared" ref="G353:J353" si="632">G327</f>
        <v>4,8</v>
      </c>
      <c r="H353" s="85" t="str">
        <f t="shared" si="632"/>
        <v>4,7</v>
      </c>
      <c r="I353" s="85" t="str">
        <f t="shared" si="632"/>
        <v>4,6</v>
      </c>
      <c r="J353" s="85" t="str">
        <f t="shared" si="632"/>
        <v>4,5</v>
      </c>
      <c r="K353" s="16" t="e">
        <f t="shared" si="601"/>
        <v>#DIV/0!</v>
      </c>
      <c r="L353" s="16">
        <f t="shared" si="602"/>
        <v>130</v>
      </c>
      <c r="M353" s="16">
        <f t="shared" si="606"/>
        <v>140</v>
      </c>
      <c r="N353" s="82"/>
      <c r="O353" s="87" t="s">
        <v>117</v>
      </c>
      <c r="P353" s="84" t="str">
        <f t="shared" ref="P353:S353" si="633">P327</f>
        <v>3,8</v>
      </c>
      <c r="Q353" s="84" t="str">
        <f t="shared" si="633"/>
        <v>3,7</v>
      </c>
      <c r="R353" s="84" t="str">
        <f t="shared" si="633"/>
        <v>3,6</v>
      </c>
      <c r="S353" s="84" t="str">
        <f t="shared" si="633"/>
        <v>3,5</v>
      </c>
      <c r="T353" s="16" t="e">
        <f t="shared" si="604"/>
        <v>#DIV/0!</v>
      </c>
      <c r="U353" s="16">
        <f t="shared" si="608"/>
        <v>120</v>
      </c>
      <c r="V353" s="16">
        <f t="shared" si="609"/>
        <v>130</v>
      </c>
      <c r="W353" s="82"/>
      <c r="X353" s="102" t="s">
        <v>120</v>
      </c>
      <c r="Y353" s="101">
        <f t="shared" si="597"/>
        <v>14.5</v>
      </c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  <c r="CC353" s="16"/>
      <c r="CD353" s="16"/>
      <c r="CE353" s="16"/>
      <c r="CF353" s="16"/>
      <c r="CG353" s="16"/>
      <c r="CH353" s="16"/>
      <c r="CI353" s="16"/>
      <c r="CJ353" s="16"/>
      <c r="CK353" s="16"/>
      <c r="CL353" s="16"/>
      <c r="CM353" s="16"/>
      <c r="CN353" s="16"/>
      <c r="CO353" s="16"/>
      <c r="CP353" s="16"/>
      <c r="CQ353" s="16"/>
      <c r="CR353" s="16"/>
      <c r="CS353" s="16"/>
      <c r="CT353" s="16"/>
      <c r="CU353" s="16"/>
      <c r="CV353" s="16"/>
      <c r="CW353" s="16"/>
      <c r="CX353" s="16"/>
      <c r="CY353" s="16"/>
    </row>
    <row r="354" spans="1:103" ht="15.75" hidden="1">
      <c r="A354" s="3" t="e">
        <f t="shared" si="598"/>
        <v>#DIV/0!</v>
      </c>
      <c r="B354" s="3">
        <f t="shared" si="594"/>
        <v>110</v>
      </c>
      <c r="C354" s="3">
        <f t="shared" si="599"/>
        <v>120</v>
      </c>
      <c r="D354" s="16"/>
      <c r="E354" s="16"/>
      <c r="F354" s="87" t="s">
        <v>123</v>
      </c>
      <c r="G354" s="85" t="str">
        <f t="shared" ref="G354:J354" si="634">G328</f>
        <v>4,9</v>
      </c>
      <c r="H354" s="85" t="str">
        <f t="shared" si="634"/>
        <v>4,8</v>
      </c>
      <c r="I354" s="85" t="str">
        <f t="shared" si="634"/>
        <v>4,7</v>
      </c>
      <c r="J354" s="85" t="str">
        <f t="shared" si="634"/>
        <v>4,6</v>
      </c>
      <c r="K354" s="16" t="e">
        <f t="shared" si="601"/>
        <v>#DIV/0!</v>
      </c>
      <c r="L354" s="16">
        <f t="shared" si="602"/>
        <v>120</v>
      </c>
      <c r="M354" s="16">
        <f t="shared" si="606"/>
        <v>130</v>
      </c>
      <c r="N354" s="82"/>
      <c r="O354" s="87" t="s">
        <v>120</v>
      </c>
      <c r="P354" s="84" t="str">
        <f t="shared" ref="P354:S354" si="635">P328</f>
        <v>3,9</v>
      </c>
      <c r="Q354" s="84" t="str">
        <f t="shared" si="635"/>
        <v>3,8</v>
      </c>
      <c r="R354" s="84" t="str">
        <f t="shared" si="635"/>
        <v>3,7</v>
      </c>
      <c r="S354" s="84" t="str">
        <f t="shared" si="635"/>
        <v>3,6</v>
      </c>
      <c r="T354" s="16" t="e">
        <f t="shared" si="604"/>
        <v>#DIV/0!</v>
      </c>
      <c r="U354" s="16">
        <f t="shared" si="608"/>
        <v>110</v>
      </c>
      <c r="V354" s="16">
        <f t="shared" si="609"/>
        <v>120</v>
      </c>
      <c r="W354" s="82"/>
      <c r="X354" s="102" t="s">
        <v>123</v>
      </c>
      <c r="Y354" s="101">
        <f t="shared" si="597"/>
        <v>14.6</v>
      </c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  <c r="CC354" s="16"/>
      <c r="CD354" s="16"/>
      <c r="CE354" s="16"/>
      <c r="CF354" s="16"/>
      <c r="CG354" s="16"/>
      <c r="CH354" s="16"/>
      <c r="CI354" s="16"/>
      <c r="CJ354" s="16"/>
      <c r="CK354" s="16"/>
      <c r="CL354" s="16"/>
      <c r="CM354" s="16"/>
      <c r="CN354" s="16"/>
      <c r="CO354" s="16"/>
      <c r="CP354" s="16"/>
      <c r="CQ354" s="16"/>
      <c r="CR354" s="16"/>
      <c r="CS354" s="16"/>
      <c r="CT354" s="16"/>
      <c r="CU354" s="16"/>
      <c r="CV354" s="16"/>
      <c r="CW354" s="16"/>
      <c r="CX354" s="16"/>
      <c r="CY354" s="16"/>
    </row>
    <row r="355" spans="1:103" ht="15.75" hidden="1">
      <c r="A355" s="3" t="e">
        <f t="shared" si="598"/>
        <v>#DIV/0!</v>
      </c>
      <c r="B355" s="3">
        <f t="shared" si="594"/>
        <v>100</v>
      </c>
      <c r="C355" s="3">
        <f t="shared" si="599"/>
        <v>110</v>
      </c>
      <c r="D355" s="16"/>
      <c r="E355" s="16"/>
      <c r="F355" s="87" t="s">
        <v>125</v>
      </c>
      <c r="G355" s="85">
        <f t="shared" ref="G355:J355" si="636">G329</f>
        <v>5</v>
      </c>
      <c r="H355" s="85" t="str">
        <f t="shared" si="636"/>
        <v>4,9</v>
      </c>
      <c r="I355" s="85" t="str">
        <f t="shared" si="636"/>
        <v>4,8</v>
      </c>
      <c r="J355" s="85" t="str">
        <f t="shared" si="636"/>
        <v>4,7</v>
      </c>
      <c r="K355" s="16" t="e">
        <f t="shared" si="601"/>
        <v>#DIV/0!</v>
      </c>
      <c r="L355" s="16">
        <f t="shared" si="602"/>
        <v>110</v>
      </c>
      <c r="M355" s="16">
        <f t="shared" si="606"/>
        <v>120</v>
      </c>
      <c r="N355" s="82"/>
      <c r="O355" s="87" t="s">
        <v>123</v>
      </c>
      <c r="P355" s="84">
        <f t="shared" ref="P355:S355" si="637">P329</f>
        <v>4</v>
      </c>
      <c r="Q355" s="84" t="str">
        <f t="shared" si="637"/>
        <v>3,9</v>
      </c>
      <c r="R355" s="84" t="str">
        <f t="shared" si="637"/>
        <v>3,8</v>
      </c>
      <c r="S355" s="84" t="str">
        <f t="shared" si="637"/>
        <v>3,7</v>
      </c>
      <c r="T355" s="16" t="e">
        <f t="shared" si="604"/>
        <v>#DIV/0!</v>
      </c>
      <c r="U355" s="16">
        <f t="shared" si="608"/>
        <v>100</v>
      </c>
      <c r="V355" s="16">
        <f t="shared" si="609"/>
        <v>110</v>
      </c>
      <c r="W355" s="82"/>
      <c r="X355" s="102" t="s">
        <v>125</v>
      </c>
      <c r="Y355" s="101">
        <f t="shared" si="597"/>
        <v>14.7</v>
      </c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  <c r="CC355" s="16"/>
      <c r="CD355" s="16"/>
      <c r="CE355" s="16"/>
      <c r="CF355" s="16"/>
      <c r="CG355" s="16"/>
      <c r="CH355" s="16"/>
      <c r="CI355" s="16"/>
      <c r="CJ355" s="16"/>
      <c r="CK355" s="16"/>
      <c r="CL355" s="16"/>
      <c r="CM355" s="16"/>
      <c r="CN355" s="16"/>
      <c r="CO355" s="16"/>
      <c r="CP355" s="16"/>
      <c r="CQ355" s="16"/>
      <c r="CR355" s="16"/>
      <c r="CS355" s="16"/>
      <c r="CT355" s="16"/>
      <c r="CU355" s="16"/>
      <c r="CV355" s="16"/>
      <c r="CW355" s="16"/>
      <c r="CX355" s="16"/>
      <c r="CY355" s="16"/>
    </row>
    <row r="356" spans="1:103" ht="15.75" hidden="1">
      <c r="A356" s="3" t="e">
        <f>IF($AC$13&lt;B356,1)</f>
        <v>#DIV/0!</v>
      </c>
      <c r="B356" s="3">
        <f t="shared" si="594"/>
        <v>100</v>
      </c>
      <c r="D356" s="16"/>
      <c r="E356" s="16"/>
      <c r="F356" s="92" t="s">
        <v>126</v>
      </c>
      <c r="G356" s="85">
        <f t="shared" ref="G356:J356" si="638">G330</f>
        <v>550</v>
      </c>
      <c r="H356" s="85">
        <f t="shared" si="638"/>
        <v>540</v>
      </c>
      <c r="I356" s="85">
        <f t="shared" si="638"/>
        <v>530</v>
      </c>
      <c r="J356" s="85">
        <f t="shared" si="638"/>
        <v>520</v>
      </c>
      <c r="K356" s="16" t="e">
        <f t="shared" si="601"/>
        <v>#DIV/0!</v>
      </c>
      <c r="L356" s="16">
        <f t="shared" si="602"/>
        <v>100</v>
      </c>
      <c r="M356" s="16">
        <f t="shared" si="606"/>
        <v>110</v>
      </c>
      <c r="N356" s="91"/>
      <c r="O356" s="87" t="s">
        <v>125</v>
      </c>
      <c r="P356" s="84" t="str">
        <f t="shared" ref="P356:S356" si="639">P330</f>
        <v>4,1</v>
      </c>
      <c r="Q356" s="84">
        <f t="shared" si="639"/>
        <v>4</v>
      </c>
      <c r="R356" s="84" t="str">
        <f t="shared" si="639"/>
        <v>3,9</v>
      </c>
      <c r="S356" s="84" t="str">
        <f t="shared" si="639"/>
        <v>3,8</v>
      </c>
      <c r="T356" s="16" t="e">
        <f>IF($AC$13&lt;U356,1)</f>
        <v>#DIV/0!</v>
      </c>
      <c r="U356" s="16">
        <f t="shared" si="608"/>
        <v>100</v>
      </c>
      <c r="V356" s="16"/>
      <c r="W356" s="91"/>
      <c r="X356" s="103" t="s">
        <v>126</v>
      </c>
      <c r="Y356" s="101">
        <f t="shared" si="597"/>
        <v>15.7</v>
      </c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  <c r="CC356" s="16"/>
      <c r="CD356" s="16"/>
      <c r="CE356" s="16"/>
      <c r="CF356" s="16"/>
      <c r="CG356" s="16"/>
      <c r="CH356" s="16"/>
      <c r="CI356" s="16"/>
      <c r="CJ356" s="16"/>
      <c r="CK356" s="16"/>
      <c r="CL356" s="16"/>
      <c r="CM356" s="16"/>
      <c r="CN356" s="16"/>
      <c r="CO356" s="16"/>
      <c r="CP356" s="16"/>
      <c r="CQ356" s="16"/>
      <c r="CR356" s="16"/>
      <c r="CS356" s="16"/>
      <c r="CT356" s="16"/>
      <c r="CU356" s="16"/>
      <c r="CV356" s="16"/>
      <c r="CW356" s="16"/>
      <c r="CX356" s="16"/>
      <c r="CY356" s="16"/>
    </row>
    <row r="357" spans="1:103" ht="15.75" hidden="1">
      <c r="D357" s="16"/>
      <c r="E357" s="16"/>
      <c r="F357" s="16"/>
      <c r="G357" s="16"/>
      <c r="H357" s="16"/>
      <c r="I357" s="16"/>
      <c r="J357" s="16"/>
      <c r="K357" s="16" t="e">
        <f t="shared" si="601"/>
        <v>#DIV/0!</v>
      </c>
      <c r="L357" s="16">
        <f>LEFT(O357,2)*1</f>
        <v>50</v>
      </c>
      <c r="M357" s="16">
        <f t="shared" si="606"/>
        <v>100</v>
      </c>
      <c r="N357" s="16"/>
      <c r="O357" s="87" t="s">
        <v>127</v>
      </c>
      <c r="P357" s="84">
        <f t="shared" ref="P357:S357" si="640">P331</f>
        <v>470</v>
      </c>
      <c r="Q357" s="84">
        <f t="shared" si="640"/>
        <v>460</v>
      </c>
      <c r="R357" s="84">
        <f t="shared" si="640"/>
        <v>450</v>
      </c>
      <c r="S357" s="84">
        <f t="shared" si="640"/>
        <v>440</v>
      </c>
      <c r="T357" s="16"/>
      <c r="U357" s="16"/>
      <c r="V357" s="16"/>
      <c r="W357" s="16"/>
      <c r="X357" s="16"/>
      <c r="Y357" s="16"/>
      <c r="Z357" s="124"/>
      <c r="AA357" s="124"/>
      <c r="AB357" s="124"/>
      <c r="AC357" s="124"/>
      <c r="AD357" s="124"/>
      <c r="AE357" s="16"/>
      <c r="AF357" s="125"/>
      <c r="AG357" s="124"/>
      <c r="AH357" s="124"/>
      <c r="AI357" s="124"/>
      <c r="AJ357" s="124"/>
      <c r="AK357" s="124"/>
      <c r="AL357" s="124"/>
      <c r="AM357" s="124"/>
      <c r="AN357" s="124"/>
      <c r="AO357" s="124"/>
      <c r="AP357" s="124"/>
      <c r="AQ357" s="124"/>
      <c r="AR357" s="124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  <c r="CC357" s="16"/>
      <c r="CD357" s="16"/>
      <c r="CE357" s="16"/>
      <c r="CF357" s="16"/>
      <c r="CG357" s="16"/>
      <c r="CH357" s="16"/>
      <c r="CI357" s="16"/>
      <c r="CJ357" s="16"/>
      <c r="CK357" s="16"/>
      <c r="CL357" s="16"/>
      <c r="CM357" s="16"/>
      <c r="CN357" s="16"/>
      <c r="CO357" s="16"/>
      <c r="CP357" s="16"/>
      <c r="CQ357" s="16"/>
      <c r="CR357" s="16"/>
      <c r="CS357" s="16"/>
      <c r="CT357" s="16"/>
      <c r="CU357" s="16"/>
      <c r="CV357" s="16"/>
      <c r="CW357" s="16"/>
      <c r="CX357" s="16"/>
      <c r="CY357" s="16"/>
    </row>
    <row r="358" spans="1:103" ht="15.75" hidden="1">
      <c r="D358" s="16"/>
      <c r="E358" s="16"/>
      <c r="F358" s="16"/>
      <c r="G358" s="16"/>
      <c r="H358" s="16"/>
      <c r="I358" s="16"/>
      <c r="J358" s="16"/>
      <c r="K358" s="16" t="e">
        <f>IF($AC$13&lt;L358,1)</f>
        <v>#DIV/0!</v>
      </c>
      <c r="L358" s="16">
        <f>LEFT(O358,3)*1</f>
        <v>50</v>
      </c>
      <c r="M358" s="16" t="e">
        <f t="shared" si="606"/>
        <v>#VALUE!</v>
      </c>
      <c r="N358" s="16"/>
      <c r="O358" s="92" t="s">
        <v>128</v>
      </c>
      <c r="P358" s="84">
        <f t="shared" ref="P358:S358" si="641">P332</f>
        <v>460</v>
      </c>
      <c r="Q358" s="84">
        <f t="shared" si="641"/>
        <v>450</v>
      </c>
      <c r="R358" s="84">
        <f t="shared" si="641"/>
        <v>400</v>
      </c>
      <c r="S358" s="84">
        <f t="shared" si="641"/>
        <v>390</v>
      </c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  <c r="CC358" s="16"/>
      <c r="CD358" s="16"/>
      <c r="CE358" s="16"/>
      <c r="CF358" s="16"/>
      <c r="CG358" s="16"/>
      <c r="CH358" s="16"/>
      <c r="CI358" s="16"/>
      <c r="CJ358" s="16"/>
      <c r="CK358" s="16"/>
      <c r="CL358" s="16"/>
      <c r="CM358" s="16"/>
      <c r="CN358" s="16"/>
      <c r="CO358" s="16"/>
      <c r="CP358" s="16"/>
      <c r="CQ358" s="16"/>
      <c r="CR358" s="16"/>
      <c r="CS358" s="16"/>
      <c r="CT358" s="16"/>
      <c r="CU358" s="16"/>
      <c r="CV358" s="16"/>
      <c r="CW358" s="16"/>
      <c r="CX358" s="16"/>
      <c r="CY358" s="16"/>
    </row>
    <row r="359" spans="1:103" ht="15.75" hidden="1"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  <c r="CC359" s="16"/>
      <c r="CD359" s="16"/>
      <c r="CE359" s="16"/>
      <c r="CF359" s="16"/>
      <c r="CG359" s="16"/>
      <c r="CH359" s="16"/>
      <c r="CI359" s="16"/>
      <c r="CJ359" s="16"/>
      <c r="CK359" s="16"/>
      <c r="CL359" s="16"/>
      <c r="CM359" s="16"/>
      <c r="CN359" s="16"/>
      <c r="CO359" s="16"/>
      <c r="CP359" s="16"/>
      <c r="CQ359" s="16"/>
      <c r="CR359" s="16"/>
      <c r="CS359" s="16"/>
      <c r="CT359" s="16"/>
      <c r="CU359" s="16"/>
      <c r="CV359" s="16"/>
      <c r="CW359" s="16"/>
      <c r="CX359" s="16"/>
      <c r="CY359" s="16"/>
    </row>
    <row r="360" spans="1:103" ht="15.75" hidden="1">
      <c r="A360" s="3">
        <f>MAX(G360:J360)</f>
        <v>0</v>
      </c>
      <c r="B360" s="3">
        <f>B334+1</f>
        <v>14</v>
      </c>
      <c r="D360" s="16"/>
      <c r="E360" s="16"/>
      <c r="F360" s="43"/>
      <c r="G360" s="43">
        <f>IF(AND($AD$14&gt;=LEFT(G363,1)*1,$AD$14&lt;RIGHT(G363,3)*1),6,0)</f>
        <v>0</v>
      </c>
      <c r="H360" s="43">
        <f>IF(AND($AD$14&gt;=LEFT(H363,3)*1,$AD$14&lt;RIGHT(H363,4)*1),7,0)</f>
        <v>0</v>
      </c>
      <c r="I360" s="43">
        <f>IF(AND($AD$14&gt;=LEFT(I363,4)*1,$AD$14&lt;RIGHT(I363,5)*1),8,0)</f>
        <v>0</v>
      </c>
      <c r="J360" s="43">
        <f>IF($AD$14&gt;=10000,9,0)</f>
        <v>0</v>
      </c>
      <c r="K360" s="16">
        <f>MAX(P360:S360)</f>
        <v>0</v>
      </c>
      <c r="L360" s="16"/>
      <c r="M360" s="16"/>
      <c r="N360" s="16"/>
      <c r="O360" s="43"/>
      <c r="P360" s="43">
        <f>IF(AND($AD$14&gt;=LEFT(P363,1)*1,$AD$14&lt;RIGHT(P363,3)*1),6,0)</f>
        <v>0</v>
      </c>
      <c r="Q360" s="43">
        <f>IF(AND($AD$14&gt;=LEFT(Q363,3)*1,$AD$14&lt;RIGHT(Q363,4)*1),7,0)</f>
        <v>0</v>
      </c>
      <c r="R360" s="43">
        <f>IF(AND($AD$14&gt;=LEFT(R363,4)*1,$AD$14&lt;RIGHT(R363,5)*1),8,0)</f>
        <v>0</v>
      </c>
      <c r="S360" s="43">
        <f>IF($AD$14&gt;=10000,9,0)</f>
        <v>0</v>
      </c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  <c r="CC360" s="16"/>
      <c r="CD360" s="16"/>
      <c r="CE360" s="16"/>
      <c r="CF360" s="16"/>
      <c r="CG360" s="16"/>
      <c r="CH360" s="16"/>
      <c r="CI360" s="16"/>
      <c r="CJ360" s="16"/>
      <c r="CK360" s="16"/>
      <c r="CL360" s="16"/>
      <c r="CM360" s="16"/>
      <c r="CN360" s="16"/>
      <c r="CO360" s="16"/>
      <c r="CP360" s="16"/>
      <c r="CQ360" s="16"/>
      <c r="CR360" s="16"/>
      <c r="CS360" s="16"/>
      <c r="CT360" s="16"/>
      <c r="CU360" s="16"/>
      <c r="CV360" s="16"/>
      <c r="CW360" s="16"/>
      <c r="CX360" s="16"/>
      <c r="CY360" s="16"/>
    </row>
    <row r="361" spans="1:103" ht="36" hidden="1" customHeight="1">
      <c r="D361" s="16"/>
      <c r="E361" s="16"/>
      <c r="F361" s="95" t="s">
        <v>43</v>
      </c>
      <c r="G361" s="126" t="s">
        <v>49</v>
      </c>
      <c r="H361" s="127"/>
      <c r="I361" s="127"/>
      <c r="J361" s="128"/>
      <c r="K361" s="67"/>
      <c r="L361" s="67"/>
      <c r="M361" s="67"/>
      <c r="N361" s="68"/>
      <c r="O361" s="95" t="s">
        <v>44</v>
      </c>
      <c r="P361" s="126" t="s">
        <v>49</v>
      </c>
      <c r="Q361" s="127"/>
      <c r="R361" s="127"/>
      <c r="S361" s="128"/>
      <c r="T361" s="67"/>
      <c r="U361" s="67"/>
      <c r="V361" s="67"/>
      <c r="W361" s="68"/>
      <c r="X361" s="96" t="s">
        <v>45</v>
      </c>
      <c r="Y361" s="97" t="s">
        <v>49</v>
      </c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  <c r="CC361" s="16"/>
      <c r="CD361" s="16"/>
      <c r="CE361" s="16"/>
      <c r="CF361" s="16"/>
      <c r="CG361" s="16"/>
      <c r="CH361" s="16"/>
      <c r="CI361" s="16"/>
      <c r="CJ361" s="16"/>
      <c r="CK361" s="16"/>
      <c r="CL361" s="16"/>
      <c r="CM361" s="16"/>
      <c r="CN361" s="16"/>
      <c r="CO361" s="16"/>
      <c r="CP361" s="16"/>
      <c r="CQ361" s="16"/>
      <c r="CR361" s="16"/>
      <c r="CS361" s="16"/>
      <c r="CT361" s="16"/>
      <c r="CU361" s="16"/>
      <c r="CV361" s="16"/>
      <c r="CW361" s="16"/>
      <c r="CX361" s="16"/>
      <c r="CY361" s="16"/>
    </row>
    <row r="362" spans="1:103" ht="15.75" hidden="1">
      <c r="D362" s="16"/>
      <c r="E362" s="16"/>
      <c r="F362" s="131" t="s">
        <v>50</v>
      </c>
      <c r="G362" s="121" t="s">
        <v>51</v>
      </c>
      <c r="H362" s="122"/>
      <c r="I362" s="122"/>
      <c r="J362" s="123"/>
      <c r="K362" s="71"/>
      <c r="L362" s="71"/>
      <c r="M362" s="71"/>
      <c r="N362" s="72"/>
      <c r="O362" s="131" t="s">
        <v>50</v>
      </c>
      <c r="P362" s="121" t="s">
        <v>51</v>
      </c>
      <c r="Q362" s="122"/>
      <c r="R362" s="122"/>
      <c r="S362" s="123"/>
      <c r="T362" s="71"/>
      <c r="U362" s="71"/>
      <c r="V362" s="71"/>
      <c r="W362" s="72"/>
      <c r="X362" s="129" t="s">
        <v>50</v>
      </c>
      <c r="Y362" s="98" t="s">
        <v>51</v>
      </c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  <c r="CC362" s="16"/>
      <c r="CD362" s="16"/>
      <c r="CE362" s="16"/>
      <c r="CF362" s="16"/>
      <c r="CG362" s="16"/>
      <c r="CH362" s="16"/>
      <c r="CI362" s="16"/>
      <c r="CJ362" s="16"/>
      <c r="CK362" s="16"/>
      <c r="CL362" s="16"/>
      <c r="CM362" s="16"/>
      <c r="CN362" s="16"/>
      <c r="CO362" s="16"/>
      <c r="CP362" s="16"/>
      <c r="CQ362" s="16"/>
      <c r="CR362" s="16"/>
      <c r="CS362" s="16"/>
      <c r="CT362" s="16"/>
      <c r="CU362" s="16"/>
      <c r="CV362" s="16"/>
      <c r="CW362" s="16"/>
      <c r="CX362" s="16"/>
      <c r="CY362" s="16"/>
    </row>
    <row r="363" spans="1:103" ht="15.75" hidden="1">
      <c r="D363" s="16"/>
      <c r="E363" s="16"/>
      <c r="F363" s="132"/>
      <c r="G363" s="77" t="s">
        <v>52</v>
      </c>
      <c r="H363" s="77" t="s">
        <v>53</v>
      </c>
      <c r="I363" s="77" t="s">
        <v>54</v>
      </c>
      <c r="J363" s="77" t="s">
        <v>55</v>
      </c>
      <c r="K363" s="75"/>
      <c r="L363" s="75"/>
      <c r="M363" s="75"/>
      <c r="N363" s="76"/>
      <c r="O363" s="132"/>
      <c r="P363" s="77" t="s">
        <v>52</v>
      </c>
      <c r="Q363" s="77" t="s">
        <v>53</v>
      </c>
      <c r="R363" s="77" t="s">
        <v>54</v>
      </c>
      <c r="S363" s="77" t="s">
        <v>55</v>
      </c>
      <c r="T363" s="75"/>
      <c r="U363" s="75"/>
      <c r="V363" s="75"/>
      <c r="W363" s="76"/>
      <c r="X363" s="130"/>
      <c r="Y363" s="99" t="s">
        <v>56</v>
      </c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  <c r="CC363" s="16"/>
      <c r="CD363" s="16"/>
      <c r="CE363" s="16"/>
      <c r="CF363" s="16"/>
      <c r="CG363" s="16"/>
      <c r="CH363" s="16"/>
      <c r="CI363" s="16"/>
      <c r="CJ363" s="16"/>
      <c r="CK363" s="16"/>
      <c r="CL363" s="16"/>
      <c r="CM363" s="16"/>
      <c r="CN363" s="16"/>
      <c r="CO363" s="16"/>
      <c r="CP363" s="16"/>
      <c r="CQ363" s="16"/>
      <c r="CR363" s="16"/>
      <c r="CS363" s="16"/>
      <c r="CT363" s="16"/>
      <c r="CU363" s="16"/>
      <c r="CV363" s="16"/>
      <c r="CW363" s="16"/>
      <c r="CX363" s="16"/>
      <c r="CY363" s="16"/>
    </row>
    <row r="364" spans="1:103" ht="15.75" hidden="1">
      <c r="A364" s="3" t="e">
        <f>IF($AC$14&gt;1000,1)</f>
        <v>#DIV/0!</v>
      </c>
      <c r="B364" s="3">
        <v>1000</v>
      </c>
      <c r="D364" s="16"/>
      <c r="E364" s="16"/>
      <c r="F364" s="83" t="s">
        <v>57</v>
      </c>
      <c r="G364" s="85" t="str">
        <f>G338</f>
        <v>3,3</v>
      </c>
      <c r="H364" s="85" t="str">
        <f t="shared" ref="H364:J364" si="642">H338</f>
        <v>3,2</v>
      </c>
      <c r="I364" s="85" t="str">
        <f t="shared" si="642"/>
        <v>3,1</v>
      </c>
      <c r="J364" s="85">
        <f t="shared" si="642"/>
        <v>3</v>
      </c>
      <c r="K364" s="16" t="e">
        <f>IF($AC$14&gt;1000,1)</f>
        <v>#DIV/0!</v>
      </c>
      <c r="L364" s="16">
        <v>1000</v>
      </c>
      <c r="M364" s="16"/>
      <c r="N364" s="82"/>
      <c r="O364" s="83" t="s">
        <v>57</v>
      </c>
      <c r="P364" s="84" t="str">
        <f>P338</f>
        <v>2,1</v>
      </c>
      <c r="Q364" s="84">
        <f t="shared" ref="Q364:S364" si="643">Q338</f>
        <v>2</v>
      </c>
      <c r="R364" s="84" t="str">
        <f t="shared" si="643"/>
        <v>1,9</v>
      </c>
      <c r="S364" s="84" t="str">
        <f t="shared" si="643"/>
        <v>1,8</v>
      </c>
      <c r="T364" s="16" t="e">
        <f>IF($AC$14&gt;1000,1)</f>
        <v>#DIV/0!</v>
      </c>
      <c r="U364" s="16">
        <v>1000</v>
      </c>
      <c r="V364" s="16"/>
      <c r="W364" s="82"/>
      <c r="X364" s="100" t="s">
        <v>57</v>
      </c>
      <c r="Y364" s="101">
        <f>Y338</f>
        <v>13.7</v>
      </c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  <c r="CC364" s="16"/>
      <c r="CD364" s="16"/>
      <c r="CE364" s="16"/>
      <c r="CF364" s="16"/>
      <c r="CG364" s="16"/>
      <c r="CH364" s="16"/>
      <c r="CI364" s="16"/>
      <c r="CJ364" s="16"/>
      <c r="CK364" s="16"/>
      <c r="CL364" s="16"/>
      <c r="CM364" s="16"/>
      <c r="CN364" s="16"/>
      <c r="CO364" s="16"/>
      <c r="CP364" s="16"/>
      <c r="CQ364" s="16"/>
      <c r="CR364" s="16"/>
      <c r="CS364" s="16"/>
      <c r="CT364" s="16"/>
      <c r="CU364" s="16"/>
      <c r="CV364" s="16"/>
      <c r="CW364" s="16"/>
      <c r="CX364" s="16"/>
      <c r="CY364" s="16"/>
    </row>
    <row r="365" spans="1:103" ht="15.75" hidden="1">
      <c r="A365" s="3" t="e">
        <f>IF(AND($AC$14&gt;=B365,$AC$14&lt;C365),1)</f>
        <v>#DIV/0!</v>
      </c>
      <c r="B365" s="3">
        <f t="shared" ref="B365:B382" si="644">LEFT(F365,3)*1</f>
        <v>800</v>
      </c>
      <c r="C365" s="3">
        <f>RIGHT(F365,4)*1</f>
        <v>1000</v>
      </c>
      <c r="D365" s="16"/>
      <c r="E365" s="16"/>
      <c r="F365" s="87" t="s">
        <v>66</v>
      </c>
      <c r="G365" s="85" t="str">
        <f t="shared" ref="G365:J365" si="645">G339</f>
        <v>3,4</v>
      </c>
      <c r="H365" s="85" t="str">
        <f t="shared" si="645"/>
        <v>3,3</v>
      </c>
      <c r="I365" s="85" t="str">
        <f t="shared" si="645"/>
        <v>3,2</v>
      </c>
      <c r="J365" s="85" t="str">
        <f t="shared" si="645"/>
        <v>3,1</v>
      </c>
      <c r="K365" s="16" t="e">
        <f>IF(AND($AC$14&gt;=L365,$AC$14&lt;M365),1)</f>
        <v>#DIV/0!</v>
      </c>
      <c r="L365" s="16">
        <f>LEFT(O365,3)*1</f>
        <v>800</v>
      </c>
      <c r="M365" s="16">
        <f>RIGHT(O365,4)*1</f>
        <v>1000</v>
      </c>
      <c r="N365" s="82"/>
      <c r="O365" s="87" t="s">
        <v>66</v>
      </c>
      <c r="P365" s="84" t="str">
        <f t="shared" ref="P365:S365" si="646">P339</f>
        <v>2,3</v>
      </c>
      <c r="Q365" s="84" t="str">
        <f t="shared" si="646"/>
        <v>2,2</v>
      </c>
      <c r="R365" s="84" t="str">
        <f t="shared" si="646"/>
        <v>2,1</v>
      </c>
      <c r="S365" s="84">
        <f t="shared" si="646"/>
        <v>2</v>
      </c>
      <c r="T365" s="16" t="e">
        <f>IF(AND($AC$14&gt;=U365,$AC$14&lt;V365),1)</f>
        <v>#DIV/0!</v>
      </c>
      <c r="U365" s="16">
        <f>LEFT(X365,3)*1</f>
        <v>800</v>
      </c>
      <c r="V365" s="16">
        <f>RIGHT(X365,4)*1</f>
        <v>1000</v>
      </c>
      <c r="W365" s="82"/>
      <c r="X365" s="102" t="s">
        <v>66</v>
      </c>
      <c r="Y365" s="101">
        <f t="shared" ref="Y365:Y382" si="647">Y339</f>
        <v>13.7</v>
      </c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  <c r="CC365" s="16"/>
      <c r="CD365" s="16"/>
      <c r="CE365" s="16"/>
      <c r="CF365" s="16"/>
      <c r="CG365" s="16"/>
      <c r="CH365" s="16"/>
      <c r="CI365" s="16"/>
      <c r="CJ365" s="16"/>
      <c r="CK365" s="16"/>
      <c r="CL365" s="16"/>
      <c r="CM365" s="16"/>
      <c r="CN365" s="16"/>
      <c r="CO365" s="16"/>
      <c r="CP365" s="16"/>
      <c r="CQ365" s="16"/>
      <c r="CR365" s="16"/>
      <c r="CS365" s="16"/>
      <c r="CT365" s="16"/>
      <c r="CU365" s="16"/>
      <c r="CV365" s="16"/>
      <c r="CW365" s="16"/>
      <c r="CX365" s="16"/>
      <c r="CY365" s="16"/>
    </row>
    <row r="366" spans="1:103" ht="15.75" hidden="1">
      <c r="A366" s="3" t="e">
        <f t="shared" ref="A366:A381" si="648">IF(AND($AC$14&gt;=B366,$AC$14&lt;C366),1)</f>
        <v>#DIV/0!</v>
      </c>
      <c r="B366" s="3">
        <f t="shared" si="644"/>
        <v>600</v>
      </c>
      <c r="C366" s="3">
        <f t="shared" ref="C366:C381" si="649">RIGHT(F366,3)*1</f>
        <v>800</v>
      </c>
      <c r="D366" s="16"/>
      <c r="E366" s="16"/>
      <c r="F366" s="87" t="s">
        <v>71</v>
      </c>
      <c r="G366" s="85">
        <f t="shared" ref="G366:J366" si="650">G340</f>
        <v>3.5</v>
      </c>
      <c r="H366" s="85" t="str">
        <f t="shared" si="650"/>
        <v>3,4</v>
      </c>
      <c r="I366" s="85" t="str">
        <f t="shared" si="650"/>
        <v>3,3</v>
      </c>
      <c r="J366" s="85" t="str">
        <f t="shared" si="650"/>
        <v>3,2</v>
      </c>
      <c r="K366" s="16" t="e">
        <f t="shared" ref="K366:K383" si="651">IF(AND($AC$14&gt;=L366,$AC$14&lt;M366),1)</f>
        <v>#DIV/0!</v>
      </c>
      <c r="L366" s="16">
        <f t="shared" ref="L366:L382" si="652">LEFT(O366,3)*1</f>
        <v>600</v>
      </c>
      <c r="M366" s="16">
        <f>RIGHT(O366,3)*1</f>
        <v>800</v>
      </c>
      <c r="N366" s="82"/>
      <c r="O366" s="87" t="s">
        <v>71</v>
      </c>
      <c r="P366" s="84" t="str">
        <f t="shared" ref="P366:S366" si="653">P340</f>
        <v>2,5</v>
      </c>
      <c r="Q366" s="84" t="str">
        <f t="shared" si="653"/>
        <v>2,4</v>
      </c>
      <c r="R366" s="84" t="str">
        <f t="shared" si="653"/>
        <v>2,3</v>
      </c>
      <c r="S366" s="84" t="str">
        <f t="shared" si="653"/>
        <v>2,2</v>
      </c>
      <c r="T366" s="16" t="e">
        <f t="shared" ref="T366:T381" si="654">IF(AND($AC$14&gt;=U366,$AC$14&lt;V366),1)</f>
        <v>#DIV/0!</v>
      </c>
      <c r="U366" s="16">
        <f>LEFT(X366,3)*1</f>
        <v>600</v>
      </c>
      <c r="V366" s="16">
        <f>RIGHT(X366,3)*1</f>
        <v>800</v>
      </c>
      <c r="W366" s="82"/>
      <c r="X366" s="102" t="s">
        <v>71</v>
      </c>
      <c r="Y366" s="101">
        <f t="shared" si="647"/>
        <v>13.7</v>
      </c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  <c r="CC366" s="16"/>
      <c r="CD366" s="16"/>
      <c r="CE366" s="16"/>
      <c r="CF366" s="16"/>
      <c r="CG366" s="16"/>
      <c r="CH366" s="16"/>
      <c r="CI366" s="16"/>
      <c r="CJ366" s="16"/>
      <c r="CK366" s="16"/>
      <c r="CL366" s="16"/>
      <c r="CM366" s="16"/>
      <c r="CN366" s="16"/>
      <c r="CO366" s="16"/>
      <c r="CP366" s="16"/>
      <c r="CQ366" s="16"/>
      <c r="CR366" s="16"/>
      <c r="CS366" s="16"/>
      <c r="CT366" s="16"/>
      <c r="CU366" s="16"/>
      <c r="CV366" s="16"/>
      <c r="CW366" s="16"/>
      <c r="CX366" s="16"/>
      <c r="CY366" s="16"/>
    </row>
    <row r="367" spans="1:103" ht="15.75" hidden="1">
      <c r="A367" s="3" t="e">
        <f t="shared" si="648"/>
        <v>#DIV/0!</v>
      </c>
      <c r="B367" s="3">
        <f t="shared" si="644"/>
        <v>500</v>
      </c>
      <c r="C367" s="3">
        <f t="shared" si="649"/>
        <v>600</v>
      </c>
      <c r="D367" s="16"/>
      <c r="E367" s="16"/>
      <c r="F367" s="87" t="s">
        <v>78</v>
      </c>
      <c r="G367" s="85" t="str">
        <f t="shared" ref="G367:J367" si="655">G341</f>
        <v>3,6</v>
      </c>
      <c r="H367" s="85" t="str">
        <f t="shared" si="655"/>
        <v>3,5</v>
      </c>
      <c r="I367" s="85" t="str">
        <f t="shared" si="655"/>
        <v>3,4</v>
      </c>
      <c r="J367" s="85" t="str">
        <f t="shared" si="655"/>
        <v>3,3</v>
      </c>
      <c r="K367" s="16" t="e">
        <f t="shared" si="651"/>
        <v>#DIV/0!</v>
      </c>
      <c r="L367" s="16">
        <f t="shared" si="652"/>
        <v>400</v>
      </c>
      <c r="M367" s="16">
        <f t="shared" ref="M367:M384" si="656">RIGHT(O367,3)*1</f>
        <v>600</v>
      </c>
      <c r="N367" s="82"/>
      <c r="O367" s="87" t="s">
        <v>76</v>
      </c>
      <c r="P367" s="84" t="str">
        <f t="shared" ref="P367:S367" si="657">P341</f>
        <v>2,6</v>
      </c>
      <c r="Q367" s="84" t="str">
        <f t="shared" si="657"/>
        <v>2,5</v>
      </c>
      <c r="R367" s="84" t="str">
        <f t="shared" si="657"/>
        <v>2,4</v>
      </c>
      <c r="S367" s="84" t="str">
        <f t="shared" si="657"/>
        <v>2,3</v>
      </c>
      <c r="T367" s="16" t="e">
        <f t="shared" si="654"/>
        <v>#DIV/0!</v>
      </c>
      <c r="U367" s="16">
        <f t="shared" ref="U367:U382" si="658">LEFT(X367,3)*1</f>
        <v>500</v>
      </c>
      <c r="V367" s="16">
        <f t="shared" ref="V367:V381" si="659">RIGHT(X367,3)*1</f>
        <v>600</v>
      </c>
      <c r="W367" s="82"/>
      <c r="X367" s="102" t="s">
        <v>78</v>
      </c>
      <c r="Y367" s="101">
        <f t="shared" si="647"/>
        <v>13.7</v>
      </c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  <c r="CC367" s="16"/>
      <c r="CD367" s="16"/>
      <c r="CE367" s="16"/>
      <c r="CF367" s="16"/>
      <c r="CG367" s="16"/>
      <c r="CH367" s="16"/>
      <c r="CI367" s="16"/>
      <c r="CJ367" s="16"/>
      <c r="CK367" s="16"/>
      <c r="CL367" s="16"/>
      <c r="CM367" s="16"/>
      <c r="CN367" s="16"/>
      <c r="CO367" s="16"/>
      <c r="CP367" s="16"/>
      <c r="CQ367" s="16"/>
      <c r="CR367" s="16"/>
      <c r="CS367" s="16"/>
      <c r="CT367" s="16"/>
      <c r="CU367" s="16"/>
      <c r="CV367" s="16"/>
      <c r="CW367" s="16"/>
      <c r="CX367" s="16"/>
      <c r="CY367" s="16"/>
    </row>
    <row r="368" spans="1:103" ht="15.75" hidden="1">
      <c r="A368" s="3" t="e">
        <f t="shared" si="648"/>
        <v>#DIV/0!</v>
      </c>
      <c r="B368" s="3">
        <f t="shared" si="644"/>
        <v>400</v>
      </c>
      <c r="C368" s="3">
        <f t="shared" si="649"/>
        <v>500</v>
      </c>
      <c r="D368" s="16"/>
      <c r="E368" s="16"/>
      <c r="F368" s="87" t="s">
        <v>83</v>
      </c>
      <c r="G368" s="85" t="str">
        <f t="shared" ref="G368:J368" si="660">G342</f>
        <v>3,7</v>
      </c>
      <c r="H368" s="85" t="str">
        <f t="shared" si="660"/>
        <v>3,6</v>
      </c>
      <c r="I368" s="85" t="str">
        <f t="shared" si="660"/>
        <v>3,5</v>
      </c>
      <c r="J368" s="85" t="str">
        <f t="shared" si="660"/>
        <v>3,4</v>
      </c>
      <c r="K368" s="16" t="e">
        <f t="shared" si="651"/>
        <v>#DIV/0!</v>
      </c>
      <c r="L368" s="16">
        <f t="shared" si="652"/>
        <v>350</v>
      </c>
      <c r="M368" s="16">
        <f t="shared" si="656"/>
        <v>400</v>
      </c>
      <c r="N368" s="82"/>
      <c r="O368" s="87" t="s">
        <v>81</v>
      </c>
      <c r="P368" s="84" t="str">
        <f t="shared" ref="P368:S368" si="661">P342</f>
        <v>2,7</v>
      </c>
      <c r="Q368" s="84" t="str">
        <f t="shared" si="661"/>
        <v>2,6</v>
      </c>
      <c r="R368" s="84" t="str">
        <f t="shared" si="661"/>
        <v>2,5</v>
      </c>
      <c r="S368" s="84" t="str">
        <f t="shared" si="661"/>
        <v>2,4</v>
      </c>
      <c r="T368" s="16" t="e">
        <f t="shared" si="654"/>
        <v>#DIV/0!</v>
      </c>
      <c r="U368" s="16">
        <f t="shared" si="658"/>
        <v>400</v>
      </c>
      <c r="V368" s="16">
        <f t="shared" si="659"/>
        <v>500</v>
      </c>
      <c r="W368" s="82"/>
      <c r="X368" s="102" t="s">
        <v>83</v>
      </c>
      <c r="Y368" s="101">
        <f t="shared" si="647"/>
        <v>13.7</v>
      </c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  <c r="CC368" s="16"/>
      <c r="CD368" s="16"/>
      <c r="CE368" s="16"/>
      <c r="CF368" s="16"/>
      <c r="CG368" s="16"/>
      <c r="CH368" s="16"/>
      <c r="CI368" s="16"/>
      <c r="CJ368" s="16"/>
      <c r="CK368" s="16"/>
      <c r="CL368" s="16"/>
      <c r="CM368" s="16"/>
      <c r="CN368" s="16"/>
      <c r="CO368" s="16"/>
      <c r="CP368" s="16"/>
      <c r="CQ368" s="16"/>
      <c r="CR368" s="16"/>
      <c r="CS368" s="16"/>
      <c r="CT368" s="16"/>
      <c r="CU368" s="16"/>
      <c r="CV368" s="16"/>
      <c r="CW368" s="16"/>
      <c r="CX368" s="16"/>
      <c r="CY368" s="16"/>
    </row>
    <row r="369" spans="1:103" ht="15.75" hidden="1">
      <c r="A369" s="3" t="e">
        <f t="shared" si="648"/>
        <v>#DIV/0!</v>
      </c>
      <c r="B369" s="3">
        <f t="shared" si="644"/>
        <v>300</v>
      </c>
      <c r="C369" s="3">
        <f t="shared" si="649"/>
        <v>400</v>
      </c>
      <c r="D369" s="16"/>
      <c r="E369" s="16"/>
      <c r="F369" s="87" t="s">
        <v>88</v>
      </c>
      <c r="G369" s="85" t="str">
        <f t="shared" ref="G369:J369" si="662">G343</f>
        <v>3,8</v>
      </c>
      <c r="H369" s="85" t="str">
        <f t="shared" si="662"/>
        <v>3,7</v>
      </c>
      <c r="I369" s="85" t="str">
        <f t="shared" si="662"/>
        <v>3,6</v>
      </c>
      <c r="J369" s="85" t="str">
        <f t="shared" si="662"/>
        <v>3,5</v>
      </c>
      <c r="K369" s="16" t="e">
        <f t="shared" si="651"/>
        <v>#DIV/0!</v>
      </c>
      <c r="L369" s="16">
        <f t="shared" si="652"/>
        <v>300</v>
      </c>
      <c r="M369" s="16">
        <f t="shared" si="656"/>
        <v>350</v>
      </c>
      <c r="N369" s="82"/>
      <c r="O369" s="87" t="s">
        <v>86</v>
      </c>
      <c r="P369" s="84" t="str">
        <f t="shared" ref="P369:S369" si="663">P343</f>
        <v>2,8</v>
      </c>
      <c r="Q369" s="84" t="str">
        <f t="shared" si="663"/>
        <v>2,7</v>
      </c>
      <c r="R369" s="84" t="str">
        <f t="shared" si="663"/>
        <v>2,6</v>
      </c>
      <c r="S369" s="84" t="str">
        <f t="shared" si="663"/>
        <v>2,5</v>
      </c>
      <c r="T369" s="16" t="e">
        <f t="shared" si="654"/>
        <v>#DIV/0!</v>
      </c>
      <c r="U369" s="16">
        <f t="shared" si="658"/>
        <v>300</v>
      </c>
      <c r="V369" s="16">
        <f t="shared" si="659"/>
        <v>400</v>
      </c>
      <c r="W369" s="82"/>
      <c r="X369" s="102" t="s">
        <v>88</v>
      </c>
      <c r="Y369" s="101">
        <f t="shared" si="647"/>
        <v>13.7</v>
      </c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  <c r="CC369" s="16"/>
      <c r="CD369" s="16"/>
      <c r="CE369" s="16"/>
      <c r="CF369" s="16"/>
      <c r="CG369" s="16"/>
      <c r="CH369" s="16"/>
      <c r="CI369" s="16"/>
      <c r="CJ369" s="16"/>
      <c r="CK369" s="16"/>
      <c r="CL369" s="16"/>
      <c r="CM369" s="16"/>
      <c r="CN369" s="16"/>
      <c r="CO369" s="16"/>
      <c r="CP369" s="16"/>
      <c r="CQ369" s="16"/>
      <c r="CR369" s="16"/>
      <c r="CS369" s="16"/>
      <c r="CT369" s="16"/>
      <c r="CU369" s="16"/>
      <c r="CV369" s="16"/>
      <c r="CW369" s="16"/>
      <c r="CX369" s="16"/>
      <c r="CY369" s="16"/>
    </row>
    <row r="370" spans="1:103" ht="15.75" hidden="1">
      <c r="A370" s="3" t="e">
        <f t="shared" si="648"/>
        <v>#DIV/0!</v>
      </c>
      <c r="B370" s="3">
        <f t="shared" si="644"/>
        <v>250</v>
      </c>
      <c r="C370" s="3">
        <f t="shared" si="649"/>
        <v>300</v>
      </c>
      <c r="D370" s="16"/>
      <c r="E370" s="16"/>
      <c r="F370" s="87" t="s">
        <v>91</v>
      </c>
      <c r="G370" s="85" t="str">
        <f t="shared" ref="G370:J370" si="664">G344</f>
        <v>3,9</v>
      </c>
      <c r="H370" s="85" t="str">
        <f t="shared" si="664"/>
        <v>3,8</v>
      </c>
      <c r="I370" s="85" t="str">
        <f t="shared" si="664"/>
        <v>3,7</v>
      </c>
      <c r="J370" s="85" t="str">
        <f t="shared" si="664"/>
        <v>3,6</v>
      </c>
      <c r="K370" s="16" t="e">
        <f t="shared" si="651"/>
        <v>#DIV/0!</v>
      </c>
      <c r="L370" s="16">
        <f t="shared" si="652"/>
        <v>250</v>
      </c>
      <c r="M370" s="16">
        <f t="shared" si="656"/>
        <v>300</v>
      </c>
      <c r="N370" s="82"/>
      <c r="O370" s="87" t="s">
        <v>91</v>
      </c>
      <c r="P370" s="84" t="str">
        <f t="shared" ref="P370:S370" si="665">P344</f>
        <v>2,9</v>
      </c>
      <c r="Q370" s="84" t="str">
        <f t="shared" si="665"/>
        <v>2,8</v>
      </c>
      <c r="R370" s="84" t="str">
        <f t="shared" si="665"/>
        <v>2,7</v>
      </c>
      <c r="S370" s="84" t="str">
        <f t="shared" si="665"/>
        <v>2,6</v>
      </c>
      <c r="T370" s="16" t="e">
        <f t="shared" si="654"/>
        <v>#DIV/0!</v>
      </c>
      <c r="U370" s="16">
        <f t="shared" si="658"/>
        <v>250</v>
      </c>
      <c r="V370" s="16">
        <f t="shared" si="659"/>
        <v>300</v>
      </c>
      <c r="W370" s="82"/>
      <c r="X370" s="102" t="s">
        <v>91</v>
      </c>
      <c r="Y370" s="101">
        <f t="shared" si="647"/>
        <v>13.7</v>
      </c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6"/>
      <c r="BZ370" s="16"/>
      <c r="CA370" s="16"/>
      <c r="CB370" s="16"/>
      <c r="CC370" s="16"/>
      <c r="CD370" s="16"/>
      <c r="CE370" s="16"/>
      <c r="CF370" s="16"/>
      <c r="CG370" s="16"/>
      <c r="CH370" s="16"/>
      <c r="CI370" s="16"/>
      <c r="CJ370" s="16"/>
      <c r="CK370" s="16"/>
      <c r="CL370" s="16"/>
      <c r="CM370" s="16"/>
      <c r="CN370" s="16"/>
      <c r="CO370" s="16"/>
      <c r="CP370" s="16"/>
      <c r="CQ370" s="16"/>
      <c r="CR370" s="16"/>
      <c r="CS370" s="16"/>
      <c r="CT370" s="16"/>
      <c r="CU370" s="16"/>
      <c r="CV370" s="16"/>
      <c r="CW370" s="16"/>
      <c r="CX370" s="16"/>
      <c r="CY370" s="16"/>
    </row>
    <row r="371" spans="1:103" ht="15.75" hidden="1">
      <c r="A371" s="3" t="e">
        <f t="shared" si="648"/>
        <v>#DIV/0!</v>
      </c>
      <c r="B371" s="3">
        <f t="shared" si="644"/>
        <v>200</v>
      </c>
      <c r="C371" s="3">
        <f t="shared" si="649"/>
        <v>250</v>
      </c>
      <c r="D371" s="16"/>
      <c r="E371" s="16"/>
      <c r="F371" s="87" t="s">
        <v>95</v>
      </c>
      <c r="G371" s="85">
        <f t="shared" ref="G371:J371" si="666">G345</f>
        <v>4</v>
      </c>
      <c r="H371" s="85" t="str">
        <f t="shared" si="666"/>
        <v>3,9</v>
      </c>
      <c r="I371" s="85" t="str">
        <f t="shared" si="666"/>
        <v>3,8</v>
      </c>
      <c r="J371" s="85" t="str">
        <f t="shared" si="666"/>
        <v>3,7</v>
      </c>
      <c r="K371" s="16" t="e">
        <f t="shared" si="651"/>
        <v>#DIV/0!</v>
      </c>
      <c r="L371" s="16">
        <f t="shared" si="652"/>
        <v>220</v>
      </c>
      <c r="M371" s="16">
        <f t="shared" si="656"/>
        <v>250</v>
      </c>
      <c r="N371" s="82"/>
      <c r="O371" s="87" t="s">
        <v>94</v>
      </c>
      <c r="P371" s="84">
        <f t="shared" ref="P371:S371" si="667">P345</f>
        <v>3</v>
      </c>
      <c r="Q371" s="84" t="str">
        <f t="shared" si="667"/>
        <v>2,9</v>
      </c>
      <c r="R371" s="84" t="str">
        <f t="shared" si="667"/>
        <v>2,8</v>
      </c>
      <c r="S371" s="84" t="str">
        <f t="shared" si="667"/>
        <v>2,7</v>
      </c>
      <c r="T371" s="16" t="e">
        <f t="shared" si="654"/>
        <v>#DIV/0!</v>
      </c>
      <c r="U371" s="16">
        <f t="shared" si="658"/>
        <v>200</v>
      </c>
      <c r="V371" s="16">
        <f t="shared" si="659"/>
        <v>250</v>
      </c>
      <c r="W371" s="82"/>
      <c r="X371" s="102" t="s">
        <v>95</v>
      </c>
      <c r="Y371" s="101">
        <f t="shared" si="647"/>
        <v>13.7</v>
      </c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  <c r="CC371" s="16"/>
      <c r="CD371" s="16"/>
      <c r="CE371" s="16"/>
      <c r="CF371" s="16"/>
      <c r="CG371" s="16"/>
      <c r="CH371" s="16"/>
      <c r="CI371" s="16"/>
      <c r="CJ371" s="16"/>
      <c r="CK371" s="16"/>
      <c r="CL371" s="16"/>
      <c r="CM371" s="16"/>
      <c r="CN371" s="16"/>
      <c r="CO371" s="16"/>
      <c r="CP371" s="16"/>
      <c r="CQ371" s="16"/>
      <c r="CR371" s="16"/>
      <c r="CS371" s="16"/>
      <c r="CT371" s="16"/>
      <c r="CU371" s="16"/>
      <c r="CV371" s="16"/>
      <c r="CW371" s="16"/>
      <c r="CX371" s="16"/>
      <c r="CY371" s="16"/>
    </row>
    <row r="372" spans="1:103" ht="15.75" hidden="1">
      <c r="A372" s="3" t="e">
        <f t="shared" si="648"/>
        <v>#DIV/0!</v>
      </c>
      <c r="B372" s="3">
        <f t="shared" si="644"/>
        <v>190</v>
      </c>
      <c r="C372" s="3">
        <f t="shared" si="649"/>
        <v>200</v>
      </c>
      <c r="D372" s="16"/>
      <c r="E372" s="16"/>
      <c r="F372" s="87" t="s">
        <v>99</v>
      </c>
      <c r="G372" s="85" t="str">
        <f t="shared" ref="G372:J372" si="668">G346</f>
        <v>4,1</v>
      </c>
      <c r="H372" s="85">
        <f t="shared" si="668"/>
        <v>4</v>
      </c>
      <c r="I372" s="85" t="str">
        <f t="shared" si="668"/>
        <v>3,9</v>
      </c>
      <c r="J372" s="85" t="str">
        <f t="shared" si="668"/>
        <v>3,8</v>
      </c>
      <c r="K372" s="16" t="e">
        <f t="shared" si="651"/>
        <v>#DIV/0!</v>
      </c>
      <c r="L372" s="16">
        <f t="shared" si="652"/>
        <v>200</v>
      </c>
      <c r="M372" s="16">
        <f t="shared" si="656"/>
        <v>220</v>
      </c>
      <c r="N372" s="82"/>
      <c r="O372" s="87" t="s">
        <v>98</v>
      </c>
      <c r="P372" s="84" t="str">
        <f t="shared" ref="P372:S372" si="669">P346</f>
        <v>3,1</v>
      </c>
      <c r="Q372" s="84">
        <f t="shared" si="669"/>
        <v>3</v>
      </c>
      <c r="R372" s="84" t="str">
        <f t="shared" si="669"/>
        <v>2,9</v>
      </c>
      <c r="S372" s="84" t="str">
        <f t="shared" si="669"/>
        <v>2,8</v>
      </c>
      <c r="T372" s="16" t="e">
        <f t="shared" si="654"/>
        <v>#DIV/0!</v>
      </c>
      <c r="U372" s="16">
        <f t="shared" si="658"/>
        <v>190</v>
      </c>
      <c r="V372" s="16">
        <f t="shared" si="659"/>
        <v>200</v>
      </c>
      <c r="W372" s="82"/>
      <c r="X372" s="102" t="s">
        <v>99</v>
      </c>
      <c r="Y372" s="101">
        <f t="shared" si="647"/>
        <v>13.8</v>
      </c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BZ372" s="16"/>
      <c r="CA372" s="16"/>
      <c r="CB372" s="16"/>
      <c r="CC372" s="16"/>
      <c r="CD372" s="16"/>
      <c r="CE372" s="16"/>
      <c r="CF372" s="16"/>
      <c r="CG372" s="16"/>
      <c r="CH372" s="16"/>
      <c r="CI372" s="16"/>
      <c r="CJ372" s="16"/>
      <c r="CK372" s="16"/>
      <c r="CL372" s="16"/>
      <c r="CM372" s="16"/>
      <c r="CN372" s="16"/>
      <c r="CO372" s="16"/>
      <c r="CP372" s="16"/>
      <c r="CQ372" s="16"/>
      <c r="CR372" s="16"/>
      <c r="CS372" s="16"/>
      <c r="CT372" s="16"/>
      <c r="CU372" s="16"/>
      <c r="CV372" s="16"/>
      <c r="CW372" s="16"/>
      <c r="CX372" s="16"/>
      <c r="CY372" s="16"/>
    </row>
    <row r="373" spans="1:103" ht="15.75" hidden="1">
      <c r="A373" s="3" t="e">
        <f t="shared" si="648"/>
        <v>#DIV/0!</v>
      </c>
      <c r="B373" s="3">
        <f t="shared" si="644"/>
        <v>180</v>
      </c>
      <c r="C373" s="3">
        <f t="shared" si="649"/>
        <v>190</v>
      </c>
      <c r="D373" s="16"/>
      <c r="E373" s="16"/>
      <c r="F373" s="87" t="s">
        <v>102</v>
      </c>
      <c r="G373" s="85" t="str">
        <f t="shared" ref="G373:J373" si="670">G347</f>
        <v>4,2</v>
      </c>
      <c r="H373" s="85" t="str">
        <f t="shared" si="670"/>
        <v>4,1</v>
      </c>
      <c r="I373" s="85">
        <f t="shared" si="670"/>
        <v>4</v>
      </c>
      <c r="J373" s="85" t="str">
        <f t="shared" si="670"/>
        <v>3,9</v>
      </c>
      <c r="K373" s="16" t="e">
        <f t="shared" si="651"/>
        <v>#DIV/0!</v>
      </c>
      <c r="L373" s="16">
        <f t="shared" si="652"/>
        <v>190</v>
      </c>
      <c r="M373" s="16">
        <f t="shared" si="656"/>
        <v>200</v>
      </c>
      <c r="N373" s="82"/>
      <c r="O373" s="87" t="s">
        <v>99</v>
      </c>
      <c r="P373" s="84" t="str">
        <f t="shared" ref="P373:S373" si="671">P347</f>
        <v>3,2</v>
      </c>
      <c r="Q373" s="84" t="str">
        <f t="shared" si="671"/>
        <v>3,1</v>
      </c>
      <c r="R373" s="84">
        <f t="shared" si="671"/>
        <v>3</v>
      </c>
      <c r="S373" s="84" t="str">
        <f t="shared" si="671"/>
        <v>2,9</v>
      </c>
      <c r="T373" s="16" t="e">
        <f t="shared" si="654"/>
        <v>#DIV/0!</v>
      </c>
      <c r="U373" s="16">
        <f t="shared" si="658"/>
        <v>180</v>
      </c>
      <c r="V373" s="16">
        <f t="shared" si="659"/>
        <v>190</v>
      </c>
      <c r="W373" s="82"/>
      <c r="X373" s="102" t="s">
        <v>102</v>
      </c>
      <c r="Y373" s="101">
        <f t="shared" si="647"/>
        <v>13.9</v>
      </c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  <c r="CC373" s="16"/>
      <c r="CD373" s="16"/>
      <c r="CE373" s="16"/>
      <c r="CF373" s="16"/>
      <c r="CG373" s="16"/>
      <c r="CH373" s="16"/>
      <c r="CI373" s="16"/>
      <c r="CJ373" s="16"/>
      <c r="CK373" s="16"/>
      <c r="CL373" s="16"/>
      <c r="CM373" s="16"/>
      <c r="CN373" s="16"/>
      <c r="CO373" s="16"/>
      <c r="CP373" s="16"/>
      <c r="CQ373" s="16"/>
      <c r="CR373" s="16"/>
      <c r="CS373" s="16"/>
      <c r="CT373" s="16"/>
      <c r="CU373" s="16"/>
      <c r="CV373" s="16"/>
      <c r="CW373" s="16"/>
      <c r="CX373" s="16"/>
      <c r="CY373" s="16"/>
    </row>
    <row r="374" spans="1:103" ht="15.75" hidden="1">
      <c r="A374" s="3" t="e">
        <f t="shared" si="648"/>
        <v>#DIV/0!</v>
      </c>
      <c r="B374" s="3">
        <f t="shared" si="644"/>
        <v>170</v>
      </c>
      <c r="C374" s="3">
        <f t="shared" si="649"/>
        <v>180</v>
      </c>
      <c r="D374" s="16"/>
      <c r="E374" s="16"/>
      <c r="F374" s="87" t="s">
        <v>105</v>
      </c>
      <c r="G374" s="85" t="str">
        <f t="shared" ref="G374:J374" si="672">G348</f>
        <v>4,3</v>
      </c>
      <c r="H374" s="85" t="str">
        <f t="shared" si="672"/>
        <v>4,2</v>
      </c>
      <c r="I374" s="85" t="str">
        <f t="shared" si="672"/>
        <v>4,1</v>
      </c>
      <c r="J374" s="85">
        <f t="shared" si="672"/>
        <v>4</v>
      </c>
      <c r="K374" s="16" t="e">
        <f t="shared" si="651"/>
        <v>#DIV/0!</v>
      </c>
      <c r="L374" s="16">
        <f t="shared" si="652"/>
        <v>180</v>
      </c>
      <c r="M374" s="16">
        <f t="shared" si="656"/>
        <v>190</v>
      </c>
      <c r="N374" s="82"/>
      <c r="O374" s="87" t="s">
        <v>102</v>
      </c>
      <c r="P374" s="84" t="str">
        <f t="shared" ref="P374:S374" si="673">P348</f>
        <v>3,3</v>
      </c>
      <c r="Q374" s="84" t="str">
        <f t="shared" si="673"/>
        <v>3,2</v>
      </c>
      <c r="R374" s="84" t="str">
        <f t="shared" si="673"/>
        <v>3,1</v>
      </c>
      <c r="S374" s="84">
        <f t="shared" si="673"/>
        <v>3</v>
      </c>
      <c r="T374" s="16" t="e">
        <f t="shared" si="654"/>
        <v>#DIV/0!</v>
      </c>
      <c r="U374" s="16">
        <f t="shared" si="658"/>
        <v>170</v>
      </c>
      <c r="V374" s="16">
        <f t="shared" si="659"/>
        <v>180</v>
      </c>
      <c r="W374" s="82"/>
      <c r="X374" s="102" t="s">
        <v>105</v>
      </c>
      <c r="Y374" s="101">
        <f t="shared" si="647"/>
        <v>14</v>
      </c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  <c r="CC374" s="16"/>
      <c r="CD374" s="16"/>
      <c r="CE374" s="16"/>
      <c r="CF374" s="16"/>
      <c r="CG374" s="16"/>
      <c r="CH374" s="16"/>
      <c r="CI374" s="16"/>
      <c r="CJ374" s="16"/>
      <c r="CK374" s="16"/>
      <c r="CL374" s="16"/>
      <c r="CM374" s="16"/>
      <c r="CN374" s="16"/>
      <c r="CO374" s="16"/>
      <c r="CP374" s="16"/>
      <c r="CQ374" s="16"/>
      <c r="CR374" s="16"/>
      <c r="CS374" s="16"/>
      <c r="CT374" s="16"/>
      <c r="CU374" s="16"/>
      <c r="CV374" s="16"/>
      <c r="CW374" s="16"/>
      <c r="CX374" s="16"/>
      <c r="CY374" s="16"/>
    </row>
    <row r="375" spans="1:103" ht="15.75" hidden="1">
      <c r="A375" s="3" t="e">
        <f t="shared" si="648"/>
        <v>#DIV/0!</v>
      </c>
      <c r="B375" s="3">
        <f t="shared" si="644"/>
        <v>160</v>
      </c>
      <c r="C375" s="3">
        <f t="shared" si="649"/>
        <v>170</v>
      </c>
      <c r="D375" s="16"/>
      <c r="E375" s="16"/>
      <c r="F375" s="87" t="s">
        <v>108</v>
      </c>
      <c r="G375" s="85" t="str">
        <f t="shared" ref="G375:J375" si="674">G349</f>
        <v>4,4</v>
      </c>
      <c r="H375" s="85" t="str">
        <f t="shared" si="674"/>
        <v>4,3</v>
      </c>
      <c r="I375" s="85" t="str">
        <f t="shared" si="674"/>
        <v>4,2</v>
      </c>
      <c r="J375" s="85" t="str">
        <f t="shared" si="674"/>
        <v>4,1</v>
      </c>
      <c r="K375" s="16" t="e">
        <f t="shared" si="651"/>
        <v>#DIV/0!</v>
      </c>
      <c r="L375" s="16">
        <f t="shared" si="652"/>
        <v>170</v>
      </c>
      <c r="M375" s="16">
        <f t="shared" si="656"/>
        <v>180</v>
      </c>
      <c r="N375" s="82"/>
      <c r="O375" s="87" t="s">
        <v>105</v>
      </c>
      <c r="P375" s="84" t="str">
        <f t="shared" ref="P375:S375" si="675">P349</f>
        <v>3,4</v>
      </c>
      <c r="Q375" s="84" t="str">
        <f t="shared" si="675"/>
        <v>3,3</v>
      </c>
      <c r="R375" s="84" t="str">
        <f t="shared" si="675"/>
        <v>3,2</v>
      </c>
      <c r="S375" s="84" t="str">
        <f t="shared" si="675"/>
        <v>3,1</v>
      </c>
      <c r="T375" s="16" t="e">
        <f t="shared" si="654"/>
        <v>#DIV/0!</v>
      </c>
      <c r="U375" s="16">
        <f t="shared" si="658"/>
        <v>160</v>
      </c>
      <c r="V375" s="16">
        <f t="shared" si="659"/>
        <v>170</v>
      </c>
      <c r="W375" s="82"/>
      <c r="X375" s="102" t="s">
        <v>108</v>
      </c>
      <c r="Y375" s="101">
        <f t="shared" si="647"/>
        <v>14.1</v>
      </c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  <c r="CC375" s="16"/>
      <c r="CD375" s="16"/>
      <c r="CE375" s="16"/>
      <c r="CF375" s="16"/>
      <c r="CG375" s="16"/>
      <c r="CH375" s="16"/>
      <c r="CI375" s="16"/>
      <c r="CJ375" s="16"/>
      <c r="CK375" s="16"/>
      <c r="CL375" s="16"/>
      <c r="CM375" s="16"/>
      <c r="CN375" s="16"/>
      <c r="CO375" s="16"/>
      <c r="CP375" s="16"/>
      <c r="CQ375" s="16"/>
      <c r="CR375" s="16"/>
      <c r="CS375" s="16"/>
      <c r="CT375" s="16"/>
      <c r="CU375" s="16"/>
      <c r="CV375" s="16"/>
      <c r="CW375" s="16"/>
      <c r="CX375" s="16"/>
      <c r="CY375" s="16"/>
    </row>
    <row r="376" spans="1:103" ht="15.75" hidden="1">
      <c r="A376" s="3" t="e">
        <f t="shared" si="648"/>
        <v>#DIV/0!</v>
      </c>
      <c r="B376" s="3">
        <f t="shared" si="644"/>
        <v>150</v>
      </c>
      <c r="C376" s="3">
        <f t="shared" si="649"/>
        <v>160</v>
      </c>
      <c r="D376" s="16"/>
      <c r="E376" s="16"/>
      <c r="F376" s="87" t="s">
        <v>111</v>
      </c>
      <c r="G376" s="85" t="str">
        <f t="shared" ref="G376:J376" si="676">G350</f>
        <v>4,5</v>
      </c>
      <c r="H376" s="85" t="str">
        <f t="shared" si="676"/>
        <v>4,4</v>
      </c>
      <c r="I376" s="85" t="str">
        <f t="shared" si="676"/>
        <v>4,3</v>
      </c>
      <c r="J376" s="85" t="str">
        <f t="shared" si="676"/>
        <v>4,2</v>
      </c>
      <c r="K376" s="16" t="e">
        <f t="shared" si="651"/>
        <v>#DIV/0!</v>
      </c>
      <c r="L376" s="16">
        <f t="shared" si="652"/>
        <v>160</v>
      </c>
      <c r="M376" s="16">
        <f t="shared" si="656"/>
        <v>170</v>
      </c>
      <c r="N376" s="82"/>
      <c r="O376" s="87" t="s">
        <v>108</v>
      </c>
      <c r="P376" s="84" t="str">
        <f t="shared" ref="P376:S376" si="677">P350</f>
        <v>3,5</v>
      </c>
      <c r="Q376" s="84" t="str">
        <f t="shared" si="677"/>
        <v>3,4</v>
      </c>
      <c r="R376" s="84" t="str">
        <f t="shared" si="677"/>
        <v>3,3</v>
      </c>
      <c r="S376" s="84" t="str">
        <f t="shared" si="677"/>
        <v>3,2</v>
      </c>
      <c r="T376" s="16" t="e">
        <f t="shared" si="654"/>
        <v>#DIV/0!</v>
      </c>
      <c r="U376" s="16">
        <f t="shared" si="658"/>
        <v>150</v>
      </c>
      <c r="V376" s="16">
        <f t="shared" si="659"/>
        <v>160</v>
      </c>
      <c r="W376" s="82"/>
      <c r="X376" s="102" t="s">
        <v>111</v>
      </c>
      <c r="Y376" s="101">
        <f t="shared" si="647"/>
        <v>14.2</v>
      </c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  <c r="BY376" s="16"/>
      <c r="BZ376" s="16"/>
      <c r="CA376" s="16"/>
      <c r="CB376" s="16"/>
      <c r="CC376" s="16"/>
      <c r="CD376" s="16"/>
      <c r="CE376" s="16"/>
      <c r="CF376" s="16"/>
      <c r="CG376" s="16"/>
      <c r="CH376" s="16"/>
      <c r="CI376" s="16"/>
      <c r="CJ376" s="16"/>
      <c r="CK376" s="16"/>
      <c r="CL376" s="16"/>
      <c r="CM376" s="16"/>
      <c r="CN376" s="16"/>
      <c r="CO376" s="16"/>
      <c r="CP376" s="16"/>
      <c r="CQ376" s="16"/>
      <c r="CR376" s="16"/>
      <c r="CS376" s="16"/>
      <c r="CT376" s="16"/>
      <c r="CU376" s="16"/>
      <c r="CV376" s="16"/>
      <c r="CW376" s="16"/>
      <c r="CX376" s="16"/>
      <c r="CY376" s="16"/>
    </row>
    <row r="377" spans="1:103" ht="15.75" hidden="1">
      <c r="A377" s="3" t="e">
        <f t="shared" si="648"/>
        <v>#DIV/0!</v>
      </c>
      <c r="B377" s="3">
        <f t="shared" si="644"/>
        <v>140</v>
      </c>
      <c r="C377" s="3">
        <f t="shared" si="649"/>
        <v>150</v>
      </c>
      <c r="D377" s="16"/>
      <c r="E377" s="16"/>
      <c r="F377" s="87" t="s">
        <v>114</v>
      </c>
      <c r="G377" s="85" t="str">
        <f t="shared" ref="G377:J377" si="678">G351</f>
        <v>4,6</v>
      </c>
      <c r="H377" s="85" t="str">
        <f t="shared" si="678"/>
        <v>4,5</v>
      </c>
      <c r="I377" s="85" t="str">
        <f t="shared" si="678"/>
        <v>4,4</v>
      </c>
      <c r="J377" s="85" t="str">
        <f t="shared" si="678"/>
        <v>4,3</v>
      </c>
      <c r="K377" s="16" t="e">
        <f t="shared" si="651"/>
        <v>#DIV/0!</v>
      </c>
      <c r="L377" s="16">
        <f t="shared" si="652"/>
        <v>150</v>
      </c>
      <c r="M377" s="16">
        <f t="shared" si="656"/>
        <v>160</v>
      </c>
      <c r="N377" s="82"/>
      <c r="O377" s="87" t="s">
        <v>111</v>
      </c>
      <c r="P377" s="84" t="str">
        <f t="shared" ref="P377:S377" si="679">P351</f>
        <v>3,6</v>
      </c>
      <c r="Q377" s="84" t="str">
        <f t="shared" si="679"/>
        <v>3,5</v>
      </c>
      <c r="R377" s="84" t="str">
        <f t="shared" si="679"/>
        <v>3,4</v>
      </c>
      <c r="S377" s="84" t="str">
        <f t="shared" si="679"/>
        <v>3,3</v>
      </c>
      <c r="T377" s="16" t="e">
        <f t="shared" si="654"/>
        <v>#DIV/0!</v>
      </c>
      <c r="U377" s="16">
        <f t="shared" si="658"/>
        <v>140</v>
      </c>
      <c r="V377" s="16">
        <f t="shared" si="659"/>
        <v>150</v>
      </c>
      <c r="W377" s="82"/>
      <c r="X377" s="102" t="s">
        <v>114</v>
      </c>
      <c r="Y377" s="101">
        <f t="shared" si="647"/>
        <v>14.3</v>
      </c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  <c r="CC377" s="16"/>
      <c r="CD377" s="16"/>
      <c r="CE377" s="16"/>
      <c r="CF377" s="16"/>
      <c r="CG377" s="16"/>
      <c r="CH377" s="16"/>
      <c r="CI377" s="16"/>
      <c r="CJ377" s="16"/>
      <c r="CK377" s="16"/>
      <c r="CL377" s="16"/>
      <c r="CM377" s="16"/>
      <c r="CN377" s="16"/>
      <c r="CO377" s="16"/>
      <c r="CP377" s="16"/>
      <c r="CQ377" s="16"/>
      <c r="CR377" s="16"/>
      <c r="CS377" s="16"/>
      <c r="CT377" s="16"/>
      <c r="CU377" s="16"/>
      <c r="CV377" s="16"/>
      <c r="CW377" s="16"/>
      <c r="CX377" s="16"/>
      <c r="CY377" s="16"/>
    </row>
    <row r="378" spans="1:103" ht="15.75" hidden="1">
      <c r="A378" s="3" t="e">
        <f t="shared" si="648"/>
        <v>#DIV/0!</v>
      </c>
      <c r="B378" s="3">
        <f t="shared" si="644"/>
        <v>130</v>
      </c>
      <c r="C378" s="3">
        <f t="shared" si="649"/>
        <v>140</v>
      </c>
      <c r="D378" s="16"/>
      <c r="E378" s="16"/>
      <c r="F378" s="87" t="s">
        <v>117</v>
      </c>
      <c r="G378" s="85" t="str">
        <f t="shared" ref="G378:J378" si="680">G352</f>
        <v>4,7</v>
      </c>
      <c r="H378" s="85" t="str">
        <f t="shared" si="680"/>
        <v>4,6</v>
      </c>
      <c r="I378" s="85" t="str">
        <f t="shared" si="680"/>
        <v>4,5</v>
      </c>
      <c r="J378" s="85" t="str">
        <f t="shared" si="680"/>
        <v>4,4</v>
      </c>
      <c r="K378" s="16" t="e">
        <f t="shared" si="651"/>
        <v>#DIV/0!</v>
      </c>
      <c r="L378" s="16">
        <f t="shared" si="652"/>
        <v>140</v>
      </c>
      <c r="M378" s="16">
        <f t="shared" si="656"/>
        <v>150</v>
      </c>
      <c r="N378" s="82"/>
      <c r="O378" s="87" t="s">
        <v>114</v>
      </c>
      <c r="P378" s="84" t="str">
        <f t="shared" ref="P378:S378" si="681">P352</f>
        <v>3,7</v>
      </c>
      <c r="Q378" s="84" t="str">
        <f t="shared" si="681"/>
        <v>3,6</v>
      </c>
      <c r="R378" s="84" t="str">
        <f t="shared" si="681"/>
        <v>3,5</v>
      </c>
      <c r="S378" s="84" t="str">
        <f t="shared" si="681"/>
        <v>3,4</v>
      </c>
      <c r="T378" s="16" t="e">
        <f t="shared" si="654"/>
        <v>#DIV/0!</v>
      </c>
      <c r="U378" s="16">
        <f t="shared" si="658"/>
        <v>130</v>
      </c>
      <c r="V378" s="16">
        <f t="shared" si="659"/>
        <v>140</v>
      </c>
      <c r="W378" s="82"/>
      <c r="X378" s="102" t="s">
        <v>117</v>
      </c>
      <c r="Y378" s="101">
        <f t="shared" si="647"/>
        <v>14.4</v>
      </c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  <c r="CC378" s="16"/>
      <c r="CD378" s="16"/>
      <c r="CE378" s="16"/>
      <c r="CF378" s="16"/>
      <c r="CG378" s="16"/>
      <c r="CH378" s="16"/>
      <c r="CI378" s="16"/>
      <c r="CJ378" s="16"/>
      <c r="CK378" s="16"/>
      <c r="CL378" s="16"/>
      <c r="CM378" s="16"/>
      <c r="CN378" s="16"/>
      <c r="CO378" s="16"/>
      <c r="CP378" s="16"/>
      <c r="CQ378" s="16"/>
      <c r="CR378" s="16"/>
      <c r="CS378" s="16"/>
      <c r="CT378" s="16"/>
      <c r="CU378" s="16"/>
      <c r="CV378" s="16"/>
      <c r="CW378" s="16"/>
      <c r="CX378" s="16"/>
      <c r="CY378" s="16"/>
    </row>
    <row r="379" spans="1:103" ht="15.75" hidden="1">
      <c r="A379" s="3" t="e">
        <f t="shared" si="648"/>
        <v>#DIV/0!</v>
      </c>
      <c r="B379" s="3">
        <f t="shared" si="644"/>
        <v>120</v>
      </c>
      <c r="C379" s="3">
        <f t="shared" si="649"/>
        <v>130</v>
      </c>
      <c r="D379" s="16"/>
      <c r="E379" s="16"/>
      <c r="F379" s="87" t="s">
        <v>120</v>
      </c>
      <c r="G379" s="85" t="str">
        <f t="shared" ref="G379:J379" si="682">G353</f>
        <v>4,8</v>
      </c>
      <c r="H379" s="85" t="str">
        <f t="shared" si="682"/>
        <v>4,7</v>
      </c>
      <c r="I379" s="85" t="str">
        <f t="shared" si="682"/>
        <v>4,6</v>
      </c>
      <c r="J379" s="85" t="str">
        <f t="shared" si="682"/>
        <v>4,5</v>
      </c>
      <c r="K379" s="16" t="e">
        <f t="shared" si="651"/>
        <v>#DIV/0!</v>
      </c>
      <c r="L379" s="16">
        <f t="shared" si="652"/>
        <v>130</v>
      </c>
      <c r="M379" s="16">
        <f t="shared" si="656"/>
        <v>140</v>
      </c>
      <c r="N379" s="82"/>
      <c r="O379" s="87" t="s">
        <v>117</v>
      </c>
      <c r="P379" s="84" t="str">
        <f t="shared" ref="P379:S379" si="683">P353</f>
        <v>3,8</v>
      </c>
      <c r="Q379" s="84" t="str">
        <f t="shared" si="683"/>
        <v>3,7</v>
      </c>
      <c r="R379" s="84" t="str">
        <f t="shared" si="683"/>
        <v>3,6</v>
      </c>
      <c r="S379" s="84" t="str">
        <f t="shared" si="683"/>
        <v>3,5</v>
      </c>
      <c r="T379" s="16" t="e">
        <f t="shared" si="654"/>
        <v>#DIV/0!</v>
      </c>
      <c r="U379" s="16">
        <f t="shared" si="658"/>
        <v>120</v>
      </c>
      <c r="V379" s="16">
        <f t="shared" si="659"/>
        <v>130</v>
      </c>
      <c r="W379" s="82"/>
      <c r="X379" s="102" t="s">
        <v>120</v>
      </c>
      <c r="Y379" s="101">
        <f t="shared" si="647"/>
        <v>14.5</v>
      </c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  <c r="CC379" s="16"/>
      <c r="CD379" s="16"/>
      <c r="CE379" s="16"/>
      <c r="CF379" s="16"/>
      <c r="CG379" s="16"/>
      <c r="CH379" s="16"/>
      <c r="CI379" s="16"/>
      <c r="CJ379" s="16"/>
      <c r="CK379" s="16"/>
      <c r="CL379" s="16"/>
      <c r="CM379" s="16"/>
      <c r="CN379" s="16"/>
      <c r="CO379" s="16"/>
      <c r="CP379" s="16"/>
      <c r="CQ379" s="16"/>
      <c r="CR379" s="16"/>
      <c r="CS379" s="16"/>
      <c r="CT379" s="16"/>
      <c r="CU379" s="16"/>
      <c r="CV379" s="16"/>
      <c r="CW379" s="16"/>
      <c r="CX379" s="16"/>
      <c r="CY379" s="16"/>
    </row>
    <row r="380" spans="1:103" ht="15.75" hidden="1">
      <c r="A380" s="3" t="e">
        <f t="shared" si="648"/>
        <v>#DIV/0!</v>
      </c>
      <c r="B380" s="3">
        <f t="shared" si="644"/>
        <v>110</v>
      </c>
      <c r="C380" s="3">
        <f t="shared" si="649"/>
        <v>120</v>
      </c>
      <c r="D380" s="16"/>
      <c r="E380" s="16"/>
      <c r="F380" s="87" t="s">
        <v>123</v>
      </c>
      <c r="G380" s="85" t="str">
        <f t="shared" ref="G380:J380" si="684">G354</f>
        <v>4,9</v>
      </c>
      <c r="H380" s="85" t="str">
        <f t="shared" si="684"/>
        <v>4,8</v>
      </c>
      <c r="I380" s="85" t="str">
        <f t="shared" si="684"/>
        <v>4,7</v>
      </c>
      <c r="J380" s="85" t="str">
        <f t="shared" si="684"/>
        <v>4,6</v>
      </c>
      <c r="K380" s="16" t="e">
        <f t="shared" si="651"/>
        <v>#DIV/0!</v>
      </c>
      <c r="L380" s="16">
        <f t="shared" si="652"/>
        <v>120</v>
      </c>
      <c r="M380" s="16">
        <f t="shared" si="656"/>
        <v>130</v>
      </c>
      <c r="N380" s="82"/>
      <c r="O380" s="87" t="s">
        <v>120</v>
      </c>
      <c r="P380" s="84" t="str">
        <f t="shared" ref="P380:S380" si="685">P354</f>
        <v>3,9</v>
      </c>
      <c r="Q380" s="84" t="str">
        <f t="shared" si="685"/>
        <v>3,8</v>
      </c>
      <c r="R380" s="84" t="str">
        <f t="shared" si="685"/>
        <v>3,7</v>
      </c>
      <c r="S380" s="84" t="str">
        <f t="shared" si="685"/>
        <v>3,6</v>
      </c>
      <c r="T380" s="16" t="e">
        <f t="shared" si="654"/>
        <v>#DIV/0!</v>
      </c>
      <c r="U380" s="16">
        <f t="shared" si="658"/>
        <v>110</v>
      </c>
      <c r="V380" s="16">
        <f t="shared" si="659"/>
        <v>120</v>
      </c>
      <c r="W380" s="82"/>
      <c r="X380" s="102" t="s">
        <v>123</v>
      </c>
      <c r="Y380" s="101">
        <f t="shared" si="647"/>
        <v>14.6</v>
      </c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  <c r="CC380" s="16"/>
      <c r="CD380" s="16"/>
      <c r="CE380" s="16"/>
      <c r="CF380" s="16"/>
      <c r="CG380" s="16"/>
      <c r="CH380" s="16"/>
      <c r="CI380" s="16"/>
      <c r="CJ380" s="16"/>
      <c r="CK380" s="16"/>
      <c r="CL380" s="16"/>
      <c r="CM380" s="16"/>
      <c r="CN380" s="16"/>
      <c r="CO380" s="16"/>
      <c r="CP380" s="16"/>
      <c r="CQ380" s="16"/>
      <c r="CR380" s="16"/>
      <c r="CS380" s="16"/>
      <c r="CT380" s="16"/>
      <c r="CU380" s="16"/>
      <c r="CV380" s="16"/>
      <c r="CW380" s="16"/>
      <c r="CX380" s="16"/>
      <c r="CY380" s="16"/>
    </row>
    <row r="381" spans="1:103" ht="15.75" hidden="1">
      <c r="A381" s="3" t="e">
        <f t="shared" si="648"/>
        <v>#DIV/0!</v>
      </c>
      <c r="B381" s="3">
        <f t="shared" si="644"/>
        <v>100</v>
      </c>
      <c r="C381" s="3">
        <f t="shared" si="649"/>
        <v>110</v>
      </c>
      <c r="D381" s="16"/>
      <c r="E381" s="16"/>
      <c r="F381" s="87" t="s">
        <v>125</v>
      </c>
      <c r="G381" s="85">
        <f t="shared" ref="G381:J381" si="686">G355</f>
        <v>5</v>
      </c>
      <c r="H381" s="85" t="str">
        <f t="shared" si="686"/>
        <v>4,9</v>
      </c>
      <c r="I381" s="85" t="str">
        <f t="shared" si="686"/>
        <v>4,8</v>
      </c>
      <c r="J381" s="85" t="str">
        <f t="shared" si="686"/>
        <v>4,7</v>
      </c>
      <c r="K381" s="16" t="e">
        <f t="shared" si="651"/>
        <v>#DIV/0!</v>
      </c>
      <c r="L381" s="16">
        <f t="shared" si="652"/>
        <v>110</v>
      </c>
      <c r="M381" s="16">
        <f t="shared" si="656"/>
        <v>120</v>
      </c>
      <c r="N381" s="82"/>
      <c r="O381" s="87" t="s">
        <v>123</v>
      </c>
      <c r="P381" s="84">
        <f t="shared" ref="P381:S381" si="687">P355</f>
        <v>4</v>
      </c>
      <c r="Q381" s="84" t="str">
        <f t="shared" si="687"/>
        <v>3,9</v>
      </c>
      <c r="R381" s="84" t="str">
        <f t="shared" si="687"/>
        <v>3,8</v>
      </c>
      <c r="S381" s="84" t="str">
        <f t="shared" si="687"/>
        <v>3,7</v>
      </c>
      <c r="T381" s="16" t="e">
        <f t="shared" si="654"/>
        <v>#DIV/0!</v>
      </c>
      <c r="U381" s="16">
        <f t="shared" si="658"/>
        <v>100</v>
      </c>
      <c r="V381" s="16">
        <f t="shared" si="659"/>
        <v>110</v>
      </c>
      <c r="W381" s="82"/>
      <c r="X381" s="102" t="s">
        <v>125</v>
      </c>
      <c r="Y381" s="101">
        <f t="shared" si="647"/>
        <v>14.7</v>
      </c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  <c r="CC381" s="16"/>
      <c r="CD381" s="16"/>
      <c r="CE381" s="16"/>
      <c r="CF381" s="16"/>
      <c r="CG381" s="16"/>
      <c r="CH381" s="16"/>
      <c r="CI381" s="16"/>
      <c r="CJ381" s="16"/>
      <c r="CK381" s="16"/>
      <c r="CL381" s="16"/>
      <c r="CM381" s="16"/>
      <c r="CN381" s="16"/>
      <c r="CO381" s="16"/>
      <c r="CP381" s="16"/>
      <c r="CQ381" s="16"/>
      <c r="CR381" s="16"/>
      <c r="CS381" s="16"/>
      <c r="CT381" s="16"/>
      <c r="CU381" s="16"/>
      <c r="CV381" s="16"/>
      <c r="CW381" s="16"/>
      <c r="CX381" s="16"/>
      <c r="CY381" s="16"/>
    </row>
    <row r="382" spans="1:103" ht="15.75" hidden="1">
      <c r="A382" s="3" t="e">
        <f>IF($AC$14&lt;B382,1)</f>
        <v>#DIV/0!</v>
      </c>
      <c r="B382" s="3">
        <f t="shared" si="644"/>
        <v>100</v>
      </c>
      <c r="D382" s="16"/>
      <c r="E382" s="16"/>
      <c r="F382" s="92" t="s">
        <v>126</v>
      </c>
      <c r="G382" s="85">
        <f t="shared" ref="G382:J382" si="688">G356</f>
        <v>550</v>
      </c>
      <c r="H382" s="85">
        <f t="shared" si="688"/>
        <v>540</v>
      </c>
      <c r="I382" s="85">
        <f t="shared" si="688"/>
        <v>530</v>
      </c>
      <c r="J382" s="85">
        <f t="shared" si="688"/>
        <v>520</v>
      </c>
      <c r="K382" s="16" t="e">
        <f t="shared" si="651"/>
        <v>#DIV/0!</v>
      </c>
      <c r="L382" s="16">
        <f t="shared" si="652"/>
        <v>100</v>
      </c>
      <c r="M382" s="16">
        <f t="shared" si="656"/>
        <v>110</v>
      </c>
      <c r="N382" s="91"/>
      <c r="O382" s="87" t="s">
        <v>125</v>
      </c>
      <c r="P382" s="84" t="str">
        <f t="shared" ref="P382:S382" si="689">P356</f>
        <v>4,1</v>
      </c>
      <c r="Q382" s="84">
        <f t="shared" si="689"/>
        <v>4</v>
      </c>
      <c r="R382" s="84" t="str">
        <f t="shared" si="689"/>
        <v>3,9</v>
      </c>
      <c r="S382" s="84" t="str">
        <f t="shared" si="689"/>
        <v>3,8</v>
      </c>
      <c r="T382" s="16" t="e">
        <f>IF($AC$14&lt;U382,1)</f>
        <v>#DIV/0!</v>
      </c>
      <c r="U382" s="16">
        <f t="shared" si="658"/>
        <v>100</v>
      </c>
      <c r="V382" s="16"/>
      <c r="W382" s="91"/>
      <c r="X382" s="103" t="s">
        <v>126</v>
      </c>
      <c r="Y382" s="101">
        <f t="shared" si="647"/>
        <v>15.7</v>
      </c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  <c r="CC382" s="16"/>
      <c r="CD382" s="16"/>
      <c r="CE382" s="16"/>
      <c r="CF382" s="16"/>
      <c r="CG382" s="16"/>
      <c r="CH382" s="16"/>
      <c r="CI382" s="16"/>
      <c r="CJ382" s="16"/>
      <c r="CK382" s="16"/>
      <c r="CL382" s="16"/>
      <c r="CM382" s="16"/>
      <c r="CN382" s="16"/>
      <c r="CO382" s="16"/>
      <c r="CP382" s="16"/>
      <c r="CQ382" s="16"/>
      <c r="CR382" s="16"/>
      <c r="CS382" s="16"/>
      <c r="CT382" s="16"/>
      <c r="CU382" s="16"/>
      <c r="CV382" s="16"/>
      <c r="CW382" s="16"/>
      <c r="CX382" s="16"/>
      <c r="CY382" s="16"/>
    </row>
    <row r="383" spans="1:103" ht="15.75" hidden="1">
      <c r="D383" s="16"/>
      <c r="E383" s="16"/>
      <c r="F383" s="16"/>
      <c r="G383" s="16"/>
      <c r="H383" s="16"/>
      <c r="I383" s="16"/>
      <c r="J383" s="16"/>
      <c r="K383" s="16" t="e">
        <f t="shared" si="651"/>
        <v>#DIV/0!</v>
      </c>
      <c r="L383" s="16">
        <f>LEFT(O383,2)*1</f>
        <v>50</v>
      </c>
      <c r="M383" s="16">
        <f t="shared" si="656"/>
        <v>100</v>
      </c>
      <c r="N383" s="16"/>
      <c r="O383" s="87" t="s">
        <v>127</v>
      </c>
      <c r="P383" s="84">
        <f t="shared" ref="P383:S383" si="690">P357</f>
        <v>470</v>
      </c>
      <c r="Q383" s="84">
        <f t="shared" si="690"/>
        <v>460</v>
      </c>
      <c r="R383" s="84">
        <f t="shared" si="690"/>
        <v>450</v>
      </c>
      <c r="S383" s="84">
        <f t="shared" si="690"/>
        <v>440</v>
      </c>
      <c r="T383" s="16"/>
      <c r="U383" s="16"/>
      <c r="V383" s="16"/>
      <c r="W383" s="16"/>
      <c r="X383" s="16"/>
      <c r="Y383" s="16"/>
      <c r="Z383" s="124"/>
      <c r="AA383" s="124"/>
      <c r="AB383" s="124"/>
      <c r="AC383" s="124"/>
      <c r="AD383" s="124"/>
      <c r="AE383" s="16"/>
      <c r="AF383" s="125"/>
      <c r="AG383" s="124"/>
      <c r="AH383" s="124"/>
      <c r="AI383" s="124"/>
      <c r="AJ383" s="124"/>
      <c r="AK383" s="124"/>
      <c r="AL383" s="124"/>
      <c r="AM383" s="124"/>
      <c r="AN383" s="124"/>
      <c r="AO383" s="124"/>
      <c r="AP383" s="124"/>
      <c r="AQ383" s="124"/>
      <c r="AR383" s="124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  <c r="CC383" s="16"/>
      <c r="CD383" s="16"/>
      <c r="CE383" s="16"/>
      <c r="CF383" s="16"/>
      <c r="CG383" s="16"/>
      <c r="CH383" s="16"/>
      <c r="CI383" s="16"/>
      <c r="CJ383" s="16"/>
      <c r="CK383" s="16"/>
      <c r="CL383" s="16"/>
      <c r="CM383" s="16"/>
      <c r="CN383" s="16"/>
      <c r="CO383" s="16"/>
      <c r="CP383" s="16"/>
      <c r="CQ383" s="16"/>
      <c r="CR383" s="16"/>
      <c r="CS383" s="16"/>
      <c r="CT383" s="16"/>
      <c r="CU383" s="16"/>
      <c r="CV383" s="16"/>
      <c r="CW383" s="16"/>
      <c r="CX383" s="16"/>
      <c r="CY383" s="16"/>
    </row>
    <row r="384" spans="1:103" ht="15.75" hidden="1">
      <c r="D384" s="16"/>
      <c r="E384" s="16"/>
      <c r="F384" s="16"/>
      <c r="G384" s="16"/>
      <c r="H384" s="16"/>
      <c r="I384" s="16"/>
      <c r="J384" s="16"/>
      <c r="K384" s="16" t="e">
        <f>IF($AC$14&lt;L384,1)</f>
        <v>#DIV/0!</v>
      </c>
      <c r="L384" s="16">
        <f>LEFT(O384,3)*1</f>
        <v>50</v>
      </c>
      <c r="M384" s="16" t="e">
        <f t="shared" si="656"/>
        <v>#VALUE!</v>
      </c>
      <c r="N384" s="16"/>
      <c r="O384" s="92" t="s">
        <v>128</v>
      </c>
      <c r="P384" s="84">
        <f t="shared" ref="P384:S384" si="691">P358</f>
        <v>460</v>
      </c>
      <c r="Q384" s="84">
        <f t="shared" si="691"/>
        <v>450</v>
      </c>
      <c r="R384" s="84">
        <f t="shared" si="691"/>
        <v>400</v>
      </c>
      <c r="S384" s="84">
        <f t="shared" si="691"/>
        <v>390</v>
      </c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  <c r="CC384" s="16"/>
      <c r="CD384" s="16"/>
      <c r="CE384" s="16"/>
      <c r="CF384" s="16"/>
      <c r="CG384" s="16"/>
      <c r="CH384" s="16"/>
      <c r="CI384" s="16"/>
      <c r="CJ384" s="16"/>
      <c r="CK384" s="16"/>
      <c r="CL384" s="16"/>
      <c r="CM384" s="16"/>
      <c r="CN384" s="16"/>
      <c r="CO384" s="16"/>
      <c r="CP384" s="16"/>
      <c r="CQ384" s="16"/>
      <c r="CR384" s="16"/>
      <c r="CS384" s="16"/>
      <c r="CT384" s="16"/>
      <c r="CU384" s="16"/>
      <c r="CV384" s="16"/>
      <c r="CW384" s="16"/>
      <c r="CX384" s="16"/>
      <c r="CY384" s="16"/>
    </row>
    <row r="385" spans="1:103" ht="15.75" hidden="1"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  <c r="CC385" s="16"/>
      <c r="CD385" s="16"/>
      <c r="CE385" s="16"/>
      <c r="CF385" s="16"/>
      <c r="CG385" s="16"/>
      <c r="CH385" s="16"/>
      <c r="CI385" s="16"/>
      <c r="CJ385" s="16"/>
      <c r="CK385" s="16"/>
      <c r="CL385" s="16"/>
      <c r="CM385" s="16"/>
      <c r="CN385" s="16"/>
      <c r="CO385" s="16"/>
      <c r="CP385" s="16"/>
      <c r="CQ385" s="16"/>
      <c r="CR385" s="16"/>
      <c r="CS385" s="16"/>
      <c r="CT385" s="16"/>
      <c r="CU385" s="16"/>
      <c r="CV385" s="16"/>
      <c r="CW385" s="16"/>
      <c r="CX385" s="16"/>
      <c r="CY385" s="16"/>
    </row>
    <row r="386" spans="1:103" ht="15.75" hidden="1">
      <c r="A386" s="3">
        <f>MAX(G386:J386)</f>
        <v>0</v>
      </c>
      <c r="B386" s="3">
        <f>B360+1</f>
        <v>15</v>
      </c>
      <c r="D386" s="16"/>
      <c r="E386" s="16"/>
      <c r="F386" s="43"/>
      <c r="G386" s="43">
        <f>IF(AND($AD$15&gt;=LEFT(G389,1)*1,$AD$15&lt;RIGHT(G389,3)*1),6,0)</f>
        <v>0</v>
      </c>
      <c r="H386" s="43">
        <f>IF(AND($AD$15&gt;=LEFT(H389,3)*1,$AD$15&lt;RIGHT(H389,4)*1),7,0)</f>
        <v>0</v>
      </c>
      <c r="I386" s="43">
        <f>IF(AND($AD$15&gt;=LEFT(I389,4)*1,$AD$15&lt;RIGHT(I389,5)*1),8,0)</f>
        <v>0</v>
      </c>
      <c r="J386" s="43">
        <f>IF($AD$15&gt;=10000,9,0)</f>
        <v>0</v>
      </c>
      <c r="K386" s="16">
        <f>MAX(P386:S386)</f>
        <v>0</v>
      </c>
      <c r="L386" s="16"/>
      <c r="M386" s="16"/>
      <c r="N386" s="16"/>
      <c r="O386" s="43"/>
      <c r="P386" s="43">
        <f>IF(AND($AD$15&gt;=LEFT(P389,1)*1,$AD$15&lt;RIGHT(P389,3)*1),6,0)</f>
        <v>0</v>
      </c>
      <c r="Q386" s="43">
        <f>IF(AND($AD$15&gt;=LEFT(Q389,3)*1,$AD$15&lt;RIGHT(Q389,4)*1),7,0)</f>
        <v>0</v>
      </c>
      <c r="R386" s="43">
        <f>IF(AND($AD$15&gt;=LEFT(R389,4)*1,$AD$15&lt;RIGHT(R389,5)*1),8,0)</f>
        <v>0</v>
      </c>
      <c r="S386" s="43">
        <f>IF($AD$15&gt;=10000,9,0)</f>
        <v>0</v>
      </c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  <c r="CC386" s="16"/>
      <c r="CD386" s="16"/>
      <c r="CE386" s="16"/>
      <c r="CF386" s="16"/>
      <c r="CG386" s="16"/>
      <c r="CH386" s="16"/>
      <c r="CI386" s="16"/>
      <c r="CJ386" s="16"/>
      <c r="CK386" s="16"/>
      <c r="CL386" s="16"/>
      <c r="CM386" s="16"/>
      <c r="CN386" s="16"/>
      <c r="CO386" s="16"/>
      <c r="CP386" s="16"/>
      <c r="CQ386" s="16"/>
      <c r="CR386" s="16"/>
      <c r="CS386" s="16"/>
      <c r="CT386" s="16"/>
      <c r="CU386" s="16"/>
      <c r="CV386" s="16"/>
      <c r="CW386" s="16"/>
      <c r="CX386" s="16"/>
      <c r="CY386" s="16"/>
    </row>
    <row r="387" spans="1:103" ht="36" hidden="1" customHeight="1">
      <c r="D387" s="16"/>
      <c r="E387" s="16"/>
      <c r="F387" s="95" t="s">
        <v>43</v>
      </c>
      <c r="G387" s="126" t="s">
        <v>49</v>
      </c>
      <c r="H387" s="127"/>
      <c r="I387" s="127"/>
      <c r="J387" s="128"/>
      <c r="K387" s="67"/>
      <c r="L387" s="67"/>
      <c r="M387" s="67"/>
      <c r="N387" s="68"/>
      <c r="O387" s="95" t="s">
        <v>44</v>
      </c>
      <c r="P387" s="126" t="s">
        <v>49</v>
      </c>
      <c r="Q387" s="127"/>
      <c r="R387" s="127"/>
      <c r="S387" s="128"/>
      <c r="T387" s="67"/>
      <c r="U387" s="67"/>
      <c r="V387" s="67"/>
      <c r="W387" s="68"/>
      <c r="X387" s="96" t="s">
        <v>45</v>
      </c>
      <c r="Y387" s="97" t="s">
        <v>49</v>
      </c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  <c r="CC387" s="16"/>
      <c r="CD387" s="16"/>
      <c r="CE387" s="16"/>
      <c r="CF387" s="16"/>
      <c r="CG387" s="16"/>
      <c r="CH387" s="16"/>
      <c r="CI387" s="16"/>
      <c r="CJ387" s="16"/>
      <c r="CK387" s="16"/>
      <c r="CL387" s="16"/>
      <c r="CM387" s="16"/>
      <c r="CN387" s="16"/>
      <c r="CO387" s="16"/>
      <c r="CP387" s="16"/>
      <c r="CQ387" s="16"/>
      <c r="CR387" s="16"/>
      <c r="CS387" s="16"/>
      <c r="CT387" s="16"/>
      <c r="CU387" s="16"/>
      <c r="CV387" s="16"/>
      <c r="CW387" s="16"/>
      <c r="CX387" s="16"/>
      <c r="CY387" s="16"/>
    </row>
    <row r="388" spans="1:103" ht="15.75" hidden="1">
      <c r="D388" s="16"/>
      <c r="E388" s="16"/>
      <c r="F388" s="131" t="s">
        <v>50</v>
      </c>
      <c r="G388" s="121" t="s">
        <v>51</v>
      </c>
      <c r="H388" s="122"/>
      <c r="I388" s="122"/>
      <c r="J388" s="123"/>
      <c r="K388" s="71"/>
      <c r="L388" s="71"/>
      <c r="M388" s="71"/>
      <c r="N388" s="72"/>
      <c r="O388" s="131" t="s">
        <v>50</v>
      </c>
      <c r="P388" s="121" t="s">
        <v>51</v>
      </c>
      <c r="Q388" s="122"/>
      <c r="R388" s="122"/>
      <c r="S388" s="123"/>
      <c r="T388" s="71"/>
      <c r="U388" s="71"/>
      <c r="V388" s="71"/>
      <c r="W388" s="72"/>
      <c r="X388" s="129" t="s">
        <v>50</v>
      </c>
      <c r="Y388" s="98" t="s">
        <v>51</v>
      </c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  <c r="CC388" s="16"/>
      <c r="CD388" s="16"/>
      <c r="CE388" s="16"/>
      <c r="CF388" s="16"/>
      <c r="CG388" s="16"/>
      <c r="CH388" s="16"/>
      <c r="CI388" s="16"/>
      <c r="CJ388" s="16"/>
      <c r="CK388" s="16"/>
      <c r="CL388" s="16"/>
      <c r="CM388" s="16"/>
      <c r="CN388" s="16"/>
      <c r="CO388" s="16"/>
      <c r="CP388" s="16"/>
      <c r="CQ388" s="16"/>
      <c r="CR388" s="16"/>
      <c r="CS388" s="16"/>
      <c r="CT388" s="16"/>
      <c r="CU388" s="16"/>
      <c r="CV388" s="16"/>
      <c r="CW388" s="16"/>
      <c r="CX388" s="16"/>
      <c r="CY388" s="16"/>
    </row>
    <row r="389" spans="1:103" ht="15.75" hidden="1">
      <c r="D389" s="16"/>
      <c r="E389" s="16"/>
      <c r="F389" s="132"/>
      <c r="G389" s="77" t="s">
        <v>52</v>
      </c>
      <c r="H389" s="77" t="s">
        <v>53</v>
      </c>
      <c r="I389" s="77" t="s">
        <v>54</v>
      </c>
      <c r="J389" s="77" t="s">
        <v>55</v>
      </c>
      <c r="K389" s="75"/>
      <c r="L389" s="75"/>
      <c r="M389" s="75"/>
      <c r="N389" s="76"/>
      <c r="O389" s="132"/>
      <c r="P389" s="77" t="s">
        <v>52</v>
      </c>
      <c r="Q389" s="77" t="s">
        <v>53</v>
      </c>
      <c r="R389" s="77" t="s">
        <v>54</v>
      </c>
      <c r="S389" s="77" t="s">
        <v>55</v>
      </c>
      <c r="T389" s="75"/>
      <c r="U389" s="75"/>
      <c r="V389" s="75"/>
      <c r="W389" s="76"/>
      <c r="X389" s="130"/>
      <c r="Y389" s="99" t="s">
        <v>56</v>
      </c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  <c r="CC389" s="16"/>
      <c r="CD389" s="16"/>
      <c r="CE389" s="16"/>
      <c r="CF389" s="16"/>
      <c r="CG389" s="16"/>
      <c r="CH389" s="16"/>
      <c r="CI389" s="16"/>
      <c r="CJ389" s="16"/>
      <c r="CK389" s="16"/>
      <c r="CL389" s="16"/>
      <c r="CM389" s="16"/>
      <c r="CN389" s="16"/>
      <c r="CO389" s="16"/>
      <c r="CP389" s="16"/>
      <c r="CQ389" s="16"/>
      <c r="CR389" s="16"/>
      <c r="CS389" s="16"/>
      <c r="CT389" s="16"/>
      <c r="CU389" s="16"/>
      <c r="CV389" s="16"/>
      <c r="CW389" s="16"/>
      <c r="CX389" s="16"/>
      <c r="CY389" s="16"/>
    </row>
    <row r="390" spans="1:103" ht="15.75" hidden="1">
      <c r="A390" s="3" t="e">
        <f>IF($AC$15&gt;1000,1)</f>
        <v>#DIV/0!</v>
      </c>
      <c r="B390" s="3">
        <v>1000</v>
      </c>
      <c r="D390" s="16"/>
      <c r="E390" s="16"/>
      <c r="F390" s="83" t="s">
        <v>57</v>
      </c>
      <c r="G390" s="85" t="str">
        <f>G364</f>
        <v>3,3</v>
      </c>
      <c r="H390" s="85" t="str">
        <f t="shared" ref="H390:J390" si="692">H364</f>
        <v>3,2</v>
      </c>
      <c r="I390" s="85" t="str">
        <f t="shared" si="692"/>
        <v>3,1</v>
      </c>
      <c r="J390" s="85">
        <f t="shared" si="692"/>
        <v>3</v>
      </c>
      <c r="K390" s="16" t="e">
        <f>IF($AC$15&gt;1000,1)</f>
        <v>#DIV/0!</v>
      </c>
      <c r="L390" s="16">
        <v>1000</v>
      </c>
      <c r="M390" s="16"/>
      <c r="N390" s="82"/>
      <c r="O390" s="83" t="s">
        <v>57</v>
      </c>
      <c r="P390" s="84" t="str">
        <f>P364</f>
        <v>2,1</v>
      </c>
      <c r="Q390" s="84">
        <f t="shared" ref="Q390:S390" si="693">Q364</f>
        <v>2</v>
      </c>
      <c r="R390" s="84" t="str">
        <f t="shared" si="693"/>
        <v>1,9</v>
      </c>
      <c r="S390" s="84" t="str">
        <f t="shared" si="693"/>
        <v>1,8</v>
      </c>
      <c r="T390" s="16" t="e">
        <f>IF($AC$15&gt;1000,1)</f>
        <v>#DIV/0!</v>
      </c>
      <c r="U390" s="16">
        <v>1000</v>
      </c>
      <c r="V390" s="16"/>
      <c r="W390" s="82"/>
      <c r="X390" s="100" t="s">
        <v>57</v>
      </c>
      <c r="Y390" s="101">
        <f>Y364</f>
        <v>13.7</v>
      </c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  <c r="CC390" s="16"/>
      <c r="CD390" s="16"/>
      <c r="CE390" s="16"/>
      <c r="CF390" s="16"/>
      <c r="CG390" s="16"/>
      <c r="CH390" s="16"/>
      <c r="CI390" s="16"/>
      <c r="CJ390" s="16"/>
      <c r="CK390" s="16"/>
      <c r="CL390" s="16"/>
      <c r="CM390" s="16"/>
      <c r="CN390" s="16"/>
      <c r="CO390" s="16"/>
      <c r="CP390" s="16"/>
      <c r="CQ390" s="16"/>
      <c r="CR390" s="16"/>
      <c r="CS390" s="16"/>
      <c r="CT390" s="16"/>
      <c r="CU390" s="16"/>
      <c r="CV390" s="16"/>
      <c r="CW390" s="16"/>
      <c r="CX390" s="16"/>
      <c r="CY390" s="16"/>
    </row>
    <row r="391" spans="1:103" ht="15.75" hidden="1">
      <c r="A391" s="3" t="e">
        <f>IF(AND($AC$15&gt;=B391,$AC$15&lt;C391),1)</f>
        <v>#DIV/0!</v>
      </c>
      <c r="B391" s="3">
        <f t="shared" ref="B391:B408" si="694">LEFT(F391,3)*1</f>
        <v>800</v>
      </c>
      <c r="C391" s="3">
        <f>RIGHT(F391,4)*1</f>
        <v>1000</v>
      </c>
      <c r="D391" s="16"/>
      <c r="E391" s="16"/>
      <c r="F391" s="87" t="s">
        <v>66</v>
      </c>
      <c r="G391" s="85" t="str">
        <f t="shared" ref="G391:J391" si="695">G365</f>
        <v>3,4</v>
      </c>
      <c r="H391" s="85" t="str">
        <f t="shared" si="695"/>
        <v>3,3</v>
      </c>
      <c r="I391" s="85" t="str">
        <f t="shared" si="695"/>
        <v>3,2</v>
      </c>
      <c r="J391" s="85" t="str">
        <f t="shared" si="695"/>
        <v>3,1</v>
      </c>
      <c r="K391" s="16" t="e">
        <f>IF(AND($AC$15&gt;=L391,$AC$15&lt;M391),1)</f>
        <v>#DIV/0!</v>
      </c>
      <c r="L391" s="16">
        <f>LEFT(O391,3)*1</f>
        <v>800</v>
      </c>
      <c r="M391" s="16">
        <f>RIGHT(O391,4)*1</f>
        <v>1000</v>
      </c>
      <c r="N391" s="82"/>
      <c r="O391" s="87" t="s">
        <v>66</v>
      </c>
      <c r="P391" s="84" t="str">
        <f t="shared" ref="P391:S391" si="696">P365</f>
        <v>2,3</v>
      </c>
      <c r="Q391" s="84" t="str">
        <f t="shared" si="696"/>
        <v>2,2</v>
      </c>
      <c r="R391" s="84" t="str">
        <f t="shared" si="696"/>
        <v>2,1</v>
      </c>
      <c r="S391" s="84">
        <f t="shared" si="696"/>
        <v>2</v>
      </c>
      <c r="T391" s="16" t="e">
        <f>IF(AND($AC$15&gt;=U391,$AC$15&lt;V391),1)</f>
        <v>#DIV/0!</v>
      </c>
      <c r="U391" s="16">
        <f>LEFT(X391,3)*1</f>
        <v>800</v>
      </c>
      <c r="V391" s="16">
        <f>RIGHT(X391,4)*1</f>
        <v>1000</v>
      </c>
      <c r="W391" s="82"/>
      <c r="X391" s="102" t="s">
        <v>66</v>
      </c>
      <c r="Y391" s="101">
        <f t="shared" ref="Y391:Y408" si="697">Y365</f>
        <v>13.7</v>
      </c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  <c r="CC391" s="16"/>
      <c r="CD391" s="16"/>
      <c r="CE391" s="16"/>
      <c r="CF391" s="16"/>
      <c r="CG391" s="16"/>
      <c r="CH391" s="16"/>
      <c r="CI391" s="16"/>
      <c r="CJ391" s="16"/>
      <c r="CK391" s="16"/>
      <c r="CL391" s="16"/>
      <c r="CM391" s="16"/>
      <c r="CN391" s="16"/>
      <c r="CO391" s="16"/>
      <c r="CP391" s="16"/>
      <c r="CQ391" s="16"/>
      <c r="CR391" s="16"/>
      <c r="CS391" s="16"/>
      <c r="CT391" s="16"/>
      <c r="CU391" s="16"/>
      <c r="CV391" s="16"/>
      <c r="CW391" s="16"/>
      <c r="CX391" s="16"/>
      <c r="CY391" s="16"/>
    </row>
    <row r="392" spans="1:103" ht="15.75" hidden="1">
      <c r="A392" s="3" t="e">
        <f t="shared" ref="A392:A407" si="698">IF(AND($AC$15&gt;=B392,$AC$15&lt;C392),1)</f>
        <v>#DIV/0!</v>
      </c>
      <c r="B392" s="3">
        <f t="shared" si="694"/>
        <v>600</v>
      </c>
      <c r="C392" s="3">
        <f t="shared" ref="C392:C407" si="699">RIGHT(F392,3)*1</f>
        <v>800</v>
      </c>
      <c r="D392" s="16"/>
      <c r="E392" s="16"/>
      <c r="F392" s="87" t="s">
        <v>71</v>
      </c>
      <c r="G392" s="85">
        <f t="shared" ref="G392:J392" si="700">G366</f>
        <v>3.5</v>
      </c>
      <c r="H392" s="85" t="str">
        <f t="shared" si="700"/>
        <v>3,4</v>
      </c>
      <c r="I392" s="85" t="str">
        <f t="shared" si="700"/>
        <v>3,3</v>
      </c>
      <c r="J392" s="85" t="str">
        <f t="shared" si="700"/>
        <v>3,2</v>
      </c>
      <c r="K392" s="16" t="e">
        <f t="shared" ref="K392:K409" si="701">IF(AND($AC$15&gt;=L392,$AC$15&lt;M392),1)</f>
        <v>#DIV/0!</v>
      </c>
      <c r="L392" s="16">
        <f t="shared" ref="L392:L408" si="702">LEFT(O392,3)*1</f>
        <v>600</v>
      </c>
      <c r="M392" s="16">
        <f>RIGHT(O392,3)*1</f>
        <v>800</v>
      </c>
      <c r="N392" s="82"/>
      <c r="O392" s="87" t="s">
        <v>71</v>
      </c>
      <c r="P392" s="84" t="str">
        <f t="shared" ref="P392:S392" si="703">P366</f>
        <v>2,5</v>
      </c>
      <c r="Q392" s="84" t="str">
        <f t="shared" si="703"/>
        <v>2,4</v>
      </c>
      <c r="R392" s="84" t="str">
        <f t="shared" si="703"/>
        <v>2,3</v>
      </c>
      <c r="S392" s="84" t="str">
        <f t="shared" si="703"/>
        <v>2,2</v>
      </c>
      <c r="T392" s="16" t="e">
        <f t="shared" ref="T392:T407" si="704">IF(AND($AC$15&gt;=U392,$AC$15&lt;V392),1)</f>
        <v>#DIV/0!</v>
      </c>
      <c r="U392" s="16">
        <f>LEFT(X392,3)*1</f>
        <v>600</v>
      </c>
      <c r="V392" s="16">
        <f>RIGHT(X392,3)*1</f>
        <v>800</v>
      </c>
      <c r="W392" s="82"/>
      <c r="X392" s="102" t="s">
        <v>71</v>
      </c>
      <c r="Y392" s="101">
        <f t="shared" si="697"/>
        <v>13.7</v>
      </c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  <c r="CC392" s="16"/>
      <c r="CD392" s="16"/>
      <c r="CE392" s="16"/>
      <c r="CF392" s="16"/>
      <c r="CG392" s="16"/>
      <c r="CH392" s="16"/>
      <c r="CI392" s="16"/>
      <c r="CJ392" s="16"/>
      <c r="CK392" s="16"/>
      <c r="CL392" s="16"/>
      <c r="CM392" s="16"/>
      <c r="CN392" s="16"/>
      <c r="CO392" s="16"/>
      <c r="CP392" s="16"/>
      <c r="CQ392" s="16"/>
      <c r="CR392" s="16"/>
      <c r="CS392" s="16"/>
      <c r="CT392" s="16"/>
      <c r="CU392" s="16"/>
      <c r="CV392" s="16"/>
      <c r="CW392" s="16"/>
      <c r="CX392" s="16"/>
      <c r="CY392" s="16"/>
    </row>
    <row r="393" spans="1:103" ht="15.75" hidden="1">
      <c r="A393" s="3" t="e">
        <f t="shared" si="698"/>
        <v>#DIV/0!</v>
      </c>
      <c r="B393" s="3">
        <f t="shared" si="694"/>
        <v>500</v>
      </c>
      <c r="C393" s="3">
        <f t="shared" si="699"/>
        <v>600</v>
      </c>
      <c r="D393" s="16"/>
      <c r="E393" s="16"/>
      <c r="F393" s="87" t="s">
        <v>78</v>
      </c>
      <c r="G393" s="85" t="str">
        <f t="shared" ref="G393:J393" si="705">G367</f>
        <v>3,6</v>
      </c>
      <c r="H393" s="85" t="str">
        <f t="shared" si="705"/>
        <v>3,5</v>
      </c>
      <c r="I393" s="85" t="str">
        <f t="shared" si="705"/>
        <v>3,4</v>
      </c>
      <c r="J393" s="85" t="str">
        <f t="shared" si="705"/>
        <v>3,3</v>
      </c>
      <c r="K393" s="16" t="e">
        <f t="shared" si="701"/>
        <v>#DIV/0!</v>
      </c>
      <c r="L393" s="16">
        <f t="shared" si="702"/>
        <v>400</v>
      </c>
      <c r="M393" s="16">
        <f t="shared" ref="M393:M410" si="706">RIGHT(O393,3)*1</f>
        <v>600</v>
      </c>
      <c r="N393" s="82"/>
      <c r="O393" s="87" t="s">
        <v>76</v>
      </c>
      <c r="P393" s="84" t="str">
        <f t="shared" ref="P393:S393" si="707">P367</f>
        <v>2,6</v>
      </c>
      <c r="Q393" s="84" t="str">
        <f t="shared" si="707"/>
        <v>2,5</v>
      </c>
      <c r="R393" s="84" t="str">
        <f t="shared" si="707"/>
        <v>2,4</v>
      </c>
      <c r="S393" s="84" t="str">
        <f t="shared" si="707"/>
        <v>2,3</v>
      </c>
      <c r="T393" s="16" t="e">
        <f t="shared" si="704"/>
        <v>#DIV/0!</v>
      </c>
      <c r="U393" s="16">
        <f t="shared" ref="U393:U408" si="708">LEFT(X393,3)*1</f>
        <v>500</v>
      </c>
      <c r="V393" s="16">
        <f t="shared" ref="V393:V407" si="709">RIGHT(X393,3)*1</f>
        <v>600</v>
      </c>
      <c r="W393" s="82"/>
      <c r="X393" s="102" t="s">
        <v>78</v>
      </c>
      <c r="Y393" s="101">
        <f t="shared" si="697"/>
        <v>13.7</v>
      </c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  <c r="CC393" s="16"/>
      <c r="CD393" s="16"/>
      <c r="CE393" s="16"/>
      <c r="CF393" s="16"/>
      <c r="CG393" s="16"/>
      <c r="CH393" s="16"/>
      <c r="CI393" s="16"/>
      <c r="CJ393" s="16"/>
      <c r="CK393" s="16"/>
      <c r="CL393" s="16"/>
      <c r="CM393" s="16"/>
      <c r="CN393" s="16"/>
      <c r="CO393" s="16"/>
      <c r="CP393" s="16"/>
      <c r="CQ393" s="16"/>
      <c r="CR393" s="16"/>
      <c r="CS393" s="16"/>
      <c r="CT393" s="16"/>
      <c r="CU393" s="16"/>
      <c r="CV393" s="16"/>
      <c r="CW393" s="16"/>
      <c r="CX393" s="16"/>
      <c r="CY393" s="16"/>
    </row>
    <row r="394" spans="1:103" ht="15.75" hidden="1">
      <c r="A394" s="3" t="e">
        <f t="shared" si="698"/>
        <v>#DIV/0!</v>
      </c>
      <c r="B394" s="3">
        <f t="shared" si="694"/>
        <v>400</v>
      </c>
      <c r="C394" s="3">
        <f t="shared" si="699"/>
        <v>500</v>
      </c>
      <c r="D394" s="16"/>
      <c r="E394" s="16"/>
      <c r="F394" s="87" t="s">
        <v>83</v>
      </c>
      <c r="G394" s="85" t="str">
        <f t="shared" ref="G394:J394" si="710">G368</f>
        <v>3,7</v>
      </c>
      <c r="H394" s="85" t="str">
        <f t="shared" si="710"/>
        <v>3,6</v>
      </c>
      <c r="I394" s="85" t="str">
        <f t="shared" si="710"/>
        <v>3,5</v>
      </c>
      <c r="J394" s="85" t="str">
        <f t="shared" si="710"/>
        <v>3,4</v>
      </c>
      <c r="K394" s="16" t="e">
        <f t="shared" si="701"/>
        <v>#DIV/0!</v>
      </c>
      <c r="L394" s="16">
        <f t="shared" si="702"/>
        <v>350</v>
      </c>
      <c r="M394" s="16">
        <f t="shared" si="706"/>
        <v>400</v>
      </c>
      <c r="N394" s="82"/>
      <c r="O394" s="87" t="s">
        <v>81</v>
      </c>
      <c r="P394" s="84" t="str">
        <f t="shared" ref="P394:S394" si="711">P368</f>
        <v>2,7</v>
      </c>
      <c r="Q394" s="84" t="str">
        <f t="shared" si="711"/>
        <v>2,6</v>
      </c>
      <c r="R394" s="84" t="str">
        <f t="shared" si="711"/>
        <v>2,5</v>
      </c>
      <c r="S394" s="84" t="str">
        <f t="shared" si="711"/>
        <v>2,4</v>
      </c>
      <c r="T394" s="16" t="e">
        <f t="shared" si="704"/>
        <v>#DIV/0!</v>
      </c>
      <c r="U394" s="16">
        <f t="shared" si="708"/>
        <v>400</v>
      </c>
      <c r="V394" s="16">
        <f t="shared" si="709"/>
        <v>500</v>
      </c>
      <c r="W394" s="82"/>
      <c r="X394" s="102" t="s">
        <v>83</v>
      </c>
      <c r="Y394" s="101">
        <f t="shared" si="697"/>
        <v>13.7</v>
      </c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  <c r="CC394" s="16"/>
      <c r="CD394" s="16"/>
      <c r="CE394" s="16"/>
      <c r="CF394" s="16"/>
      <c r="CG394" s="16"/>
      <c r="CH394" s="16"/>
      <c r="CI394" s="16"/>
      <c r="CJ394" s="16"/>
      <c r="CK394" s="16"/>
      <c r="CL394" s="16"/>
      <c r="CM394" s="16"/>
      <c r="CN394" s="16"/>
      <c r="CO394" s="16"/>
      <c r="CP394" s="16"/>
      <c r="CQ394" s="16"/>
      <c r="CR394" s="16"/>
      <c r="CS394" s="16"/>
      <c r="CT394" s="16"/>
      <c r="CU394" s="16"/>
      <c r="CV394" s="16"/>
      <c r="CW394" s="16"/>
      <c r="CX394" s="16"/>
      <c r="CY394" s="16"/>
    </row>
    <row r="395" spans="1:103" ht="15.75" hidden="1">
      <c r="A395" s="3" t="e">
        <f t="shared" si="698"/>
        <v>#DIV/0!</v>
      </c>
      <c r="B395" s="3">
        <f t="shared" si="694"/>
        <v>300</v>
      </c>
      <c r="C395" s="3">
        <f t="shared" si="699"/>
        <v>400</v>
      </c>
      <c r="D395" s="16"/>
      <c r="E395" s="16"/>
      <c r="F395" s="87" t="s">
        <v>88</v>
      </c>
      <c r="G395" s="85" t="str">
        <f t="shared" ref="G395:J395" si="712">G369</f>
        <v>3,8</v>
      </c>
      <c r="H395" s="85" t="str">
        <f t="shared" si="712"/>
        <v>3,7</v>
      </c>
      <c r="I395" s="85" t="str">
        <f t="shared" si="712"/>
        <v>3,6</v>
      </c>
      <c r="J395" s="85" t="str">
        <f t="shared" si="712"/>
        <v>3,5</v>
      </c>
      <c r="K395" s="16" t="e">
        <f t="shared" si="701"/>
        <v>#DIV/0!</v>
      </c>
      <c r="L395" s="16">
        <f t="shared" si="702"/>
        <v>300</v>
      </c>
      <c r="M395" s="16">
        <f t="shared" si="706"/>
        <v>350</v>
      </c>
      <c r="N395" s="82"/>
      <c r="O395" s="87" t="s">
        <v>86</v>
      </c>
      <c r="P395" s="84" t="str">
        <f t="shared" ref="P395:S395" si="713">P369</f>
        <v>2,8</v>
      </c>
      <c r="Q395" s="84" t="str">
        <f t="shared" si="713"/>
        <v>2,7</v>
      </c>
      <c r="R395" s="84" t="str">
        <f t="shared" si="713"/>
        <v>2,6</v>
      </c>
      <c r="S395" s="84" t="str">
        <f t="shared" si="713"/>
        <v>2,5</v>
      </c>
      <c r="T395" s="16" t="e">
        <f t="shared" si="704"/>
        <v>#DIV/0!</v>
      </c>
      <c r="U395" s="16">
        <f t="shared" si="708"/>
        <v>300</v>
      </c>
      <c r="V395" s="16">
        <f t="shared" si="709"/>
        <v>400</v>
      </c>
      <c r="W395" s="82"/>
      <c r="X395" s="102" t="s">
        <v>88</v>
      </c>
      <c r="Y395" s="101">
        <f t="shared" si="697"/>
        <v>13.7</v>
      </c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  <c r="CC395" s="16"/>
      <c r="CD395" s="16"/>
      <c r="CE395" s="16"/>
      <c r="CF395" s="16"/>
      <c r="CG395" s="16"/>
      <c r="CH395" s="16"/>
      <c r="CI395" s="16"/>
      <c r="CJ395" s="16"/>
      <c r="CK395" s="16"/>
      <c r="CL395" s="16"/>
      <c r="CM395" s="16"/>
      <c r="CN395" s="16"/>
      <c r="CO395" s="16"/>
      <c r="CP395" s="16"/>
      <c r="CQ395" s="16"/>
      <c r="CR395" s="16"/>
      <c r="CS395" s="16"/>
      <c r="CT395" s="16"/>
      <c r="CU395" s="16"/>
      <c r="CV395" s="16"/>
      <c r="CW395" s="16"/>
      <c r="CX395" s="16"/>
      <c r="CY395" s="16"/>
    </row>
    <row r="396" spans="1:103" ht="15.75" hidden="1">
      <c r="A396" s="3" t="e">
        <f t="shared" si="698"/>
        <v>#DIV/0!</v>
      </c>
      <c r="B396" s="3">
        <f t="shared" si="694"/>
        <v>250</v>
      </c>
      <c r="C396" s="3">
        <f t="shared" si="699"/>
        <v>300</v>
      </c>
      <c r="D396" s="16"/>
      <c r="E396" s="16"/>
      <c r="F396" s="87" t="s">
        <v>91</v>
      </c>
      <c r="G396" s="85" t="str">
        <f t="shared" ref="G396:J396" si="714">G370</f>
        <v>3,9</v>
      </c>
      <c r="H396" s="85" t="str">
        <f t="shared" si="714"/>
        <v>3,8</v>
      </c>
      <c r="I396" s="85" t="str">
        <f t="shared" si="714"/>
        <v>3,7</v>
      </c>
      <c r="J396" s="85" t="str">
        <f t="shared" si="714"/>
        <v>3,6</v>
      </c>
      <c r="K396" s="16" t="e">
        <f t="shared" si="701"/>
        <v>#DIV/0!</v>
      </c>
      <c r="L396" s="16">
        <f t="shared" si="702"/>
        <v>250</v>
      </c>
      <c r="M396" s="16">
        <f t="shared" si="706"/>
        <v>300</v>
      </c>
      <c r="N396" s="82"/>
      <c r="O396" s="87" t="s">
        <v>91</v>
      </c>
      <c r="P396" s="84" t="str">
        <f t="shared" ref="P396:S396" si="715">P370</f>
        <v>2,9</v>
      </c>
      <c r="Q396" s="84" t="str">
        <f t="shared" si="715"/>
        <v>2,8</v>
      </c>
      <c r="R396" s="84" t="str">
        <f t="shared" si="715"/>
        <v>2,7</v>
      </c>
      <c r="S396" s="84" t="str">
        <f t="shared" si="715"/>
        <v>2,6</v>
      </c>
      <c r="T396" s="16" t="e">
        <f t="shared" si="704"/>
        <v>#DIV/0!</v>
      </c>
      <c r="U396" s="16">
        <f t="shared" si="708"/>
        <v>250</v>
      </c>
      <c r="V396" s="16">
        <f t="shared" si="709"/>
        <v>300</v>
      </c>
      <c r="W396" s="82"/>
      <c r="X396" s="102" t="s">
        <v>91</v>
      </c>
      <c r="Y396" s="101">
        <f t="shared" si="697"/>
        <v>13.7</v>
      </c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  <c r="CC396" s="16"/>
      <c r="CD396" s="16"/>
      <c r="CE396" s="16"/>
      <c r="CF396" s="16"/>
      <c r="CG396" s="16"/>
      <c r="CH396" s="16"/>
      <c r="CI396" s="16"/>
      <c r="CJ396" s="16"/>
      <c r="CK396" s="16"/>
      <c r="CL396" s="16"/>
      <c r="CM396" s="16"/>
      <c r="CN396" s="16"/>
      <c r="CO396" s="16"/>
      <c r="CP396" s="16"/>
      <c r="CQ396" s="16"/>
      <c r="CR396" s="16"/>
      <c r="CS396" s="16"/>
      <c r="CT396" s="16"/>
      <c r="CU396" s="16"/>
      <c r="CV396" s="16"/>
      <c r="CW396" s="16"/>
      <c r="CX396" s="16"/>
      <c r="CY396" s="16"/>
    </row>
    <row r="397" spans="1:103" ht="15.75" hidden="1">
      <c r="A397" s="3" t="e">
        <f t="shared" si="698"/>
        <v>#DIV/0!</v>
      </c>
      <c r="B397" s="3">
        <f t="shared" si="694"/>
        <v>200</v>
      </c>
      <c r="C397" s="3">
        <f t="shared" si="699"/>
        <v>250</v>
      </c>
      <c r="D397" s="16"/>
      <c r="E397" s="16"/>
      <c r="F397" s="87" t="s">
        <v>95</v>
      </c>
      <c r="G397" s="85">
        <f t="shared" ref="G397:J397" si="716">G371</f>
        <v>4</v>
      </c>
      <c r="H397" s="85" t="str">
        <f t="shared" si="716"/>
        <v>3,9</v>
      </c>
      <c r="I397" s="85" t="str">
        <f t="shared" si="716"/>
        <v>3,8</v>
      </c>
      <c r="J397" s="85" t="str">
        <f t="shared" si="716"/>
        <v>3,7</v>
      </c>
      <c r="K397" s="16" t="e">
        <f t="shared" si="701"/>
        <v>#DIV/0!</v>
      </c>
      <c r="L397" s="16">
        <f t="shared" si="702"/>
        <v>220</v>
      </c>
      <c r="M397" s="16">
        <f t="shared" si="706"/>
        <v>250</v>
      </c>
      <c r="N397" s="82"/>
      <c r="O397" s="87" t="s">
        <v>94</v>
      </c>
      <c r="P397" s="84">
        <f t="shared" ref="P397:S397" si="717">P371</f>
        <v>3</v>
      </c>
      <c r="Q397" s="84" t="str">
        <f t="shared" si="717"/>
        <v>2,9</v>
      </c>
      <c r="R397" s="84" t="str">
        <f t="shared" si="717"/>
        <v>2,8</v>
      </c>
      <c r="S397" s="84" t="str">
        <f t="shared" si="717"/>
        <v>2,7</v>
      </c>
      <c r="T397" s="16" t="e">
        <f t="shared" si="704"/>
        <v>#DIV/0!</v>
      </c>
      <c r="U397" s="16">
        <f t="shared" si="708"/>
        <v>200</v>
      </c>
      <c r="V397" s="16">
        <f t="shared" si="709"/>
        <v>250</v>
      </c>
      <c r="W397" s="82"/>
      <c r="X397" s="102" t="s">
        <v>95</v>
      </c>
      <c r="Y397" s="101">
        <f t="shared" si="697"/>
        <v>13.7</v>
      </c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  <c r="CC397" s="16"/>
      <c r="CD397" s="16"/>
      <c r="CE397" s="16"/>
      <c r="CF397" s="16"/>
      <c r="CG397" s="16"/>
      <c r="CH397" s="16"/>
      <c r="CI397" s="16"/>
      <c r="CJ397" s="16"/>
      <c r="CK397" s="16"/>
      <c r="CL397" s="16"/>
      <c r="CM397" s="16"/>
      <c r="CN397" s="16"/>
      <c r="CO397" s="16"/>
      <c r="CP397" s="16"/>
      <c r="CQ397" s="16"/>
      <c r="CR397" s="16"/>
      <c r="CS397" s="16"/>
      <c r="CT397" s="16"/>
      <c r="CU397" s="16"/>
      <c r="CV397" s="16"/>
      <c r="CW397" s="16"/>
      <c r="CX397" s="16"/>
      <c r="CY397" s="16"/>
    </row>
    <row r="398" spans="1:103" ht="15.75" hidden="1">
      <c r="A398" s="3" t="e">
        <f t="shared" si="698"/>
        <v>#DIV/0!</v>
      </c>
      <c r="B398" s="3">
        <f t="shared" si="694"/>
        <v>190</v>
      </c>
      <c r="C398" s="3">
        <f t="shared" si="699"/>
        <v>200</v>
      </c>
      <c r="D398" s="16"/>
      <c r="E398" s="16"/>
      <c r="F398" s="87" t="s">
        <v>99</v>
      </c>
      <c r="G398" s="85" t="str">
        <f t="shared" ref="G398:J398" si="718">G372</f>
        <v>4,1</v>
      </c>
      <c r="H398" s="85">
        <f t="shared" si="718"/>
        <v>4</v>
      </c>
      <c r="I398" s="85" t="str">
        <f t="shared" si="718"/>
        <v>3,9</v>
      </c>
      <c r="J398" s="85" t="str">
        <f t="shared" si="718"/>
        <v>3,8</v>
      </c>
      <c r="K398" s="16" t="e">
        <f t="shared" si="701"/>
        <v>#DIV/0!</v>
      </c>
      <c r="L398" s="16">
        <f t="shared" si="702"/>
        <v>200</v>
      </c>
      <c r="M398" s="16">
        <f t="shared" si="706"/>
        <v>220</v>
      </c>
      <c r="N398" s="82"/>
      <c r="O398" s="87" t="s">
        <v>98</v>
      </c>
      <c r="P398" s="84" t="str">
        <f t="shared" ref="P398:S398" si="719">P372</f>
        <v>3,1</v>
      </c>
      <c r="Q398" s="84">
        <f t="shared" si="719"/>
        <v>3</v>
      </c>
      <c r="R398" s="84" t="str">
        <f t="shared" si="719"/>
        <v>2,9</v>
      </c>
      <c r="S398" s="84" t="str">
        <f t="shared" si="719"/>
        <v>2,8</v>
      </c>
      <c r="T398" s="16" t="e">
        <f t="shared" si="704"/>
        <v>#DIV/0!</v>
      </c>
      <c r="U398" s="16">
        <f t="shared" si="708"/>
        <v>190</v>
      </c>
      <c r="V398" s="16">
        <f t="shared" si="709"/>
        <v>200</v>
      </c>
      <c r="W398" s="82"/>
      <c r="X398" s="102" t="s">
        <v>99</v>
      </c>
      <c r="Y398" s="101">
        <f t="shared" si="697"/>
        <v>13.8</v>
      </c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  <c r="BY398" s="16"/>
      <c r="BZ398" s="16"/>
      <c r="CA398" s="16"/>
      <c r="CB398" s="16"/>
      <c r="CC398" s="16"/>
      <c r="CD398" s="16"/>
      <c r="CE398" s="16"/>
      <c r="CF398" s="16"/>
      <c r="CG398" s="16"/>
      <c r="CH398" s="16"/>
      <c r="CI398" s="16"/>
      <c r="CJ398" s="16"/>
      <c r="CK398" s="16"/>
      <c r="CL398" s="16"/>
      <c r="CM398" s="16"/>
      <c r="CN398" s="16"/>
      <c r="CO398" s="16"/>
      <c r="CP398" s="16"/>
      <c r="CQ398" s="16"/>
      <c r="CR398" s="16"/>
      <c r="CS398" s="16"/>
      <c r="CT398" s="16"/>
      <c r="CU398" s="16"/>
      <c r="CV398" s="16"/>
      <c r="CW398" s="16"/>
      <c r="CX398" s="16"/>
      <c r="CY398" s="16"/>
    </row>
    <row r="399" spans="1:103" ht="15.75" hidden="1">
      <c r="A399" s="3" t="e">
        <f t="shared" si="698"/>
        <v>#DIV/0!</v>
      </c>
      <c r="B399" s="3">
        <f t="shared" si="694"/>
        <v>180</v>
      </c>
      <c r="C399" s="3">
        <f t="shared" si="699"/>
        <v>190</v>
      </c>
      <c r="D399" s="16"/>
      <c r="E399" s="16"/>
      <c r="F399" s="87" t="s">
        <v>102</v>
      </c>
      <c r="G399" s="85" t="str">
        <f t="shared" ref="G399:J399" si="720">G373</f>
        <v>4,2</v>
      </c>
      <c r="H399" s="85" t="str">
        <f t="shared" si="720"/>
        <v>4,1</v>
      </c>
      <c r="I399" s="85">
        <f t="shared" si="720"/>
        <v>4</v>
      </c>
      <c r="J399" s="85" t="str">
        <f t="shared" si="720"/>
        <v>3,9</v>
      </c>
      <c r="K399" s="16" t="e">
        <f t="shared" si="701"/>
        <v>#DIV/0!</v>
      </c>
      <c r="L399" s="16">
        <f t="shared" si="702"/>
        <v>190</v>
      </c>
      <c r="M399" s="16">
        <f t="shared" si="706"/>
        <v>200</v>
      </c>
      <c r="N399" s="82"/>
      <c r="O399" s="87" t="s">
        <v>99</v>
      </c>
      <c r="P399" s="84" t="str">
        <f t="shared" ref="P399:S399" si="721">P373</f>
        <v>3,2</v>
      </c>
      <c r="Q399" s="84" t="str">
        <f t="shared" si="721"/>
        <v>3,1</v>
      </c>
      <c r="R399" s="84">
        <f t="shared" si="721"/>
        <v>3</v>
      </c>
      <c r="S399" s="84" t="str">
        <f t="shared" si="721"/>
        <v>2,9</v>
      </c>
      <c r="T399" s="16" t="e">
        <f t="shared" si="704"/>
        <v>#DIV/0!</v>
      </c>
      <c r="U399" s="16">
        <f t="shared" si="708"/>
        <v>180</v>
      </c>
      <c r="V399" s="16">
        <f t="shared" si="709"/>
        <v>190</v>
      </c>
      <c r="W399" s="82"/>
      <c r="X399" s="102" t="s">
        <v>102</v>
      </c>
      <c r="Y399" s="101">
        <f t="shared" si="697"/>
        <v>13.9</v>
      </c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6"/>
      <c r="BZ399" s="16"/>
      <c r="CA399" s="16"/>
      <c r="CB399" s="16"/>
      <c r="CC399" s="16"/>
      <c r="CD399" s="16"/>
      <c r="CE399" s="16"/>
      <c r="CF399" s="16"/>
      <c r="CG399" s="16"/>
      <c r="CH399" s="16"/>
      <c r="CI399" s="16"/>
      <c r="CJ399" s="16"/>
      <c r="CK399" s="16"/>
      <c r="CL399" s="16"/>
      <c r="CM399" s="16"/>
      <c r="CN399" s="16"/>
      <c r="CO399" s="16"/>
      <c r="CP399" s="16"/>
      <c r="CQ399" s="16"/>
      <c r="CR399" s="16"/>
      <c r="CS399" s="16"/>
      <c r="CT399" s="16"/>
      <c r="CU399" s="16"/>
      <c r="CV399" s="16"/>
      <c r="CW399" s="16"/>
      <c r="CX399" s="16"/>
      <c r="CY399" s="16"/>
    </row>
    <row r="400" spans="1:103" ht="15.75" hidden="1">
      <c r="A400" s="3" t="e">
        <f t="shared" si="698"/>
        <v>#DIV/0!</v>
      </c>
      <c r="B400" s="3">
        <f t="shared" si="694"/>
        <v>170</v>
      </c>
      <c r="C400" s="3">
        <f t="shared" si="699"/>
        <v>180</v>
      </c>
      <c r="D400" s="16"/>
      <c r="E400" s="16"/>
      <c r="F400" s="87" t="s">
        <v>105</v>
      </c>
      <c r="G400" s="85" t="str">
        <f t="shared" ref="G400:J400" si="722">G374</f>
        <v>4,3</v>
      </c>
      <c r="H400" s="85" t="str">
        <f t="shared" si="722"/>
        <v>4,2</v>
      </c>
      <c r="I400" s="85" t="str">
        <f t="shared" si="722"/>
        <v>4,1</v>
      </c>
      <c r="J400" s="85">
        <f t="shared" si="722"/>
        <v>4</v>
      </c>
      <c r="K400" s="16" t="e">
        <f t="shared" si="701"/>
        <v>#DIV/0!</v>
      </c>
      <c r="L400" s="16">
        <f t="shared" si="702"/>
        <v>180</v>
      </c>
      <c r="M400" s="16">
        <f t="shared" si="706"/>
        <v>190</v>
      </c>
      <c r="N400" s="82"/>
      <c r="O400" s="87" t="s">
        <v>102</v>
      </c>
      <c r="P400" s="84" t="str">
        <f t="shared" ref="P400:S400" si="723">P374</f>
        <v>3,3</v>
      </c>
      <c r="Q400" s="84" t="str">
        <f t="shared" si="723"/>
        <v>3,2</v>
      </c>
      <c r="R400" s="84" t="str">
        <f t="shared" si="723"/>
        <v>3,1</v>
      </c>
      <c r="S400" s="84">
        <f t="shared" si="723"/>
        <v>3</v>
      </c>
      <c r="T400" s="16" t="e">
        <f t="shared" si="704"/>
        <v>#DIV/0!</v>
      </c>
      <c r="U400" s="16">
        <f t="shared" si="708"/>
        <v>170</v>
      </c>
      <c r="V400" s="16">
        <f t="shared" si="709"/>
        <v>180</v>
      </c>
      <c r="W400" s="82"/>
      <c r="X400" s="102" t="s">
        <v>105</v>
      </c>
      <c r="Y400" s="101">
        <f t="shared" si="697"/>
        <v>14</v>
      </c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BZ400" s="16"/>
      <c r="CA400" s="16"/>
      <c r="CB400" s="16"/>
      <c r="CC400" s="16"/>
      <c r="CD400" s="16"/>
      <c r="CE400" s="16"/>
      <c r="CF400" s="16"/>
      <c r="CG400" s="16"/>
      <c r="CH400" s="16"/>
      <c r="CI400" s="16"/>
      <c r="CJ400" s="16"/>
      <c r="CK400" s="16"/>
      <c r="CL400" s="16"/>
      <c r="CM400" s="16"/>
      <c r="CN400" s="16"/>
      <c r="CO400" s="16"/>
      <c r="CP400" s="16"/>
      <c r="CQ400" s="16"/>
      <c r="CR400" s="16"/>
      <c r="CS400" s="16"/>
      <c r="CT400" s="16"/>
      <c r="CU400" s="16"/>
      <c r="CV400" s="16"/>
      <c r="CW400" s="16"/>
      <c r="CX400" s="16"/>
      <c r="CY400" s="16"/>
    </row>
    <row r="401" spans="1:103" ht="15.75" hidden="1">
      <c r="A401" s="3" t="e">
        <f t="shared" si="698"/>
        <v>#DIV/0!</v>
      </c>
      <c r="B401" s="3">
        <f t="shared" si="694"/>
        <v>160</v>
      </c>
      <c r="C401" s="3">
        <f t="shared" si="699"/>
        <v>170</v>
      </c>
      <c r="D401" s="16"/>
      <c r="E401" s="16"/>
      <c r="F401" s="87" t="s">
        <v>108</v>
      </c>
      <c r="G401" s="85" t="str">
        <f t="shared" ref="G401:J401" si="724">G375</f>
        <v>4,4</v>
      </c>
      <c r="H401" s="85" t="str">
        <f t="shared" si="724"/>
        <v>4,3</v>
      </c>
      <c r="I401" s="85" t="str">
        <f t="shared" si="724"/>
        <v>4,2</v>
      </c>
      <c r="J401" s="85" t="str">
        <f t="shared" si="724"/>
        <v>4,1</v>
      </c>
      <c r="K401" s="16" t="e">
        <f t="shared" si="701"/>
        <v>#DIV/0!</v>
      </c>
      <c r="L401" s="16">
        <f t="shared" si="702"/>
        <v>170</v>
      </c>
      <c r="M401" s="16">
        <f t="shared" si="706"/>
        <v>180</v>
      </c>
      <c r="N401" s="82"/>
      <c r="O401" s="87" t="s">
        <v>105</v>
      </c>
      <c r="P401" s="84" t="str">
        <f t="shared" ref="P401:S401" si="725">P375</f>
        <v>3,4</v>
      </c>
      <c r="Q401" s="84" t="str">
        <f t="shared" si="725"/>
        <v>3,3</v>
      </c>
      <c r="R401" s="84" t="str">
        <f t="shared" si="725"/>
        <v>3,2</v>
      </c>
      <c r="S401" s="84" t="str">
        <f t="shared" si="725"/>
        <v>3,1</v>
      </c>
      <c r="T401" s="16" t="e">
        <f t="shared" si="704"/>
        <v>#DIV/0!</v>
      </c>
      <c r="U401" s="16">
        <f t="shared" si="708"/>
        <v>160</v>
      </c>
      <c r="V401" s="16">
        <f t="shared" si="709"/>
        <v>170</v>
      </c>
      <c r="W401" s="82"/>
      <c r="X401" s="102" t="s">
        <v>108</v>
      </c>
      <c r="Y401" s="101">
        <f t="shared" si="697"/>
        <v>14.1</v>
      </c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6"/>
      <c r="BW401" s="16"/>
      <c r="BX401" s="16"/>
      <c r="BY401" s="16"/>
      <c r="BZ401" s="16"/>
      <c r="CA401" s="16"/>
      <c r="CB401" s="16"/>
      <c r="CC401" s="16"/>
      <c r="CD401" s="16"/>
      <c r="CE401" s="16"/>
      <c r="CF401" s="16"/>
      <c r="CG401" s="16"/>
      <c r="CH401" s="16"/>
      <c r="CI401" s="16"/>
      <c r="CJ401" s="16"/>
      <c r="CK401" s="16"/>
      <c r="CL401" s="16"/>
      <c r="CM401" s="16"/>
      <c r="CN401" s="16"/>
      <c r="CO401" s="16"/>
      <c r="CP401" s="16"/>
      <c r="CQ401" s="16"/>
      <c r="CR401" s="16"/>
      <c r="CS401" s="16"/>
      <c r="CT401" s="16"/>
      <c r="CU401" s="16"/>
      <c r="CV401" s="16"/>
      <c r="CW401" s="16"/>
      <c r="CX401" s="16"/>
      <c r="CY401" s="16"/>
    </row>
    <row r="402" spans="1:103" ht="15.75" hidden="1">
      <c r="A402" s="3" t="e">
        <f t="shared" si="698"/>
        <v>#DIV/0!</v>
      </c>
      <c r="B402" s="3">
        <f t="shared" si="694"/>
        <v>150</v>
      </c>
      <c r="C402" s="3">
        <f t="shared" si="699"/>
        <v>160</v>
      </c>
      <c r="D402" s="16"/>
      <c r="E402" s="16"/>
      <c r="F402" s="87" t="s">
        <v>111</v>
      </c>
      <c r="G402" s="85" t="str">
        <f t="shared" ref="G402:J402" si="726">G376</f>
        <v>4,5</v>
      </c>
      <c r="H402" s="85" t="str">
        <f t="shared" si="726"/>
        <v>4,4</v>
      </c>
      <c r="I402" s="85" t="str">
        <f t="shared" si="726"/>
        <v>4,3</v>
      </c>
      <c r="J402" s="85" t="str">
        <f t="shared" si="726"/>
        <v>4,2</v>
      </c>
      <c r="K402" s="16" t="e">
        <f t="shared" si="701"/>
        <v>#DIV/0!</v>
      </c>
      <c r="L402" s="16">
        <f t="shared" si="702"/>
        <v>160</v>
      </c>
      <c r="M402" s="16">
        <f t="shared" si="706"/>
        <v>170</v>
      </c>
      <c r="N402" s="82"/>
      <c r="O402" s="87" t="s">
        <v>108</v>
      </c>
      <c r="P402" s="84" t="str">
        <f t="shared" ref="P402:S402" si="727">P376</f>
        <v>3,5</v>
      </c>
      <c r="Q402" s="84" t="str">
        <f t="shared" si="727"/>
        <v>3,4</v>
      </c>
      <c r="R402" s="84" t="str">
        <f t="shared" si="727"/>
        <v>3,3</v>
      </c>
      <c r="S402" s="84" t="str">
        <f t="shared" si="727"/>
        <v>3,2</v>
      </c>
      <c r="T402" s="16" t="e">
        <f t="shared" si="704"/>
        <v>#DIV/0!</v>
      </c>
      <c r="U402" s="16">
        <f t="shared" si="708"/>
        <v>150</v>
      </c>
      <c r="V402" s="16">
        <f t="shared" si="709"/>
        <v>160</v>
      </c>
      <c r="W402" s="82"/>
      <c r="X402" s="102" t="s">
        <v>111</v>
      </c>
      <c r="Y402" s="101">
        <f t="shared" si="697"/>
        <v>14.2</v>
      </c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6"/>
      <c r="BW402" s="16"/>
      <c r="BX402" s="16"/>
      <c r="BY402" s="16"/>
      <c r="BZ402" s="16"/>
      <c r="CA402" s="16"/>
      <c r="CB402" s="16"/>
      <c r="CC402" s="16"/>
      <c r="CD402" s="16"/>
      <c r="CE402" s="16"/>
      <c r="CF402" s="16"/>
      <c r="CG402" s="16"/>
      <c r="CH402" s="16"/>
      <c r="CI402" s="16"/>
      <c r="CJ402" s="16"/>
      <c r="CK402" s="16"/>
      <c r="CL402" s="16"/>
      <c r="CM402" s="16"/>
      <c r="CN402" s="16"/>
      <c r="CO402" s="16"/>
      <c r="CP402" s="16"/>
      <c r="CQ402" s="16"/>
      <c r="CR402" s="16"/>
      <c r="CS402" s="16"/>
      <c r="CT402" s="16"/>
      <c r="CU402" s="16"/>
      <c r="CV402" s="16"/>
      <c r="CW402" s="16"/>
      <c r="CX402" s="16"/>
      <c r="CY402" s="16"/>
    </row>
    <row r="403" spans="1:103" ht="15.75" hidden="1">
      <c r="A403" s="3" t="e">
        <f t="shared" si="698"/>
        <v>#DIV/0!</v>
      </c>
      <c r="B403" s="3">
        <f t="shared" si="694"/>
        <v>140</v>
      </c>
      <c r="C403" s="3">
        <f t="shared" si="699"/>
        <v>150</v>
      </c>
      <c r="D403" s="16"/>
      <c r="E403" s="16"/>
      <c r="F403" s="87" t="s">
        <v>114</v>
      </c>
      <c r="G403" s="85" t="str">
        <f t="shared" ref="G403:J403" si="728">G377</f>
        <v>4,6</v>
      </c>
      <c r="H403" s="85" t="str">
        <f t="shared" si="728"/>
        <v>4,5</v>
      </c>
      <c r="I403" s="85" t="str">
        <f t="shared" si="728"/>
        <v>4,4</v>
      </c>
      <c r="J403" s="85" t="str">
        <f t="shared" si="728"/>
        <v>4,3</v>
      </c>
      <c r="K403" s="16" t="e">
        <f t="shared" si="701"/>
        <v>#DIV/0!</v>
      </c>
      <c r="L403" s="16">
        <f t="shared" si="702"/>
        <v>150</v>
      </c>
      <c r="M403" s="16">
        <f t="shared" si="706"/>
        <v>160</v>
      </c>
      <c r="N403" s="82"/>
      <c r="O403" s="87" t="s">
        <v>111</v>
      </c>
      <c r="P403" s="84" t="str">
        <f t="shared" ref="P403:S403" si="729">P377</f>
        <v>3,6</v>
      </c>
      <c r="Q403" s="84" t="str">
        <f t="shared" si="729"/>
        <v>3,5</v>
      </c>
      <c r="R403" s="84" t="str">
        <f t="shared" si="729"/>
        <v>3,4</v>
      </c>
      <c r="S403" s="84" t="str">
        <f t="shared" si="729"/>
        <v>3,3</v>
      </c>
      <c r="T403" s="16" t="e">
        <f t="shared" si="704"/>
        <v>#DIV/0!</v>
      </c>
      <c r="U403" s="16">
        <f t="shared" si="708"/>
        <v>140</v>
      </c>
      <c r="V403" s="16">
        <f t="shared" si="709"/>
        <v>150</v>
      </c>
      <c r="W403" s="82"/>
      <c r="X403" s="102" t="s">
        <v>114</v>
      </c>
      <c r="Y403" s="101">
        <f t="shared" si="697"/>
        <v>14.3</v>
      </c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  <c r="BY403" s="16"/>
      <c r="BZ403" s="16"/>
      <c r="CA403" s="16"/>
      <c r="CB403" s="16"/>
      <c r="CC403" s="16"/>
      <c r="CD403" s="16"/>
      <c r="CE403" s="16"/>
      <c r="CF403" s="16"/>
      <c r="CG403" s="16"/>
      <c r="CH403" s="16"/>
      <c r="CI403" s="16"/>
      <c r="CJ403" s="16"/>
      <c r="CK403" s="16"/>
      <c r="CL403" s="16"/>
      <c r="CM403" s="16"/>
      <c r="CN403" s="16"/>
      <c r="CO403" s="16"/>
      <c r="CP403" s="16"/>
      <c r="CQ403" s="16"/>
      <c r="CR403" s="16"/>
      <c r="CS403" s="16"/>
      <c r="CT403" s="16"/>
      <c r="CU403" s="16"/>
      <c r="CV403" s="16"/>
      <c r="CW403" s="16"/>
      <c r="CX403" s="16"/>
      <c r="CY403" s="16"/>
    </row>
    <row r="404" spans="1:103" ht="15.75" hidden="1">
      <c r="A404" s="3" t="e">
        <f t="shared" si="698"/>
        <v>#DIV/0!</v>
      </c>
      <c r="B404" s="3">
        <f t="shared" si="694"/>
        <v>130</v>
      </c>
      <c r="C404" s="3">
        <f t="shared" si="699"/>
        <v>140</v>
      </c>
      <c r="D404" s="16"/>
      <c r="E404" s="16"/>
      <c r="F404" s="87" t="s">
        <v>117</v>
      </c>
      <c r="G404" s="85" t="str">
        <f t="shared" ref="G404:J404" si="730">G378</f>
        <v>4,7</v>
      </c>
      <c r="H404" s="85" t="str">
        <f t="shared" si="730"/>
        <v>4,6</v>
      </c>
      <c r="I404" s="85" t="str">
        <f t="shared" si="730"/>
        <v>4,5</v>
      </c>
      <c r="J404" s="85" t="str">
        <f t="shared" si="730"/>
        <v>4,4</v>
      </c>
      <c r="K404" s="16" t="e">
        <f t="shared" si="701"/>
        <v>#DIV/0!</v>
      </c>
      <c r="L404" s="16">
        <f t="shared" si="702"/>
        <v>140</v>
      </c>
      <c r="M404" s="16">
        <f t="shared" si="706"/>
        <v>150</v>
      </c>
      <c r="N404" s="82"/>
      <c r="O404" s="87" t="s">
        <v>114</v>
      </c>
      <c r="P404" s="84" t="str">
        <f t="shared" ref="P404:S404" si="731">P378</f>
        <v>3,7</v>
      </c>
      <c r="Q404" s="84" t="str">
        <f t="shared" si="731"/>
        <v>3,6</v>
      </c>
      <c r="R404" s="84" t="str">
        <f t="shared" si="731"/>
        <v>3,5</v>
      </c>
      <c r="S404" s="84" t="str">
        <f t="shared" si="731"/>
        <v>3,4</v>
      </c>
      <c r="T404" s="16" t="e">
        <f t="shared" si="704"/>
        <v>#DIV/0!</v>
      </c>
      <c r="U404" s="16">
        <f t="shared" si="708"/>
        <v>130</v>
      </c>
      <c r="V404" s="16">
        <f t="shared" si="709"/>
        <v>140</v>
      </c>
      <c r="W404" s="82"/>
      <c r="X404" s="102" t="s">
        <v>117</v>
      </c>
      <c r="Y404" s="101">
        <f t="shared" si="697"/>
        <v>14.4</v>
      </c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16"/>
      <c r="BX404" s="16"/>
      <c r="BY404" s="16"/>
      <c r="BZ404" s="16"/>
      <c r="CA404" s="16"/>
      <c r="CB404" s="16"/>
      <c r="CC404" s="16"/>
      <c r="CD404" s="16"/>
      <c r="CE404" s="16"/>
      <c r="CF404" s="16"/>
      <c r="CG404" s="16"/>
      <c r="CH404" s="16"/>
      <c r="CI404" s="16"/>
      <c r="CJ404" s="16"/>
      <c r="CK404" s="16"/>
      <c r="CL404" s="16"/>
      <c r="CM404" s="16"/>
      <c r="CN404" s="16"/>
      <c r="CO404" s="16"/>
      <c r="CP404" s="16"/>
      <c r="CQ404" s="16"/>
      <c r="CR404" s="16"/>
      <c r="CS404" s="16"/>
      <c r="CT404" s="16"/>
      <c r="CU404" s="16"/>
      <c r="CV404" s="16"/>
      <c r="CW404" s="16"/>
      <c r="CX404" s="16"/>
      <c r="CY404" s="16"/>
    </row>
    <row r="405" spans="1:103" ht="15.75" hidden="1">
      <c r="A405" s="3" t="e">
        <f t="shared" si="698"/>
        <v>#DIV/0!</v>
      </c>
      <c r="B405" s="3">
        <f t="shared" si="694"/>
        <v>120</v>
      </c>
      <c r="C405" s="3">
        <f t="shared" si="699"/>
        <v>130</v>
      </c>
      <c r="D405" s="16"/>
      <c r="E405" s="16"/>
      <c r="F405" s="87" t="s">
        <v>120</v>
      </c>
      <c r="G405" s="85" t="str">
        <f t="shared" ref="G405:J405" si="732">G379</f>
        <v>4,8</v>
      </c>
      <c r="H405" s="85" t="str">
        <f t="shared" si="732"/>
        <v>4,7</v>
      </c>
      <c r="I405" s="85" t="str">
        <f t="shared" si="732"/>
        <v>4,6</v>
      </c>
      <c r="J405" s="85" t="str">
        <f t="shared" si="732"/>
        <v>4,5</v>
      </c>
      <c r="K405" s="16" t="e">
        <f t="shared" si="701"/>
        <v>#DIV/0!</v>
      </c>
      <c r="L405" s="16">
        <f t="shared" si="702"/>
        <v>130</v>
      </c>
      <c r="M405" s="16">
        <f t="shared" si="706"/>
        <v>140</v>
      </c>
      <c r="N405" s="82"/>
      <c r="O405" s="87" t="s">
        <v>117</v>
      </c>
      <c r="P405" s="84" t="str">
        <f t="shared" ref="P405:S405" si="733">P379</f>
        <v>3,8</v>
      </c>
      <c r="Q405" s="84" t="str">
        <f t="shared" si="733"/>
        <v>3,7</v>
      </c>
      <c r="R405" s="84" t="str">
        <f t="shared" si="733"/>
        <v>3,6</v>
      </c>
      <c r="S405" s="84" t="str">
        <f t="shared" si="733"/>
        <v>3,5</v>
      </c>
      <c r="T405" s="16" t="e">
        <f t="shared" si="704"/>
        <v>#DIV/0!</v>
      </c>
      <c r="U405" s="16">
        <f t="shared" si="708"/>
        <v>120</v>
      </c>
      <c r="V405" s="16">
        <f t="shared" si="709"/>
        <v>130</v>
      </c>
      <c r="W405" s="82"/>
      <c r="X405" s="102" t="s">
        <v>120</v>
      </c>
      <c r="Y405" s="101">
        <f t="shared" si="697"/>
        <v>14.5</v>
      </c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16"/>
      <c r="BV405" s="16"/>
      <c r="BW405" s="16"/>
      <c r="BX405" s="16"/>
      <c r="BY405" s="16"/>
      <c r="BZ405" s="16"/>
      <c r="CA405" s="16"/>
      <c r="CB405" s="16"/>
      <c r="CC405" s="16"/>
      <c r="CD405" s="16"/>
      <c r="CE405" s="16"/>
      <c r="CF405" s="16"/>
      <c r="CG405" s="16"/>
      <c r="CH405" s="16"/>
      <c r="CI405" s="16"/>
      <c r="CJ405" s="16"/>
      <c r="CK405" s="16"/>
      <c r="CL405" s="16"/>
      <c r="CM405" s="16"/>
      <c r="CN405" s="16"/>
      <c r="CO405" s="16"/>
      <c r="CP405" s="16"/>
      <c r="CQ405" s="16"/>
      <c r="CR405" s="16"/>
      <c r="CS405" s="16"/>
      <c r="CT405" s="16"/>
      <c r="CU405" s="16"/>
      <c r="CV405" s="16"/>
      <c r="CW405" s="16"/>
      <c r="CX405" s="16"/>
      <c r="CY405" s="16"/>
    </row>
    <row r="406" spans="1:103" ht="15.75" hidden="1">
      <c r="A406" s="3" t="e">
        <f t="shared" si="698"/>
        <v>#DIV/0!</v>
      </c>
      <c r="B406" s="3">
        <f t="shared" si="694"/>
        <v>110</v>
      </c>
      <c r="C406" s="3">
        <f t="shared" si="699"/>
        <v>120</v>
      </c>
      <c r="D406" s="16"/>
      <c r="E406" s="16"/>
      <c r="F406" s="87" t="s">
        <v>123</v>
      </c>
      <c r="G406" s="85" t="str">
        <f t="shared" ref="G406:J406" si="734">G380</f>
        <v>4,9</v>
      </c>
      <c r="H406" s="85" t="str">
        <f t="shared" si="734"/>
        <v>4,8</v>
      </c>
      <c r="I406" s="85" t="str">
        <f t="shared" si="734"/>
        <v>4,7</v>
      </c>
      <c r="J406" s="85" t="str">
        <f t="shared" si="734"/>
        <v>4,6</v>
      </c>
      <c r="K406" s="16" t="e">
        <f t="shared" si="701"/>
        <v>#DIV/0!</v>
      </c>
      <c r="L406" s="16">
        <f t="shared" si="702"/>
        <v>120</v>
      </c>
      <c r="M406" s="16">
        <f t="shared" si="706"/>
        <v>130</v>
      </c>
      <c r="N406" s="82"/>
      <c r="O406" s="87" t="s">
        <v>120</v>
      </c>
      <c r="P406" s="84" t="str">
        <f t="shared" ref="P406:S406" si="735">P380</f>
        <v>3,9</v>
      </c>
      <c r="Q406" s="84" t="str">
        <f t="shared" si="735"/>
        <v>3,8</v>
      </c>
      <c r="R406" s="84" t="str">
        <f t="shared" si="735"/>
        <v>3,7</v>
      </c>
      <c r="S406" s="84" t="str">
        <f t="shared" si="735"/>
        <v>3,6</v>
      </c>
      <c r="T406" s="16" t="e">
        <f t="shared" si="704"/>
        <v>#DIV/0!</v>
      </c>
      <c r="U406" s="16">
        <f t="shared" si="708"/>
        <v>110</v>
      </c>
      <c r="V406" s="16">
        <f t="shared" si="709"/>
        <v>120</v>
      </c>
      <c r="W406" s="82"/>
      <c r="X406" s="102" t="s">
        <v>123</v>
      </c>
      <c r="Y406" s="101">
        <f t="shared" si="697"/>
        <v>14.6</v>
      </c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  <c r="CC406" s="16"/>
      <c r="CD406" s="16"/>
      <c r="CE406" s="16"/>
      <c r="CF406" s="16"/>
      <c r="CG406" s="16"/>
      <c r="CH406" s="16"/>
      <c r="CI406" s="16"/>
      <c r="CJ406" s="16"/>
      <c r="CK406" s="16"/>
      <c r="CL406" s="16"/>
      <c r="CM406" s="16"/>
      <c r="CN406" s="16"/>
      <c r="CO406" s="16"/>
      <c r="CP406" s="16"/>
      <c r="CQ406" s="16"/>
      <c r="CR406" s="16"/>
      <c r="CS406" s="16"/>
      <c r="CT406" s="16"/>
      <c r="CU406" s="16"/>
      <c r="CV406" s="16"/>
      <c r="CW406" s="16"/>
      <c r="CX406" s="16"/>
      <c r="CY406" s="16"/>
    </row>
    <row r="407" spans="1:103" ht="15.75" hidden="1">
      <c r="A407" s="3" t="e">
        <f t="shared" si="698"/>
        <v>#DIV/0!</v>
      </c>
      <c r="B407" s="3">
        <f t="shared" si="694"/>
        <v>100</v>
      </c>
      <c r="C407" s="3">
        <f t="shared" si="699"/>
        <v>110</v>
      </c>
      <c r="D407" s="16"/>
      <c r="E407" s="16"/>
      <c r="F407" s="87" t="s">
        <v>125</v>
      </c>
      <c r="G407" s="85">
        <f t="shared" ref="G407:J407" si="736">G381</f>
        <v>5</v>
      </c>
      <c r="H407" s="85" t="str">
        <f t="shared" si="736"/>
        <v>4,9</v>
      </c>
      <c r="I407" s="85" t="str">
        <f t="shared" si="736"/>
        <v>4,8</v>
      </c>
      <c r="J407" s="85" t="str">
        <f t="shared" si="736"/>
        <v>4,7</v>
      </c>
      <c r="K407" s="16" t="e">
        <f t="shared" si="701"/>
        <v>#DIV/0!</v>
      </c>
      <c r="L407" s="16">
        <f t="shared" si="702"/>
        <v>110</v>
      </c>
      <c r="M407" s="16">
        <f t="shared" si="706"/>
        <v>120</v>
      </c>
      <c r="N407" s="82"/>
      <c r="O407" s="87" t="s">
        <v>123</v>
      </c>
      <c r="P407" s="84">
        <f t="shared" ref="P407:S407" si="737">P381</f>
        <v>4</v>
      </c>
      <c r="Q407" s="84" t="str">
        <f t="shared" si="737"/>
        <v>3,9</v>
      </c>
      <c r="R407" s="84" t="str">
        <f t="shared" si="737"/>
        <v>3,8</v>
      </c>
      <c r="S407" s="84" t="str">
        <f t="shared" si="737"/>
        <v>3,7</v>
      </c>
      <c r="T407" s="16" t="e">
        <f t="shared" si="704"/>
        <v>#DIV/0!</v>
      </c>
      <c r="U407" s="16">
        <f t="shared" si="708"/>
        <v>100</v>
      </c>
      <c r="V407" s="16">
        <f t="shared" si="709"/>
        <v>110</v>
      </c>
      <c r="W407" s="82"/>
      <c r="X407" s="102" t="s">
        <v>125</v>
      </c>
      <c r="Y407" s="101">
        <f t="shared" si="697"/>
        <v>14.7</v>
      </c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6"/>
      <c r="BW407" s="16"/>
      <c r="BX407" s="16"/>
      <c r="BY407" s="16"/>
      <c r="BZ407" s="16"/>
      <c r="CA407" s="16"/>
      <c r="CB407" s="16"/>
      <c r="CC407" s="16"/>
      <c r="CD407" s="16"/>
      <c r="CE407" s="16"/>
      <c r="CF407" s="16"/>
      <c r="CG407" s="16"/>
      <c r="CH407" s="16"/>
      <c r="CI407" s="16"/>
      <c r="CJ407" s="16"/>
      <c r="CK407" s="16"/>
      <c r="CL407" s="16"/>
      <c r="CM407" s="16"/>
      <c r="CN407" s="16"/>
      <c r="CO407" s="16"/>
      <c r="CP407" s="16"/>
      <c r="CQ407" s="16"/>
      <c r="CR407" s="16"/>
      <c r="CS407" s="16"/>
      <c r="CT407" s="16"/>
      <c r="CU407" s="16"/>
      <c r="CV407" s="16"/>
      <c r="CW407" s="16"/>
      <c r="CX407" s="16"/>
      <c r="CY407" s="16"/>
    </row>
    <row r="408" spans="1:103" ht="15.75" hidden="1">
      <c r="A408" s="3" t="e">
        <f>IF($AC$15&lt;B408,1)</f>
        <v>#DIV/0!</v>
      </c>
      <c r="B408" s="3">
        <f t="shared" si="694"/>
        <v>100</v>
      </c>
      <c r="D408" s="16"/>
      <c r="E408" s="16"/>
      <c r="F408" s="92" t="s">
        <v>126</v>
      </c>
      <c r="G408" s="85">
        <f t="shared" ref="G408:J408" si="738">G382</f>
        <v>550</v>
      </c>
      <c r="H408" s="85">
        <f t="shared" si="738"/>
        <v>540</v>
      </c>
      <c r="I408" s="85">
        <f t="shared" si="738"/>
        <v>530</v>
      </c>
      <c r="J408" s="85">
        <f t="shared" si="738"/>
        <v>520</v>
      </c>
      <c r="K408" s="16" t="e">
        <f t="shared" si="701"/>
        <v>#DIV/0!</v>
      </c>
      <c r="L408" s="16">
        <f t="shared" si="702"/>
        <v>100</v>
      </c>
      <c r="M408" s="16">
        <f t="shared" si="706"/>
        <v>110</v>
      </c>
      <c r="N408" s="91"/>
      <c r="O408" s="87" t="s">
        <v>125</v>
      </c>
      <c r="P408" s="84" t="str">
        <f t="shared" ref="P408:S408" si="739">P382</f>
        <v>4,1</v>
      </c>
      <c r="Q408" s="84">
        <f t="shared" si="739"/>
        <v>4</v>
      </c>
      <c r="R408" s="84" t="str">
        <f t="shared" si="739"/>
        <v>3,9</v>
      </c>
      <c r="S408" s="84" t="str">
        <f t="shared" si="739"/>
        <v>3,8</v>
      </c>
      <c r="T408" s="16" t="e">
        <f>IF($AC$15&lt;U408,1)</f>
        <v>#DIV/0!</v>
      </c>
      <c r="U408" s="16">
        <f t="shared" si="708"/>
        <v>100</v>
      </c>
      <c r="V408" s="16"/>
      <c r="W408" s="91"/>
      <c r="X408" s="103" t="s">
        <v>126</v>
      </c>
      <c r="Y408" s="101">
        <f t="shared" si="697"/>
        <v>15.7</v>
      </c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6"/>
      <c r="BW408" s="16"/>
      <c r="BX408" s="16"/>
      <c r="BY408" s="16"/>
      <c r="BZ408" s="16"/>
      <c r="CA408" s="16"/>
      <c r="CB408" s="16"/>
      <c r="CC408" s="16"/>
      <c r="CD408" s="16"/>
      <c r="CE408" s="16"/>
      <c r="CF408" s="16"/>
      <c r="CG408" s="16"/>
      <c r="CH408" s="16"/>
      <c r="CI408" s="16"/>
      <c r="CJ408" s="16"/>
      <c r="CK408" s="16"/>
      <c r="CL408" s="16"/>
      <c r="CM408" s="16"/>
      <c r="CN408" s="16"/>
      <c r="CO408" s="16"/>
      <c r="CP408" s="16"/>
      <c r="CQ408" s="16"/>
      <c r="CR408" s="16"/>
      <c r="CS408" s="16"/>
      <c r="CT408" s="16"/>
      <c r="CU408" s="16"/>
      <c r="CV408" s="16"/>
      <c r="CW408" s="16"/>
      <c r="CX408" s="16"/>
      <c r="CY408" s="16"/>
    </row>
    <row r="409" spans="1:103" ht="15.75" hidden="1">
      <c r="D409" s="16"/>
      <c r="E409" s="16"/>
      <c r="F409" s="16"/>
      <c r="G409" s="16"/>
      <c r="H409" s="16"/>
      <c r="I409" s="16"/>
      <c r="J409" s="16"/>
      <c r="K409" s="16" t="e">
        <f t="shared" si="701"/>
        <v>#DIV/0!</v>
      </c>
      <c r="L409" s="16">
        <f>LEFT(O409,2)*1</f>
        <v>50</v>
      </c>
      <c r="M409" s="16">
        <f t="shared" si="706"/>
        <v>100</v>
      </c>
      <c r="N409" s="16"/>
      <c r="O409" s="87" t="s">
        <v>127</v>
      </c>
      <c r="P409" s="84">
        <f t="shared" ref="P409:S409" si="740">P383</f>
        <v>470</v>
      </c>
      <c r="Q409" s="84">
        <f t="shared" si="740"/>
        <v>460</v>
      </c>
      <c r="R409" s="84">
        <f t="shared" si="740"/>
        <v>450</v>
      </c>
      <c r="S409" s="84">
        <f t="shared" si="740"/>
        <v>440</v>
      </c>
      <c r="T409" s="16"/>
      <c r="U409" s="16"/>
      <c r="V409" s="16"/>
      <c r="W409" s="16"/>
      <c r="X409" s="16"/>
      <c r="Y409" s="16"/>
      <c r="Z409" s="124"/>
      <c r="AA409" s="124"/>
      <c r="AB409" s="124"/>
      <c r="AC409" s="124"/>
      <c r="AD409" s="124"/>
      <c r="AE409" s="16"/>
      <c r="AF409" s="125"/>
      <c r="AG409" s="124"/>
      <c r="AH409" s="124"/>
      <c r="AI409" s="124"/>
      <c r="AJ409" s="124"/>
      <c r="AK409" s="124"/>
      <c r="AL409" s="124"/>
      <c r="AM409" s="124"/>
      <c r="AN409" s="124"/>
      <c r="AO409" s="124"/>
      <c r="AP409" s="124"/>
      <c r="AQ409" s="124"/>
      <c r="AR409" s="124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6"/>
      <c r="BZ409" s="16"/>
      <c r="CA409" s="16"/>
      <c r="CB409" s="16"/>
      <c r="CC409" s="16"/>
      <c r="CD409" s="16"/>
      <c r="CE409" s="16"/>
      <c r="CF409" s="16"/>
      <c r="CG409" s="16"/>
      <c r="CH409" s="16"/>
      <c r="CI409" s="16"/>
      <c r="CJ409" s="16"/>
      <c r="CK409" s="16"/>
      <c r="CL409" s="16"/>
      <c r="CM409" s="16"/>
      <c r="CN409" s="16"/>
      <c r="CO409" s="16"/>
      <c r="CP409" s="16"/>
      <c r="CQ409" s="16"/>
      <c r="CR409" s="16"/>
      <c r="CS409" s="16"/>
      <c r="CT409" s="16"/>
      <c r="CU409" s="16"/>
      <c r="CV409" s="16"/>
      <c r="CW409" s="16"/>
      <c r="CX409" s="16"/>
      <c r="CY409" s="16"/>
    </row>
    <row r="410" spans="1:103" ht="15.75" hidden="1">
      <c r="D410" s="16"/>
      <c r="E410" s="16"/>
      <c r="F410" s="16"/>
      <c r="G410" s="16"/>
      <c r="H410" s="16"/>
      <c r="I410" s="16"/>
      <c r="J410" s="16"/>
      <c r="K410" s="16" t="e">
        <f>IF($AC$15&lt;L410,1)</f>
        <v>#DIV/0!</v>
      </c>
      <c r="L410" s="16">
        <f>LEFT(O410,3)*1</f>
        <v>50</v>
      </c>
      <c r="M410" s="16" t="e">
        <f t="shared" si="706"/>
        <v>#VALUE!</v>
      </c>
      <c r="N410" s="16"/>
      <c r="O410" s="92" t="s">
        <v>128</v>
      </c>
      <c r="P410" s="84">
        <f t="shared" ref="P410:S410" si="741">P384</f>
        <v>460</v>
      </c>
      <c r="Q410" s="84">
        <f t="shared" si="741"/>
        <v>450</v>
      </c>
      <c r="R410" s="84">
        <f t="shared" si="741"/>
        <v>400</v>
      </c>
      <c r="S410" s="84">
        <f t="shared" si="741"/>
        <v>390</v>
      </c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  <c r="BY410" s="16"/>
      <c r="BZ410" s="16"/>
      <c r="CA410" s="16"/>
      <c r="CB410" s="16"/>
      <c r="CC410" s="16"/>
      <c r="CD410" s="16"/>
      <c r="CE410" s="16"/>
      <c r="CF410" s="16"/>
      <c r="CG410" s="16"/>
      <c r="CH410" s="16"/>
      <c r="CI410" s="16"/>
      <c r="CJ410" s="16"/>
      <c r="CK410" s="16"/>
      <c r="CL410" s="16"/>
      <c r="CM410" s="16"/>
      <c r="CN410" s="16"/>
      <c r="CO410" s="16"/>
      <c r="CP410" s="16"/>
      <c r="CQ410" s="16"/>
      <c r="CR410" s="16"/>
      <c r="CS410" s="16"/>
      <c r="CT410" s="16"/>
      <c r="CU410" s="16"/>
      <c r="CV410" s="16"/>
      <c r="CW410" s="16"/>
      <c r="CX410" s="16"/>
      <c r="CY410" s="16"/>
    </row>
    <row r="411" spans="1:103" ht="15.75" hidden="1"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  <c r="CC411" s="16"/>
      <c r="CD411" s="16"/>
      <c r="CE411" s="16"/>
      <c r="CF411" s="16"/>
      <c r="CG411" s="16"/>
      <c r="CH411" s="16"/>
      <c r="CI411" s="16"/>
      <c r="CJ411" s="16"/>
      <c r="CK411" s="16"/>
      <c r="CL411" s="16"/>
      <c r="CM411" s="16"/>
      <c r="CN411" s="16"/>
      <c r="CO411" s="16"/>
      <c r="CP411" s="16"/>
      <c r="CQ411" s="16"/>
      <c r="CR411" s="16"/>
      <c r="CS411" s="16"/>
      <c r="CT411" s="16"/>
      <c r="CU411" s="16"/>
      <c r="CV411" s="16"/>
      <c r="CW411" s="16"/>
      <c r="CX411" s="16"/>
      <c r="CY411" s="16"/>
    </row>
    <row r="412" spans="1:103" ht="15.75" hidden="1">
      <c r="A412" s="3">
        <f>MAX(G412:J412)</f>
        <v>0</v>
      </c>
      <c r="B412" s="3">
        <f>B386+1</f>
        <v>16</v>
      </c>
      <c r="D412" s="16"/>
      <c r="E412" s="16"/>
      <c r="F412" s="43"/>
      <c r="G412" s="43">
        <f>IF(AND($AD$16&gt;=LEFT(G415,1)*1,$AD$16&lt;RIGHT(G415,3)*1),6,0)</f>
        <v>0</v>
      </c>
      <c r="H412" s="43">
        <f>IF(AND($AD$16&gt;=LEFT(H415,3)*1,$AD$16&lt;RIGHT(H415,4)*1),7,0)</f>
        <v>0</v>
      </c>
      <c r="I412" s="43">
        <f>IF(AND($AD$16&gt;=LEFT(I415,4)*1,$AD$16&lt;RIGHT(I415,5)*1),8,0)</f>
        <v>0</v>
      </c>
      <c r="J412" s="43">
        <f>IF($AD$16&gt;=10000,9,0)</f>
        <v>0</v>
      </c>
      <c r="K412" s="16">
        <f>MAX(P412:S412)</f>
        <v>0</v>
      </c>
      <c r="L412" s="16"/>
      <c r="M412" s="16"/>
      <c r="N412" s="16"/>
      <c r="O412" s="43"/>
      <c r="P412" s="43">
        <f>IF(AND($AD$16&gt;=LEFT(P415,1)*1,$AD$16&lt;RIGHT(P415,3)*1),6,0)</f>
        <v>0</v>
      </c>
      <c r="Q412" s="43">
        <f>IF(AND($AD$16&gt;=LEFT(Q415,3)*1,$AD$16&lt;RIGHT(Q415,4)*1),7,0)</f>
        <v>0</v>
      </c>
      <c r="R412" s="43">
        <f>IF(AND($AD$16&gt;=LEFT(R415,4)*1,$AD$16&lt;RIGHT(R415,5)*1),8,0)</f>
        <v>0</v>
      </c>
      <c r="S412" s="43">
        <f>IF($AD$16&gt;=10000,9,0)</f>
        <v>0</v>
      </c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  <c r="BY412" s="16"/>
      <c r="BZ412" s="16"/>
      <c r="CA412" s="16"/>
      <c r="CB412" s="16"/>
      <c r="CC412" s="16"/>
      <c r="CD412" s="16"/>
      <c r="CE412" s="16"/>
      <c r="CF412" s="16"/>
      <c r="CG412" s="16"/>
      <c r="CH412" s="16"/>
      <c r="CI412" s="16"/>
      <c r="CJ412" s="16"/>
      <c r="CK412" s="16"/>
      <c r="CL412" s="16"/>
      <c r="CM412" s="16"/>
      <c r="CN412" s="16"/>
      <c r="CO412" s="16"/>
      <c r="CP412" s="16"/>
      <c r="CQ412" s="16"/>
      <c r="CR412" s="16"/>
      <c r="CS412" s="16"/>
      <c r="CT412" s="16"/>
      <c r="CU412" s="16"/>
      <c r="CV412" s="16"/>
      <c r="CW412" s="16"/>
      <c r="CX412" s="16"/>
      <c r="CY412" s="16"/>
    </row>
    <row r="413" spans="1:103" ht="36" hidden="1" customHeight="1">
      <c r="D413" s="16"/>
      <c r="E413" s="16"/>
      <c r="F413" s="95" t="s">
        <v>43</v>
      </c>
      <c r="G413" s="126" t="s">
        <v>49</v>
      </c>
      <c r="H413" s="127"/>
      <c r="I413" s="127"/>
      <c r="J413" s="128"/>
      <c r="K413" s="67"/>
      <c r="L413" s="67"/>
      <c r="M413" s="67"/>
      <c r="N413" s="68"/>
      <c r="O413" s="95" t="s">
        <v>44</v>
      </c>
      <c r="P413" s="126" t="s">
        <v>49</v>
      </c>
      <c r="Q413" s="127"/>
      <c r="R413" s="127"/>
      <c r="S413" s="128"/>
      <c r="T413" s="67"/>
      <c r="U413" s="67"/>
      <c r="V413" s="67"/>
      <c r="W413" s="68"/>
      <c r="X413" s="96" t="s">
        <v>45</v>
      </c>
      <c r="Y413" s="97" t="s">
        <v>49</v>
      </c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  <c r="CC413" s="16"/>
      <c r="CD413" s="16"/>
      <c r="CE413" s="16"/>
      <c r="CF413" s="16"/>
      <c r="CG413" s="16"/>
      <c r="CH413" s="16"/>
      <c r="CI413" s="16"/>
      <c r="CJ413" s="16"/>
      <c r="CK413" s="16"/>
      <c r="CL413" s="16"/>
      <c r="CM413" s="16"/>
      <c r="CN413" s="16"/>
      <c r="CO413" s="16"/>
      <c r="CP413" s="16"/>
      <c r="CQ413" s="16"/>
      <c r="CR413" s="16"/>
      <c r="CS413" s="16"/>
      <c r="CT413" s="16"/>
      <c r="CU413" s="16"/>
      <c r="CV413" s="16"/>
      <c r="CW413" s="16"/>
      <c r="CX413" s="16"/>
      <c r="CY413" s="16"/>
    </row>
    <row r="414" spans="1:103" ht="15.75" hidden="1">
      <c r="D414" s="16"/>
      <c r="E414" s="16"/>
      <c r="F414" s="131" t="s">
        <v>50</v>
      </c>
      <c r="G414" s="121" t="s">
        <v>51</v>
      </c>
      <c r="H414" s="122"/>
      <c r="I414" s="122"/>
      <c r="J414" s="123"/>
      <c r="K414" s="71"/>
      <c r="L414" s="71"/>
      <c r="M414" s="71"/>
      <c r="N414" s="72"/>
      <c r="O414" s="131" t="s">
        <v>50</v>
      </c>
      <c r="P414" s="121" t="s">
        <v>51</v>
      </c>
      <c r="Q414" s="122"/>
      <c r="R414" s="122"/>
      <c r="S414" s="123"/>
      <c r="T414" s="71"/>
      <c r="U414" s="71"/>
      <c r="V414" s="71"/>
      <c r="W414" s="72"/>
      <c r="X414" s="129" t="s">
        <v>50</v>
      </c>
      <c r="Y414" s="98" t="s">
        <v>51</v>
      </c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  <c r="CC414" s="16"/>
      <c r="CD414" s="16"/>
      <c r="CE414" s="16"/>
      <c r="CF414" s="16"/>
      <c r="CG414" s="16"/>
      <c r="CH414" s="16"/>
      <c r="CI414" s="16"/>
      <c r="CJ414" s="16"/>
      <c r="CK414" s="16"/>
      <c r="CL414" s="16"/>
      <c r="CM414" s="16"/>
      <c r="CN414" s="16"/>
      <c r="CO414" s="16"/>
      <c r="CP414" s="16"/>
      <c r="CQ414" s="16"/>
      <c r="CR414" s="16"/>
      <c r="CS414" s="16"/>
      <c r="CT414" s="16"/>
      <c r="CU414" s="16"/>
      <c r="CV414" s="16"/>
      <c r="CW414" s="16"/>
      <c r="CX414" s="16"/>
      <c r="CY414" s="16"/>
    </row>
    <row r="415" spans="1:103" ht="15.75" hidden="1">
      <c r="D415" s="16"/>
      <c r="E415" s="16"/>
      <c r="F415" s="132"/>
      <c r="G415" s="77" t="s">
        <v>52</v>
      </c>
      <c r="H415" s="77" t="s">
        <v>53</v>
      </c>
      <c r="I415" s="77" t="s">
        <v>54</v>
      </c>
      <c r="J415" s="77" t="s">
        <v>55</v>
      </c>
      <c r="K415" s="75"/>
      <c r="L415" s="75"/>
      <c r="M415" s="75"/>
      <c r="N415" s="76"/>
      <c r="O415" s="132"/>
      <c r="P415" s="77" t="s">
        <v>52</v>
      </c>
      <c r="Q415" s="77" t="s">
        <v>53</v>
      </c>
      <c r="R415" s="77" t="s">
        <v>54</v>
      </c>
      <c r="S415" s="77" t="s">
        <v>55</v>
      </c>
      <c r="T415" s="75"/>
      <c r="U415" s="75"/>
      <c r="V415" s="75"/>
      <c r="W415" s="76"/>
      <c r="X415" s="130"/>
      <c r="Y415" s="99" t="s">
        <v>56</v>
      </c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  <c r="CC415" s="16"/>
      <c r="CD415" s="16"/>
      <c r="CE415" s="16"/>
      <c r="CF415" s="16"/>
      <c r="CG415" s="16"/>
      <c r="CH415" s="16"/>
      <c r="CI415" s="16"/>
      <c r="CJ415" s="16"/>
      <c r="CK415" s="16"/>
      <c r="CL415" s="16"/>
      <c r="CM415" s="16"/>
      <c r="CN415" s="16"/>
      <c r="CO415" s="16"/>
      <c r="CP415" s="16"/>
      <c r="CQ415" s="16"/>
      <c r="CR415" s="16"/>
      <c r="CS415" s="16"/>
      <c r="CT415" s="16"/>
      <c r="CU415" s="16"/>
      <c r="CV415" s="16"/>
      <c r="CW415" s="16"/>
      <c r="CX415" s="16"/>
      <c r="CY415" s="16"/>
    </row>
    <row r="416" spans="1:103" ht="15.75" hidden="1">
      <c r="A416" s="3" t="e">
        <f>IF($AC$16&gt;1000,1)</f>
        <v>#DIV/0!</v>
      </c>
      <c r="B416" s="3">
        <v>1000</v>
      </c>
      <c r="D416" s="16"/>
      <c r="E416" s="16"/>
      <c r="F416" s="83" t="s">
        <v>57</v>
      </c>
      <c r="G416" s="85" t="str">
        <f>G390</f>
        <v>3,3</v>
      </c>
      <c r="H416" s="85" t="str">
        <f t="shared" ref="H416:J416" si="742">H390</f>
        <v>3,2</v>
      </c>
      <c r="I416" s="85" t="str">
        <f t="shared" si="742"/>
        <v>3,1</v>
      </c>
      <c r="J416" s="85">
        <f t="shared" si="742"/>
        <v>3</v>
      </c>
      <c r="K416" s="16" t="e">
        <f>IF($AC$16&gt;1000,1)</f>
        <v>#DIV/0!</v>
      </c>
      <c r="L416" s="16">
        <v>1000</v>
      </c>
      <c r="M416" s="16"/>
      <c r="N416" s="82"/>
      <c r="O416" s="83" t="s">
        <v>57</v>
      </c>
      <c r="P416" s="84" t="str">
        <f>P390</f>
        <v>2,1</v>
      </c>
      <c r="Q416" s="84">
        <f t="shared" ref="Q416:S416" si="743">Q390</f>
        <v>2</v>
      </c>
      <c r="R416" s="84" t="str">
        <f t="shared" si="743"/>
        <v>1,9</v>
      </c>
      <c r="S416" s="84" t="str">
        <f t="shared" si="743"/>
        <v>1,8</v>
      </c>
      <c r="T416" s="16" t="e">
        <f>IF($AC$16&gt;1000,1)</f>
        <v>#DIV/0!</v>
      </c>
      <c r="U416" s="16">
        <v>1000</v>
      </c>
      <c r="V416" s="16"/>
      <c r="W416" s="82"/>
      <c r="X416" s="100" t="s">
        <v>57</v>
      </c>
      <c r="Y416" s="101">
        <f>Y390</f>
        <v>13.7</v>
      </c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  <c r="BY416" s="16"/>
      <c r="BZ416" s="16"/>
      <c r="CA416" s="16"/>
      <c r="CB416" s="16"/>
      <c r="CC416" s="16"/>
      <c r="CD416" s="16"/>
      <c r="CE416" s="16"/>
      <c r="CF416" s="16"/>
      <c r="CG416" s="16"/>
      <c r="CH416" s="16"/>
      <c r="CI416" s="16"/>
      <c r="CJ416" s="16"/>
      <c r="CK416" s="16"/>
      <c r="CL416" s="16"/>
      <c r="CM416" s="16"/>
      <c r="CN416" s="16"/>
      <c r="CO416" s="16"/>
      <c r="CP416" s="16"/>
      <c r="CQ416" s="16"/>
      <c r="CR416" s="16"/>
      <c r="CS416" s="16"/>
      <c r="CT416" s="16"/>
      <c r="CU416" s="16"/>
      <c r="CV416" s="16"/>
      <c r="CW416" s="16"/>
      <c r="CX416" s="16"/>
      <c r="CY416" s="16"/>
    </row>
    <row r="417" spans="1:103" ht="15.75" hidden="1">
      <c r="A417" s="3" t="e">
        <f>IF(AND($AC$16&gt;=B417,$AC$16&lt;C417),1)</f>
        <v>#DIV/0!</v>
      </c>
      <c r="B417" s="3">
        <f t="shared" ref="B417:B434" si="744">LEFT(F417,3)*1</f>
        <v>800</v>
      </c>
      <c r="C417" s="3">
        <f>RIGHT(F417,4)*1</f>
        <v>1000</v>
      </c>
      <c r="D417" s="16"/>
      <c r="E417" s="16"/>
      <c r="F417" s="87" t="s">
        <v>66</v>
      </c>
      <c r="G417" s="85" t="str">
        <f t="shared" ref="G417:J417" si="745">G391</f>
        <v>3,4</v>
      </c>
      <c r="H417" s="85" t="str">
        <f t="shared" si="745"/>
        <v>3,3</v>
      </c>
      <c r="I417" s="85" t="str">
        <f t="shared" si="745"/>
        <v>3,2</v>
      </c>
      <c r="J417" s="85" t="str">
        <f t="shared" si="745"/>
        <v>3,1</v>
      </c>
      <c r="K417" s="16" t="e">
        <f>IF(AND($AC$16&gt;=L417,$AC$16&lt;M417),1)</f>
        <v>#DIV/0!</v>
      </c>
      <c r="L417" s="16">
        <f>LEFT(O417,3)*1</f>
        <v>800</v>
      </c>
      <c r="M417" s="16">
        <f>RIGHT(O417,4)*1</f>
        <v>1000</v>
      </c>
      <c r="N417" s="82"/>
      <c r="O417" s="87" t="s">
        <v>66</v>
      </c>
      <c r="P417" s="84" t="str">
        <f t="shared" ref="P417:S417" si="746">P391</f>
        <v>2,3</v>
      </c>
      <c r="Q417" s="84" t="str">
        <f t="shared" si="746"/>
        <v>2,2</v>
      </c>
      <c r="R417" s="84" t="str">
        <f t="shared" si="746"/>
        <v>2,1</v>
      </c>
      <c r="S417" s="84">
        <f t="shared" si="746"/>
        <v>2</v>
      </c>
      <c r="T417" s="16" t="e">
        <f>IF(AND($AC$16&gt;=U417,$AC$16&lt;V417),1)</f>
        <v>#DIV/0!</v>
      </c>
      <c r="U417" s="16">
        <f>LEFT(X417,3)*1</f>
        <v>800</v>
      </c>
      <c r="V417" s="16">
        <f>RIGHT(X417,4)*1</f>
        <v>1000</v>
      </c>
      <c r="W417" s="82"/>
      <c r="X417" s="102" t="s">
        <v>66</v>
      </c>
      <c r="Y417" s="101">
        <f t="shared" ref="Y417:Y434" si="747">Y391</f>
        <v>13.7</v>
      </c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  <c r="CC417" s="16"/>
      <c r="CD417" s="16"/>
      <c r="CE417" s="16"/>
      <c r="CF417" s="16"/>
      <c r="CG417" s="16"/>
      <c r="CH417" s="16"/>
      <c r="CI417" s="16"/>
      <c r="CJ417" s="16"/>
      <c r="CK417" s="16"/>
      <c r="CL417" s="16"/>
      <c r="CM417" s="16"/>
      <c r="CN417" s="16"/>
      <c r="CO417" s="16"/>
      <c r="CP417" s="16"/>
      <c r="CQ417" s="16"/>
      <c r="CR417" s="16"/>
      <c r="CS417" s="16"/>
      <c r="CT417" s="16"/>
      <c r="CU417" s="16"/>
      <c r="CV417" s="16"/>
      <c r="CW417" s="16"/>
      <c r="CX417" s="16"/>
      <c r="CY417" s="16"/>
    </row>
    <row r="418" spans="1:103" ht="15.75" hidden="1">
      <c r="A418" s="3" t="e">
        <f t="shared" ref="A418:A433" si="748">IF(AND($AC$16&gt;=B418,$AC$16&lt;C418),1)</f>
        <v>#DIV/0!</v>
      </c>
      <c r="B418" s="3">
        <f t="shared" si="744"/>
        <v>600</v>
      </c>
      <c r="C418" s="3">
        <f t="shared" ref="C418:C433" si="749">RIGHT(F418,3)*1</f>
        <v>800</v>
      </c>
      <c r="D418" s="16"/>
      <c r="E418" s="16"/>
      <c r="F418" s="87" t="s">
        <v>71</v>
      </c>
      <c r="G418" s="85">
        <f t="shared" ref="G418:J418" si="750">G392</f>
        <v>3.5</v>
      </c>
      <c r="H418" s="85" t="str">
        <f t="shared" si="750"/>
        <v>3,4</v>
      </c>
      <c r="I418" s="85" t="str">
        <f t="shared" si="750"/>
        <v>3,3</v>
      </c>
      <c r="J418" s="85" t="str">
        <f t="shared" si="750"/>
        <v>3,2</v>
      </c>
      <c r="K418" s="16" t="e">
        <f t="shared" ref="K418:K435" si="751">IF(AND($AC$16&gt;=L418,$AC$16&lt;M418),1)</f>
        <v>#DIV/0!</v>
      </c>
      <c r="L418" s="16">
        <f t="shared" ref="L418:L434" si="752">LEFT(O418,3)*1</f>
        <v>600</v>
      </c>
      <c r="M418" s="16">
        <f>RIGHT(O418,3)*1</f>
        <v>800</v>
      </c>
      <c r="N418" s="82"/>
      <c r="O418" s="87" t="s">
        <v>71</v>
      </c>
      <c r="P418" s="84" t="str">
        <f t="shared" ref="P418:S418" si="753">P392</f>
        <v>2,5</v>
      </c>
      <c r="Q418" s="84" t="str">
        <f t="shared" si="753"/>
        <v>2,4</v>
      </c>
      <c r="R418" s="84" t="str">
        <f t="shared" si="753"/>
        <v>2,3</v>
      </c>
      <c r="S418" s="84" t="str">
        <f t="shared" si="753"/>
        <v>2,2</v>
      </c>
      <c r="T418" s="16" t="e">
        <f t="shared" ref="T418:T433" si="754">IF(AND($AC$16&gt;=U418,$AC$16&lt;V418),1)</f>
        <v>#DIV/0!</v>
      </c>
      <c r="U418" s="16">
        <f>LEFT(X418,3)*1</f>
        <v>600</v>
      </c>
      <c r="V418" s="16">
        <f>RIGHT(X418,3)*1</f>
        <v>800</v>
      </c>
      <c r="W418" s="82"/>
      <c r="X418" s="102" t="s">
        <v>71</v>
      </c>
      <c r="Y418" s="101">
        <f t="shared" si="747"/>
        <v>13.7</v>
      </c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  <c r="CC418" s="16"/>
      <c r="CD418" s="16"/>
      <c r="CE418" s="16"/>
      <c r="CF418" s="16"/>
      <c r="CG418" s="16"/>
      <c r="CH418" s="16"/>
      <c r="CI418" s="16"/>
      <c r="CJ418" s="16"/>
      <c r="CK418" s="16"/>
      <c r="CL418" s="16"/>
      <c r="CM418" s="16"/>
      <c r="CN418" s="16"/>
      <c r="CO418" s="16"/>
      <c r="CP418" s="16"/>
      <c r="CQ418" s="16"/>
      <c r="CR418" s="16"/>
      <c r="CS418" s="16"/>
      <c r="CT418" s="16"/>
      <c r="CU418" s="16"/>
      <c r="CV418" s="16"/>
      <c r="CW418" s="16"/>
      <c r="CX418" s="16"/>
      <c r="CY418" s="16"/>
    </row>
    <row r="419" spans="1:103" ht="15.75" hidden="1">
      <c r="A419" s="3" t="e">
        <f t="shared" si="748"/>
        <v>#DIV/0!</v>
      </c>
      <c r="B419" s="3">
        <f t="shared" si="744"/>
        <v>500</v>
      </c>
      <c r="C419" s="3">
        <f t="shared" si="749"/>
        <v>600</v>
      </c>
      <c r="D419" s="16"/>
      <c r="E419" s="16"/>
      <c r="F419" s="87" t="s">
        <v>78</v>
      </c>
      <c r="G419" s="85" t="str">
        <f t="shared" ref="G419:J419" si="755">G393</f>
        <v>3,6</v>
      </c>
      <c r="H419" s="85" t="str">
        <f t="shared" si="755"/>
        <v>3,5</v>
      </c>
      <c r="I419" s="85" t="str">
        <f t="shared" si="755"/>
        <v>3,4</v>
      </c>
      <c r="J419" s="85" t="str">
        <f t="shared" si="755"/>
        <v>3,3</v>
      </c>
      <c r="K419" s="16" t="e">
        <f t="shared" si="751"/>
        <v>#DIV/0!</v>
      </c>
      <c r="L419" s="16">
        <f t="shared" si="752"/>
        <v>400</v>
      </c>
      <c r="M419" s="16">
        <f t="shared" ref="M419:M436" si="756">RIGHT(O419,3)*1</f>
        <v>600</v>
      </c>
      <c r="N419" s="82"/>
      <c r="O419" s="87" t="s">
        <v>76</v>
      </c>
      <c r="P419" s="84" t="str">
        <f t="shared" ref="P419:S419" si="757">P393</f>
        <v>2,6</v>
      </c>
      <c r="Q419" s="84" t="str">
        <f t="shared" si="757"/>
        <v>2,5</v>
      </c>
      <c r="R419" s="84" t="str">
        <f t="shared" si="757"/>
        <v>2,4</v>
      </c>
      <c r="S419" s="84" t="str">
        <f t="shared" si="757"/>
        <v>2,3</v>
      </c>
      <c r="T419" s="16" t="e">
        <f t="shared" si="754"/>
        <v>#DIV/0!</v>
      </c>
      <c r="U419" s="16">
        <f t="shared" ref="U419:U434" si="758">LEFT(X419,3)*1</f>
        <v>500</v>
      </c>
      <c r="V419" s="16">
        <f t="shared" ref="V419:V433" si="759">RIGHT(X419,3)*1</f>
        <v>600</v>
      </c>
      <c r="W419" s="82"/>
      <c r="X419" s="102" t="s">
        <v>78</v>
      </c>
      <c r="Y419" s="101">
        <f t="shared" si="747"/>
        <v>13.7</v>
      </c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  <c r="CC419" s="16"/>
      <c r="CD419" s="16"/>
      <c r="CE419" s="16"/>
      <c r="CF419" s="16"/>
      <c r="CG419" s="16"/>
      <c r="CH419" s="16"/>
      <c r="CI419" s="16"/>
      <c r="CJ419" s="16"/>
      <c r="CK419" s="16"/>
      <c r="CL419" s="16"/>
      <c r="CM419" s="16"/>
      <c r="CN419" s="16"/>
      <c r="CO419" s="16"/>
      <c r="CP419" s="16"/>
      <c r="CQ419" s="16"/>
      <c r="CR419" s="16"/>
      <c r="CS419" s="16"/>
      <c r="CT419" s="16"/>
      <c r="CU419" s="16"/>
      <c r="CV419" s="16"/>
      <c r="CW419" s="16"/>
      <c r="CX419" s="16"/>
      <c r="CY419" s="16"/>
    </row>
    <row r="420" spans="1:103" ht="15.75" hidden="1">
      <c r="A420" s="3" t="e">
        <f t="shared" si="748"/>
        <v>#DIV/0!</v>
      </c>
      <c r="B420" s="3">
        <f t="shared" si="744"/>
        <v>400</v>
      </c>
      <c r="C420" s="3">
        <f t="shared" si="749"/>
        <v>500</v>
      </c>
      <c r="D420" s="16"/>
      <c r="E420" s="16"/>
      <c r="F420" s="87" t="s">
        <v>83</v>
      </c>
      <c r="G420" s="85" t="str">
        <f t="shared" ref="G420:J420" si="760">G394</f>
        <v>3,7</v>
      </c>
      <c r="H420" s="85" t="str">
        <f t="shared" si="760"/>
        <v>3,6</v>
      </c>
      <c r="I420" s="85" t="str">
        <f t="shared" si="760"/>
        <v>3,5</v>
      </c>
      <c r="J420" s="85" t="str">
        <f t="shared" si="760"/>
        <v>3,4</v>
      </c>
      <c r="K420" s="16" t="e">
        <f t="shared" si="751"/>
        <v>#DIV/0!</v>
      </c>
      <c r="L420" s="16">
        <f t="shared" si="752"/>
        <v>350</v>
      </c>
      <c r="M420" s="16">
        <f t="shared" si="756"/>
        <v>400</v>
      </c>
      <c r="N420" s="82"/>
      <c r="O420" s="87" t="s">
        <v>81</v>
      </c>
      <c r="P420" s="84" t="str">
        <f t="shared" ref="P420:S420" si="761">P394</f>
        <v>2,7</v>
      </c>
      <c r="Q420" s="84" t="str">
        <f t="shared" si="761"/>
        <v>2,6</v>
      </c>
      <c r="R420" s="84" t="str">
        <f t="shared" si="761"/>
        <v>2,5</v>
      </c>
      <c r="S420" s="84" t="str">
        <f t="shared" si="761"/>
        <v>2,4</v>
      </c>
      <c r="T420" s="16" t="e">
        <f t="shared" si="754"/>
        <v>#DIV/0!</v>
      </c>
      <c r="U420" s="16">
        <f t="shared" si="758"/>
        <v>400</v>
      </c>
      <c r="V420" s="16">
        <f t="shared" si="759"/>
        <v>500</v>
      </c>
      <c r="W420" s="82"/>
      <c r="X420" s="102" t="s">
        <v>83</v>
      </c>
      <c r="Y420" s="101">
        <f t="shared" si="747"/>
        <v>13.7</v>
      </c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  <c r="BY420" s="16"/>
      <c r="BZ420" s="16"/>
      <c r="CA420" s="16"/>
      <c r="CB420" s="16"/>
      <c r="CC420" s="16"/>
      <c r="CD420" s="16"/>
      <c r="CE420" s="16"/>
      <c r="CF420" s="16"/>
      <c r="CG420" s="16"/>
      <c r="CH420" s="16"/>
      <c r="CI420" s="16"/>
      <c r="CJ420" s="16"/>
      <c r="CK420" s="16"/>
      <c r="CL420" s="16"/>
      <c r="CM420" s="16"/>
      <c r="CN420" s="16"/>
      <c r="CO420" s="16"/>
      <c r="CP420" s="16"/>
      <c r="CQ420" s="16"/>
      <c r="CR420" s="16"/>
      <c r="CS420" s="16"/>
      <c r="CT420" s="16"/>
      <c r="CU420" s="16"/>
      <c r="CV420" s="16"/>
      <c r="CW420" s="16"/>
      <c r="CX420" s="16"/>
      <c r="CY420" s="16"/>
    </row>
    <row r="421" spans="1:103" ht="15.75" hidden="1">
      <c r="A421" s="3" t="e">
        <f t="shared" si="748"/>
        <v>#DIV/0!</v>
      </c>
      <c r="B421" s="3">
        <f t="shared" si="744"/>
        <v>300</v>
      </c>
      <c r="C421" s="3">
        <f t="shared" si="749"/>
        <v>400</v>
      </c>
      <c r="D421" s="16"/>
      <c r="E421" s="16"/>
      <c r="F421" s="87" t="s">
        <v>88</v>
      </c>
      <c r="G421" s="85" t="str">
        <f t="shared" ref="G421:J421" si="762">G395</f>
        <v>3,8</v>
      </c>
      <c r="H421" s="85" t="str">
        <f t="shared" si="762"/>
        <v>3,7</v>
      </c>
      <c r="I421" s="85" t="str">
        <f t="shared" si="762"/>
        <v>3,6</v>
      </c>
      <c r="J421" s="85" t="str">
        <f t="shared" si="762"/>
        <v>3,5</v>
      </c>
      <c r="K421" s="16" t="e">
        <f t="shared" si="751"/>
        <v>#DIV/0!</v>
      </c>
      <c r="L421" s="16">
        <f t="shared" si="752"/>
        <v>300</v>
      </c>
      <c r="M421" s="16">
        <f t="shared" si="756"/>
        <v>350</v>
      </c>
      <c r="N421" s="82"/>
      <c r="O421" s="87" t="s">
        <v>86</v>
      </c>
      <c r="P421" s="84" t="str">
        <f t="shared" ref="P421:S421" si="763">P395</f>
        <v>2,8</v>
      </c>
      <c r="Q421" s="84" t="str">
        <f t="shared" si="763"/>
        <v>2,7</v>
      </c>
      <c r="R421" s="84" t="str">
        <f t="shared" si="763"/>
        <v>2,6</v>
      </c>
      <c r="S421" s="84" t="str">
        <f t="shared" si="763"/>
        <v>2,5</v>
      </c>
      <c r="T421" s="16" t="e">
        <f t="shared" si="754"/>
        <v>#DIV/0!</v>
      </c>
      <c r="U421" s="16">
        <f t="shared" si="758"/>
        <v>300</v>
      </c>
      <c r="V421" s="16">
        <f t="shared" si="759"/>
        <v>400</v>
      </c>
      <c r="W421" s="82"/>
      <c r="X421" s="102" t="s">
        <v>88</v>
      </c>
      <c r="Y421" s="101">
        <f t="shared" si="747"/>
        <v>13.7</v>
      </c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  <c r="BY421" s="16"/>
      <c r="BZ421" s="16"/>
      <c r="CA421" s="16"/>
      <c r="CB421" s="16"/>
      <c r="CC421" s="16"/>
      <c r="CD421" s="16"/>
      <c r="CE421" s="16"/>
      <c r="CF421" s="16"/>
      <c r="CG421" s="16"/>
      <c r="CH421" s="16"/>
      <c r="CI421" s="16"/>
      <c r="CJ421" s="16"/>
      <c r="CK421" s="16"/>
      <c r="CL421" s="16"/>
      <c r="CM421" s="16"/>
      <c r="CN421" s="16"/>
      <c r="CO421" s="16"/>
      <c r="CP421" s="16"/>
      <c r="CQ421" s="16"/>
      <c r="CR421" s="16"/>
      <c r="CS421" s="16"/>
      <c r="CT421" s="16"/>
      <c r="CU421" s="16"/>
      <c r="CV421" s="16"/>
      <c r="CW421" s="16"/>
      <c r="CX421" s="16"/>
      <c r="CY421" s="16"/>
    </row>
    <row r="422" spans="1:103" ht="15.75" hidden="1">
      <c r="A422" s="3" t="e">
        <f t="shared" si="748"/>
        <v>#DIV/0!</v>
      </c>
      <c r="B422" s="3">
        <f t="shared" si="744"/>
        <v>250</v>
      </c>
      <c r="C422" s="3">
        <f t="shared" si="749"/>
        <v>300</v>
      </c>
      <c r="D422" s="16"/>
      <c r="E422" s="16"/>
      <c r="F422" s="87" t="s">
        <v>91</v>
      </c>
      <c r="G422" s="85" t="str">
        <f t="shared" ref="G422:J422" si="764">G396</f>
        <v>3,9</v>
      </c>
      <c r="H422" s="85" t="str">
        <f t="shared" si="764"/>
        <v>3,8</v>
      </c>
      <c r="I422" s="85" t="str">
        <f t="shared" si="764"/>
        <v>3,7</v>
      </c>
      <c r="J422" s="85" t="str">
        <f t="shared" si="764"/>
        <v>3,6</v>
      </c>
      <c r="K422" s="16" t="e">
        <f t="shared" si="751"/>
        <v>#DIV/0!</v>
      </c>
      <c r="L422" s="16">
        <f t="shared" si="752"/>
        <v>250</v>
      </c>
      <c r="M422" s="16">
        <f t="shared" si="756"/>
        <v>300</v>
      </c>
      <c r="N422" s="82"/>
      <c r="O422" s="87" t="s">
        <v>91</v>
      </c>
      <c r="P422" s="84" t="str">
        <f t="shared" ref="P422:S422" si="765">P396</f>
        <v>2,9</v>
      </c>
      <c r="Q422" s="84" t="str">
        <f t="shared" si="765"/>
        <v>2,8</v>
      </c>
      <c r="R422" s="84" t="str">
        <f t="shared" si="765"/>
        <v>2,7</v>
      </c>
      <c r="S422" s="84" t="str">
        <f t="shared" si="765"/>
        <v>2,6</v>
      </c>
      <c r="T422" s="16" t="e">
        <f t="shared" si="754"/>
        <v>#DIV/0!</v>
      </c>
      <c r="U422" s="16">
        <f t="shared" si="758"/>
        <v>250</v>
      </c>
      <c r="V422" s="16">
        <f t="shared" si="759"/>
        <v>300</v>
      </c>
      <c r="W422" s="82"/>
      <c r="X422" s="102" t="s">
        <v>91</v>
      </c>
      <c r="Y422" s="101">
        <f t="shared" si="747"/>
        <v>13.7</v>
      </c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BZ422" s="16"/>
      <c r="CA422" s="16"/>
      <c r="CB422" s="16"/>
      <c r="CC422" s="16"/>
      <c r="CD422" s="16"/>
      <c r="CE422" s="16"/>
      <c r="CF422" s="16"/>
      <c r="CG422" s="16"/>
      <c r="CH422" s="16"/>
      <c r="CI422" s="16"/>
      <c r="CJ422" s="16"/>
      <c r="CK422" s="16"/>
      <c r="CL422" s="16"/>
      <c r="CM422" s="16"/>
      <c r="CN422" s="16"/>
      <c r="CO422" s="16"/>
      <c r="CP422" s="16"/>
      <c r="CQ422" s="16"/>
      <c r="CR422" s="16"/>
      <c r="CS422" s="16"/>
      <c r="CT422" s="16"/>
      <c r="CU422" s="16"/>
      <c r="CV422" s="16"/>
      <c r="CW422" s="16"/>
      <c r="CX422" s="16"/>
      <c r="CY422" s="16"/>
    </row>
    <row r="423" spans="1:103" ht="15.75" hidden="1">
      <c r="A423" s="3" t="e">
        <f t="shared" si="748"/>
        <v>#DIV/0!</v>
      </c>
      <c r="B423" s="3">
        <f t="shared" si="744"/>
        <v>200</v>
      </c>
      <c r="C423" s="3">
        <f t="shared" si="749"/>
        <v>250</v>
      </c>
      <c r="D423" s="16"/>
      <c r="E423" s="16"/>
      <c r="F423" s="87" t="s">
        <v>95</v>
      </c>
      <c r="G423" s="85">
        <f t="shared" ref="G423:J423" si="766">G397</f>
        <v>4</v>
      </c>
      <c r="H423" s="85" t="str">
        <f t="shared" si="766"/>
        <v>3,9</v>
      </c>
      <c r="I423" s="85" t="str">
        <f t="shared" si="766"/>
        <v>3,8</v>
      </c>
      <c r="J423" s="85" t="str">
        <f t="shared" si="766"/>
        <v>3,7</v>
      </c>
      <c r="K423" s="16" t="e">
        <f t="shared" si="751"/>
        <v>#DIV/0!</v>
      </c>
      <c r="L423" s="16">
        <f t="shared" si="752"/>
        <v>220</v>
      </c>
      <c r="M423" s="16">
        <f t="shared" si="756"/>
        <v>250</v>
      </c>
      <c r="N423" s="82"/>
      <c r="O423" s="87" t="s">
        <v>94</v>
      </c>
      <c r="P423" s="84">
        <f t="shared" ref="P423:S423" si="767">P397</f>
        <v>3</v>
      </c>
      <c r="Q423" s="84" t="str">
        <f t="shared" si="767"/>
        <v>2,9</v>
      </c>
      <c r="R423" s="84" t="str">
        <f t="shared" si="767"/>
        <v>2,8</v>
      </c>
      <c r="S423" s="84" t="str">
        <f t="shared" si="767"/>
        <v>2,7</v>
      </c>
      <c r="T423" s="16" t="e">
        <f t="shared" si="754"/>
        <v>#DIV/0!</v>
      </c>
      <c r="U423" s="16">
        <f t="shared" si="758"/>
        <v>200</v>
      </c>
      <c r="V423" s="16">
        <f t="shared" si="759"/>
        <v>250</v>
      </c>
      <c r="W423" s="82"/>
      <c r="X423" s="102" t="s">
        <v>95</v>
      </c>
      <c r="Y423" s="101">
        <f t="shared" si="747"/>
        <v>13.7</v>
      </c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  <c r="CC423" s="16"/>
      <c r="CD423" s="16"/>
      <c r="CE423" s="16"/>
      <c r="CF423" s="16"/>
      <c r="CG423" s="16"/>
      <c r="CH423" s="16"/>
      <c r="CI423" s="16"/>
      <c r="CJ423" s="16"/>
      <c r="CK423" s="16"/>
      <c r="CL423" s="16"/>
      <c r="CM423" s="16"/>
      <c r="CN423" s="16"/>
      <c r="CO423" s="16"/>
      <c r="CP423" s="16"/>
      <c r="CQ423" s="16"/>
      <c r="CR423" s="16"/>
      <c r="CS423" s="16"/>
      <c r="CT423" s="16"/>
      <c r="CU423" s="16"/>
      <c r="CV423" s="16"/>
      <c r="CW423" s="16"/>
      <c r="CX423" s="16"/>
      <c r="CY423" s="16"/>
    </row>
    <row r="424" spans="1:103" ht="15.75" hidden="1">
      <c r="A424" s="3" t="e">
        <f t="shared" si="748"/>
        <v>#DIV/0!</v>
      </c>
      <c r="B424" s="3">
        <f t="shared" si="744"/>
        <v>190</v>
      </c>
      <c r="C424" s="3">
        <f t="shared" si="749"/>
        <v>200</v>
      </c>
      <c r="D424" s="16"/>
      <c r="E424" s="16"/>
      <c r="F424" s="87" t="s">
        <v>99</v>
      </c>
      <c r="G424" s="85" t="str">
        <f t="shared" ref="G424:J424" si="768">G398</f>
        <v>4,1</v>
      </c>
      <c r="H424" s="85">
        <f t="shared" si="768"/>
        <v>4</v>
      </c>
      <c r="I424" s="85" t="str">
        <f t="shared" si="768"/>
        <v>3,9</v>
      </c>
      <c r="J424" s="85" t="str">
        <f t="shared" si="768"/>
        <v>3,8</v>
      </c>
      <c r="K424" s="16" t="e">
        <f t="shared" si="751"/>
        <v>#DIV/0!</v>
      </c>
      <c r="L424" s="16">
        <f t="shared" si="752"/>
        <v>200</v>
      </c>
      <c r="M424" s="16">
        <f t="shared" si="756"/>
        <v>220</v>
      </c>
      <c r="N424" s="82"/>
      <c r="O424" s="87" t="s">
        <v>98</v>
      </c>
      <c r="P424" s="84" t="str">
        <f t="shared" ref="P424:S424" si="769">P398</f>
        <v>3,1</v>
      </c>
      <c r="Q424" s="84">
        <f t="shared" si="769"/>
        <v>3</v>
      </c>
      <c r="R424" s="84" t="str">
        <f t="shared" si="769"/>
        <v>2,9</v>
      </c>
      <c r="S424" s="84" t="str">
        <f t="shared" si="769"/>
        <v>2,8</v>
      </c>
      <c r="T424" s="16" t="e">
        <f t="shared" si="754"/>
        <v>#DIV/0!</v>
      </c>
      <c r="U424" s="16">
        <f t="shared" si="758"/>
        <v>190</v>
      </c>
      <c r="V424" s="16">
        <f t="shared" si="759"/>
        <v>200</v>
      </c>
      <c r="W424" s="82"/>
      <c r="X424" s="102" t="s">
        <v>99</v>
      </c>
      <c r="Y424" s="101">
        <f t="shared" si="747"/>
        <v>13.8</v>
      </c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  <c r="BY424" s="16"/>
      <c r="BZ424" s="16"/>
      <c r="CA424" s="16"/>
      <c r="CB424" s="16"/>
      <c r="CC424" s="16"/>
      <c r="CD424" s="16"/>
      <c r="CE424" s="16"/>
      <c r="CF424" s="16"/>
      <c r="CG424" s="16"/>
      <c r="CH424" s="16"/>
      <c r="CI424" s="16"/>
      <c r="CJ424" s="16"/>
      <c r="CK424" s="16"/>
      <c r="CL424" s="16"/>
      <c r="CM424" s="16"/>
      <c r="CN424" s="16"/>
      <c r="CO424" s="16"/>
      <c r="CP424" s="16"/>
      <c r="CQ424" s="16"/>
      <c r="CR424" s="16"/>
      <c r="CS424" s="16"/>
      <c r="CT424" s="16"/>
      <c r="CU424" s="16"/>
      <c r="CV424" s="16"/>
      <c r="CW424" s="16"/>
      <c r="CX424" s="16"/>
      <c r="CY424" s="16"/>
    </row>
    <row r="425" spans="1:103" ht="15.75" hidden="1">
      <c r="A425" s="3" t="e">
        <f t="shared" si="748"/>
        <v>#DIV/0!</v>
      </c>
      <c r="B425" s="3">
        <f t="shared" si="744"/>
        <v>180</v>
      </c>
      <c r="C425" s="3">
        <f t="shared" si="749"/>
        <v>190</v>
      </c>
      <c r="D425" s="16"/>
      <c r="E425" s="16"/>
      <c r="F425" s="87" t="s">
        <v>102</v>
      </c>
      <c r="G425" s="85" t="str">
        <f t="shared" ref="G425:J425" si="770">G399</f>
        <v>4,2</v>
      </c>
      <c r="H425" s="85" t="str">
        <f t="shared" si="770"/>
        <v>4,1</v>
      </c>
      <c r="I425" s="85">
        <f t="shared" si="770"/>
        <v>4</v>
      </c>
      <c r="J425" s="85" t="str">
        <f t="shared" si="770"/>
        <v>3,9</v>
      </c>
      <c r="K425" s="16" t="e">
        <f t="shared" si="751"/>
        <v>#DIV/0!</v>
      </c>
      <c r="L425" s="16">
        <f t="shared" si="752"/>
        <v>190</v>
      </c>
      <c r="M425" s="16">
        <f t="shared" si="756"/>
        <v>200</v>
      </c>
      <c r="N425" s="82"/>
      <c r="O425" s="87" t="s">
        <v>99</v>
      </c>
      <c r="P425" s="84" t="str">
        <f t="shared" ref="P425:S425" si="771">P399</f>
        <v>3,2</v>
      </c>
      <c r="Q425" s="84" t="str">
        <f t="shared" si="771"/>
        <v>3,1</v>
      </c>
      <c r="R425" s="84">
        <f t="shared" si="771"/>
        <v>3</v>
      </c>
      <c r="S425" s="84" t="str">
        <f t="shared" si="771"/>
        <v>2,9</v>
      </c>
      <c r="T425" s="16" t="e">
        <f t="shared" si="754"/>
        <v>#DIV/0!</v>
      </c>
      <c r="U425" s="16">
        <f t="shared" si="758"/>
        <v>180</v>
      </c>
      <c r="V425" s="16">
        <f t="shared" si="759"/>
        <v>190</v>
      </c>
      <c r="W425" s="82"/>
      <c r="X425" s="102" t="s">
        <v>102</v>
      </c>
      <c r="Y425" s="101">
        <f t="shared" si="747"/>
        <v>13.9</v>
      </c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BZ425" s="16"/>
      <c r="CA425" s="16"/>
      <c r="CB425" s="16"/>
      <c r="CC425" s="16"/>
      <c r="CD425" s="16"/>
      <c r="CE425" s="16"/>
      <c r="CF425" s="16"/>
      <c r="CG425" s="16"/>
      <c r="CH425" s="16"/>
      <c r="CI425" s="16"/>
      <c r="CJ425" s="16"/>
      <c r="CK425" s="16"/>
      <c r="CL425" s="16"/>
      <c r="CM425" s="16"/>
      <c r="CN425" s="16"/>
      <c r="CO425" s="16"/>
      <c r="CP425" s="16"/>
      <c r="CQ425" s="16"/>
      <c r="CR425" s="16"/>
      <c r="CS425" s="16"/>
      <c r="CT425" s="16"/>
      <c r="CU425" s="16"/>
      <c r="CV425" s="16"/>
      <c r="CW425" s="16"/>
      <c r="CX425" s="16"/>
      <c r="CY425" s="16"/>
    </row>
    <row r="426" spans="1:103" ht="15.75" hidden="1">
      <c r="A426" s="3" t="e">
        <f t="shared" si="748"/>
        <v>#DIV/0!</v>
      </c>
      <c r="B426" s="3">
        <f t="shared" si="744"/>
        <v>170</v>
      </c>
      <c r="C426" s="3">
        <f t="shared" si="749"/>
        <v>180</v>
      </c>
      <c r="D426" s="16"/>
      <c r="E426" s="16"/>
      <c r="F426" s="87" t="s">
        <v>105</v>
      </c>
      <c r="G426" s="85" t="str">
        <f t="shared" ref="G426:J426" si="772">G400</f>
        <v>4,3</v>
      </c>
      <c r="H426" s="85" t="str">
        <f t="shared" si="772"/>
        <v>4,2</v>
      </c>
      <c r="I426" s="85" t="str">
        <f t="shared" si="772"/>
        <v>4,1</v>
      </c>
      <c r="J426" s="85">
        <f t="shared" si="772"/>
        <v>4</v>
      </c>
      <c r="K426" s="16" t="e">
        <f t="shared" si="751"/>
        <v>#DIV/0!</v>
      </c>
      <c r="L426" s="16">
        <f t="shared" si="752"/>
        <v>180</v>
      </c>
      <c r="M426" s="16">
        <f t="shared" si="756"/>
        <v>190</v>
      </c>
      <c r="N426" s="82"/>
      <c r="O426" s="87" t="s">
        <v>102</v>
      </c>
      <c r="P426" s="84" t="str">
        <f t="shared" ref="P426:S426" si="773">P400</f>
        <v>3,3</v>
      </c>
      <c r="Q426" s="84" t="str">
        <f t="shared" si="773"/>
        <v>3,2</v>
      </c>
      <c r="R426" s="84" t="str">
        <f t="shared" si="773"/>
        <v>3,1</v>
      </c>
      <c r="S426" s="84">
        <f t="shared" si="773"/>
        <v>3</v>
      </c>
      <c r="T426" s="16" t="e">
        <f t="shared" si="754"/>
        <v>#DIV/0!</v>
      </c>
      <c r="U426" s="16">
        <f t="shared" si="758"/>
        <v>170</v>
      </c>
      <c r="V426" s="16">
        <f t="shared" si="759"/>
        <v>180</v>
      </c>
      <c r="W426" s="82"/>
      <c r="X426" s="102" t="s">
        <v>105</v>
      </c>
      <c r="Y426" s="101">
        <f t="shared" si="747"/>
        <v>14</v>
      </c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6"/>
      <c r="BZ426" s="16"/>
      <c r="CA426" s="16"/>
      <c r="CB426" s="16"/>
      <c r="CC426" s="16"/>
      <c r="CD426" s="16"/>
      <c r="CE426" s="16"/>
      <c r="CF426" s="16"/>
      <c r="CG426" s="16"/>
      <c r="CH426" s="16"/>
      <c r="CI426" s="16"/>
      <c r="CJ426" s="16"/>
      <c r="CK426" s="16"/>
      <c r="CL426" s="16"/>
      <c r="CM426" s="16"/>
      <c r="CN426" s="16"/>
      <c r="CO426" s="16"/>
      <c r="CP426" s="16"/>
      <c r="CQ426" s="16"/>
      <c r="CR426" s="16"/>
      <c r="CS426" s="16"/>
      <c r="CT426" s="16"/>
      <c r="CU426" s="16"/>
      <c r="CV426" s="16"/>
      <c r="CW426" s="16"/>
      <c r="CX426" s="16"/>
      <c r="CY426" s="16"/>
    </row>
    <row r="427" spans="1:103" ht="15.75" hidden="1">
      <c r="A427" s="3" t="e">
        <f t="shared" si="748"/>
        <v>#DIV/0!</v>
      </c>
      <c r="B427" s="3">
        <f t="shared" si="744"/>
        <v>160</v>
      </c>
      <c r="C427" s="3">
        <f t="shared" si="749"/>
        <v>170</v>
      </c>
      <c r="D427" s="16"/>
      <c r="E427" s="16"/>
      <c r="F427" s="87" t="s">
        <v>108</v>
      </c>
      <c r="G427" s="85" t="str">
        <f t="shared" ref="G427:J427" si="774">G401</f>
        <v>4,4</v>
      </c>
      <c r="H427" s="85" t="str">
        <f t="shared" si="774"/>
        <v>4,3</v>
      </c>
      <c r="I427" s="85" t="str">
        <f t="shared" si="774"/>
        <v>4,2</v>
      </c>
      <c r="J427" s="85" t="str">
        <f t="shared" si="774"/>
        <v>4,1</v>
      </c>
      <c r="K427" s="16" t="e">
        <f t="shared" si="751"/>
        <v>#DIV/0!</v>
      </c>
      <c r="L427" s="16">
        <f t="shared" si="752"/>
        <v>170</v>
      </c>
      <c r="M427" s="16">
        <f t="shared" si="756"/>
        <v>180</v>
      </c>
      <c r="N427" s="82"/>
      <c r="O427" s="87" t="s">
        <v>105</v>
      </c>
      <c r="P427" s="84" t="str">
        <f t="shared" ref="P427:S427" si="775">P401</f>
        <v>3,4</v>
      </c>
      <c r="Q427" s="84" t="str">
        <f t="shared" si="775"/>
        <v>3,3</v>
      </c>
      <c r="R427" s="84" t="str">
        <f t="shared" si="775"/>
        <v>3,2</v>
      </c>
      <c r="S427" s="84" t="str">
        <f t="shared" si="775"/>
        <v>3,1</v>
      </c>
      <c r="T427" s="16" t="e">
        <f t="shared" si="754"/>
        <v>#DIV/0!</v>
      </c>
      <c r="U427" s="16">
        <f t="shared" si="758"/>
        <v>160</v>
      </c>
      <c r="V427" s="16">
        <f t="shared" si="759"/>
        <v>170</v>
      </c>
      <c r="W427" s="82"/>
      <c r="X427" s="102" t="s">
        <v>108</v>
      </c>
      <c r="Y427" s="101">
        <f t="shared" si="747"/>
        <v>14.1</v>
      </c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BZ427" s="16"/>
      <c r="CA427" s="16"/>
      <c r="CB427" s="16"/>
      <c r="CC427" s="16"/>
      <c r="CD427" s="16"/>
      <c r="CE427" s="16"/>
      <c r="CF427" s="16"/>
      <c r="CG427" s="16"/>
      <c r="CH427" s="16"/>
      <c r="CI427" s="16"/>
      <c r="CJ427" s="16"/>
      <c r="CK427" s="16"/>
      <c r="CL427" s="16"/>
      <c r="CM427" s="16"/>
      <c r="CN427" s="16"/>
      <c r="CO427" s="16"/>
      <c r="CP427" s="16"/>
      <c r="CQ427" s="16"/>
      <c r="CR427" s="16"/>
      <c r="CS427" s="16"/>
      <c r="CT427" s="16"/>
      <c r="CU427" s="16"/>
      <c r="CV427" s="16"/>
      <c r="CW427" s="16"/>
      <c r="CX427" s="16"/>
      <c r="CY427" s="16"/>
    </row>
    <row r="428" spans="1:103" ht="15.75" hidden="1">
      <c r="A428" s="3" t="e">
        <f t="shared" si="748"/>
        <v>#DIV/0!</v>
      </c>
      <c r="B428" s="3">
        <f t="shared" si="744"/>
        <v>150</v>
      </c>
      <c r="C428" s="3">
        <f t="shared" si="749"/>
        <v>160</v>
      </c>
      <c r="D428" s="16"/>
      <c r="E428" s="16"/>
      <c r="F428" s="87" t="s">
        <v>111</v>
      </c>
      <c r="G428" s="85" t="str">
        <f t="shared" ref="G428:J428" si="776">G402</f>
        <v>4,5</v>
      </c>
      <c r="H428" s="85" t="str">
        <f t="shared" si="776"/>
        <v>4,4</v>
      </c>
      <c r="I428" s="85" t="str">
        <f t="shared" si="776"/>
        <v>4,3</v>
      </c>
      <c r="J428" s="85" t="str">
        <f t="shared" si="776"/>
        <v>4,2</v>
      </c>
      <c r="K428" s="16" t="e">
        <f t="shared" si="751"/>
        <v>#DIV/0!</v>
      </c>
      <c r="L428" s="16">
        <f t="shared" si="752"/>
        <v>160</v>
      </c>
      <c r="M428" s="16">
        <f t="shared" si="756"/>
        <v>170</v>
      </c>
      <c r="N428" s="82"/>
      <c r="O428" s="87" t="s">
        <v>108</v>
      </c>
      <c r="P428" s="84" t="str">
        <f t="shared" ref="P428:S428" si="777">P402</f>
        <v>3,5</v>
      </c>
      <c r="Q428" s="84" t="str">
        <f t="shared" si="777"/>
        <v>3,4</v>
      </c>
      <c r="R428" s="84" t="str">
        <f t="shared" si="777"/>
        <v>3,3</v>
      </c>
      <c r="S428" s="84" t="str">
        <f t="shared" si="777"/>
        <v>3,2</v>
      </c>
      <c r="T428" s="16" t="e">
        <f t="shared" si="754"/>
        <v>#DIV/0!</v>
      </c>
      <c r="U428" s="16">
        <f t="shared" si="758"/>
        <v>150</v>
      </c>
      <c r="V428" s="16">
        <f t="shared" si="759"/>
        <v>160</v>
      </c>
      <c r="W428" s="82"/>
      <c r="X428" s="102" t="s">
        <v>111</v>
      </c>
      <c r="Y428" s="101">
        <f t="shared" si="747"/>
        <v>14.2</v>
      </c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BZ428" s="16"/>
      <c r="CA428" s="16"/>
      <c r="CB428" s="16"/>
      <c r="CC428" s="16"/>
      <c r="CD428" s="16"/>
      <c r="CE428" s="16"/>
      <c r="CF428" s="16"/>
      <c r="CG428" s="16"/>
      <c r="CH428" s="16"/>
      <c r="CI428" s="16"/>
      <c r="CJ428" s="16"/>
      <c r="CK428" s="16"/>
      <c r="CL428" s="16"/>
      <c r="CM428" s="16"/>
      <c r="CN428" s="16"/>
      <c r="CO428" s="16"/>
      <c r="CP428" s="16"/>
      <c r="CQ428" s="16"/>
      <c r="CR428" s="16"/>
      <c r="CS428" s="16"/>
      <c r="CT428" s="16"/>
      <c r="CU428" s="16"/>
      <c r="CV428" s="16"/>
      <c r="CW428" s="16"/>
      <c r="CX428" s="16"/>
      <c r="CY428" s="16"/>
    </row>
    <row r="429" spans="1:103" ht="15.75" hidden="1">
      <c r="A429" s="3" t="e">
        <f t="shared" si="748"/>
        <v>#DIV/0!</v>
      </c>
      <c r="B429" s="3">
        <f t="shared" si="744"/>
        <v>140</v>
      </c>
      <c r="C429" s="3">
        <f t="shared" si="749"/>
        <v>150</v>
      </c>
      <c r="D429" s="16"/>
      <c r="E429" s="16"/>
      <c r="F429" s="87" t="s">
        <v>114</v>
      </c>
      <c r="G429" s="85" t="str">
        <f t="shared" ref="G429:J429" si="778">G403</f>
        <v>4,6</v>
      </c>
      <c r="H429" s="85" t="str">
        <f t="shared" si="778"/>
        <v>4,5</v>
      </c>
      <c r="I429" s="85" t="str">
        <f t="shared" si="778"/>
        <v>4,4</v>
      </c>
      <c r="J429" s="85" t="str">
        <f t="shared" si="778"/>
        <v>4,3</v>
      </c>
      <c r="K429" s="16" t="e">
        <f t="shared" si="751"/>
        <v>#DIV/0!</v>
      </c>
      <c r="L429" s="16">
        <f t="shared" si="752"/>
        <v>150</v>
      </c>
      <c r="M429" s="16">
        <f t="shared" si="756"/>
        <v>160</v>
      </c>
      <c r="N429" s="82"/>
      <c r="O429" s="87" t="s">
        <v>111</v>
      </c>
      <c r="P429" s="84" t="str">
        <f t="shared" ref="P429:S429" si="779">P403</f>
        <v>3,6</v>
      </c>
      <c r="Q429" s="84" t="str">
        <f t="shared" si="779"/>
        <v>3,5</v>
      </c>
      <c r="R429" s="84" t="str">
        <f t="shared" si="779"/>
        <v>3,4</v>
      </c>
      <c r="S429" s="84" t="str">
        <f t="shared" si="779"/>
        <v>3,3</v>
      </c>
      <c r="T429" s="16" t="e">
        <f t="shared" si="754"/>
        <v>#DIV/0!</v>
      </c>
      <c r="U429" s="16">
        <f t="shared" si="758"/>
        <v>140</v>
      </c>
      <c r="V429" s="16">
        <f t="shared" si="759"/>
        <v>150</v>
      </c>
      <c r="W429" s="82"/>
      <c r="X429" s="102" t="s">
        <v>114</v>
      </c>
      <c r="Y429" s="101">
        <f t="shared" si="747"/>
        <v>14.3</v>
      </c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6"/>
      <c r="BW429" s="16"/>
      <c r="BX429" s="16"/>
      <c r="BY429" s="16"/>
      <c r="BZ429" s="16"/>
      <c r="CA429" s="16"/>
      <c r="CB429" s="16"/>
      <c r="CC429" s="16"/>
      <c r="CD429" s="16"/>
      <c r="CE429" s="16"/>
      <c r="CF429" s="16"/>
      <c r="CG429" s="16"/>
      <c r="CH429" s="16"/>
      <c r="CI429" s="16"/>
      <c r="CJ429" s="16"/>
      <c r="CK429" s="16"/>
      <c r="CL429" s="16"/>
      <c r="CM429" s="16"/>
      <c r="CN429" s="16"/>
      <c r="CO429" s="16"/>
      <c r="CP429" s="16"/>
      <c r="CQ429" s="16"/>
      <c r="CR429" s="16"/>
      <c r="CS429" s="16"/>
      <c r="CT429" s="16"/>
      <c r="CU429" s="16"/>
      <c r="CV429" s="16"/>
      <c r="CW429" s="16"/>
      <c r="CX429" s="16"/>
      <c r="CY429" s="16"/>
    </row>
    <row r="430" spans="1:103" ht="15.75" hidden="1">
      <c r="A430" s="3" t="e">
        <f t="shared" si="748"/>
        <v>#DIV/0!</v>
      </c>
      <c r="B430" s="3">
        <f t="shared" si="744"/>
        <v>130</v>
      </c>
      <c r="C430" s="3">
        <f t="shared" si="749"/>
        <v>140</v>
      </c>
      <c r="D430" s="16"/>
      <c r="E430" s="16"/>
      <c r="F430" s="87" t="s">
        <v>117</v>
      </c>
      <c r="G430" s="85" t="str">
        <f t="shared" ref="G430:J430" si="780">G404</f>
        <v>4,7</v>
      </c>
      <c r="H430" s="85" t="str">
        <f t="shared" si="780"/>
        <v>4,6</v>
      </c>
      <c r="I430" s="85" t="str">
        <f t="shared" si="780"/>
        <v>4,5</v>
      </c>
      <c r="J430" s="85" t="str">
        <f t="shared" si="780"/>
        <v>4,4</v>
      </c>
      <c r="K430" s="16" t="e">
        <f t="shared" si="751"/>
        <v>#DIV/0!</v>
      </c>
      <c r="L430" s="16">
        <f t="shared" si="752"/>
        <v>140</v>
      </c>
      <c r="M430" s="16">
        <f t="shared" si="756"/>
        <v>150</v>
      </c>
      <c r="N430" s="82"/>
      <c r="O430" s="87" t="s">
        <v>114</v>
      </c>
      <c r="P430" s="84" t="str">
        <f t="shared" ref="P430:S430" si="781">P404</f>
        <v>3,7</v>
      </c>
      <c r="Q430" s="84" t="str">
        <f t="shared" si="781"/>
        <v>3,6</v>
      </c>
      <c r="R430" s="84" t="str">
        <f t="shared" si="781"/>
        <v>3,5</v>
      </c>
      <c r="S430" s="84" t="str">
        <f t="shared" si="781"/>
        <v>3,4</v>
      </c>
      <c r="T430" s="16" t="e">
        <f t="shared" si="754"/>
        <v>#DIV/0!</v>
      </c>
      <c r="U430" s="16">
        <f t="shared" si="758"/>
        <v>130</v>
      </c>
      <c r="V430" s="16">
        <f t="shared" si="759"/>
        <v>140</v>
      </c>
      <c r="W430" s="82"/>
      <c r="X430" s="102" t="s">
        <v>117</v>
      </c>
      <c r="Y430" s="101">
        <f t="shared" si="747"/>
        <v>14.4</v>
      </c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6"/>
      <c r="BW430" s="16"/>
      <c r="BX430" s="16"/>
      <c r="BY430" s="16"/>
      <c r="BZ430" s="16"/>
      <c r="CA430" s="16"/>
      <c r="CB430" s="16"/>
      <c r="CC430" s="16"/>
      <c r="CD430" s="16"/>
      <c r="CE430" s="16"/>
      <c r="CF430" s="16"/>
      <c r="CG430" s="16"/>
      <c r="CH430" s="16"/>
      <c r="CI430" s="16"/>
      <c r="CJ430" s="16"/>
      <c r="CK430" s="16"/>
      <c r="CL430" s="16"/>
      <c r="CM430" s="16"/>
      <c r="CN430" s="16"/>
      <c r="CO430" s="16"/>
      <c r="CP430" s="16"/>
      <c r="CQ430" s="16"/>
      <c r="CR430" s="16"/>
      <c r="CS430" s="16"/>
      <c r="CT430" s="16"/>
      <c r="CU430" s="16"/>
      <c r="CV430" s="16"/>
      <c r="CW430" s="16"/>
      <c r="CX430" s="16"/>
      <c r="CY430" s="16"/>
    </row>
    <row r="431" spans="1:103" ht="15.75" hidden="1">
      <c r="A431" s="3" t="e">
        <f t="shared" si="748"/>
        <v>#DIV/0!</v>
      </c>
      <c r="B431" s="3">
        <f t="shared" si="744"/>
        <v>120</v>
      </c>
      <c r="C431" s="3">
        <f t="shared" si="749"/>
        <v>130</v>
      </c>
      <c r="D431" s="16"/>
      <c r="E431" s="16"/>
      <c r="F431" s="87" t="s">
        <v>120</v>
      </c>
      <c r="G431" s="85" t="str">
        <f t="shared" ref="G431:J431" si="782">G405</f>
        <v>4,8</v>
      </c>
      <c r="H431" s="85" t="str">
        <f t="shared" si="782"/>
        <v>4,7</v>
      </c>
      <c r="I431" s="85" t="str">
        <f t="shared" si="782"/>
        <v>4,6</v>
      </c>
      <c r="J431" s="85" t="str">
        <f t="shared" si="782"/>
        <v>4,5</v>
      </c>
      <c r="K431" s="16" t="e">
        <f t="shared" si="751"/>
        <v>#DIV/0!</v>
      </c>
      <c r="L431" s="16">
        <f t="shared" si="752"/>
        <v>130</v>
      </c>
      <c r="M431" s="16">
        <f t="shared" si="756"/>
        <v>140</v>
      </c>
      <c r="N431" s="82"/>
      <c r="O431" s="87" t="s">
        <v>117</v>
      </c>
      <c r="P431" s="84" t="str">
        <f t="shared" ref="P431:S431" si="783">P405</f>
        <v>3,8</v>
      </c>
      <c r="Q431" s="84" t="str">
        <f t="shared" si="783"/>
        <v>3,7</v>
      </c>
      <c r="R431" s="84" t="str">
        <f t="shared" si="783"/>
        <v>3,6</v>
      </c>
      <c r="S431" s="84" t="str">
        <f t="shared" si="783"/>
        <v>3,5</v>
      </c>
      <c r="T431" s="16" t="e">
        <f t="shared" si="754"/>
        <v>#DIV/0!</v>
      </c>
      <c r="U431" s="16">
        <f t="shared" si="758"/>
        <v>120</v>
      </c>
      <c r="V431" s="16">
        <f t="shared" si="759"/>
        <v>130</v>
      </c>
      <c r="W431" s="82"/>
      <c r="X431" s="102" t="s">
        <v>120</v>
      </c>
      <c r="Y431" s="101">
        <f t="shared" si="747"/>
        <v>14.5</v>
      </c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6"/>
      <c r="BW431" s="16"/>
      <c r="BX431" s="16"/>
      <c r="BY431" s="16"/>
      <c r="BZ431" s="16"/>
      <c r="CA431" s="16"/>
      <c r="CB431" s="16"/>
      <c r="CC431" s="16"/>
      <c r="CD431" s="16"/>
      <c r="CE431" s="16"/>
      <c r="CF431" s="16"/>
      <c r="CG431" s="16"/>
      <c r="CH431" s="16"/>
      <c r="CI431" s="16"/>
      <c r="CJ431" s="16"/>
      <c r="CK431" s="16"/>
      <c r="CL431" s="16"/>
      <c r="CM431" s="16"/>
      <c r="CN431" s="16"/>
      <c r="CO431" s="16"/>
      <c r="CP431" s="16"/>
      <c r="CQ431" s="16"/>
      <c r="CR431" s="16"/>
      <c r="CS431" s="16"/>
      <c r="CT431" s="16"/>
      <c r="CU431" s="16"/>
      <c r="CV431" s="16"/>
      <c r="CW431" s="16"/>
      <c r="CX431" s="16"/>
      <c r="CY431" s="16"/>
    </row>
    <row r="432" spans="1:103" ht="15.75" hidden="1">
      <c r="A432" s="3" t="e">
        <f t="shared" si="748"/>
        <v>#DIV/0!</v>
      </c>
      <c r="B432" s="3">
        <f t="shared" si="744"/>
        <v>110</v>
      </c>
      <c r="C432" s="3">
        <f t="shared" si="749"/>
        <v>120</v>
      </c>
      <c r="D432" s="16"/>
      <c r="E432" s="16"/>
      <c r="F432" s="87" t="s">
        <v>123</v>
      </c>
      <c r="G432" s="85" t="str">
        <f t="shared" ref="G432:J432" si="784">G406</f>
        <v>4,9</v>
      </c>
      <c r="H432" s="85" t="str">
        <f t="shared" si="784"/>
        <v>4,8</v>
      </c>
      <c r="I432" s="85" t="str">
        <f t="shared" si="784"/>
        <v>4,7</v>
      </c>
      <c r="J432" s="85" t="str">
        <f t="shared" si="784"/>
        <v>4,6</v>
      </c>
      <c r="K432" s="16" t="e">
        <f t="shared" si="751"/>
        <v>#DIV/0!</v>
      </c>
      <c r="L432" s="16">
        <f t="shared" si="752"/>
        <v>120</v>
      </c>
      <c r="M432" s="16">
        <f t="shared" si="756"/>
        <v>130</v>
      </c>
      <c r="N432" s="82"/>
      <c r="O432" s="87" t="s">
        <v>120</v>
      </c>
      <c r="P432" s="84" t="str">
        <f t="shared" ref="P432:S432" si="785">P406</f>
        <v>3,9</v>
      </c>
      <c r="Q432" s="84" t="str">
        <f t="shared" si="785"/>
        <v>3,8</v>
      </c>
      <c r="R432" s="84" t="str">
        <f t="shared" si="785"/>
        <v>3,7</v>
      </c>
      <c r="S432" s="84" t="str">
        <f t="shared" si="785"/>
        <v>3,6</v>
      </c>
      <c r="T432" s="16" t="e">
        <f t="shared" si="754"/>
        <v>#DIV/0!</v>
      </c>
      <c r="U432" s="16">
        <f t="shared" si="758"/>
        <v>110</v>
      </c>
      <c r="V432" s="16">
        <f t="shared" si="759"/>
        <v>120</v>
      </c>
      <c r="W432" s="82"/>
      <c r="X432" s="102" t="s">
        <v>123</v>
      </c>
      <c r="Y432" s="101">
        <f t="shared" si="747"/>
        <v>14.6</v>
      </c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  <c r="BY432" s="16"/>
      <c r="BZ432" s="16"/>
      <c r="CA432" s="16"/>
      <c r="CB432" s="16"/>
      <c r="CC432" s="16"/>
      <c r="CD432" s="16"/>
      <c r="CE432" s="16"/>
      <c r="CF432" s="16"/>
      <c r="CG432" s="16"/>
      <c r="CH432" s="16"/>
      <c r="CI432" s="16"/>
      <c r="CJ432" s="16"/>
      <c r="CK432" s="16"/>
      <c r="CL432" s="16"/>
      <c r="CM432" s="16"/>
      <c r="CN432" s="16"/>
      <c r="CO432" s="16"/>
      <c r="CP432" s="16"/>
      <c r="CQ432" s="16"/>
      <c r="CR432" s="16"/>
      <c r="CS432" s="16"/>
      <c r="CT432" s="16"/>
      <c r="CU432" s="16"/>
      <c r="CV432" s="16"/>
      <c r="CW432" s="16"/>
      <c r="CX432" s="16"/>
      <c r="CY432" s="16"/>
    </row>
    <row r="433" spans="1:103" ht="15.75" hidden="1">
      <c r="A433" s="3" t="e">
        <f t="shared" si="748"/>
        <v>#DIV/0!</v>
      </c>
      <c r="B433" s="3">
        <f t="shared" si="744"/>
        <v>100</v>
      </c>
      <c r="C433" s="3">
        <f t="shared" si="749"/>
        <v>110</v>
      </c>
      <c r="D433" s="16"/>
      <c r="E433" s="16"/>
      <c r="F433" s="87" t="s">
        <v>125</v>
      </c>
      <c r="G433" s="85">
        <f t="shared" ref="G433:J433" si="786">G407</f>
        <v>5</v>
      </c>
      <c r="H433" s="85" t="str">
        <f t="shared" si="786"/>
        <v>4,9</v>
      </c>
      <c r="I433" s="85" t="str">
        <f t="shared" si="786"/>
        <v>4,8</v>
      </c>
      <c r="J433" s="85" t="str">
        <f t="shared" si="786"/>
        <v>4,7</v>
      </c>
      <c r="K433" s="16" t="e">
        <f t="shared" si="751"/>
        <v>#DIV/0!</v>
      </c>
      <c r="L433" s="16">
        <f t="shared" si="752"/>
        <v>110</v>
      </c>
      <c r="M433" s="16">
        <f t="shared" si="756"/>
        <v>120</v>
      </c>
      <c r="N433" s="82"/>
      <c r="O433" s="87" t="s">
        <v>123</v>
      </c>
      <c r="P433" s="84">
        <f t="shared" ref="P433:S433" si="787">P407</f>
        <v>4</v>
      </c>
      <c r="Q433" s="84" t="str">
        <f t="shared" si="787"/>
        <v>3,9</v>
      </c>
      <c r="R433" s="84" t="str">
        <f t="shared" si="787"/>
        <v>3,8</v>
      </c>
      <c r="S433" s="84" t="str">
        <f t="shared" si="787"/>
        <v>3,7</v>
      </c>
      <c r="T433" s="16" t="e">
        <f t="shared" si="754"/>
        <v>#DIV/0!</v>
      </c>
      <c r="U433" s="16">
        <f t="shared" si="758"/>
        <v>100</v>
      </c>
      <c r="V433" s="16">
        <f t="shared" si="759"/>
        <v>110</v>
      </c>
      <c r="W433" s="82"/>
      <c r="X433" s="102" t="s">
        <v>125</v>
      </c>
      <c r="Y433" s="101">
        <f t="shared" si="747"/>
        <v>14.7</v>
      </c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6"/>
      <c r="BW433" s="16"/>
      <c r="BX433" s="16"/>
      <c r="BY433" s="16"/>
      <c r="BZ433" s="16"/>
      <c r="CA433" s="16"/>
      <c r="CB433" s="16"/>
      <c r="CC433" s="16"/>
      <c r="CD433" s="16"/>
      <c r="CE433" s="16"/>
      <c r="CF433" s="16"/>
      <c r="CG433" s="16"/>
      <c r="CH433" s="16"/>
      <c r="CI433" s="16"/>
      <c r="CJ433" s="16"/>
      <c r="CK433" s="16"/>
      <c r="CL433" s="16"/>
      <c r="CM433" s="16"/>
      <c r="CN433" s="16"/>
      <c r="CO433" s="16"/>
      <c r="CP433" s="16"/>
      <c r="CQ433" s="16"/>
      <c r="CR433" s="16"/>
      <c r="CS433" s="16"/>
      <c r="CT433" s="16"/>
      <c r="CU433" s="16"/>
      <c r="CV433" s="16"/>
      <c r="CW433" s="16"/>
      <c r="CX433" s="16"/>
      <c r="CY433" s="16"/>
    </row>
    <row r="434" spans="1:103" ht="15.75" hidden="1">
      <c r="A434" s="3" t="e">
        <f>IF($AC$16&lt;B434,1)</f>
        <v>#DIV/0!</v>
      </c>
      <c r="B434" s="3">
        <f t="shared" si="744"/>
        <v>100</v>
      </c>
      <c r="D434" s="16"/>
      <c r="E434" s="16"/>
      <c r="F434" s="92" t="s">
        <v>126</v>
      </c>
      <c r="G434" s="85">
        <f t="shared" ref="G434:J434" si="788">G408</f>
        <v>550</v>
      </c>
      <c r="H434" s="85">
        <f t="shared" si="788"/>
        <v>540</v>
      </c>
      <c r="I434" s="85">
        <f t="shared" si="788"/>
        <v>530</v>
      </c>
      <c r="J434" s="85">
        <f t="shared" si="788"/>
        <v>520</v>
      </c>
      <c r="K434" s="16" t="e">
        <f t="shared" si="751"/>
        <v>#DIV/0!</v>
      </c>
      <c r="L434" s="16">
        <f t="shared" si="752"/>
        <v>100</v>
      </c>
      <c r="M434" s="16">
        <f t="shared" si="756"/>
        <v>110</v>
      </c>
      <c r="N434" s="91"/>
      <c r="O434" s="87" t="s">
        <v>125</v>
      </c>
      <c r="P434" s="84" t="str">
        <f t="shared" ref="P434:S434" si="789">P408</f>
        <v>4,1</v>
      </c>
      <c r="Q434" s="84">
        <f t="shared" si="789"/>
        <v>4</v>
      </c>
      <c r="R434" s="84" t="str">
        <f t="shared" si="789"/>
        <v>3,9</v>
      </c>
      <c r="S434" s="84" t="str">
        <f t="shared" si="789"/>
        <v>3,8</v>
      </c>
      <c r="T434" s="16" t="e">
        <f>IF($AC$16&lt;U434,1)</f>
        <v>#DIV/0!</v>
      </c>
      <c r="U434" s="16">
        <f t="shared" si="758"/>
        <v>100</v>
      </c>
      <c r="V434" s="16"/>
      <c r="W434" s="91"/>
      <c r="X434" s="103" t="s">
        <v>126</v>
      </c>
      <c r="Y434" s="101">
        <f t="shared" si="747"/>
        <v>15.7</v>
      </c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6"/>
      <c r="BW434" s="16"/>
      <c r="BX434" s="16"/>
      <c r="BY434" s="16"/>
      <c r="BZ434" s="16"/>
      <c r="CA434" s="16"/>
      <c r="CB434" s="16"/>
      <c r="CC434" s="16"/>
      <c r="CD434" s="16"/>
      <c r="CE434" s="16"/>
      <c r="CF434" s="16"/>
      <c r="CG434" s="16"/>
      <c r="CH434" s="16"/>
      <c r="CI434" s="16"/>
      <c r="CJ434" s="16"/>
      <c r="CK434" s="16"/>
      <c r="CL434" s="16"/>
      <c r="CM434" s="16"/>
      <c r="CN434" s="16"/>
      <c r="CO434" s="16"/>
      <c r="CP434" s="16"/>
      <c r="CQ434" s="16"/>
      <c r="CR434" s="16"/>
      <c r="CS434" s="16"/>
      <c r="CT434" s="16"/>
      <c r="CU434" s="16"/>
      <c r="CV434" s="16"/>
      <c r="CW434" s="16"/>
      <c r="CX434" s="16"/>
      <c r="CY434" s="16"/>
    </row>
    <row r="435" spans="1:103" ht="15.75" hidden="1">
      <c r="D435" s="16"/>
      <c r="E435" s="16"/>
      <c r="F435" s="16"/>
      <c r="G435" s="16"/>
      <c r="H435" s="16"/>
      <c r="I435" s="16"/>
      <c r="J435" s="16"/>
      <c r="K435" s="16" t="e">
        <f t="shared" si="751"/>
        <v>#DIV/0!</v>
      </c>
      <c r="L435" s="16">
        <f>LEFT(O435,2)*1</f>
        <v>50</v>
      </c>
      <c r="M435" s="16">
        <f t="shared" si="756"/>
        <v>100</v>
      </c>
      <c r="N435" s="16"/>
      <c r="O435" s="87" t="s">
        <v>127</v>
      </c>
      <c r="P435" s="84">
        <f t="shared" ref="P435:S435" si="790">P409</f>
        <v>470</v>
      </c>
      <c r="Q435" s="84">
        <f t="shared" si="790"/>
        <v>460</v>
      </c>
      <c r="R435" s="84">
        <f t="shared" si="790"/>
        <v>450</v>
      </c>
      <c r="S435" s="84">
        <f t="shared" si="790"/>
        <v>440</v>
      </c>
      <c r="T435" s="16"/>
      <c r="U435" s="16"/>
      <c r="V435" s="16"/>
      <c r="W435" s="16"/>
      <c r="X435" s="16"/>
      <c r="Y435" s="16"/>
      <c r="Z435" s="124"/>
      <c r="AA435" s="124"/>
      <c r="AB435" s="124"/>
      <c r="AC435" s="124"/>
      <c r="AD435" s="124"/>
      <c r="AE435" s="16"/>
      <c r="AF435" s="125"/>
      <c r="AG435" s="124"/>
      <c r="AH435" s="124"/>
      <c r="AI435" s="124"/>
      <c r="AJ435" s="124"/>
      <c r="AK435" s="124"/>
      <c r="AL435" s="124"/>
      <c r="AM435" s="124"/>
      <c r="AN435" s="124"/>
      <c r="AO435" s="124"/>
      <c r="AP435" s="124"/>
      <c r="AQ435" s="124"/>
      <c r="AR435" s="124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16"/>
      <c r="BX435" s="16"/>
      <c r="BY435" s="16"/>
      <c r="BZ435" s="16"/>
      <c r="CA435" s="16"/>
      <c r="CB435" s="16"/>
      <c r="CC435" s="16"/>
      <c r="CD435" s="16"/>
      <c r="CE435" s="16"/>
      <c r="CF435" s="16"/>
      <c r="CG435" s="16"/>
      <c r="CH435" s="16"/>
      <c r="CI435" s="16"/>
      <c r="CJ435" s="16"/>
      <c r="CK435" s="16"/>
      <c r="CL435" s="16"/>
      <c r="CM435" s="16"/>
      <c r="CN435" s="16"/>
      <c r="CO435" s="16"/>
      <c r="CP435" s="16"/>
      <c r="CQ435" s="16"/>
      <c r="CR435" s="16"/>
      <c r="CS435" s="16"/>
      <c r="CT435" s="16"/>
      <c r="CU435" s="16"/>
      <c r="CV435" s="16"/>
      <c r="CW435" s="16"/>
      <c r="CX435" s="16"/>
      <c r="CY435" s="16"/>
    </row>
    <row r="436" spans="1:103" ht="15.75" hidden="1">
      <c r="D436" s="16"/>
      <c r="E436" s="16"/>
      <c r="F436" s="16"/>
      <c r="G436" s="16"/>
      <c r="H436" s="16"/>
      <c r="I436" s="16"/>
      <c r="J436" s="16"/>
      <c r="K436" s="16" t="e">
        <f>IF($AC$16&lt;L436,1)</f>
        <v>#DIV/0!</v>
      </c>
      <c r="L436" s="16">
        <f>LEFT(O436,3)*1</f>
        <v>50</v>
      </c>
      <c r="M436" s="16" t="e">
        <f t="shared" si="756"/>
        <v>#VALUE!</v>
      </c>
      <c r="N436" s="16"/>
      <c r="O436" s="92" t="s">
        <v>128</v>
      </c>
      <c r="P436" s="84">
        <f t="shared" ref="P436:S436" si="791">P410</f>
        <v>460</v>
      </c>
      <c r="Q436" s="84">
        <f t="shared" si="791"/>
        <v>450</v>
      </c>
      <c r="R436" s="84">
        <f t="shared" si="791"/>
        <v>400</v>
      </c>
      <c r="S436" s="84">
        <f t="shared" si="791"/>
        <v>390</v>
      </c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6"/>
      <c r="BW436" s="16"/>
      <c r="BX436" s="16"/>
      <c r="BY436" s="16"/>
      <c r="BZ436" s="16"/>
      <c r="CA436" s="16"/>
      <c r="CB436" s="16"/>
      <c r="CC436" s="16"/>
      <c r="CD436" s="16"/>
      <c r="CE436" s="16"/>
      <c r="CF436" s="16"/>
      <c r="CG436" s="16"/>
      <c r="CH436" s="16"/>
      <c r="CI436" s="16"/>
      <c r="CJ436" s="16"/>
      <c r="CK436" s="16"/>
      <c r="CL436" s="16"/>
      <c r="CM436" s="16"/>
      <c r="CN436" s="16"/>
      <c r="CO436" s="16"/>
      <c r="CP436" s="16"/>
      <c r="CQ436" s="16"/>
      <c r="CR436" s="16"/>
      <c r="CS436" s="16"/>
      <c r="CT436" s="16"/>
      <c r="CU436" s="16"/>
      <c r="CV436" s="16"/>
      <c r="CW436" s="16"/>
      <c r="CX436" s="16"/>
      <c r="CY436" s="16"/>
    </row>
    <row r="437" spans="1:103" ht="15.75" hidden="1"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6"/>
      <c r="BW437" s="16"/>
      <c r="BX437" s="16"/>
      <c r="BY437" s="16"/>
      <c r="BZ437" s="16"/>
      <c r="CA437" s="16"/>
      <c r="CB437" s="16"/>
      <c r="CC437" s="16"/>
      <c r="CD437" s="16"/>
      <c r="CE437" s="16"/>
      <c r="CF437" s="16"/>
      <c r="CG437" s="16"/>
      <c r="CH437" s="16"/>
      <c r="CI437" s="16"/>
      <c r="CJ437" s="16"/>
      <c r="CK437" s="16"/>
      <c r="CL437" s="16"/>
      <c r="CM437" s="16"/>
      <c r="CN437" s="16"/>
      <c r="CO437" s="16"/>
      <c r="CP437" s="16"/>
      <c r="CQ437" s="16"/>
      <c r="CR437" s="16"/>
      <c r="CS437" s="16"/>
      <c r="CT437" s="16"/>
      <c r="CU437" s="16"/>
      <c r="CV437" s="16"/>
      <c r="CW437" s="16"/>
      <c r="CX437" s="16"/>
      <c r="CY437" s="16"/>
    </row>
    <row r="438" spans="1:103" ht="15.75" hidden="1">
      <c r="A438" s="3">
        <f>MAX(G438:J438)</f>
        <v>0</v>
      </c>
      <c r="B438" s="3">
        <f>B412+1</f>
        <v>17</v>
      </c>
      <c r="D438" s="16"/>
      <c r="E438" s="16"/>
      <c r="F438" s="43"/>
      <c r="G438" s="43">
        <f>IF(AND($AD$17&gt;=LEFT(G441,1)*1,$AD$17&lt;RIGHT(G441,3)*1),6,0)</f>
        <v>0</v>
      </c>
      <c r="H438" s="43">
        <f>IF(AND($AD$17&gt;=LEFT(H441,3)*1,$AD$17&lt;RIGHT(H441,4)*1),7,0)</f>
        <v>0</v>
      </c>
      <c r="I438" s="43">
        <f>IF(AND($AD$17&gt;=LEFT(I441,4)*1,$AD$17&lt;RIGHT(I441,5)*1),8,0)</f>
        <v>0</v>
      </c>
      <c r="J438" s="43">
        <f>IF($AD$17&gt;=10000,9,0)</f>
        <v>0</v>
      </c>
      <c r="K438" s="16">
        <f>MAX(P438:S438)</f>
        <v>0</v>
      </c>
      <c r="L438" s="16"/>
      <c r="M438" s="16"/>
      <c r="N438" s="16"/>
      <c r="O438" s="43"/>
      <c r="P438" s="43">
        <f>IF(AND($AD$17&gt;=LEFT(P441,1)*1,$AD$17&lt;RIGHT(P441,3)*1),6,0)</f>
        <v>0</v>
      </c>
      <c r="Q438" s="43">
        <f>IF(AND($AD$17&gt;=LEFT(Q441,3)*1,$AD$17&lt;RIGHT(Q441,4)*1),7,0)</f>
        <v>0</v>
      </c>
      <c r="R438" s="43">
        <f>IF(AND($AD$17&gt;=LEFT(R441,4)*1,$AD$17&lt;RIGHT(R441,5)*1),8,0)</f>
        <v>0</v>
      </c>
      <c r="S438" s="43">
        <f>IF($AD$17&gt;=10000,9,0)</f>
        <v>0</v>
      </c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6"/>
      <c r="BW438" s="16"/>
      <c r="BX438" s="16"/>
      <c r="BY438" s="16"/>
      <c r="BZ438" s="16"/>
      <c r="CA438" s="16"/>
      <c r="CB438" s="16"/>
      <c r="CC438" s="16"/>
      <c r="CD438" s="16"/>
      <c r="CE438" s="16"/>
      <c r="CF438" s="16"/>
      <c r="CG438" s="16"/>
      <c r="CH438" s="16"/>
      <c r="CI438" s="16"/>
      <c r="CJ438" s="16"/>
      <c r="CK438" s="16"/>
      <c r="CL438" s="16"/>
      <c r="CM438" s="16"/>
      <c r="CN438" s="16"/>
      <c r="CO438" s="16"/>
      <c r="CP438" s="16"/>
      <c r="CQ438" s="16"/>
      <c r="CR438" s="16"/>
      <c r="CS438" s="16"/>
      <c r="CT438" s="16"/>
      <c r="CU438" s="16"/>
      <c r="CV438" s="16"/>
      <c r="CW438" s="16"/>
      <c r="CX438" s="16"/>
      <c r="CY438" s="16"/>
    </row>
    <row r="439" spans="1:103" ht="36" hidden="1" customHeight="1">
      <c r="D439" s="16"/>
      <c r="E439" s="16"/>
      <c r="F439" s="95" t="s">
        <v>43</v>
      </c>
      <c r="G439" s="126" t="s">
        <v>49</v>
      </c>
      <c r="H439" s="127"/>
      <c r="I439" s="127"/>
      <c r="J439" s="128"/>
      <c r="K439" s="67"/>
      <c r="L439" s="67"/>
      <c r="M439" s="67"/>
      <c r="N439" s="68"/>
      <c r="O439" s="95" t="s">
        <v>44</v>
      </c>
      <c r="P439" s="126" t="s">
        <v>49</v>
      </c>
      <c r="Q439" s="127"/>
      <c r="R439" s="127"/>
      <c r="S439" s="128"/>
      <c r="T439" s="67"/>
      <c r="U439" s="67"/>
      <c r="V439" s="67"/>
      <c r="W439" s="68"/>
      <c r="X439" s="96" t="s">
        <v>45</v>
      </c>
      <c r="Y439" s="97" t="s">
        <v>49</v>
      </c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6"/>
      <c r="BW439" s="16"/>
      <c r="BX439" s="16"/>
      <c r="BY439" s="16"/>
      <c r="BZ439" s="16"/>
      <c r="CA439" s="16"/>
      <c r="CB439" s="16"/>
      <c r="CC439" s="16"/>
      <c r="CD439" s="16"/>
      <c r="CE439" s="16"/>
      <c r="CF439" s="16"/>
      <c r="CG439" s="16"/>
      <c r="CH439" s="16"/>
      <c r="CI439" s="16"/>
      <c r="CJ439" s="16"/>
      <c r="CK439" s="16"/>
      <c r="CL439" s="16"/>
      <c r="CM439" s="16"/>
      <c r="CN439" s="16"/>
      <c r="CO439" s="16"/>
      <c r="CP439" s="16"/>
      <c r="CQ439" s="16"/>
      <c r="CR439" s="16"/>
      <c r="CS439" s="16"/>
      <c r="CT439" s="16"/>
      <c r="CU439" s="16"/>
      <c r="CV439" s="16"/>
      <c r="CW439" s="16"/>
      <c r="CX439" s="16"/>
      <c r="CY439" s="16"/>
    </row>
    <row r="440" spans="1:103" ht="15.75" hidden="1">
      <c r="D440" s="16"/>
      <c r="E440" s="16"/>
      <c r="F440" s="131" t="s">
        <v>50</v>
      </c>
      <c r="G440" s="121" t="s">
        <v>51</v>
      </c>
      <c r="H440" s="122"/>
      <c r="I440" s="122"/>
      <c r="J440" s="123"/>
      <c r="K440" s="71"/>
      <c r="L440" s="71"/>
      <c r="M440" s="71"/>
      <c r="N440" s="72"/>
      <c r="O440" s="131" t="s">
        <v>50</v>
      </c>
      <c r="P440" s="121" t="s">
        <v>51</v>
      </c>
      <c r="Q440" s="122"/>
      <c r="R440" s="122"/>
      <c r="S440" s="123"/>
      <c r="T440" s="71"/>
      <c r="U440" s="71"/>
      <c r="V440" s="71"/>
      <c r="W440" s="72"/>
      <c r="X440" s="129" t="s">
        <v>50</v>
      </c>
      <c r="Y440" s="98" t="s">
        <v>51</v>
      </c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6"/>
      <c r="BW440" s="16"/>
      <c r="BX440" s="16"/>
      <c r="BY440" s="16"/>
      <c r="BZ440" s="16"/>
      <c r="CA440" s="16"/>
      <c r="CB440" s="16"/>
      <c r="CC440" s="16"/>
      <c r="CD440" s="16"/>
      <c r="CE440" s="16"/>
      <c r="CF440" s="16"/>
      <c r="CG440" s="16"/>
      <c r="CH440" s="16"/>
      <c r="CI440" s="16"/>
      <c r="CJ440" s="16"/>
      <c r="CK440" s="16"/>
      <c r="CL440" s="16"/>
      <c r="CM440" s="16"/>
      <c r="CN440" s="16"/>
      <c r="CO440" s="16"/>
      <c r="CP440" s="16"/>
      <c r="CQ440" s="16"/>
      <c r="CR440" s="16"/>
      <c r="CS440" s="16"/>
      <c r="CT440" s="16"/>
      <c r="CU440" s="16"/>
      <c r="CV440" s="16"/>
      <c r="CW440" s="16"/>
      <c r="CX440" s="16"/>
      <c r="CY440" s="16"/>
    </row>
    <row r="441" spans="1:103" ht="15.75" hidden="1">
      <c r="D441" s="16"/>
      <c r="E441" s="16"/>
      <c r="F441" s="132"/>
      <c r="G441" s="77" t="s">
        <v>52</v>
      </c>
      <c r="H441" s="77" t="s">
        <v>53</v>
      </c>
      <c r="I441" s="77" t="s">
        <v>54</v>
      </c>
      <c r="J441" s="77" t="s">
        <v>55</v>
      </c>
      <c r="K441" s="75"/>
      <c r="L441" s="75"/>
      <c r="M441" s="75"/>
      <c r="N441" s="76"/>
      <c r="O441" s="132"/>
      <c r="P441" s="77" t="s">
        <v>52</v>
      </c>
      <c r="Q441" s="77" t="s">
        <v>53</v>
      </c>
      <c r="R441" s="77" t="s">
        <v>54</v>
      </c>
      <c r="S441" s="77" t="s">
        <v>55</v>
      </c>
      <c r="T441" s="75"/>
      <c r="U441" s="75"/>
      <c r="V441" s="75"/>
      <c r="W441" s="76"/>
      <c r="X441" s="130"/>
      <c r="Y441" s="99" t="s">
        <v>56</v>
      </c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6"/>
      <c r="BW441" s="16"/>
      <c r="BX441" s="16"/>
      <c r="BY441" s="16"/>
      <c r="BZ441" s="16"/>
      <c r="CA441" s="16"/>
      <c r="CB441" s="16"/>
      <c r="CC441" s="16"/>
      <c r="CD441" s="16"/>
      <c r="CE441" s="16"/>
      <c r="CF441" s="16"/>
      <c r="CG441" s="16"/>
      <c r="CH441" s="16"/>
      <c r="CI441" s="16"/>
      <c r="CJ441" s="16"/>
      <c r="CK441" s="16"/>
      <c r="CL441" s="16"/>
      <c r="CM441" s="16"/>
      <c r="CN441" s="16"/>
      <c r="CO441" s="16"/>
      <c r="CP441" s="16"/>
      <c r="CQ441" s="16"/>
      <c r="CR441" s="16"/>
      <c r="CS441" s="16"/>
      <c r="CT441" s="16"/>
      <c r="CU441" s="16"/>
      <c r="CV441" s="16"/>
      <c r="CW441" s="16"/>
      <c r="CX441" s="16"/>
      <c r="CY441" s="16"/>
    </row>
    <row r="442" spans="1:103" ht="15.75" hidden="1">
      <c r="A442" s="3" t="e">
        <f>IF($AC$17&gt;1000,1)</f>
        <v>#DIV/0!</v>
      </c>
      <c r="B442" s="3">
        <v>1000</v>
      </c>
      <c r="D442" s="16"/>
      <c r="E442" s="16"/>
      <c r="F442" s="83" t="s">
        <v>57</v>
      </c>
      <c r="G442" s="85" t="str">
        <f>G416</f>
        <v>3,3</v>
      </c>
      <c r="H442" s="85" t="str">
        <f t="shared" ref="H442:J442" si="792">H416</f>
        <v>3,2</v>
      </c>
      <c r="I442" s="85" t="str">
        <f t="shared" si="792"/>
        <v>3,1</v>
      </c>
      <c r="J442" s="85">
        <f t="shared" si="792"/>
        <v>3</v>
      </c>
      <c r="K442" s="16" t="e">
        <f>IF($AC$17&gt;1000,1)</f>
        <v>#DIV/0!</v>
      </c>
      <c r="L442" s="16">
        <v>1000</v>
      </c>
      <c r="M442" s="16"/>
      <c r="N442" s="82"/>
      <c r="O442" s="83" t="s">
        <v>57</v>
      </c>
      <c r="P442" s="84" t="str">
        <f>P416</f>
        <v>2,1</v>
      </c>
      <c r="Q442" s="84">
        <f t="shared" ref="Q442:S442" si="793">Q416</f>
        <v>2</v>
      </c>
      <c r="R442" s="84" t="str">
        <f t="shared" si="793"/>
        <v>1,9</v>
      </c>
      <c r="S442" s="84" t="str">
        <f t="shared" si="793"/>
        <v>1,8</v>
      </c>
      <c r="T442" s="16" t="e">
        <f>IF($AC$17&gt;1000,1)</f>
        <v>#DIV/0!</v>
      </c>
      <c r="U442" s="16">
        <v>1000</v>
      </c>
      <c r="V442" s="16"/>
      <c r="W442" s="82"/>
      <c r="X442" s="100" t="s">
        <v>57</v>
      </c>
      <c r="Y442" s="101">
        <f>Y416</f>
        <v>13.7</v>
      </c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6"/>
      <c r="BW442" s="16"/>
      <c r="BX442" s="16"/>
      <c r="BY442" s="16"/>
      <c r="BZ442" s="16"/>
      <c r="CA442" s="16"/>
      <c r="CB442" s="16"/>
      <c r="CC442" s="16"/>
      <c r="CD442" s="16"/>
      <c r="CE442" s="16"/>
      <c r="CF442" s="16"/>
      <c r="CG442" s="16"/>
      <c r="CH442" s="16"/>
      <c r="CI442" s="16"/>
      <c r="CJ442" s="16"/>
      <c r="CK442" s="16"/>
      <c r="CL442" s="16"/>
      <c r="CM442" s="16"/>
      <c r="CN442" s="16"/>
      <c r="CO442" s="16"/>
      <c r="CP442" s="16"/>
      <c r="CQ442" s="16"/>
      <c r="CR442" s="16"/>
      <c r="CS442" s="16"/>
      <c r="CT442" s="16"/>
      <c r="CU442" s="16"/>
      <c r="CV442" s="16"/>
      <c r="CW442" s="16"/>
      <c r="CX442" s="16"/>
      <c r="CY442" s="16"/>
    </row>
    <row r="443" spans="1:103" ht="15.75" hidden="1">
      <c r="A443" s="3" t="e">
        <f>IF(AND($AC$17&gt;=B443,$AC$17&lt;C443),1)</f>
        <v>#DIV/0!</v>
      </c>
      <c r="B443" s="3">
        <f t="shared" ref="B443:B460" si="794">LEFT(F443,3)*1</f>
        <v>800</v>
      </c>
      <c r="C443" s="3">
        <f>RIGHT(F443,4)*1</f>
        <v>1000</v>
      </c>
      <c r="D443" s="16"/>
      <c r="E443" s="16"/>
      <c r="F443" s="87" t="s">
        <v>66</v>
      </c>
      <c r="G443" s="85" t="str">
        <f t="shared" ref="G443:J443" si="795">G417</f>
        <v>3,4</v>
      </c>
      <c r="H443" s="85" t="str">
        <f t="shared" si="795"/>
        <v>3,3</v>
      </c>
      <c r="I443" s="85" t="str">
        <f t="shared" si="795"/>
        <v>3,2</v>
      </c>
      <c r="J443" s="85" t="str">
        <f t="shared" si="795"/>
        <v>3,1</v>
      </c>
      <c r="K443" s="16" t="e">
        <f>IF(AND($AC$17&gt;=L443,$AC$17&lt;M443),1)</f>
        <v>#DIV/0!</v>
      </c>
      <c r="L443" s="16">
        <f>LEFT(O443,3)*1</f>
        <v>800</v>
      </c>
      <c r="M443" s="16">
        <f>RIGHT(O443,4)*1</f>
        <v>1000</v>
      </c>
      <c r="N443" s="82"/>
      <c r="O443" s="87" t="s">
        <v>66</v>
      </c>
      <c r="P443" s="84" t="str">
        <f t="shared" ref="P443:S443" si="796">P417</f>
        <v>2,3</v>
      </c>
      <c r="Q443" s="84" t="str">
        <f t="shared" si="796"/>
        <v>2,2</v>
      </c>
      <c r="R443" s="84" t="str">
        <f t="shared" si="796"/>
        <v>2,1</v>
      </c>
      <c r="S443" s="84">
        <f t="shared" si="796"/>
        <v>2</v>
      </c>
      <c r="T443" s="16" t="e">
        <f>IF(AND($AC$17&gt;=U443,$AC$17&lt;V443),1)</f>
        <v>#DIV/0!</v>
      </c>
      <c r="U443" s="16">
        <f>LEFT(X443,3)*1</f>
        <v>800</v>
      </c>
      <c r="V443" s="16">
        <f>RIGHT(X443,4)*1</f>
        <v>1000</v>
      </c>
      <c r="W443" s="82"/>
      <c r="X443" s="102" t="s">
        <v>66</v>
      </c>
      <c r="Y443" s="101">
        <f t="shared" ref="Y443:Y460" si="797">Y417</f>
        <v>13.7</v>
      </c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  <c r="BY443" s="16"/>
      <c r="BZ443" s="16"/>
      <c r="CA443" s="16"/>
      <c r="CB443" s="16"/>
      <c r="CC443" s="16"/>
      <c r="CD443" s="16"/>
      <c r="CE443" s="16"/>
      <c r="CF443" s="16"/>
      <c r="CG443" s="16"/>
      <c r="CH443" s="16"/>
      <c r="CI443" s="16"/>
      <c r="CJ443" s="16"/>
      <c r="CK443" s="16"/>
      <c r="CL443" s="16"/>
      <c r="CM443" s="16"/>
      <c r="CN443" s="16"/>
      <c r="CO443" s="16"/>
      <c r="CP443" s="16"/>
      <c r="CQ443" s="16"/>
      <c r="CR443" s="16"/>
      <c r="CS443" s="16"/>
      <c r="CT443" s="16"/>
      <c r="CU443" s="16"/>
      <c r="CV443" s="16"/>
      <c r="CW443" s="16"/>
      <c r="CX443" s="16"/>
      <c r="CY443" s="16"/>
    </row>
    <row r="444" spans="1:103" ht="15.75" hidden="1">
      <c r="A444" s="3" t="e">
        <f t="shared" ref="A444:A459" si="798">IF(AND($AC$17&gt;=B444,$AC$17&lt;C444),1)</f>
        <v>#DIV/0!</v>
      </c>
      <c r="B444" s="3">
        <f t="shared" si="794"/>
        <v>600</v>
      </c>
      <c r="C444" s="3">
        <f t="shared" ref="C444:C459" si="799">RIGHT(F444,3)*1</f>
        <v>800</v>
      </c>
      <c r="D444" s="16"/>
      <c r="E444" s="16"/>
      <c r="F444" s="87" t="s">
        <v>71</v>
      </c>
      <c r="G444" s="85">
        <f t="shared" ref="G444:J444" si="800">G418</f>
        <v>3.5</v>
      </c>
      <c r="H444" s="85" t="str">
        <f t="shared" si="800"/>
        <v>3,4</v>
      </c>
      <c r="I444" s="85" t="str">
        <f t="shared" si="800"/>
        <v>3,3</v>
      </c>
      <c r="J444" s="85" t="str">
        <f t="shared" si="800"/>
        <v>3,2</v>
      </c>
      <c r="K444" s="16" t="e">
        <f t="shared" ref="K444:K461" si="801">IF(AND($AC$17&gt;=L444,$AC$17&lt;M444),1)</f>
        <v>#DIV/0!</v>
      </c>
      <c r="L444" s="16">
        <f t="shared" ref="L444:L460" si="802">LEFT(O444,3)*1</f>
        <v>600</v>
      </c>
      <c r="M444" s="16">
        <f>RIGHT(O444,3)*1</f>
        <v>800</v>
      </c>
      <c r="N444" s="82"/>
      <c r="O444" s="87" t="s">
        <v>71</v>
      </c>
      <c r="P444" s="84" t="str">
        <f t="shared" ref="P444:S444" si="803">P418</f>
        <v>2,5</v>
      </c>
      <c r="Q444" s="84" t="str">
        <f t="shared" si="803"/>
        <v>2,4</v>
      </c>
      <c r="R444" s="84" t="str">
        <f t="shared" si="803"/>
        <v>2,3</v>
      </c>
      <c r="S444" s="84" t="str">
        <f t="shared" si="803"/>
        <v>2,2</v>
      </c>
      <c r="T444" s="16" t="e">
        <f t="shared" ref="T444:T459" si="804">IF(AND($AC$17&gt;=U444,$AC$17&lt;V444),1)</f>
        <v>#DIV/0!</v>
      </c>
      <c r="U444" s="16">
        <f>LEFT(X444,3)*1</f>
        <v>600</v>
      </c>
      <c r="V444" s="16">
        <f>RIGHT(X444,3)*1</f>
        <v>800</v>
      </c>
      <c r="W444" s="82"/>
      <c r="X444" s="102" t="s">
        <v>71</v>
      </c>
      <c r="Y444" s="101">
        <f t="shared" si="797"/>
        <v>13.7</v>
      </c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16"/>
      <c r="BV444" s="16"/>
      <c r="BW444" s="16"/>
      <c r="BX444" s="16"/>
      <c r="BY444" s="16"/>
      <c r="BZ444" s="16"/>
      <c r="CA444" s="16"/>
      <c r="CB444" s="16"/>
      <c r="CC444" s="16"/>
      <c r="CD444" s="16"/>
      <c r="CE444" s="16"/>
      <c r="CF444" s="16"/>
      <c r="CG444" s="16"/>
      <c r="CH444" s="16"/>
      <c r="CI444" s="16"/>
      <c r="CJ444" s="16"/>
      <c r="CK444" s="16"/>
      <c r="CL444" s="16"/>
      <c r="CM444" s="16"/>
      <c r="CN444" s="16"/>
      <c r="CO444" s="16"/>
      <c r="CP444" s="16"/>
      <c r="CQ444" s="16"/>
      <c r="CR444" s="16"/>
      <c r="CS444" s="16"/>
      <c r="CT444" s="16"/>
      <c r="CU444" s="16"/>
      <c r="CV444" s="16"/>
      <c r="CW444" s="16"/>
      <c r="CX444" s="16"/>
      <c r="CY444" s="16"/>
    </row>
    <row r="445" spans="1:103" ht="15.75" hidden="1">
      <c r="A445" s="3" t="e">
        <f t="shared" si="798"/>
        <v>#DIV/0!</v>
      </c>
      <c r="B445" s="3">
        <f t="shared" si="794"/>
        <v>500</v>
      </c>
      <c r="C445" s="3">
        <f t="shared" si="799"/>
        <v>600</v>
      </c>
      <c r="D445" s="16"/>
      <c r="E445" s="16"/>
      <c r="F445" s="87" t="s">
        <v>78</v>
      </c>
      <c r="G445" s="85" t="str">
        <f t="shared" ref="G445:J445" si="805">G419</f>
        <v>3,6</v>
      </c>
      <c r="H445" s="85" t="str">
        <f t="shared" si="805"/>
        <v>3,5</v>
      </c>
      <c r="I445" s="85" t="str">
        <f t="shared" si="805"/>
        <v>3,4</v>
      </c>
      <c r="J445" s="85" t="str">
        <f t="shared" si="805"/>
        <v>3,3</v>
      </c>
      <c r="K445" s="16" t="e">
        <f t="shared" si="801"/>
        <v>#DIV/0!</v>
      </c>
      <c r="L445" s="16">
        <f t="shared" si="802"/>
        <v>400</v>
      </c>
      <c r="M445" s="16">
        <f t="shared" ref="M445:M462" si="806">RIGHT(O445,3)*1</f>
        <v>600</v>
      </c>
      <c r="N445" s="82"/>
      <c r="O445" s="87" t="s">
        <v>76</v>
      </c>
      <c r="P445" s="84" t="str">
        <f t="shared" ref="P445:S445" si="807">P419</f>
        <v>2,6</v>
      </c>
      <c r="Q445" s="84" t="str">
        <f t="shared" si="807"/>
        <v>2,5</v>
      </c>
      <c r="R445" s="84" t="str">
        <f t="shared" si="807"/>
        <v>2,4</v>
      </c>
      <c r="S445" s="84" t="str">
        <f t="shared" si="807"/>
        <v>2,3</v>
      </c>
      <c r="T445" s="16" t="e">
        <f t="shared" si="804"/>
        <v>#DIV/0!</v>
      </c>
      <c r="U445" s="16">
        <f t="shared" ref="U445:U460" si="808">LEFT(X445,3)*1</f>
        <v>500</v>
      </c>
      <c r="V445" s="16">
        <f t="shared" ref="V445:V459" si="809">RIGHT(X445,3)*1</f>
        <v>600</v>
      </c>
      <c r="W445" s="82"/>
      <c r="X445" s="102" t="s">
        <v>78</v>
      </c>
      <c r="Y445" s="101">
        <f t="shared" si="797"/>
        <v>13.7</v>
      </c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  <c r="BY445" s="16"/>
      <c r="BZ445" s="16"/>
      <c r="CA445" s="16"/>
      <c r="CB445" s="16"/>
      <c r="CC445" s="16"/>
      <c r="CD445" s="16"/>
      <c r="CE445" s="16"/>
      <c r="CF445" s="16"/>
      <c r="CG445" s="16"/>
      <c r="CH445" s="16"/>
      <c r="CI445" s="16"/>
      <c r="CJ445" s="16"/>
      <c r="CK445" s="16"/>
      <c r="CL445" s="16"/>
      <c r="CM445" s="16"/>
      <c r="CN445" s="16"/>
      <c r="CO445" s="16"/>
      <c r="CP445" s="16"/>
      <c r="CQ445" s="16"/>
      <c r="CR445" s="16"/>
      <c r="CS445" s="16"/>
      <c r="CT445" s="16"/>
      <c r="CU445" s="16"/>
      <c r="CV445" s="16"/>
      <c r="CW445" s="16"/>
      <c r="CX445" s="16"/>
      <c r="CY445" s="16"/>
    </row>
    <row r="446" spans="1:103" ht="15.75" hidden="1">
      <c r="A446" s="3" t="e">
        <f t="shared" si="798"/>
        <v>#DIV/0!</v>
      </c>
      <c r="B446" s="3">
        <f t="shared" si="794"/>
        <v>400</v>
      </c>
      <c r="C446" s="3">
        <f t="shared" si="799"/>
        <v>500</v>
      </c>
      <c r="D446" s="16"/>
      <c r="E446" s="16"/>
      <c r="F446" s="87" t="s">
        <v>83</v>
      </c>
      <c r="G446" s="85" t="str">
        <f t="shared" ref="G446:J446" si="810">G420</f>
        <v>3,7</v>
      </c>
      <c r="H446" s="85" t="str">
        <f t="shared" si="810"/>
        <v>3,6</v>
      </c>
      <c r="I446" s="85" t="str">
        <f t="shared" si="810"/>
        <v>3,5</v>
      </c>
      <c r="J446" s="85" t="str">
        <f t="shared" si="810"/>
        <v>3,4</v>
      </c>
      <c r="K446" s="16" t="e">
        <f t="shared" si="801"/>
        <v>#DIV/0!</v>
      </c>
      <c r="L446" s="16">
        <f t="shared" si="802"/>
        <v>350</v>
      </c>
      <c r="M446" s="16">
        <f t="shared" si="806"/>
        <v>400</v>
      </c>
      <c r="N446" s="82"/>
      <c r="O446" s="87" t="s">
        <v>81</v>
      </c>
      <c r="P446" s="84" t="str">
        <f t="shared" ref="P446:S446" si="811">P420</f>
        <v>2,7</v>
      </c>
      <c r="Q446" s="84" t="str">
        <f t="shared" si="811"/>
        <v>2,6</v>
      </c>
      <c r="R446" s="84" t="str">
        <f t="shared" si="811"/>
        <v>2,5</v>
      </c>
      <c r="S446" s="84" t="str">
        <f t="shared" si="811"/>
        <v>2,4</v>
      </c>
      <c r="T446" s="16" t="e">
        <f t="shared" si="804"/>
        <v>#DIV/0!</v>
      </c>
      <c r="U446" s="16">
        <f t="shared" si="808"/>
        <v>400</v>
      </c>
      <c r="V446" s="16">
        <f t="shared" si="809"/>
        <v>500</v>
      </c>
      <c r="W446" s="82"/>
      <c r="X446" s="102" t="s">
        <v>83</v>
      </c>
      <c r="Y446" s="101">
        <f t="shared" si="797"/>
        <v>13.7</v>
      </c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6"/>
      <c r="BW446" s="16"/>
      <c r="BX446" s="16"/>
      <c r="BY446" s="16"/>
      <c r="BZ446" s="16"/>
      <c r="CA446" s="16"/>
      <c r="CB446" s="16"/>
      <c r="CC446" s="16"/>
      <c r="CD446" s="16"/>
      <c r="CE446" s="16"/>
      <c r="CF446" s="16"/>
      <c r="CG446" s="16"/>
      <c r="CH446" s="16"/>
      <c r="CI446" s="16"/>
      <c r="CJ446" s="16"/>
      <c r="CK446" s="16"/>
      <c r="CL446" s="16"/>
      <c r="CM446" s="16"/>
      <c r="CN446" s="16"/>
      <c r="CO446" s="16"/>
      <c r="CP446" s="16"/>
      <c r="CQ446" s="16"/>
      <c r="CR446" s="16"/>
      <c r="CS446" s="16"/>
      <c r="CT446" s="16"/>
      <c r="CU446" s="16"/>
      <c r="CV446" s="16"/>
      <c r="CW446" s="16"/>
      <c r="CX446" s="16"/>
      <c r="CY446" s="16"/>
    </row>
    <row r="447" spans="1:103" ht="15.75" hidden="1">
      <c r="A447" s="3" t="e">
        <f t="shared" si="798"/>
        <v>#DIV/0!</v>
      </c>
      <c r="B447" s="3">
        <f t="shared" si="794"/>
        <v>300</v>
      </c>
      <c r="C447" s="3">
        <f t="shared" si="799"/>
        <v>400</v>
      </c>
      <c r="D447" s="16"/>
      <c r="E447" s="16"/>
      <c r="F447" s="87" t="s">
        <v>88</v>
      </c>
      <c r="G447" s="85" t="str">
        <f t="shared" ref="G447:J447" si="812">G421</f>
        <v>3,8</v>
      </c>
      <c r="H447" s="85" t="str">
        <f t="shared" si="812"/>
        <v>3,7</v>
      </c>
      <c r="I447" s="85" t="str">
        <f t="shared" si="812"/>
        <v>3,6</v>
      </c>
      <c r="J447" s="85" t="str">
        <f t="shared" si="812"/>
        <v>3,5</v>
      </c>
      <c r="K447" s="16" t="e">
        <f t="shared" si="801"/>
        <v>#DIV/0!</v>
      </c>
      <c r="L447" s="16">
        <f t="shared" si="802"/>
        <v>300</v>
      </c>
      <c r="M447" s="16">
        <f t="shared" si="806"/>
        <v>350</v>
      </c>
      <c r="N447" s="82"/>
      <c r="O447" s="87" t="s">
        <v>86</v>
      </c>
      <c r="P447" s="84" t="str">
        <f t="shared" ref="P447:S447" si="813">P421</f>
        <v>2,8</v>
      </c>
      <c r="Q447" s="84" t="str">
        <f t="shared" si="813"/>
        <v>2,7</v>
      </c>
      <c r="R447" s="84" t="str">
        <f t="shared" si="813"/>
        <v>2,6</v>
      </c>
      <c r="S447" s="84" t="str">
        <f t="shared" si="813"/>
        <v>2,5</v>
      </c>
      <c r="T447" s="16" t="e">
        <f t="shared" si="804"/>
        <v>#DIV/0!</v>
      </c>
      <c r="U447" s="16">
        <f t="shared" si="808"/>
        <v>300</v>
      </c>
      <c r="V447" s="16">
        <f t="shared" si="809"/>
        <v>400</v>
      </c>
      <c r="W447" s="82"/>
      <c r="X447" s="102" t="s">
        <v>88</v>
      </c>
      <c r="Y447" s="101">
        <f t="shared" si="797"/>
        <v>13.7</v>
      </c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  <c r="BY447" s="16"/>
      <c r="BZ447" s="16"/>
      <c r="CA447" s="16"/>
      <c r="CB447" s="16"/>
      <c r="CC447" s="16"/>
      <c r="CD447" s="16"/>
      <c r="CE447" s="16"/>
      <c r="CF447" s="16"/>
      <c r="CG447" s="16"/>
      <c r="CH447" s="16"/>
      <c r="CI447" s="16"/>
      <c r="CJ447" s="16"/>
      <c r="CK447" s="16"/>
      <c r="CL447" s="16"/>
      <c r="CM447" s="16"/>
      <c r="CN447" s="16"/>
      <c r="CO447" s="16"/>
      <c r="CP447" s="16"/>
      <c r="CQ447" s="16"/>
      <c r="CR447" s="16"/>
      <c r="CS447" s="16"/>
      <c r="CT447" s="16"/>
      <c r="CU447" s="16"/>
      <c r="CV447" s="16"/>
      <c r="CW447" s="16"/>
      <c r="CX447" s="16"/>
      <c r="CY447" s="16"/>
    </row>
    <row r="448" spans="1:103" ht="15.75" hidden="1">
      <c r="A448" s="3" t="e">
        <f t="shared" si="798"/>
        <v>#DIV/0!</v>
      </c>
      <c r="B448" s="3">
        <f t="shared" si="794"/>
        <v>250</v>
      </c>
      <c r="C448" s="3">
        <f t="shared" si="799"/>
        <v>300</v>
      </c>
      <c r="D448" s="16"/>
      <c r="E448" s="16"/>
      <c r="F448" s="87" t="s">
        <v>91</v>
      </c>
      <c r="G448" s="85" t="str">
        <f t="shared" ref="G448:J448" si="814">G422</f>
        <v>3,9</v>
      </c>
      <c r="H448" s="85" t="str">
        <f t="shared" si="814"/>
        <v>3,8</v>
      </c>
      <c r="I448" s="85" t="str">
        <f t="shared" si="814"/>
        <v>3,7</v>
      </c>
      <c r="J448" s="85" t="str">
        <f t="shared" si="814"/>
        <v>3,6</v>
      </c>
      <c r="K448" s="16" t="e">
        <f t="shared" si="801"/>
        <v>#DIV/0!</v>
      </c>
      <c r="L448" s="16">
        <f t="shared" si="802"/>
        <v>250</v>
      </c>
      <c r="M448" s="16">
        <f t="shared" si="806"/>
        <v>300</v>
      </c>
      <c r="N448" s="82"/>
      <c r="O448" s="87" t="s">
        <v>91</v>
      </c>
      <c r="P448" s="84" t="str">
        <f t="shared" ref="P448:S448" si="815">P422</f>
        <v>2,9</v>
      </c>
      <c r="Q448" s="84" t="str">
        <f t="shared" si="815"/>
        <v>2,8</v>
      </c>
      <c r="R448" s="84" t="str">
        <f t="shared" si="815"/>
        <v>2,7</v>
      </c>
      <c r="S448" s="84" t="str">
        <f t="shared" si="815"/>
        <v>2,6</v>
      </c>
      <c r="T448" s="16" t="e">
        <f t="shared" si="804"/>
        <v>#DIV/0!</v>
      </c>
      <c r="U448" s="16">
        <f t="shared" si="808"/>
        <v>250</v>
      </c>
      <c r="V448" s="16">
        <f t="shared" si="809"/>
        <v>300</v>
      </c>
      <c r="W448" s="82"/>
      <c r="X448" s="102" t="s">
        <v>91</v>
      </c>
      <c r="Y448" s="101">
        <f t="shared" si="797"/>
        <v>13.7</v>
      </c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6"/>
      <c r="BW448" s="16"/>
      <c r="BX448" s="16"/>
      <c r="BY448" s="16"/>
      <c r="BZ448" s="16"/>
      <c r="CA448" s="16"/>
      <c r="CB448" s="16"/>
      <c r="CC448" s="16"/>
      <c r="CD448" s="16"/>
      <c r="CE448" s="16"/>
      <c r="CF448" s="16"/>
      <c r="CG448" s="16"/>
      <c r="CH448" s="16"/>
      <c r="CI448" s="16"/>
      <c r="CJ448" s="16"/>
      <c r="CK448" s="16"/>
      <c r="CL448" s="16"/>
      <c r="CM448" s="16"/>
      <c r="CN448" s="16"/>
      <c r="CO448" s="16"/>
      <c r="CP448" s="16"/>
      <c r="CQ448" s="16"/>
      <c r="CR448" s="16"/>
      <c r="CS448" s="16"/>
      <c r="CT448" s="16"/>
      <c r="CU448" s="16"/>
      <c r="CV448" s="16"/>
      <c r="CW448" s="16"/>
      <c r="CX448" s="16"/>
      <c r="CY448" s="16"/>
    </row>
    <row r="449" spans="1:103" ht="15.75" hidden="1">
      <c r="A449" s="3" t="e">
        <f t="shared" si="798"/>
        <v>#DIV/0!</v>
      </c>
      <c r="B449" s="3">
        <f t="shared" si="794"/>
        <v>200</v>
      </c>
      <c r="C449" s="3">
        <f t="shared" si="799"/>
        <v>250</v>
      </c>
      <c r="D449" s="16"/>
      <c r="E449" s="16"/>
      <c r="F449" s="87" t="s">
        <v>95</v>
      </c>
      <c r="G449" s="85">
        <f t="shared" ref="G449:J449" si="816">G423</f>
        <v>4</v>
      </c>
      <c r="H449" s="85" t="str">
        <f t="shared" si="816"/>
        <v>3,9</v>
      </c>
      <c r="I449" s="85" t="str">
        <f t="shared" si="816"/>
        <v>3,8</v>
      </c>
      <c r="J449" s="85" t="str">
        <f t="shared" si="816"/>
        <v>3,7</v>
      </c>
      <c r="K449" s="16" t="e">
        <f t="shared" si="801"/>
        <v>#DIV/0!</v>
      </c>
      <c r="L449" s="16">
        <f t="shared" si="802"/>
        <v>220</v>
      </c>
      <c r="M449" s="16">
        <f t="shared" si="806"/>
        <v>250</v>
      </c>
      <c r="N449" s="82"/>
      <c r="O449" s="87" t="s">
        <v>94</v>
      </c>
      <c r="P449" s="84">
        <f t="shared" ref="P449:S449" si="817">P423</f>
        <v>3</v>
      </c>
      <c r="Q449" s="84" t="str">
        <f t="shared" si="817"/>
        <v>2,9</v>
      </c>
      <c r="R449" s="84" t="str">
        <f t="shared" si="817"/>
        <v>2,8</v>
      </c>
      <c r="S449" s="84" t="str">
        <f t="shared" si="817"/>
        <v>2,7</v>
      </c>
      <c r="T449" s="16" t="e">
        <f t="shared" si="804"/>
        <v>#DIV/0!</v>
      </c>
      <c r="U449" s="16">
        <f t="shared" si="808"/>
        <v>200</v>
      </c>
      <c r="V449" s="16">
        <f t="shared" si="809"/>
        <v>250</v>
      </c>
      <c r="W449" s="82"/>
      <c r="X449" s="102" t="s">
        <v>95</v>
      </c>
      <c r="Y449" s="101">
        <f t="shared" si="797"/>
        <v>13.7</v>
      </c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6"/>
      <c r="BW449" s="16"/>
      <c r="BX449" s="16"/>
      <c r="BY449" s="16"/>
      <c r="BZ449" s="16"/>
      <c r="CA449" s="16"/>
      <c r="CB449" s="16"/>
      <c r="CC449" s="16"/>
      <c r="CD449" s="16"/>
      <c r="CE449" s="16"/>
      <c r="CF449" s="16"/>
      <c r="CG449" s="16"/>
      <c r="CH449" s="16"/>
      <c r="CI449" s="16"/>
      <c r="CJ449" s="16"/>
      <c r="CK449" s="16"/>
      <c r="CL449" s="16"/>
      <c r="CM449" s="16"/>
      <c r="CN449" s="16"/>
      <c r="CO449" s="16"/>
      <c r="CP449" s="16"/>
      <c r="CQ449" s="16"/>
      <c r="CR449" s="16"/>
      <c r="CS449" s="16"/>
      <c r="CT449" s="16"/>
      <c r="CU449" s="16"/>
      <c r="CV449" s="16"/>
      <c r="CW449" s="16"/>
      <c r="CX449" s="16"/>
      <c r="CY449" s="16"/>
    </row>
    <row r="450" spans="1:103" ht="15.75" hidden="1">
      <c r="A450" s="3" t="e">
        <f t="shared" si="798"/>
        <v>#DIV/0!</v>
      </c>
      <c r="B450" s="3">
        <f t="shared" si="794"/>
        <v>190</v>
      </c>
      <c r="C450" s="3">
        <f t="shared" si="799"/>
        <v>200</v>
      </c>
      <c r="D450" s="16"/>
      <c r="E450" s="16"/>
      <c r="F450" s="87" t="s">
        <v>99</v>
      </c>
      <c r="G450" s="85" t="str">
        <f t="shared" ref="G450:J450" si="818">G424</f>
        <v>4,1</v>
      </c>
      <c r="H450" s="85">
        <f t="shared" si="818"/>
        <v>4</v>
      </c>
      <c r="I450" s="85" t="str">
        <f t="shared" si="818"/>
        <v>3,9</v>
      </c>
      <c r="J450" s="85" t="str">
        <f t="shared" si="818"/>
        <v>3,8</v>
      </c>
      <c r="K450" s="16" t="e">
        <f t="shared" si="801"/>
        <v>#DIV/0!</v>
      </c>
      <c r="L450" s="16">
        <f t="shared" si="802"/>
        <v>200</v>
      </c>
      <c r="M450" s="16">
        <f t="shared" si="806"/>
        <v>220</v>
      </c>
      <c r="N450" s="82"/>
      <c r="O450" s="87" t="s">
        <v>98</v>
      </c>
      <c r="P450" s="84" t="str">
        <f t="shared" ref="P450:S450" si="819">P424</f>
        <v>3,1</v>
      </c>
      <c r="Q450" s="84">
        <f t="shared" si="819"/>
        <v>3</v>
      </c>
      <c r="R450" s="84" t="str">
        <f t="shared" si="819"/>
        <v>2,9</v>
      </c>
      <c r="S450" s="84" t="str">
        <f t="shared" si="819"/>
        <v>2,8</v>
      </c>
      <c r="T450" s="16" t="e">
        <f t="shared" si="804"/>
        <v>#DIV/0!</v>
      </c>
      <c r="U450" s="16">
        <f t="shared" si="808"/>
        <v>190</v>
      </c>
      <c r="V450" s="16">
        <f t="shared" si="809"/>
        <v>200</v>
      </c>
      <c r="W450" s="82"/>
      <c r="X450" s="102" t="s">
        <v>99</v>
      </c>
      <c r="Y450" s="101">
        <f t="shared" si="797"/>
        <v>13.8</v>
      </c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6"/>
      <c r="BW450" s="16"/>
      <c r="BX450" s="16"/>
      <c r="BY450" s="16"/>
      <c r="BZ450" s="16"/>
      <c r="CA450" s="16"/>
      <c r="CB450" s="16"/>
      <c r="CC450" s="16"/>
      <c r="CD450" s="16"/>
      <c r="CE450" s="16"/>
      <c r="CF450" s="16"/>
      <c r="CG450" s="16"/>
      <c r="CH450" s="16"/>
      <c r="CI450" s="16"/>
      <c r="CJ450" s="16"/>
      <c r="CK450" s="16"/>
      <c r="CL450" s="16"/>
      <c r="CM450" s="16"/>
      <c r="CN450" s="16"/>
      <c r="CO450" s="16"/>
      <c r="CP450" s="16"/>
      <c r="CQ450" s="16"/>
      <c r="CR450" s="16"/>
      <c r="CS450" s="16"/>
      <c r="CT450" s="16"/>
      <c r="CU450" s="16"/>
      <c r="CV450" s="16"/>
      <c r="CW450" s="16"/>
      <c r="CX450" s="16"/>
      <c r="CY450" s="16"/>
    </row>
    <row r="451" spans="1:103" ht="15.75" hidden="1">
      <c r="A451" s="3" t="e">
        <f t="shared" si="798"/>
        <v>#DIV/0!</v>
      </c>
      <c r="B451" s="3">
        <f t="shared" si="794"/>
        <v>180</v>
      </c>
      <c r="C451" s="3">
        <f t="shared" si="799"/>
        <v>190</v>
      </c>
      <c r="D451" s="16"/>
      <c r="E451" s="16"/>
      <c r="F451" s="87" t="s">
        <v>102</v>
      </c>
      <c r="G451" s="85" t="str">
        <f t="shared" ref="G451:J451" si="820">G425</f>
        <v>4,2</v>
      </c>
      <c r="H451" s="85" t="str">
        <f t="shared" si="820"/>
        <v>4,1</v>
      </c>
      <c r="I451" s="85">
        <f t="shared" si="820"/>
        <v>4</v>
      </c>
      <c r="J451" s="85" t="str">
        <f t="shared" si="820"/>
        <v>3,9</v>
      </c>
      <c r="K451" s="16" t="e">
        <f t="shared" si="801"/>
        <v>#DIV/0!</v>
      </c>
      <c r="L451" s="16">
        <f t="shared" si="802"/>
        <v>190</v>
      </c>
      <c r="M451" s="16">
        <f t="shared" si="806"/>
        <v>200</v>
      </c>
      <c r="N451" s="82"/>
      <c r="O451" s="87" t="s">
        <v>99</v>
      </c>
      <c r="P451" s="84" t="str">
        <f t="shared" ref="P451:S451" si="821">P425</f>
        <v>3,2</v>
      </c>
      <c r="Q451" s="84" t="str">
        <f t="shared" si="821"/>
        <v>3,1</v>
      </c>
      <c r="R451" s="84">
        <f t="shared" si="821"/>
        <v>3</v>
      </c>
      <c r="S451" s="84" t="str">
        <f t="shared" si="821"/>
        <v>2,9</v>
      </c>
      <c r="T451" s="16" t="e">
        <f t="shared" si="804"/>
        <v>#DIV/0!</v>
      </c>
      <c r="U451" s="16">
        <f t="shared" si="808"/>
        <v>180</v>
      </c>
      <c r="V451" s="16">
        <f t="shared" si="809"/>
        <v>190</v>
      </c>
      <c r="W451" s="82"/>
      <c r="X451" s="102" t="s">
        <v>102</v>
      </c>
      <c r="Y451" s="101">
        <f t="shared" si="797"/>
        <v>13.9</v>
      </c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6"/>
      <c r="BW451" s="16"/>
      <c r="BX451" s="16"/>
      <c r="BY451" s="16"/>
      <c r="BZ451" s="16"/>
      <c r="CA451" s="16"/>
      <c r="CB451" s="16"/>
      <c r="CC451" s="16"/>
      <c r="CD451" s="16"/>
      <c r="CE451" s="16"/>
      <c r="CF451" s="16"/>
      <c r="CG451" s="16"/>
      <c r="CH451" s="16"/>
      <c r="CI451" s="16"/>
      <c r="CJ451" s="16"/>
      <c r="CK451" s="16"/>
      <c r="CL451" s="16"/>
      <c r="CM451" s="16"/>
      <c r="CN451" s="16"/>
      <c r="CO451" s="16"/>
      <c r="CP451" s="16"/>
      <c r="CQ451" s="16"/>
      <c r="CR451" s="16"/>
      <c r="CS451" s="16"/>
      <c r="CT451" s="16"/>
      <c r="CU451" s="16"/>
      <c r="CV451" s="16"/>
      <c r="CW451" s="16"/>
      <c r="CX451" s="16"/>
      <c r="CY451" s="16"/>
    </row>
    <row r="452" spans="1:103" ht="15.75" hidden="1">
      <c r="A452" s="3" t="e">
        <f t="shared" si="798"/>
        <v>#DIV/0!</v>
      </c>
      <c r="B452" s="3">
        <f t="shared" si="794"/>
        <v>170</v>
      </c>
      <c r="C452" s="3">
        <f t="shared" si="799"/>
        <v>180</v>
      </c>
      <c r="D452" s="16"/>
      <c r="E452" s="16"/>
      <c r="F452" s="87" t="s">
        <v>105</v>
      </c>
      <c r="G452" s="85" t="str">
        <f t="shared" ref="G452:J452" si="822">G426</f>
        <v>4,3</v>
      </c>
      <c r="H452" s="85" t="str">
        <f t="shared" si="822"/>
        <v>4,2</v>
      </c>
      <c r="I452" s="85" t="str">
        <f t="shared" si="822"/>
        <v>4,1</v>
      </c>
      <c r="J452" s="85">
        <f t="shared" si="822"/>
        <v>4</v>
      </c>
      <c r="K452" s="16" t="e">
        <f t="shared" si="801"/>
        <v>#DIV/0!</v>
      </c>
      <c r="L452" s="16">
        <f t="shared" si="802"/>
        <v>180</v>
      </c>
      <c r="M452" s="16">
        <f t="shared" si="806"/>
        <v>190</v>
      </c>
      <c r="N452" s="82"/>
      <c r="O452" s="87" t="s">
        <v>102</v>
      </c>
      <c r="P452" s="84" t="str">
        <f t="shared" ref="P452:S452" si="823">P426</f>
        <v>3,3</v>
      </c>
      <c r="Q452" s="84" t="str">
        <f t="shared" si="823"/>
        <v>3,2</v>
      </c>
      <c r="R452" s="84" t="str">
        <f t="shared" si="823"/>
        <v>3,1</v>
      </c>
      <c r="S452" s="84">
        <f t="shared" si="823"/>
        <v>3</v>
      </c>
      <c r="T452" s="16" t="e">
        <f t="shared" si="804"/>
        <v>#DIV/0!</v>
      </c>
      <c r="U452" s="16">
        <f t="shared" si="808"/>
        <v>170</v>
      </c>
      <c r="V452" s="16">
        <f t="shared" si="809"/>
        <v>180</v>
      </c>
      <c r="W452" s="82"/>
      <c r="X452" s="102" t="s">
        <v>105</v>
      </c>
      <c r="Y452" s="101">
        <f t="shared" si="797"/>
        <v>14</v>
      </c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6"/>
      <c r="BZ452" s="16"/>
      <c r="CA452" s="16"/>
      <c r="CB452" s="16"/>
      <c r="CC452" s="16"/>
      <c r="CD452" s="16"/>
      <c r="CE452" s="16"/>
      <c r="CF452" s="16"/>
      <c r="CG452" s="16"/>
      <c r="CH452" s="16"/>
      <c r="CI452" s="16"/>
      <c r="CJ452" s="16"/>
      <c r="CK452" s="16"/>
      <c r="CL452" s="16"/>
      <c r="CM452" s="16"/>
      <c r="CN452" s="16"/>
      <c r="CO452" s="16"/>
      <c r="CP452" s="16"/>
      <c r="CQ452" s="16"/>
      <c r="CR452" s="16"/>
      <c r="CS452" s="16"/>
      <c r="CT452" s="16"/>
      <c r="CU452" s="16"/>
      <c r="CV452" s="16"/>
      <c r="CW452" s="16"/>
      <c r="CX452" s="16"/>
      <c r="CY452" s="16"/>
    </row>
    <row r="453" spans="1:103" ht="15.75" hidden="1">
      <c r="A453" s="3" t="e">
        <f t="shared" si="798"/>
        <v>#DIV/0!</v>
      </c>
      <c r="B453" s="3">
        <f t="shared" si="794"/>
        <v>160</v>
      </c>
      <c r="C453" s="3">
        <f t="shared" si="799"/>
        <v>170</v>
      </c>
      <c r="D453" s="16"/>
      <c r="E453" s="16"/>
      <c r="F453" s="87" t="s">
        <v>108</v>
      </c>
      <c r="G453" s="85" t="str">
        <f t="shared" ref="G453:J453" si="824">G427</f>
        <v>4,4</v>
      </c>
      <c r="H453" s="85" t="str">
        <f t="shared" si="824"/>
        <v>4,3</v>
      </c>
      <c r="I453" s="85" t="str">
        <f t="shared" si="824"/>
        <v>4,2</v>
      </c>
      <c r="J453" s="85" t="str">
        <f t="shared" si="824"/>
        <v>4,1</v>
      </c>
      <c r="K453" s="16" t="e">
        <f t="shared" si="801"/>
        <v>#DIV/0!</v>
      </c>
      <c r="L453" s="16">
        <f t="shared" si="802"/>
        <v>170</v>
      </c>
      <c r="M453" s="16">
        <f t="shared" si="806"/>
        <v>180</v>
      </c>
      <c r="N453" s="82"/>
      <c r="O453" s="87" t="s">
        <v>105</v>
      </c>
      <c r="P453" s="84" t="str">
        <f t="shared" ref="P453:S453" si="825">P427</f>
        <v>3,4</v>
      </c>
      <c r="Q453" s="84" t="str">
        <f t="shared" si="825"/>
        <v>3,3</v>
      </c>
      <c r="R453" s="84" t="str">
        <f t="shared" si="825"/>
        <v>3,2</v>
      </c>
      <c r="S453" s="84" t="str">
        <f t="shared" si="825"/>
        <v>3,1</v>
      </c>
      <c r="T453" s="16" t="e">
        <f t="shared" si="804"/>
        <v>#DIV/0!</v>
      </c>
      <c r="U453" s="16">
        <f t="shared" si="808"/>
        <v>160</v>
      </c>
      <c r="V453" s="16">
        <f t="shared" si="809"/>
        <v>170</v>
      </c>
      <c r="W453" s="82"/>
      <c r="X453" s="102" t="s">
        <v>108</v>
      </c>
      <c r="Y453" s="101">
        <f t="shared" si="797"/>
        <v>14.1</v>
      </c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  <c r="BY453" s="16"/>
      <c r="BZ453" s="16"/>
      <c r="CA453" s="16"/>
      <c r="CB453" s="16"/>
      <c r="CC453" s="16"/>
      <c r="CD453" s="16"/>
      <c r="CE453" s="16"/>
      <c r="CF453" s="16"/>
      <c r="CG453" s="16"/>
      <c r="CH453" s="16"/>
      <c r="CI453" s="16"/>
      <c r="CJ453" s="16"/>
      <c r="CK453" s="16"/>
      <c r="CL453" s="16"/>
      <c r="CM453" s="16"/>
      <c r="CN453" s="16"/>
      <c r="CO453" s="16"/>
      <c r="CP453" s="16"/>
      <c r="CQ453" s="16"/>
      <c r="CR453" s="16"/>
      <c r="CS453" s="16"/>
      <c r="CT453" s="16"/>
      <c r="CU453" s="16"/>
      <c r="CV453" s="16"/>
      <c r="CW453" s="16"/>
      <c r="CX453" s="16"/>
      <c r="CY453" s="16"/>
    </row>
    <row r="454" spans="1:103" ht="15.75" hidden="1">
      <c r="A454" s="3" t="e">
        <f t="shared" si="798"/>
        <v>#DIV/0!</v>
      </c>
      <c r="B454" s="3">
        <f t="shared" si="794"/>
        <v>150</v>
      </c>
      <c r="C454" s="3">
        <f t="shared" si="799"/>
        <v>160</v>
      </c>
      <c r="D454" s="16"/>
      <c r="E454" s="16"/>
      <c r="F454" s="87" t="s">
        <v>111</v>
      </c>
      <c r="G454" s="85" t="str">
        <f t="shared" ref="G454:J454" si="826">G428</f>
        <v>4,5</v>
      </c>
      <c r="H454" s="85" t="str">
        <f t="shared" si="826"/>
        <v>4,4</v>
      </c>
      <c r="I454" s="85" t="str">
        <f t="shared" si="826"/>
        <v>4,3</v>
      </c>
      <c r="J454" s="85" t="str">
        <f t="shared" si="826"/>
        <v>4,2</v>
      </c>
      <c r="K454" s="16" t="e">
        <f t="shared" si="801"/>
        <v>#DIV/0!</v>
      </c>
      <c r="L454" s="16">
        <f t="shared" si="802"/>
        <v>160</v>
      </c>
      <c r="M454" s="16">
        <f t="shared" si="806"/>
        <v>170</v>
      </c>
      <c r="N454" s="82"/>
      <c r="O454" s="87" t="s">
        <v>108</v>
      </c>
      <c r="P454" s="84" t="str">
        <f t="shared" ref="P454:S454" si="827">P428</f>
        <v>3,5</v>
      </c>
      <c r="Q454" s="84" t="str">
        <f t="shared" si="827"/>
        <v>3,4</v>
      </c>
      <c r="R454" s="84" t="str">
        <f t="shared" si="827"/>
        <v>3,3</v>
      </c>
      <c r="S454" s="84" t="str">
        <f t="shared" si="827"/>
        <v>3,2</v>
      </c>
      <c r="T454" s="16" t="e">
        <f t="shared" si="804"/>
        <v>#DIV/0!</v>
      </c>
      <c r="U454" s="16">
        <f t="shared" si="808"/>
        <v>150</v>
      </c>
      <c r="V454" s="16">
        <f t="shared" si="809"/>
        <v>160</v>
      </c>
      <c r="W454" s="82"/>
      <c r="X454" s="102" t="s">
        <v>111</v>
      </c>
      <c r="Y454" s="101">
        <f t="shared" si="797"/>
        <v>14.2</v>
      </c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6"/>
      <c r="BW454" s="16"/>
      <c r="BX454" s="16"/>
      <c r="BY454" s="16"/>
      <c r="BZ454" s="16"/>
      <c r="CA454" s="16"/>
      <c r="CB454" s="16"/>
      <c r="CC454" s="16"/>
      <c r="CD454" s="16"/>
      <c r="CE454" s="16"/>
      <c r="CF454" s="16"/>
      <c r="CG454" s="16"/>
      <c r="CH454" s="16"/>
      <c r="CI454" s="16"/>
      <c r="CJ454" s="16"/>
      <c r="CK454" s="16"/>
      <c r="CL454" s="16"/>
      <c r="CM454" s="16"/>
      <c r="CN454" s="16"/>
      <c r="CO454" s="16"/>
      <c r="CP454" s="16"/>
      <c r="CQ454" s="16"/>
      <c r="CR454" s="16"/>
      <c r="CS454" s="16"/>
      <c r="CT454" s="16"/>
      <c r="CU454" s="16"/>
      <c r="CV454" s="16"/>
      <c r="CW454" s="16"/>
      <c r="CX454" s="16"/>
      <c r="CY454" s="16"/>
    </row>
    <row r="455" spans="1:103" ht="15.75" hidden="1">
      <c r="A455" s="3" t="e">
        <f t="shared" si="798"/>
        <v>#DIV/0!</v>
      </c>
      <c r="B455" s="3">
        <f t="shared" si="794"/>
        <v>140</v>
      </c>
      <c r="C455" s="3">
        <f t="shared" si="799"/>
        <v>150</v>
      </c>
      <c r="D455" s="16"/>
      <c r="E455" s="16"/>
      <c r="F455" s="87" t="s">
        <v>114</v>
      </c>
      <c r="G455" s="85" t="str">
        <f t="shared" ref="G455:J455" si="828">G429</f>
        <v>4,6</v>
      </c>
      <c r="H455" s="85" t="str">
        <f t="shared" si="828"/>
        <v>4,5</v>
      </c>
      <c r="I455" s="85" t="str">
        <f t="shared" si="828"/>
        <v>4,4</v>
      </c>
      <c r="J455" s="85" t="str">
        <f t="shared" si="828"/>
        <v>4,3</v>
      </c>
      <c r="K455" s="16" t="e">
        <f t="shared" si="801"/>
        <v>#DIV/0!</v>
      </c>
      <c r="L455" s="16">
        <f t="shared" si="802"/>
        <v>150</v>
      </c>
      <c r="M455" s="16">
        <f t="shared" si="806"/>
        <v>160</v>
      </c>
      <c r="N455" s="82"/>
      <c r="O455" s="87" t="s">
        <v>111</v>
      </c>
      <c r="P455" s="84" t="str">
        <f t="shared" ref="P455:S455" si="829">P429</f>
        <v>3,6</v>
      </c>
      <c r="Q455" s="84" t="str">
        <f t="shared" si="829"/>
        <v>3,5</v>
      </c>
      <c r="R455" s="84" t="str">
        <f t="shared" si="829"/>
        <v>3,4</v>
      </c>
      <c r="S455" s="84" t="str">
        <f t="shared" si="829"/>
        <v>3,3</v>
      </c>
      <c r="T455" s="16" t="e">
        <f t="shared" si="804"/>
        <v>#DIV/0!</v>
      </c>
      <c r="U455" s="16">
        <f t="shared" si="808"/>
        <v>140</v>
      </c>
      <c r="V455" s="16">
        <f t="shared" si="809"/>
        <v>150</v>
      </c>
      <c r="W455" s="82"/>
      <c r="X455" s="102" t="s">
        <v>114</v>
      </c>
      <c r="Y455" s="101">
        <f t="shared" si="797"/>
        <v>14.3</v>
      </c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6"/>
      <c r="BW455" s="16"/>
      <c r="BX455" s="16"/>
      <c r="BY455" s="16"/>
      <c r="BZ455" s="16"/>
      <c r="CA455" s="16"/>
      <c r="CB455" s="16"/>
      <c r="CC455" s="16"/>
      <c r="CD455" s="16"/>
      <c r="CE455" s="16"/>
      <c r="CF455" s="16"/>
      <c r="CG455" s="16"/>
      <c r="CH455" s="16"/>
      <c r="CI455" s="16"/>
      <c r="CJ455" s="16"/>
      <c r="CK455" s="16"/>
      <c r="CL455" s="16"/>
      <c r="CM455" s="16"/>
      <c r="CN455" s="16"/>
      <c r="CO455" s="16"/>
      <c r="CP455" s="16"/>
      <c r="CQ455" s="16"/>
      <c r="CR455" s="16"/>
      <c r="CS455" s="16"/>
      <c r="CT455" s="16"/>
      <c r="CU455" s="16"/>
      <c r="CV455" s="16"/>
      <c r="CW455" s="16"/>
      <c r="CX455" s="16"/>
      <c r="CY455" s="16"/>
    </row>
    <row r="456" spans="1:103" ht="15.75" hidden="1">
      <c r="A456" s="3" t="e">
        <f t="shared" si="798"/>
        <v>#DIV/0!</v>
      </c>
      <c r="B456" s="3">
        <f t="shared" si="794"/>
        <v>130</v>
      </c>
      <c r="C456" s="3">
        <f t="shared" si="799"/>
        <v>140</v>
      </c>
      <c r="D456" s="16"/>
      <c r="E456" s="16"/>
      <c r="F456" s="87" t="s">
        <v>117</v>
      </c>
      <c r="G456" s="85" t="str">
        <f t="shared" ref="G456:J456" si="830">G430</f>
        <v>4,7</v>
      </c>
      <c r="H456" s="85" t="str">
        <f t="shared" si="830"/>
        <v>4,6</v>
      </c>
      <c r="I456" s="85" t="str">
        <f t="shared" si="830"/>
        <v>4,5</v>
      </c>
      <c r="J456" s="85" t="str">
        <f t="shared" si="830"/>
        <v>4,4</v>
      </c>
      <c r="K456" s="16" t="e">
        <f t="shared" si="801"/>
        <v>#DIV/0!</v>
      </c>
      <c r="L456" s="16">
        <f t="shared" si="802"/>
        <v>140</v>
      </c>
      <c r="M456" s="16">
        <f t="shared" si="806"/>
        <v>150</v>
      </c>
      <c r="N456" s="82"/>
      <c r="O456" s="87" t="s">
        <v>114</v>
      </c>
      <c r="P456" s="84" t="str">
        <f t="shared" ref="P456:S456" si="831">P430</f>
        <v>3,7</v>
      </c>
      <c r="Q456" s="84" t="str">
        <f t="shared" si="831"/>
        <v>3,6</v>
      </c>
      <c r="R456" s="84" t="str">
        <f t="shared" si="831"/>
        <v>3,5</v>
      </c>
      <c r="S456" s="84" t="str">
        <f t="shared" si="831"/>
        <v>3,4</v>
      </c>
      <c r="T456" s="16" t="e">
        <f t="shared" si="804"/>
        <v>#DIV/0!</v>
      </c>
      <c r="U456" s="16">
        <f t="shared" si="808"/>
        <v>130</v>
      </c>
      <c r="V456" s="16">
        <f t="shared" si="809"/>
        <v>140</v>
      </c>
      <c r="W456" s="82"/>
      <c r="X456" s="102" t="s">
        <v>117</v>
      </c>
      <c r="Y456" s="101">
        <f t="shared" si="797"/>
        <v>14.4</v>
      </c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6"/>
      <c r="BW456" s="16"/>
      <c r="BX456" s="16"/>
      <c r="BY456" s="16"/>
      <c r="BZ456" s="16"/>
      <c r="CA456" s="16"/>
      <c r="CB456" s="16"/>
      <c r="CC456" s="16"/>
      <c r="CD456" s="16"/>
      <c r="CE456" s="16"/>
      <c r="CF456" s="16"/>
      <c r="CG456" s="16"/>
      <c r="CH456" s="16"/>
      <c r="CI456" s="16"/>
      <c r="CJ456" s="16"/>
      <c r="CK456" s="16"/>
      <c r="CL456" s="16"/>
      <c r="CM456" s="16"/>
      <c r="CN456" s="16"/>
      <c r="CO456" s="16"/>
      <c r="CP456" s="16"/>
      <c r="CQ456" s="16"/>
      <c r="CR456" s="16"/>
      <c r="CS456" s="16"/>
      <c r="CT456" s="16"/>
      <c r="CU456" s="16"/>
      <c r="CV456" s="16"/>
      <c r="CW456" s="16"/>
      <c r="CX456" s="16"/>
      <c r="CY456" s="16"/>
    </row>
    <row r="457" spans="1:103" ht="15.75" hidden="1">
      <c r="A457" s="3" t="e">
        <f t="shared" si="798"/>
        <v>#DIV/0!</v>
      </c>
      <c r="B457" s="3">
        <f t="shared" si="794"/>
        <v>120</v>
      </c>
      <c r="C457" s="3">
        <f t="shared" si="799"/>
        <v>130</v>
      </c>
      <c r="D457" s="16"/>
      <c r="E457" s="16"/>
      <c r="F457" s="87" t="s">
        <v>120</v>
      </c>
      <c r="G457" s="85" t="str">
        <f t="shared" ref="G457:J457" si="832">G431</f>
        <v>4,8</v>
      </c>
      <c r="H457" s="85" t="str">
        <f t="shared" si="832"/>
        <v>4,7</v>
      </c>
      <c r="I457" s="85" t="str">
        <f t="shared" si="832"/>
        <v>4,6</v>
      </c>
      <c r="J457" s="85" t="str">
        <f t="shared" si="832"/>
        <v>4,5</v>
      </c>
      <c r="K457" s="16" t="e">
        <f t="shared" si="801"/>
        <v>#DIV/0!</v>
      </c>
      <c r="L457" s="16">
        <f t="shared" si="802"/>
        <v>130</v>
      </c>
      <c r="M457" s="16">
        <f t="shared" si="806"/>
        <v>140</v>
      </c>
      <c r="N457" s="82"/>
      <c r="O457" s="87" t="s">
        <v>117</v>
      </c>
      <c r="P457" s="84" t="str">
        <f t="shared" ref="P457:S457" si="833">P431</f>
        <v>3,8</v>
      </c>
      <c r="Q457" s="84" t="str">
        <f t="shared" si="833"/>
        <v>3,7</v>
      </c>
      <c r="R457" s="84" t="str">
        <f t="shared" si="833"/>
        <v>3,6</v>
      </c>
      <c r="S457" s="84" t="str">
        <f t="shared" si="833"/>
        <v>3,5</v>
      </c>
      <c r="T457" s="16" t="e">
        <f t="shared" si="804"/>
        <v>#DIV/0!</v>
      </c>
      <c r="U457" s="16">
        <f t="shared" si="808"/>
        <v>120</v>
      </c>
      <c r="V457" s="16">
        <f t="shared" si="809"/>
        <v>130</v>
      </c>
      <c r="W457" s="82"/>
      <c r="X457" s="102" t="s">
        <v>120</v>
      </c>
      <c r="Y457" s="101">
        <f t="shared" si="797"/>
        <v>14.5</v>
      </c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  <c r="BY457" s="16"/>
      <c r="BZ457" s="16"/>
      <c r="CA457" s="16"/>
      <c r="CB457" s="16"/>
      <c r="CC457" s="16"/>
      <c r="CD457" s="16"/>
      <c r="CE457" s="16"/>
      <c r="CF457" s="16"/>
      <c r="CG457" s="16"/>
      <c r="CH457" s="16"/>
      <c r="CI457" s="16"/>
      <c r="CJ457" s="16"/>
      <c r="CK457" s="16"/>
      <c r="CL457" s="16"/>
      <c r="CM457" s="16"/>
      <c r="CN457" s="16"/>
      <c r="CO457" s="16"/>
      <c r="CP457" s="16"/>
      <c r="CQ457" s="16"/>
      <c r="CR457" s="16"/>
      <c r="CS457" s="16"/>
      <c r="CT457" s="16"/>
      <c r="CU457" s="16"/>
      <c r="CV457" s="16"/>
      <c r="CW457" s="16"/>
      <c r="CX457" s="16"/>
      <c r="CY457" s="16"/>
    </row>
    <row r="458" spans="1:103" ht="15.75" hidden="1">
      <c r="A458" s="3" t="e">
        <f t="shared" si="798"/>
        <v>#DIV/0!</v>
      </c>
      <c r="B458" s="3">
        <f t="shared" si="794"/>
        <v>110</v>
      </c>
      <c r="C458" s="3">
        <f t="shared" si="799"/>
        <v>120</v>
      </c>
      <c r="D458" s="16"/>
      <c r="E458" s="16"/>
      <c r="F458" s="87" t="s">
        <v>123</v>
      </c>
      <c r="G458" s="85" t="str">
        <f t="shared" ref="G458:J458" si="834">G432</f>
        <v>4,9</v>
      </c>
      <c r="H458" s="85" t="str">
        <f t="shared" si="834"/>
        <v>4,8</v>
      </c>
      <c r="I458" s="85" t="str">
        <f t="shared" si="834"/>
        <v>4,7</v>
      </c>
      <c r="J458" s="85" t="str">
        <f t="shared" si="834"/>
        <v>4,6</v>
      </c>
      <c r="K458" s="16" t="e">
        <f t="shared" si="801"/>
        <v>#DIV/0!</v>
      </c>
      <c r="L458" s="16">
        <f t="shared" si="802"/>
        <v>120</v>
      </c>
      <c r="M458" s="16">
        <f t="shared" si="806"/>
        <v>130</v>
      </c>
      <c r="N458" s="82"/>
      <c r="O458" s="87" t="s">
        <v>120</v>
      </c>
      <c r="P458" s="84" t="str">
        <f t="shared" ref="P458:S458" si="835">P432</f>
        <v>3,9</v>
      </c>
      <c r="Q458" s="84" t="str">
        <f t="shared" si="835"/>
        <v>3,8</v>
      </c>
      <c r="R458" s="84" t="str">
        <f t="shared" si="835"/>
        <v>3,7</v>
      </c>
      <c r="S458" s="84" t="str">
        <f t="shared" si="835"/>
        <v>3,6</v>
      </c>
      <c r="T458" s="16" t="e">
        <f t="shared" si="804"/>
        <v>#DIV/0!</v>
      </c>
      <c r="U458" s="16">
        <f t="shared" si="808"/>
        <v>110</v>
      </c>
      <c r="V458" s="16">
        <f t="shared" si="809"/>
        <v>120</v>
      </c>
      <c r="W458" s="82"/>
      <c r="X458" s="102" t="s">
        <v>123</v>
      </c>
      <c r="Y458" s="101">
        <f t="shared" si="797"/>
        <v>14.6</v>
      </c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  <c r="BY458" s="16"/>
      <c r="BZ458" s="16"/>
      <c r="CA458" s="16"/>
      <c r="CB458" s="16"/>
      <c r="CC458" s="16"/>
      <c r="CD458" s="16"/>
      <c r="CE458" s="16"/>
      <c r="CF458" s="16"/>
      <c r="CG458" s="16"/>
      <c r="CH458" s="16"/>
      <c r="CI458" s="16"/>
      <c r="CJ458" s="16"/>
      <c r="CK458" s="16"/>
      <c r="CL458" s="16"/>
      <c r="CM458" s="16"/>
      <c r="CN458" s="16"/>
      <c r="CO458" s="16"/>
      <c r="CP458" s="16"/>
      <c r="CQ458" s="16"/>
      <c r="CR458" s="16"/>
      <c r="CS458" s="16"/>
      <c r="CT458" s="16"/>
      <c r="CU458" s="16"/>
      <c r="CV458" s="16"/>
      <c r="CW458" s="16"/>
      <c r="CX458" s="16"/>
      <c r="CY458" s="16"/>
    </row>
    <row r="459" spans="1:103" ht="15.75" hidden="1">
      <c r="A459" s="3" t="e">
        <f t="shared" si="798"/>
        <v>#DIV/0!</v>
      </c>
      <c r="B459" s="3">
        <f t="shared" si="794"/>
        <v>100</v>
      </c>
      <c r="C459" s="3">
        <f t="shared" si="799"/>
        <v>110</v>
      </c>
      <c r="D459" s="16"/>
      <c r="E459" s="16"/>
      <c r="F459" s="87" t="s">
        <v>125</v>
      </c>
      <c r="G459" s="85">
        <f t="shared" ref="G459:J459" si="836">G433</f>
        <v>5</v>
      </c>
      <c r="H459" s="85" t="str">
        <f t="shared" si="836"/>
        <v>4,9</v>
      </c>
      <c r="I459" s="85" t="str">
        <f t="shared" si="836"/>
        <v>4,8</v>
      </c>
      <c r="J459" s="85" t="str">
        <f t="shared" si="836"/>
        <v>4,7</v>
      </c>
      <c r="K459" s="16" t="e">
        <f t="shared" si="801"/>
        <v>#DIV/0!</v>
      </c>
      <c r="L459" s="16">
        <f t="shared" si="802"/>
        <v>110</v>
      </c>
      <c r="M459" s="16">
        <f t="shared" si="806"/>
        <v>120</v>
      </c>
      <c r="N459" s="82"/>
      <c r="O459" s="87" t="s">
        <v>123</v>
      </c>
      <c r="P459" s="84">
        <f t="shared" ref="P459:S459" si="837">P433</f>
        <v>4</v>
      </c>
      <c r="Q459" s="84" t="str">
        <f t="shared" si="837"/>
        <v>3,9</v>
      </c>
      <c r="R459" s="84" t="str">
        <f t="shared" si="837"/>
        <v>3,8</v>
      </c>
      <c r="S459" s="84" t="str">
        <f t="shared" si="837"/>
        <v>3,7</v>
      </c>
      <c r="T459" s="16" t="e">
        <f t="shared" si="804"/>
        <v>#DIV/0!</v>
      </c>
      <c r="U459" s="16">
        <f t="shared" si="808"/>
        <v>100</v>
      </c>
      <c r="V459" s="16">
        <f t="shared" si="809"/>
        <v>110</v>
      </c>
      <c r="W459" s="82"/>
      <c r="X459" s="102" t="s">
        <v>125</v>
      </c>
      <c r="Y459" s="101">
        <f t="shared" si="797"/>
        <v>14.7</v>
      </c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6"/>
      <c r="BW459" s="16"/>
      <c r="BX459" s="16"/>
      <c r="BY459" s="16"/>
      <c r="BZ459" s="16"/>
      <c r="CA459" s="16"/>
      <c r="CB459" s="16"/>
      <c r="CC459" s="16"/>
      <c r="CD459" s="16"/>
      <c r="CE459" s="16"/>
      <c r="CF459" s="16"/>
      <c r="CG459" s="16"/>
      <c r="CH459" s="16"/>
      <c r="CI459" s="16"/>
      <c r="CJ459" s="16"/>
      <c r="CK459" s="16"/>
      <c r="CL459" s="16"/>
      <c r="CM459" s="16"/>
      <c r="CN459" s="16"/>
      <c r="CO459" s="16"/>
      <c r="CP459" s="16"/>
      <c r="CQ459" s="16"/>
      <c r="CR459" s="16"/>
      <c r="CS459" s="16"/>
      <c r="CT459" s="16"/>
      <c r="CU459" s="16"/>
      <c r="CV459" s="16"/>
      <c r="CW459" s="16"/>
      <c r="CX459" s="16"/>
      <c r="CY459" s="16"/>
    </row>
    <row r="460" spans="1:103" ht="15.75" hidden="1">
      <c r="A460" s="3" t="e">
        <f>IF($AC$17&lt;B460,1)</f>
        <v>#DIV/0!</v>
      </c>
      <c r="B460" s="3">
        <f t="shared" si="794"/>
        <v>100</v>
      </c>
      <c r="D460" s="16"/>
      <c r="E460" s="16"/>
      <c r="F460" s="92" t="s">
        <v>126</v>
      </c>
      <c r="G460" s="85">
        <f t="shared" ref="G460:J460" si="838">G434</f>
        <v>550</v>
      </c>
      <c r="H460" s="85">
        <f t="shared" si="838"/>
        <v>540</v>
      </c>
      <c r="I460" s="85">
        <f t="shared" si="838"/>
        <v>530</v>
      </c>
      <c r="J460" s="85">
        <f t="shared" si="838"/>
        <v>520</v>
      </c>
      <c r="K460" s="16" t="e">
        <f t="shared" si="801"/>
        <v>#DIV/0!</v>
      </c>
      <c r="L460" s="16">
        <f t="shared" si="802"/>
        <v>100</v>
      </c>
      <c r="M460" s="16">
        <f t="shared" si="806"/>
        <v>110</v>
      </c>
      <c r="N460" s="91"/>
      <c r="O460" s="87" t="s">
        <v>125</v>
      </c>
      <c r="P460" s="84" t="str">
        <f t="shared" ref="P460:S460" si="839">P434</f>
        <v>4,1</v>
      </c>
      <c r="Q460" s="84">
        <f t="shared" si="839"/>
        <v>4</v>
      </c>
      <c r="R460" s="84" t="str">
        <f t="shared" si="839"/>
        <v>3,9</v>
      </c>
      <c r="S460" s="84" t="str">
        <f t="shared" si="839"/>
        <v>3,8</v>
      </c>
      <c r="T460" s="16" t="e">
        <f>IF($AC$17&lt;U460,1)</f>
        <v>#DIV/0!</v>
      </c>
      <c r="U460" s="16">
        <f t="shared" si="808"/>
        <v>100</v>
      </c>
      <c r="V460" s="16"/>
      <c r="W460" s="91"/>
      <c r="X460" s="103" t="s">
        <v>126</v>
      </c>
      <c r="Y460" s="101">
        <f t="shared" si="797"/>
        <v>15.7</v>
      </c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16"/>
      <c r="BX460" s="16"/>
      <c r="BY460" s="16"/>
      <c r="BZ460" s="16"/>
      <c r="CA460" s="16"/>
      <c r="CB460" s="16"/>
      <c r="CC460" s="16"/>
      <c r="CD460" s="16"/>
      <c r="CE460" s="16"/>
      <c r="CF460" s="16"/>
      <c r="CG460" s="16"/>
      <c r="CH460" s="16"/>
      <c r="CI460" s="16"/>
      <c r="CJ460" s="16"/>
      <c r="CK460" s="16"/>
      <c r="CL460" s="16"/>
      <c r="CM460" s="16"/>
      <c r="CN460" s="16"/>
      <c r="CO460" s="16"/>
      <c r="CP460" s="16"/>
      <c r="CQ460" s="16"/>
      <c r="CR460" s="16"/>
      <c r="CS460" s="16"/>
      <c r="CT460" s="16"/>
      <c r="CU460" s="16"/>
      <c r="CV460" s="16"/>
      <c r="CW460" s="16"/>
      <c r="CX460" s="16"/>
      <c r="CY460" s="16"/>
    </row>
    <row r="461" spans="1:103" ht="15.75" hidden="1">
      <c r="D461" s="16"/>
      <c r="E461" s="16"/>
      <c r="F461" s="16"/>
      <c r="G461" s="16"/>
      <c r="H461" s="16"/>
      <c r="I461" s="16"/>
      <c r="J461" s="16"/>
      <c r="K461" s="16" t="e">
        <f t="shared" si="801"/>
        <v>#DIV/0!</v>
      </c>
      <c r="L461" s="16">
        <f>LEFT(O461,2)*1</f>
        <v>50</v>
      </c>
      <c r="M461" s="16">
        <f t="shared" si="806"/>
        <v>100</v>
      </c>
      <c r="N461" s="16"/>
      <c r="O461" s="87" t="s">
        <v>127</v>
      </c>
      <c r="P461" s="84">
        <f t="shared" ref="P461:S461" si="840">P435</f>
        <v>470</v>
      </c>
      <c r="Q461" s="84">
        <f t="shared" si="840"/>
        <v>460</v>
      </c>
      <c r="R461" s="84">
        <f t="shared" si="840"/>
        <v>450</v>
      </c>
      <c r="S461" s="84">
        <f t="shared" si="840"/>
        <v>440</v>
      </c>
      <c r="T461" s="16"/>
      <c r="U461" s="16"/>
      <c r="V461" s="16"/>
      <c r="W461" s="16"/>
      <c r="X461" s="16"/>
      <c r="Y461" s="16"/>
      <c r="Z461" s="124"/>
      <c r="AA461" s="124"/>
      <c r="AB461" s="124"/>
      <c r="AC461" s="124"/>
      <c r="AD461" s="124"/>
      <c r="AE461" s="16"/>
      <c r="AF461" s="125"/>
      <c r="AG461" s="124"/>
      <c r="AH461" s="124"/>
      <c r="AI461" s="124"/>
      <c r="AJ461" s="124"/>
      <c r="AK461" s="124"/>
      <c r="AL461" s="124"/>
      <c r="AM461" s="124"/>
      <c r="AN461" s="124"/>
      <c r="AO461" s="124"/>
      <c r="AP461" s="124"/>
      <c r="AQ461" s="124"/>
      <c r="AR461" s="124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  <c r="BY461" s="16"/>
      <c r="BZ461" s="16"/>
      <c r="CA461" s="16"/>
      <c r="CB461" s="16"/>
      <c r="CC461" s="16"/>
      <c r="CD461" s="16"/>
      <c r="CE461" s="16"/>
      <c r="CF461" s="16"/>
      <c r="CG461" s="16"/>
      <c r="CH461" s="16"/>
      <c r="CI461" s="16"/>
      <c r="CJ461" s="16"/>
      <c r="CK461" s="16"/>
      <c r="CL461" s="16"/>
      <c r="CM461" s="16"/>
      <c r="CN461" s="16"/>
      <c r="CO461" s="16"/>
      <c r="CP461" s="16"/>
      <c r="CQ461" s="16"/>
      <c r="CR461" s="16"/>
      <c r="CS461" s="16"/>
      <c r="CT461" s="16"/>
      <c r="CU461" s="16"/>
      <c r="CV461" s="16"/>
      <c r="CW461" s="16"/>
      <c r="CX461" s="16"/>
      <c r="CY461" s="16"/>
    </row>
    <row r="462" spans="1:103" ht="15.75" hidden="1">
      <c r="D462" s="16"/>
      <c r="E462" s="16"/>
      <c r="F462" s="16"/>
      <c r="G462" s="16"/>
      <c r="H462" s="16"/>
      <c r="I462" s="16"/>
      <c r="J462" s="16"/>
      <c r="K462" s="16" t="e">
        <f>IF($AC$17&lt;L462,1)</f>
        <v>#DIV/0!</v>
      </c>
      <c r="L462" s="16">
        <f>LEFT(O462,3)*1</f>
        <v>50</v>
      </c>
      <c r="M462" s="16" t="e">
        <f t="shared" si="806"/>
        <v>#VALUE!</v>
      </c>
      <c r="N462" s="16"/>
      <c r="O462" s="92" t="s">
        <v>128</v>
      </c>
      <c r="P462" s="84">
        <f t="shared" ref="P462:S462" si="841">P436</f>
        <v>460</v>
      </c>
      <c r="Q462" s="84">
        <f t="shared" si="841"/>
        <v>450</v>
      </c>
      <c r="R462" s="84">
        <f t="shared" si="841"/>
        <v>400</v>
      </c>
      <c r="S462" s="84">
        <f t="shared" si="841"/>
        <v>390</v>
      </c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  <c r="BY462" s="16"/>
      <c r="BZ462" s="16"/>
      <c r="CA462" s="16"/>
      <c r="CB462" s="16"/>
      <c r="CC462" s="16"/>
      <c r="CD462" s="16"/>
      <c r="CE462" s="16"/>
      <c r="CF462" s="16"/>
      <c r="CG462" s="16"/>
      <c r="CH462" s="16"/>
      <c r="CI462" s="16"/>
      <c r="CJ462" s="16"/>
      <c r="CK462" s="16"/>
      <c r="CL462" s="16"/>
      <c r="CM462" s="16"/>
      <c r="CN462" s="16"/>
      <c r="CO462" s="16"/>
      <c r="CP462" s="16"/>
      <c r="CQ462" s="16"/>
      <c r="CR462" s="16"/>
      <c r="CS462" s="16"/>
      <c r="CT462" s="16"/>
      <c r="CU462" s="16"/>
      <c r="CV462" s="16"/>
      <c r="CW462" s="16"/>
      <c r="CX462" s="16"/>
      <c r="CY462" s="16"/>
    </row>
    <row r="463" spans="1:103" ht="15.75" hidden="1"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  <c r="CC463" s="16"/>
      <c r="CD463" s="16"/>
      <c r="CE463" s="16"/>
      <c r="CF463" s="16"/>
      <c r="CG463" s="16"/>
      <c r="CH463" s="16"/>
      <c r="CI463" s="16"/>
      <c r="CJ463" s="16"/>
      <c r="CK463" s="16"/>
      <c r="CL463" s="16"/>
      <c r="CM463" s="16"/>
      <c r="CN463" s="16"/>
      <c r="CO463" s="16"/>
      <c r="CP463" s="16"/>
      <c r="CQ463" s="16"/>
      <c r="CR463" s="16"/>
      <c r="CS463" s="16"/>
      <c r="CT463" s="16"/>
      <c r="CU463" s="16"/>
      <c r="CV463" s="16"/>
      <c r="CW463" s="16"/>
      <c r="CX463" s="16"/>
      <c r="CY463" s="16"/>
    </row>
    <row r="464" spans="1:103" ht="15.75" hidden="1">
      <c r="A464" s="3">
        <f>MAX(G464:J464)</f>
        <v>0</v>
      </c>
      <c r="B464" s="3">
        <f>B438+1</f>
        <v>18</v>
      </c>
      <c r="D464" s="16"/>
      <c r="E464" s="16"/>
      <c r="F464" s="43"/>
      <c r="G464" s="43">
        <f>IF(AND($AD$18&gt;=LEFT(G467,1)*1,$AD$18&lt;RIGHT(G467,3)*1),6,0)</f>
        <v>0</v>
      </c>
      <c r="H464" s="43">
        <f>IF(AND($AD$11&gt;=LEFT(H467,3)*1,$AD$11&lt;RIGHT(H467,4)*1),7,0)</f>
        <v>0</v>
      </c>
      <c r="I464" s="43">
        <f>IF(AND($AD$18&gt;=LEFT(I467,4)*1,$AD$18&lt;RIGHT(I467,5)*1),8,0)</f>
        <v>0</v>
      </c>
      <c r="J464" s="43">
        <f>IF($AD$18&gt;=10000,9,0)</f>
        <v>0</v>
      </c>
      <c r="K464" s="16">
        <f>MAX(P464:S464)</f>
        <v>0</v>
      </c>
      <c r="L464" s="16"/>
      <c r="M464" s="16"/>
      <c r="N464" s="16"/>
      <c r="O464" s="43"/>
      <c r="P464" s="43">
        <f>IF(AND($AD$18&gt;=LEFT(P467,1)*1,$AD$18&lt;RIGHT(P467,3)*1),6,0)</f>
        <v>0</v>
      </c>
      <c r="Q464" s="43">
        <f>IF(AND($AD$18&gt;=LEFT(Q467,3)*1,$AD$18&lt;RIGHT(Q467,4)*1),7,0)</f>
        <v>0</v>
      </c>
      <c r="R464" s="43">
        <f>IF(AND($AD$18&gt;=LEFT(R467,4)*1,$AD$18&lt;RIGHT(R467,5)*1),8,0)</f>
        <v>0</v>
      </c>
      <c r="S464" s="43">
        <f>IF($AD$18&gt;=10000,9,0)</f>
        <v>0</v>
      </c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6"/>
      <c r="BZ464" s="16"/>
      <c r="CA464" s="16"/>
      <c r="CB464" s="16"/>
      <c r="CC464" s="16"/>
      <c r="CD464" s="16"/>
      <c r="CE464" s="16"/>
      <c r="CF464" s="16"/>
      <c r="CG464" s="16"/>
      <c r="CH464" s="16"/>
      <c r="CI464" s="16"/>
      <c r="CJ464" s="16"/>
      <c r="CK464" s="16"/>
      <c r="CL464" s="16"/>
      <c r="CM464" s="16"/>
      <c r="CN464" s="16"/>
      <c r="CO464" s="16"/>
      <c r="CP464" s="16"/>
      <c r="CQ464" s="16"/>
      <c r="CR464" s="16"/>
      <c r="CS464" s="16"/>
      <c r="CT464" s="16"/>
      <c r="CU464" s="16"/>
      <c r="CV464" s="16"/>
      <c r="CW464" s="16"/>
      <c r="CX464" s="16"/>
      <c r="CY464" s="16"/>
    </row>
    <row r="465" spans="1:103" ht="36" hidden="1" customHeight="1">
      <c r="D465" s="16"/>
      <c r="E465" s="16"/>
      <c r="F465" s="95" t="s">
        <v>43</v>
      </c>
      <c r="G465" s="126" t="s">
        <v>49</v>
      </c>
      <c r="H465" s="127"/>
      <c r="I465" s="127"/>
      <c r="J465" s="128"/>
      <c r="K465" s="67"/>
      <c r="L465" s="67"/>
      <c r="M465" s="67"/>
      <c r="N465" s="68"/>
      <c r="O465" s="95" t="s">
        <v>44</v>
      </c>
      <c r="P465" s="126" t="s">
        <v>49</v>
      </c>
      <c r="Q465" s="127"/>
      <c r="R465" s="127"/>
      <c r="S465" s="128"/>
      <c r="T465" s="67"/>
      <c r="U465" s="67"/>
      <c r="V465" s="67"/>
      <c r="W465" s="68"/>
      <c r="X465" s="96" t="s">
        <v>45</v>
      </c>
      <c r="Y465" s="97" t="s">
        <v>49</v>
      </c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16"/>
      <c r="CB465" s="16"/>
      <c r="CC465" s="16"/>
      <c r="CD465" s="16"/>
      <c r="CE465" s="16"/>
      <c r="CF465" s="16"/>
      <c r="CG465" s="16"/>
      <c r="CH465" s="16"/>
      <c r="CI465" s="16"/>
      <c r="CJ465" s="16"/>
      <c r="CK465" s="16"/>
      <c r="CL465" s="16"/>
      <c r="CM465" s="16"/>
      <c r="CN465" s="16"/>
      <c r="CO465" s="16"/>
      <c r="CP465" s="16"/>
      <c r="CQ465" s="16"/>
      <c r="CR465" s="16"/>
      <c r="CS465" s="16"/>
      <c r="CT465" s="16"/>
      <c r="CU465" s="16"/>
      <c r="CV465" s="16"/>
      <c r="CW465" s="16"/>
      <c r="CX465" s="16"/>
      <c r="CY465" s="16"/>
    </row>
    <row r="466" spans="1:103" ht="15.75" hidden="1">
      <c r="D466" s="16"/>
      <c r="E466" s="16"/>
      <c r="F466" s="131" t="s">
        <v>50</v>
      </c>
      <c r="G466" s="121" t="s">
        <v>51</v>
      </c>
      <c r="H466" s="122"/>
      <c r="I466" s="122"/>
      <c r="J466" s="123"/>
      <c r="K466" s="71"/>
      <c r="L466" s="71"/>
      <c r="M466" s="71"/>
      <c r="N466" s="72"/>
      <c r="O466" s="131" t="s">
        <v>50</v>
      </c>
      <c r="P466" s="121" t="s">
        <v>51</v>
      </c>
      <c r="Q466" s="122"/>
      <c r="R466" s="122"/>
      <c r="S466" s="123"/>
      <c r="T466" s="71"/>
      <c r="U466" s="71"/>
      <c r="V466" s="71"/>
      <c r="W466" s="72"/>
      <c r="X466" s="129" t="s">
        <v>50</v>
      </c>
      <c r="Y466" s="98" t="s">
        <v>51</v>
      </c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6"/>
      <c r="BZ466" s="16"/>
      <c r="CA466" s="16"/>
      <c r="CB466" s="16"/>
      <c r="CC466" s="16"/>
      <c r="CD466" s="16"/>
      <c r="CE466" s="16"/>
      <c r="CF466" s="16"/>
      <c r="CG466" s="16"/>
      <c r="CH466" s="16"/>
      <c r="CI466" s="16"/>
      <c r="CJ466" s="16"/>
      <c r="CK466" s="16"/>
      <c r="CL466" s="16"/>
      <c r="CM466" s="16"/>
      <c r="CN466" s="16"/>
      <c r="CO466" s="16"/>
      <c r="CP466" s="16"/>
      <c r="CQ466" s="16"/>
      <c r="CR466" s="16"/>
      <c r="CS466" s="16"/>
      <c r="CT466" s="16"/>
      <c r="CU466" s="16"/>
      <c r="CV466" s="16"/>
      <c r="CW466" s="16"/>
      <c r="CX466" s="16"/>
      <c r="CY466" s="16"/>
    </row>
    <row r="467" spans="1:103" ht="15.75" hidden="1">
      <c r="D467" s="16"/>
      <c r="E467" s="16"/>
      <c r="F467" s="132"/>
      <c r="G467" s="77" t="s">
        <v>52</v>
      </c>
      <c r="H467" s="77" t="s">
        <v>53</v>
      </c>
      <c r="I467" s="77" t="s">
        <v>54</v>
      </c>
      <c r="J467" s="77" t="s">
        <v>55</v>
      </c>
      <c r="K467" s="75"/>
      <c r="L467" s="75"/>
      <c r="M467" s="75"/>
      <c r="N467" s="76"/>
      <c r="O467" s="132"/>
      <c r="P467" s="77" t="s">
        <v>52</v>
      </c>
      <c r="Q467" s="77" t="s">
        <v>53</v>
      </c>
      <c r="R467" s="77" t="s">
        <v>54</v>
      </c>
      <c r="S467" s="77" t="s">
        <v>55</v>
      </c>
      <c r="T467" s="75"/>
      <c r="U467" s="75"/>
      <c r="V467" s="75"/>
      <c r="W467" s="76"/>
      <c r="X467" s="130"/>
      <c r="Y467" s="99" t="s">
        <v>56</v>
      </c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  <c r="CC467" s="16"/>
      <c r="CD467" s="16"/>
      <c r="CE467" s="16"/>
      <c r="CF467" s="16"/>
      <c r="CG467" s="16"/>
      <c r="CH467" s="16"/>
      <c r="CI467" s="16"/>
      <c r="CJ467" s="16"/>
      <c r="CK467" s="16"/>
      <c r="CL467" s="16"/>
      <c r="CM467" s="16"/>
      <c r="CN467" s="16"/>
      <c r="CO467" s="16"/>
      <c r="CP467" s="16"/>
      <c r="CQ467" s="16"/>
      <c r="CR467" s="16"/>
      <c r="CS467" s="16"/>
      <c r="CT467" s="16"/>
      <c r="CU467" s="16"/>
      <c r="CV467" s="16"/>
      <c r="CW467" s="16"/>
      <c r="CX467" s="16"/>
      <c r="CY467" s="16"/>
    </row>
    <row r="468" spans="1:103" ht="15.75" hidden="1">
      <c r="A468" s="3" t="e">
        <f>IF($AC$18&gt;1000,1)</f>
        <v>#DIV/0!</v>
      </c>
      <c r="B468" s="3">
        <v>1000</v>
      </c>
      <c r="D468" s="16"/>
      <c r="E468" s="16"/>
      <c r="F468" s="83" t="s">
        <v>57</v>
      </c>
      <c r="G468" s="85" t="str">
        <f>G442</f>
        <v>3,3</v>
      </c>
      <c r="H468" s="85" t="str">
        <f t="shared" ref="H468:J468" si="842">H442</f>
        <v>3,2</v>
      </c>
      <c r="I468" s="85" t="str">
        <f t="shared" si="842"/>
        <v>3,1</v>
      </c>
      <c r="J468" s="85">
        <f t="shared" si="842"/>
        <v>3</v>
      </c>
      <c r="K468" s="16" t="e">
        <f>IF($AC$18&gt;1000,1)</f>
        <v>#DIV/0!</v>
      </c>
      <c r="L468" s="16">
        <v>1000</v>
      </c>
      <c r="M468" s="16"/>
      <c r="N468" s="82"/>
      <c r="O468" s="83" t="s">
        <v>57</v>
      </c>
      <c r="P468" s="84" t="str">
        <f>P442</f>
        <v>2,1</v>
      </c>
      <c r="Q468" s="84">
        <f t="shared" ref="Q468:S468" si="843">Q442</f>
        <v>2</v>
      </c>
      <c r="R468" s="84" t="str">
        <f t="shared" si="843"/>
        <v>1,9</v>
      </c>
      <c r="S468" s="84" t="str">
        <f t="shared" si="843"/>
        <v>1,8</v>
      </c>
      <c r="T468" s="16" t="e">
        <f>IF($AC$18&gt;1000,1)</f>
        <v>#DIV/0!</v>
      </c>
      <c r="U468" s="16">
        <v>1000</v>
      </c>
      <c r="V468" s="16"/>
      <c r="W468" s="82"/>
      <c r="X468" s="100" t="s">
        <v>57</v>
      </c>
      <c r="Y468" s="101">
        <f>Y442</f>
        <v>13.7</v>
      </c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  <c r="CC468" s="16"/>
      <c r="CD468" s="16"/>
      <c r="CE468" s="16"/>
      <c r="CF468" s="16"/>
      <c r="CG468" s="16"/>
      <c r="CH468" s="16"/>
      <c r="CI468" s="16"/>
      <c r="CJ468" s="16"/>
      <c r="CK468" s="16"/>
      <c r="CL468" s="16"/>
      <c r="CM468" s="16"/>
      <c r="CN468" s="16"/>
      <c r="CO468" s="16"/>
      <c r="CP468" s="16"/>
      <c r="CQ468" s="16"/>
      <c r="CR468" s="16"/>
      <c r="CS468" s="16"/>
      <c r="CT468" s="16"/>
      <c r="CU468" s="16"/>
      <c r="CV468" s="16"/>
      <c r="CW468" s="16"/>
      <c r="CX468" s="16"/>
      <c r="CY468" s="16"/>
    </row>
    <row r="469" spans="1:103" ht="15.75" hidden="1">
      <c r="A469" s="3" t="e">
        <f>IF(AND($AC$18&gt;=B469,$AC$18&lt;C469),1)</f>
        <v>#DIV/0!</v>
      </c>
      <c r="B469" s="3">
        <f t="shared" ref="B469:B486" si="844">LEFT(F469,3)*1</f>
        <v>800</v>
      </c>
      <c r="C469" s="3">
        <f>RIGHT(F469,4)*1</f>
        <v>1000</v>
      </c>
      <c r="D469" s="16"/>
      <c r="E469" s="16"/>
      <c r="F469" s="87" t="s">
        <v>66</v>
      </c>
      <c r="G469" s="85" t="str">
        <f t="shared" ref="G469:J469" si="845">G443</f>
        <v>3,4</v>
      </c>
      <c r="H469" s="85" t="str">
        <f t="shared" si="845"/>
        <v>3,3</v>
      </c>
      <c r="I469" s="85" t="str">
        <f t="shared" si="845"/>
        <v>3,2</v>
      </c>
      <c r="J469" s="85" t="str">
        <f t="shared" si="845"/>
        <v>3,1</v>
      </c>
      <c r="K469" s="16" t="e">
        <f>IF(AND($AC$18&gt;=L469,$AC$18&lt;M469),1)</f>
        <v>#DIV/0!</v>
      </c>
      <c r="L469" s="16">
        <f>LEFT(O469,3)*1</f>
        <v>800</v>
      </c>
      <c r="M469" s="16">
        <f>RIGHT(O469,4)*1</f>
        <v>1000</v>
      </c>
      <c r="N469" s="82"/>
      <c r="O469" s="87" t="s">
        <v>66</v>
      </c>
      <c r="P469" s="84" t="str">
        <f t="shared" ref="P469:S469" si="846">P443</f>
        <v>2,3</v>
      </c>
      <c r="Q469" s="84" t="str">
        <f t="shared" si="846"/>
        <v>2,2</v>
      </c>
      <c r="R469" s="84" t="str">
        <f t="shared" si="846"/>
        <v>2,1</v>
      </c>
      <c r="S469" s="84">
        <f t="shared" si="846"/>
        <v>2</v>
      </c>
      <c r="T469" s="16" t="e">
        <f>IF(AND($AC$18&gt;=U469,$AC$18&lt;V469),1)</f>
        <v>#DIV/0!</v>
      </c>
      <c r="U469" s="16">
        <f>LEFT(X469,3)*1</f>
        <v>800</v>
      </c>
      <c r="V469" s="16">
        <f>RIGHT(X469,4)*1</f>
        <v>1000</v>
      </c>
      <c r="W469" s="82"/>
      <c r="X469" s="102" t="s">
        <v>66</v>
      </c>
      <c r="Y469" s="101">
        <f t="shared" ref="Y469:Y486" si="847">Y443</f>
        <v>13.7</v>
      </c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  <c r="CC469" s="16"/>
      <c r="CD469" s="16"/>
      <c r="CE469" s="16"/>
      <c r="CF469" s="16"/>
      <c r="CG469" s="16"/>
      <c r="CH469" s="16"/>
      <c r="CI469" s="16"/>
      <c r="CJ469" s="16"/>
      <c r="CK469" s="16"/>
      <c r="CL469" s="16"/>
      <c r="CM469" s="16"/>
      <c r="CN469" s="16"/>
      <c r="CO469" s="16"/>
      <c r="CP469" s="16"/>
      <c r="CQ469" s="16"/>
      <c r="CR469" s="16"/>
      <c r="CS469" s="16"/>
      <c r="CT469" s="16"/>
      <c r="CU469" s="16"/>
      <c r="CV469" s="16"/>
      <c r="CW469" s="16"/>
      <c r="CX469" s="16"/>
      <c r="CY469" s="16"/>
    </row>
    <row r="470" spans="1:103" ht="15.75" hidden="1">
      <c r="A470" s="3" t="e">
        <f t="shared" ref="A470:A485" si="848">IF(AND($AC$18&gt;=B470,$AC$18&lt;C470),1)</f>
        <v>#DIV/0!</v>
      </c>
      <c r="B470" s="3">
        <f t="shared" si="844"/>
        <v>600</v>
      </c>
      <c r="C470" s="3">
        <f t="shared" ref="C470:C485" si="849">RIGHT(F470,3)*1</f>
        <v>800</v>
      </c>
      <c r="D470" s="16"/>
      <c r="E470" s="16"/>
      <c r="F470" s="87" t="s">
        <v>71</v>
      </c>
      <c r="G470" s="85">
        <f t="shared" ref="G470:J470" si="850">G444</f>
        <v>3.5</v>
      </c>
      <c r="H470" s="85" t="str">
        <f t="shared" si="850"/>
        <v>3,4</v>
      </c>
      <c r="I470" s="85" t="str">
        <f t="shared" si="850"/>
        <v>3,3</v>
      </c>
      <c r="J470" s="85" t="str">
        <f t="shared" si="850"/>
        <v>3,2</v>
      </c>
      <c r="K470" s="16" t="e">
        <f t="shared" ref="K470:K487" si="851">IF(AND($AC$18&gt;=L470,$AC$18&lt;M470),1)</f>
        <v>#DIV/0!</v>
      </c>
      <c r="L470" s="16">
        <f t="shared" ref="L470:L486" si="852">LEFT(O470,3)*1</f>
        <v>600</v>
      </c>
      <c r="M470" s="16">
        <f>RIGHT(O470,3)*1</f>
        <v>800</v>
      </c>
      <c r="N470" s="82"/>
      <c r="O470" s="87" t="s">
        <v>71</v>
      </c>
      <c r="P470" s="84" t="str">
        <f t="shared" ref="P470:S470" si="853">P444</f>
        <v>2,5</v>
      </c>
      <c r="Q470" s="84" t="str">
        <f t="shared" si="853"/>
        <v>2,4</v>
      </c>
      <c r="R470" s="84" t="str">
        <f t="shared" si="853"/>
        <v>2,3</v>
      </c>
      <c r="S470" s="84" t="str">
        <f t="shared" si="853"/>
        <v>2,2</v>
      </c>
      <c r="T470" s="16" t="e">
        <f t="shared" ref="T470:T485" si="854">IF(AND($AC$18&gt;=U470,$AC$18&lt;V470),1)</f>
        <v>#DIV/0!</v>
      </c>
      <c r="U470" s="16">
        <f>LEFT(X470,3)*1</f>
        <v>600</v>
      </c>
      <c r="V470" s="16">
        <f>RIGHT(X470,3)*1</f>
        <v>800</v>
      </c>
      <c r="W470" s="82"/>
      <c r="X470" s="102" t="s">
        <v>71</v>
      </c>
      <c r="Y470" s="101">
        <f t="shared" si="847"/>
        <v>13.7</v>
      </c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  <c r="CC470" s="16"/>
      <c r="CD470" s="16"/>
      <c r="CE470" s="16"/>
      <c r="CF470" s="16"/>
      <c r="CG470" s="16"/>
      <c r="CH470" s="16"/>
      <c r="CI470" s="16"/>
      <c r="CJ470" s="16"/>
      <c r="CK470" s="16"/>
      <c r="CL470" s="16"/>
      <c r="CM470" s="16"/>
      <c r="CN470" s="16"/>
      <c r="CO470" s="16"/>
      <c r="CP470" s="16"/>
      <c r="CQ470" s="16"/>
      <c r="CR470" s="16"/>
      <c r="CS470" s="16"/>
      <c r="CT470" s="16"/>
      <c r="CU470" s="16"/>
      <c r="CV470" s="16"/>
      <c r="CW470" s="16"/>
      <c r="CX470" s="16"/>
      <c r="CY470" s="16"/>
    </row>
    <row r="471" spans="1:103" ht="15.75" hidden="1">
      <c r="A471" s="3" t="e">
        <f t="shared" si="848"/>
        <v>#DIV/0!</v>
      </c>
      <c r="B471" s="3">
        <f t="shared" si="844"/>
        <v>500</v>
      </c>
      <c r="C471" s="3">
        <f t="shared" si="849"/>
        <v>600</v>
      </c>
      <c r="D471" s="16"/>
      <c r="E471" s="16"/>
      <c r="F471" s="87" t="s">
        <v>78</v>
      </c>
      <c r="G471" s="85" t="str">
        <f t="shared" ref="G471:J471" si="855">G445</f>
        <v>3,6</v>
      </c>
      <c r="H471" s="85" t="str">
        <f t="shared" si="855"/>
        <v>3,5</v>
      </c>
      <c r="I471" s="85" t="str">
        <f t="shared" si="855"/>
        <v>3,4</v>
      </c>
      <c r="J471" s="85" t="str">
        <f t="shared" si="855"/>
        <v>3,3</v>
      </c>
      <c r="K471" s="16" t="e">
        <f t="shared" si="851"/>
        <v>#DIV/0!</v>
      </c>
      <c r="L471" s="16">
        <f t="shared" si="852"/>
        <v>400</v>
      </c>
      <c r="M471" s="16">
        <f t="shared" ref="M471:M488" si="856">RIGHT(O471,3)*1</f>
        <v>600</v>
      </c>
      <c r="N471" s="82"/>
      <c r="O471" s="87" t="s">
        <v>76</v>
      </c>
      <c r="P471" s="84" t="str">
        <f t="shared" ref="P471:S471" si="857">P445</f>
        <v>2,6</v>
      </c>
      <c r="Q471" s="84" t="str">
        <f t="shared" si="857"/>
        <v>2,5</v>
      </c>
      <c r="R471" s="84" t="str">
        <f t="shared" si="857"/>
        <v>2,4</v>
      </c>
      <c r="S471" s="84" t="str">
        <f t="shared" si="857"/>
        <v>2,3</v>
      </c>
      <c r="T471" s="16" t="e">
        <f t="shared" si="854"/>
        <v>#DIV/0!</v>
      </c>
      <c r="U471" s="16">
        <f t="shared" ref="U471:U486" si="858">LEFT(X471,3)*1</f>
        <v>500</v>
      </c>
      <c r="V471" s="16">
        <f t="shared" ref="V471:V485" si="859">RIGHT(X471,3)*1</f>
        <v>600</v>
      </c>
      <c r="W471" s="82"/>
      <c r="X471" s="102" t="s">
        <v>78</v>
      </c>
      <c r="Y471" s="101">
        <f t="shared" si="847"/>
        <v>13.7</v>
      </c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  <c r="CC471" s="16"/>
      <c r="CD471" s="16"/>
      <c r="CE471" s="16"/>
      <c r="CF471" s="16"/>
      <c r="CG471" s="16"/>
      <c r="CH471" s="16"/>
      <c r="CI471" s="16"/>
      <c r="CJ471" s="16"/>
      <c r="CK471" s="16"/>
      <c r="CL471" s="16"/>
      <c r="CM471" s="16"/>
      <c r="CN471" s="16"/>
      <c r="CO471" s="16"/>
      <c r="CP471" s="16"/>
      <c r="CQ471" s="16"/>
      <c r="CR471" s="16"/>
      <c r="CS471" s="16"/>
      <c r="CT471" s="16"/>
      <c r="CU471" s="16"/>
      <c r="CV471" s="16"/>
      <c r="CW471" s="16"/>
      <c r="CX471" s="16"/>
      <c r="CY471" s="16"/>
    </row>
    <row r="472" spans="1:103" ht="15.75" hidden="1">
      <c r="A472" s="3" t="e">
        <f t="shared" si="848"/>
        <v>#DIV/0!</v>
      </c>
      <c r="B472" s="3">
        <f t="shared" si="844"/>
        <v>400</v>
      </c>
      <c r="C472" s="3">
        <f t="shared" si="849"/>
        <v>500</v>
      </c>
      <c r="D472" s="16"/>
      <c r="E472" s="16"/>
      <c r="F472" s="87" t="s">
        <v>83</v>
      </c>
      <c r="G472" s="85" t="str">
        <f t="shared" ref="G472:J472" si="860">G446</f>
        <v>3,7</v>
      </c>
      <c r="H472" s="85" t="str">
        <f t="shared" si="860"/>
        <v>3,6</v>
      </c>
      <c r="I472" s="85" t="str">
        <f t="shared" si="860"/>
        <v>3,5</v>
      </c>
      <c r="J472" s="85" t="str">
        <f t="shared" si="860"/>
        <v>3,4</v>
      </c>
      <c r="K472" s="16" t="e">
        <f t="shared" si="851"/>
        <v>#DIV/0!</v>
      </c>
      <c r="L472" s="16">
        <f t="shared" si="852"/>
        <v>350</v>
      </c>
      <c r="M472" s="16">
        <f t="shared" si="856"/>
        <v>400</v>
      </c>
      <c r="N472" s="82"/>
      <c r="O472" s="87" t="s">
        <v>81</v>
      </c>
      <c r="P472" s="84" t="str">
        <f t="shared" ref="P472:S472" si="861">P446</f>
        <v>2,7</v>
      </c>
      <c r="Q472" s="84" t="str">
        <f t="shared" si="861"/>
        <v>2,6</v>
      </c>
      <c r="R472" s="84" t="str">
        <f t="shared" si="861"/>
        <v>2,5</v>
      </c>
      <c r="S472" s="84" t="str">
        <f t="shared" si="861"/>
        <v>2,4</v>
      </c>
      <c r="T472" s="16" t="e">
        <f t="shared" si="854"/>
        <v>#DIV/0!</v>
      </c>
      <c r="U472" s="16">
        <f t="shared" si="858"/>
        <v>400</v>
      </c>
      <c r="V472" s="16">
        <f t="shared" si="859"/>
        <v>500</v>
      </c>
      <c r="W472" s="82"/>
      <c r="X472" s="102" t="s">
        <v>83</v>
      </c>
      <c r="Y472" s="101">
        <f t="shared" si="847"/>
        <v>13.7</v>
      </c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  <c r="CC472" s="16"/>
      <c r="CD472" s="16"/>
      <c r="CE472" s="16"/>
      <c r="CF472" s="16"/>
      <c r="CG472" s="16"/>
      <c r="CH472" s="16"/>
      <c r="CI472" s="16"/>
      <c r="CJ472" s="16"/>
      <c r="CK472" s="16"/>
      <c r="CL472" s="16"/>
      <c r="CM472" s="16"/>
      <c r="CN472" s="16"/>
      <c r="CO472" s="16"/>
      <c r="CP472" s="16"/>
      <c r="CQ472" s="16"/>
      <c r="CR472" s="16"/>
      <c r="CS472" s="16"/>
      <c r="CT472" s="16"/>
      <c r="CU472" s="16"/>
      <c r="CV472" s="16"/>
      <c r="CW472" s="16"/>
      <c r="CX472" s="16"/>
      <c r="CY472" s="16"/>
    </row>
    <row r="473" spans="1:103" ht="15.75" hidden="1">
      <c r="A473" s="3" t="e">
        <f t="shared" si="848"/>
        <v>#DIV/0!</v>
      </c>
      <c r="B473" s="3">
        <f t="shared" si="844"/>
        <v>300</v>
      </c>
      <c r="C473" s="3">
        <f t="shared" si="849"/>
        <v>400</v>
      </c>
      <c r="D473" s="16"/>
      <c r="E473" s="16"/>
      <c r="F473" s="87" t="s">
        <v>88</v>
      </c>
      <c r="G473" s="85" t="str">
        <f t="shared" ref="G473:J473" si="862">G447</f>
        <v>3,8</v>
      </c>
      <c r="H473" s="85" t="str">
        <f t="shared" si="862"/>
        <v>3,7</v>
      </c>
      <c r="I473" s="85" t="str">
        <f t="shared" si="862"/>
        <v>3,6</v>
      </c>
      <c r="J473" s="85" t="str">
        <f t="shared" si="862"/>
        <v>3,5</v>
      </c>
      <c r="K473" s="16" t="e">
        <f t="shared" si="851"/>
        <v>#DIV/0!</v>
      </c>
      <c r="L473" s="16">
        <f t="shared" si="852"/>
        <v>300</v>
      </c>
      <c r="M473" s="16">
        <f t="shared" si="856"/>
        <v>350</v>
      </c>
      <c r="N473" s="82"/>
      <c r="O473" s="87" t="s">
        <v>86</v>
      </c>
      <c r="P473" s="84" t="str">
        <f t="shared" ref="P473:S473" si="863">P447</f>
        <v>2,8</v>
      </c>
      <c r="Q473" s="84" t="str">
        <f t="shared" si="863"/>
        <v>2,7</v>
      </c>
      <c r="R473" s="84" t="str">
        <f t="shared" si="863"/>
        <v>2,6</v>
      </c>
      <c r="S473" s="84" t="str">
        <f t="shared" si="863"/>
        <v>2,5</v>
      </c>
      <c r="T473" s="16" t="e">
        <f t="shared" si="854"/>
        <v>#DIV/0!</v>
      </c>
      <c r="U473" s="16">
        <f t="shared" si="858"/>
        <v>300</v>
      </c>
      <c r="V473" s="16">
        <f t="shared" si="859"/>
        <v>400</v>
      </c>
      <c r="W473" s="82"/>
      <c r="X473" s="102" t="s">
        <v>88</v>
      </c>
      <c r="Y473" s="101">
        <f t="shared" si="847"/>
        <v>13.7</v>
      </c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  <c r="CC473" s="16"/>
      <c r="CD473" s="16"/>
      <c r="CE473" s="16"/>
      <c r="CF473" s="16"/>
      <c r="CG473" s="16"/>
      <c r="CH473" s="16"/>
      <c r="CI473" s="16"/>
      <c r="CJ473" s="16"/>
      <c r="CK473" s="16"/>
      <c r="CL473" s="16"/>
      <c r="CM473" s="16"/>
      <c r="CN473" s="16"/>
      <c r="CO473" s="16"/>
      <c r="CP473" s="16"/>
      <c r="CQ473" s="16"/>
      <c r="CR473" s="16"/>
      <c r="CS473" s="16"/>
      <c r="CT473" s="16"/>
      <c r="CU473" s="16"/>
      <c r="CV473" s="16"/>
      <c r="CW473" s="16"/>
      <c r="CX473" s="16"/>
      <c r="CY473" s="16"/>
    </row>
    <row r="474" spans="1:103" ht="15.75" hidden="1">
      <c r="A474" s="3" t="e">
        <f t="shared" si="848"/>
        <v>#DIV/0!</v>
      </c>
      <c r="B474" s="3">
        <f t="shared" si="844"/>
        <v>250</v>
      </c>
      <c r="C474" s="3">
        <f t="shared" si="849"/>
        <v>300</v>
      </c>
      <c r="D474" s="16"/>
      <c r="E474" s="16"/>
      <c r="F474" s="87" t="s">
        <v>91</v>
      </c>
      <c r="G474" s="85" t="str">
        <f t="shared" ref="G474:J474" si="864">G448</f>
        <v>3,9</v>
      </c>
      <c r="H474" s="85" t="str">
        <f t="shared" si="864"/>
        <v>3,8</v>
      </c>
      <c r="I474" s="85" t="str">
        <f t="shared" si="864"/>
        <v>3,7</v>
      </c>
      <c r="J474" s="85" t="str">
        <f t="shared" si="864"/>
        <v>3,6</v>
      </c>
      <c r="K474" s="16" t="e">
        <f t="shared" si="851"/>
        <v>#DIV/0!</v>
      </c>
      <c r="L474" s="16">
        <f t="shared" si="852"/>
        <v>250</v>
      </c>
      <c r="M474" s="16">
        <f t="shared" si="856"/>
        <v>300</v>
      </c>
      <c r="N474" s="82"/>
      <c r="O474" s="87" t="s">
        <v>91</v>
      </c>
      <c r="P474" s="84" t="str">
        <f t="shared" ref="P474:S474" si="865">P448</f>
        <v>2,9</v>
      </c>
      <c r="Q474" s="84" t="str">
        <f t="shared" si="865"/>
        <v>2,8</v>
      </c>
      <c r="R474" s="84" t="str">
        <f t="shared" si="865"/>
        <v>2,7</v>
      </c>
      <c r="S474" s="84" t="str">
        <f t="shared" si="865"/>
        <v>2,6</v>
      </c>
      <c r="T474" s="16" t="e">
        <f t="shared" si="854"/>
        <v>#DIV/0!</v>
      </c>
      <c r="U474" s="16">
        <f t="shared" si="858"/>
        <v>250</v>
      </c>
      <c r="V474" s="16">
        <f t="shared" si="859"/>
        <v>300</v>
      </c>
      <c r="W474" s="82"/>
      <c r="X474" s="102" t="s">
        <v>91</v>
      </c>
      <c r="Y474" s="101">
        <f t="shared" si="847"/>
        <v>13.7</v>
      </c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  <c r="CC474" s="16"/>
      <c r="CD474" s="16"/>
      <c r="CE474" s="16"/>
      <c r="CF474" s="16"/>
      <c r="CG474" s="16"/>
      <c r="CH474" s="16"/>
      <c r="CI474" s="16"/>
      <c r="CJ474" s="16"/>
      <c r="CK474" s="16"/>
      <c r="CL474" s="16"/>
      <c r="CM474" s="16"/>
      <c r="CN474" s="16"/>
      <c r="CO474" s="16"/>
      <c r="CP474" s="16"/>
      <c r="CQ474" s="16"/>
      <c r="CR474" s="16"/>
      <c r="CS474" s="16"/>
      <c r="CT474" s="16"/>
      <c r="CU474" s="16"/>
      <c r="CV474" s="16"/>
      <c r="CW474" s="16"/>
      <c r="CX474" s="16"/>
      <c r="CY474" s="16"/>
    </row>
    <row r="475" spans="1:103" ht="15.75" hidden="1">
      <c r="A475" s="3" t="e">
        <f t="shared" si="848"/>
        <v>#DIV/0!</v>
      </c>
      <c r="B475" s="3">
        <f t="shared" si="844"/>
        <v>200</v>
      </c>
      <c r="C475" s="3">
        <f t="shared" si="849"/>
        <v>250</v>
      </c>
      <c r="D475" s="16"/>
      <c r="E475" s="16"/>
      <c r="F475" s="87" t="s">
        <v>95</v>
      </c>
      <c r="G475" s="85">
        <f t="shared" ref="G475:J475" si="866">G449</f>
        <v>4</v>
      </c>
      <c r="H475" s="85" t="str">
        <f t="shared" si="866"/>
        <v>3,9</v>
      </c>
      <c r="I475" s="85" t="str">
        <f t="shared" si="866"/>
        <v>3,8</v>
      </c>
      <c r="J475" s="85" t="str">
        <f t="shared" si="866"/>
        <v>3,7</v>
      </c>
      <c r="K475" s="16" t="e">
        <f t="shared" si="851"/>
        <v>#DIV/0!</v>
      </c>
      <c r="L475" s="16">
        <f t="shared" si="852"/>
        <v>220</v>
      </c>
      <c r="M475" s="16">
        <f t="shared" si="856"/>
        <v>250</v>
      </c>
      <c r="N475" s="82"/>
      <c r="O475" s="87" t="s">
        <v>94</v>
      </c>
      <c r="P475" s="84">
        <f t="shared" ref="P475:S475" si="867">P449</f>
        <v>3</v>
      </c>
      <c r="Q475" s="84" t="str">
        <f t="shared" si="867"/>
        <v>2,9</v>
      </c>
      <c r="R475" s="84" t="str">
        <f t="shared" si="867"/>
        <v>2,8</v>
      </c>
      <c r="S475" s="84" t="str">
        <f t="shared" si="867"/>
        <v>2,7</v>
      </c>
      <c r="T475" s="16" t="e">
        <f t="shared" si="854"/>
        <v>#DIV/0!</v>
      </c>
      <c r="U475" s="16">
        <f t="shared" si="858"/>
        <v>200</v>
      </c>
      <c r="V475" s="16">
        <f t="shared" si="859"/>
        <v>250</v>
      </c>
      <c r="W475" s="82"/>
      <c r="X475" s="102" t="s">
        <v>95</v>
      </c>
      <c r="Y475" s="101">
        <f t="shared" si="847"/>
        <v>13.7</v>
      </c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  <c r="CC475" s="16"/>
      <c r="CD475" s="16"/>
      <c r="CE475" s="16"/>
      <c r="CF475" s="16"/>
      <c r="CG475" s="16"/>
      <c r="CH475" s="16"/>
      <c r="CI475" s="16"/>
      <c r="CJ475" s="16"/>
      <c r="CK475" s="16"/>
      <c r="CL475" s="16"/>
      <c r="CM475" s="16"/>
      <c r="CN475" s="16"/>
      <c r="CO475" s="16"/>
      <c r="CP475" s="16"/>
      <c r="CQ475" s="16"/>
      <c r="CR475" s="16"/>
      <c r="CS475" s="16"/>
      <c r="CT475" s="16"/>
      <c r="CU475" s="16"/>
      <c r="CV475" s="16"/>
      <c r="CW475" s="16"/>
      <c r="CX475" s="16"/>
      <c r="CY475" s="16"/>
    </row>
    <row r="476" spans="1:103" ht="15.75" hidden="1">
      <c r="A476" s="3" t="e">
        <f t="shared" si="848"/>
        <v>#DIV/0!</v>
      </c>
      <c r="B476" s="3">
        <f t="shared" si="844"/>
        <v>190</v>
      </c>
      <c r="C476" s="3">
        <f t="shared" si="849"/>
        <v>200</v>
      </c>
      <c r="D476" s="16"/>
      <c r="E476" s="16"/>
      <c r="F476" s="87" t="s">
        <v>99</v>
      </c>
      <c r="G476" s="85" t="str">
        <f t="shared" ref="G476:J476" si="868">G450</f>
        <v>4,1</v>
      </c>
      <c r="H476" s="85">
        <f t="shared" si="868"/>
        <v>4</v>
      </c>
      <c r="I476" s="85" t="str">
        <f t="shared" si="868"/>
        <v>3,9</v>
      </c>
      <c r="J476" s="85" t="str">
        <f t="shared" si="868"/>
        <v>3,8</v>
      </c>
      <c r="K476" s="16" t="e">
        <f t="shared" si="851"/>
        <v>#DIV/0!</v>
      </c>
      <c r="L476" s="16">
        <f t="shared" si="852"/>
        <v>200</v>
      </c>
      <c r="M476" s="16">
        <f t="shared" si="856"/>
        <v>220</v>
      </c>
      <c r="N476" s="82"/>
      <c r="O476" s="87" t="s">
        <v>98</v>
      </c>
      <c r="P476" s="84" t="str">
        <f t="shared" ref="P476:S476" si="869">P450</f>
        <v>3,1</v>
      </c>
      <c r="Q476" s="84">
        <f t="shared" si="869"/>
        <v>3</v>
      </c>
      <c r="R476" s="84" t="str">
        <f t="shared" si="869"/>
        <v>2,9</v>
      </c>
      <c r="S476" s="84" t="str">
        <f t="shared" si="869"/>
        <v>2,8</v>
      </c>
      <c r="T476" s="16" t="e">
        <f t="shared" si="854"/>
        <v>#DIV/0!</v>
      </c>
      <c r="U476" s="16">
        <f t="shared" si="858"/>
        <v>190</v>
      </c>
      <c r="V476" s="16">
        <f t="shared" si="859"/>
        <v>200</v>
      </c>
      <c r="W476" s="82"/>
      <c r="X476" s="102" t="s">
        <v>99</v>
      </c>
      <c r="Y476" s="101">
        <f t="shared" si="847"/>
        <v>13.8</v>
      </c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  <c r="CC476" s="16"/>
      <c r="CD476" s="16"/>
      <c r="CE476" s="16"/>
      <c r="CF476" s="16"/>
      <c r="CG476" s="16"/>
      <c r="CH476" s="16"/>
      <c r="CI476" s="16"/>
      <c r="CJ476" s="16"/>
      <c r="CK476" s="16"/>
      <c r="CL476" s="16"/>
      <c r="CM476" s="16"/>
      <c r="CN476" s="16"/>
      <c r="CO476" s="16"/>
      <c r="CP476" s="16"/>
      <c r="CQ476" s="16"/>
      <c r="CR476" s="16"/>
      <c r="CS476" s="16"/>
      <c r="CT476" s="16"/>
      <c r="CU476" s="16"/>
      <c r="CV476" s="16"/>
      <c r="CW476" s="16"/>
      <c r="CX476" s="16"/>
      <c r="CY476" s="16"/>
    </row>
    <row r="477" spans="1:103" ht="15.75" hidden="1">
      <c r="A477" s="3" t="e">
        <f t="shared" si="848"/>
        <v>#DIV/0!</v>
      </c>
      <c r="B477" s="3">
        <f t="shared" si="844"/>
        <v>180</v>
      </c>
      <c r="C477" s="3">
        <f t="shared" si="849"/>
        <v>190</v>
      </c>
      <c r="D477" s="16"/>
      <c r="E477" s="16"/>
      <c r="F477" s="87" t="s">
        <v>102</v>
      </c>
      <c r="G477" s="85" t="str">
        <f t="shared" ref="G477:J477" si="870">G451</f>
        <v>4,2</v>
      </c>
      <c r="H477" s="85" t="str">
        <f t="shared" si="870"/>
        <v>4,1</v>
      </c>
      <c r="I477" s="85">
        <f t="shared" si="870"/>
        <v>4</v>
      </c>
      <c r="J477" s="85" t="str">
        <f t="shared" si="870"/>
        <v>3,9</v>
      </c>
      <c r="K477" s="16" t="e">
        <f t="shared" si="851"/>
        <v>#DIV/0!</v>
      </c>
      <c r="L477" s="16">
        <f t="shared" si="852"/>
        <v>190</v>
      </c>
      <c r="M477" s="16">
        <f t="shared" si="856"/>
        <v>200</v>
      </c>
      <c r="N477" s="82"/>
      <c r="O477" s="87" t="s">
        <v>99</v>
      </c>
      <c r="P477" s="84" t="str">
        <f t="shared" ref="P477:S477" si="871">P451</f>
        <v>3,2</v>
      </c>
      <c r="Q477" s="84" t="str">
        <f t="shared" si="871"/>
        <v>3,1</v>
      </c>
      <c r="R477" s="84">
        <f t="shared" si="871"/>
        <v>3</v>
      </c>
      <c r="S477" s="84" t="str">
        <f t="shared" si="871"/>
        <v>2,9</v>
      </c>
      <c r="T477" s="16" t="e">
        <f t="shared" si="854"/>
        <v>#DIV/0!</v>
      </c>
      <c r="U477" s="16">
        <f t="shared" si="858"/>
        <v>180</v>
      </c>
      <c r="V477" s="16">
        <f t="shared" si="859"/>
        <v>190</v>
      </c>
      <c r="W477" s="82"/>
      <c r="X477" s="102" t="s">
        <v>102</v>
      </c>
      <c r="Y477" s="101">
        <f t="shared" si="847"/>
        <v>13.9</v>
      </c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  <c r="CC477" s="16"/>
      <c r="CD477" s="16"/>
      <c r="CE477" s="16"/>
      <c r="CF477" s="16"/>
      <c r="CG477" s="16"/>
      <c r="CH477" s="16"/>
      <c r="CI477" s="16"/>
      <c r="CJ477" s="16"/>
      <c r="CK477" s="16"/>
      <c r="CL477" s="16"/>
      <c r="CM477" s="16"/>
      <c r="CN477" s="16"/>
      <c r="CO477" s="16"/>
      <c r="CP477" s="16"/>
      <c r="CQ477" s="16"/>
      <c r="CR477" s="16"/>
      <c r="CS477" s="16"/>
      <c r="CT477" s="16"/>
      <c r="CU477" s="16"/>
      <c r="CV477" s="16"/>
      <c r="CW477" s="16"/>
      <c r="CX477" s="16"/>
      <c r="CY477" s="16"/>
    </row>
    <row r="478" spans="1:103" ht="15.75" hidden="1">
      <c r="A478" s="3" t="e">
        <f t="shared" si="848"/>
        <v>#DIV/0!</v>
      </c>
      <c r="B478" s="3">
        <f t="shared" si="844"/>
        <v>170</v>
      </c>
      <c r="C478" s="3">
        <f t="shared" si="849"/>
        <v>180</v>
      </c>
      <c r="D478" s="16"/>
      <c r="E478" s="16"/>
      <c r="F478" s="87" t="s">
        <v>105</v>
      </c>
      <c r="G478" s="85" t="str">
        <f t="shared" ref="G478:J478" si="872">G452</f>
        <v>4,3</v>
      </c>
      <c r="H478" s="85" t="str">
        <f t="shared" si="872"/>
        <v>4,2</v>
      </c>
      <c r="I478" s="85" t="str">
        <f t="shared" si="872"/>
        <v>4,1</v>
      </c>
      <c r="J478" s="85">
        <f t="shared" si="872"/>
        <v>4</v>
      </c>
      <c r="K478" s="16" t="e">
        <f t="shared" si="851"/>
        <v>#DIV/0!</v>
      </c>
      <c r="L478" s="16">
        <f t="shared" si="852"/>
        <v>180</v>
      </c>
      <c r="M478" s="16">
        <f t="shared" si="856"/>
        <v>190</v>
      </c>
      <c r="N478" s="82"/>
      <c r="O478" s="87" t="s">
        <v>102</v>
      </c>
      <c r="P478" s="84" t="str">
        <f t="shared" ref="P478:S478" si="873">P452</f>
        <v>3,3</v>
      </c>
      <c r="Q478" s="84" t="str">
        <f t="shared" si="873"/>
        <v>3,2</v>
      </c>
      <c r="R478" s="84" t="str">
        <f t="shared" si="873"/>
        <v>3,1</v>
      </c>
      <c r="S478" s="84">
        <f t="shared" si="873"/>
        <v>3</v>
      </c>
      <c r="T478" s="16" t="e">
        <f t="shared" si="854"/>
        <v>#DIV/0!</v>
      </c>
      <c r="U478" s="16">
        <f t="shared" si="858"/>
        <v>170</v>
      </c>
      <c r="V478" s="16">
        <f t="shared" si="859"/>
        <v>180</v>
      </c>
      <c r="W478" s="82"/>
      <c r="X478" s="102" t="s">
        <v>105</v>
      </c>
      <c r="Y478" s="101">
        <f t="shared" si="847"/>
        <v>14</v>
      </c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  <c r="CC478" s="16"/>
      <c r="CD478" s="16"/>
      <c r="CE478" s="16"/>
      <c r="CF478" s="16"/>
      <c r="CG478" s="16"/>
      <c r="CH478" s="16"/>
      <c r="CI478" s="16"/>
      <c r="CJ478" s="16"/>
      <c r="CK478" s="16"/>
      <c r="CL478" s="16"/>
      <c r="CM478" s="16"/>
      <c r="CN478" s="16"/>
      <c r="CO478" s="16"/>
      <c r="CP478" s="16"/>
      <c r="CQ478" s="16"/>
      <c r="CR478" s="16"/>
      <c r="CS478" s="16"/>
      <c r="CT478" s="16"/>
      <c r="CU478" s="16"/>
      <c r="CV478" s="16"/>
      <c r="CW478" s="16"/>
      <c r="CX478" s="16"/>
      <c r="CY478" s="16"/>
    </row>
    <row r="479" spans="1:103" ht="15.75" hidden="1">
      <c r="A479" s="3" t="e">
        <f t="shared" si="848"/>
        <v>#DIV/0!</v>
      </c>
      <c r="B479" s="3">
        <f t="shared" si="844"/>
        <v>160</v>
      </c>
      <c r="C479" s="3">
        <f t="shared" si="849"/>
        <v>170</v>
      </c>
      <c r="D479" s="16"/>
      <c r="E479" s="16"/>
      <c r="F479" s="87" t="s">
        <v>108</v>
      </c>
      <c r="G479" s="85" t="str">
        <f t="shared" ref="G479:J479" si="874">G453</f>
        <v>4,4</v>
      </c>
      <c r="H479" s="85" t="str">
        <f t="shared" si="874"/>
        <v>4,3</v>
      </c>
      <c r="I479" s="85" t="str">
        <f t="shared" si="874"/>
        <v>4,2</v>
      </c>
      <c r="J479" s="85" t="str">
        <f t="shared" si="874"/>
        <v>4,1</v>
      </c>
      <c r="K479" s="16" t="e">
        <f t="shared" si="851"/>
        <v>#DIV/0!</v>
      </c>
      <c r="L479" s="16">
        <f t="shared" si="852"/>
        <v>170</v>
      </c>
      <c r="M479" s="16">
        <f t="shared" si="856"/>
        <v>180</v>
      </c>
      <c r="N479" s="82"/>
      <c r="O479" s="87" t="s">
        <v>105</v>
      </c>
      <c r="P479" s="84" t="str">
        <f t="shared" ref="P479:S479" si="875">P453</f>
        <v>3,4</v>
      </c>
      <c r="Q479" s="84" t="str">
        <f t="shared" si="875"/>
        <v>3,3</v>
      </c>
      <c r="R479" s="84" t="str">
        <f t="shared" si="875"/>
        <v>3,2</v>
      </c>
      <c r="S479" s="84" t="str">
        <f t="shared" si="875"/>
        <v>3,1</v>
      </c>
      <c r="T479" s="16" t="e">
        <f t="shared" si="854"/>
        <v>#DIV/0!</v>
      </c>
      <c r="U479" s="16">
        <f t="shared" si="858"/>
        <v>160</v>
      </c>
      <c r="V479" s="16">
        <f t="shared" si="859"/>
        <v>170</v>
      </c>
      <c r="W479" s="82"/>
      <c r="X479" s="102" t="s">
        <v>108</v>
      </c>
      <c r="Y479" s="101">
        <f t="shared" si="847"/>
        <v>14.1</v>
      </c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  <c r="CC479" s="16"/>
      <c r="CD479" s="16"/>
      <c r="CE479" s="16"/>
      <c r="CF479" s="16"/>
      <c r="CG479" s="16"/>
      <c r="CH479" s="16"/>
      <c r="CI479" s="16"/>
      <c r="CJ479" s="16"/>
      <c r="CK479" s="16"/>
      <c r="CL479" s="16"/>
      <c r="CM479" s="16"/>
      <c r="CN479" s="16"/>
      <c r="CO479" s="16"/>
      <c r="CP479" s="16"/>
      <c r="CQ479" s="16"/>
      <c r="CR479" s="16"/>
      <c r="CS479" s="16"/>
      <c r="CT479" s="16"/>
      <c r="CU479" s="16"/>
      <c r="CV479" s="16"/>
      <c r="CW479" s="16"/>
      <c r="CX479" s="16"/>
      <c r="CY479" s="16"/>
    </row>
    <row r="480" spans="1:103" ht="15.75" hidden="1">
      <c r="A480" s="3" t="e">
        <f t="shared" si="848"/>
        <v>#DIV/0!</v>
      </c>
      <c r="B480" s="3">
        <f t="shared" si="844"/>
        <v>150</v>
      </c>
      <c r="C480" s="3">
        <f t="shared" si="849"/>
        <v>160</v>
      </c>
      <c r="D480" s="16"/>
      <c r="E480" s="16"/>
      <c r="F480" s="87" t="s">
        <v>111</v>
      </c>
      <c r="G480" s="85" t="str">
        <f t="shared" ref="G480:J480" si="876">G454</f>
        <v>4,5</v>
      </c>
      <c r="H480" s="85" t="str">
        <f t="shared" si="876"/>
        <v>4,4</v>
      </c>
      <c r="I480" s="85" t="str">
        <f t="shared" si="876"/>
        <v>4,3</v>
      </c>
      <c r="J480" s="85" t="str">
        <f t="shared" si="876"/>
        <v>4,2</v>
      </c>
      <c r="K480" s="16" t="e">
        <f t="shared" si="851"/>
        <v>#DIV/0!</v>
      </c>
      <c r="L480" s="16">
        <f t="shared" si="852"/>
        <v>160</v>
      </c>
      <c r="M480" s="16">
        <f t="shared" si="856"/>
        <v>170</v>
      </c>
      <c r="N480" s="82"/>
      <c r="O480" s="87" t="s">
        <v>108</v>
      </c>
      <c r="P480" s="84" t="str">
        <f t="shared" ref="P480:S480" si="877">P454</f>
        <v>3,5</v>
      </c>
      <c r="Q480" s="84" t="str">
        <f t="shared" si="877"/>
        <v>3,4</v>
      </c>
      <c r="R480" s="84" t="str">
        <f t="shared" si="877"/>
        <v>3,3</v>
      </c>
      <c r="S480" s="84" t="str">
        <f t="shared" si="877"/>
        <v>3,2</v>
      </c>
      <c r="T480" s="16" t="e">
        <f t="shared" si="854"/>
        <v>#DIV/0!</v>
      </c>
      <c r="U480" s="16">
        <f t="shared" si="858"/>
        <v>150</v>
      </c>
      <c r="V480" s="16">
        <f t="shared" si="859"/>
        <v>160</v>
      </c>
      <c r="W480" s="82"/>
      <c r="X480" s="102" t="s">
        <v>111</v>
      </c>
      <c r="Y480" s="101">
        <f t="shared" si="847"/>
        <v>14.2</v>
      </c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  <c r="CC480" s="16"/>
      <c r="CD480" s="16"/>
      <c r="CE480" s="16"/>
      <c r="CF480" s="16"/>
      <c r="CG480" s="16"/>
      <c r="CH480" s="16"/>
      <c r="CI480" s="16"/>
      <c r="CJ480" s="16"/>
      <c r="CK480" s="16"/>
      <c r="CL480" s="16"/>
      <c r="CM480" s="16"/>
      <c r="CN480" s="16"/>
      <c r="CO480" s="16"/>
      <c r="CP480" s="16"/>
      <c r="CQ480" s="16"/>
      <c r="CR480" s="16"/>
      <c r="CS480" s="16"/>
      <c r="CT480" s="16"/>
      <c r="CU480" s="16"/>
      <c r="CV480" s="16"/>
      <c r="CW480" s="16"/>
      <c r="CX480" s="16"/>
      <c r="CY480" s="16"/>
    </row>
    <row r="481" spans="1:103" ht="15.75" hidden="1">
      <c r="A481" s="3" t="e">
        <f t="shared" si="848"/>
        <v>#DIV/0!</v>
      </c>
      <c r="B481" s="3">
        <f t="shared" si="844"/>
        <v>140</v>
      </c>
      <c r="C481" s="3">
        <f t="shared" si="849"/>
        <v>150</v>
      </c>
      <c r="D481" s="16"/>
      <c r="E481" s="16"/>
      <c r="F481" s="87" t="s">
        <v>114</v>
      </c>
      <c r="G481" s="85" t="str">
        <f t="shared" ref="G481:J481" si="878">G455</f>
        <v>4,6</v>
      </c>
      <c r="H481" s="85" t="str">
        <f t="shared" si="878"/>
        <v>4,5</v>
      </c>
      <c r="I481" s="85" t="str">
        <f t="shared" si="878"/>
        <v>4,4</v>
      </c>
      <c r="J481" s="85" t="str">
        <f t="shared" si="878"/>
        <v>4,3</v>
      </c>
      <c r="K481" s="16" t="e">
        <f t="shared" si="851"/>
        <v>#DIV/0!</v>
      </c>
      <c r="L481" s="16">
        <f t="shared" si="852"/>
        <v>150</v>
      </c>
      <c r="M481" s="16">
        <f t="shared" si="856"/>
        <v>160</v>
      </c>
      <c r="N481" s="82"/>
      <c r="O481" s="87" t="s">
        <v>111</v>
      </c>
      <c r="P481" s="84" t="str">
        <f t="shared" ref="P481:S481" si="879">P455</f>
        <v>3,6</v>
      </c>
      <c r="Q481" s="84" t="str">
        <f t="shared" si="879"/>
        <v>3,5</v>
      </c>
      <c r="R481" s="84" t="str">
        <f t="shared" si="879"/>
        <v>3,4</v>
      </c>
      <c r="S481" s="84" t="str">
        <f t="shared" si="879"/>
        <v>3,3</v>
      </c>
      <c r="T481" s="16" t="e">
        <f t="shared" si="854"/>
        <v>#DIV/0!</v>
      </c>
      <c r="U481" s="16">
        <f t="shared" si="858"/>
        <v>140</v>
      </c>
      <c r="V481" s="16">
        <f t="shared" si="859"/>
        <v>150</v>
      </c>
      <c r="W481" s="82"/>
      <c r="X481" s="102" t="s">
        <v>114</v>
      </c>
      <c r="Y481" s="101">
        <f t="shared" si="847"/>
        <v>14.3</v>
      </c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  <c r="CC481" s="16"/>
      <c r="CD481" s="16"/>
      <c r="CE481" s="16"/>
      <c r="CF481" s="16"/>
      <c r="CG481" s="16"/>
      <c r="CH481" s="16"/>
      <c r="CI481" s="16"/>
      <c r="CJ481" s="16"/>
      <c r="CK481" s="16"/>
      <c r="CL481" s="16"/>
      <c r="CM481" s="16"/>
      <c r="CN481" s="16"/>
      <c r="CO481" s="16"/>
      <c r="CP481" s="16"/>
      <c r="CQ481" s="16"/>
      <c r="CR481" s="16"/>
      <c r="CS481" s="16"/>
      <c r="CT481" s="16"/>
      <c r="CU481" s="16"/>
      <c r="CV481" s="16"/>
      <c r="CW481" s="16"/>
      <c r="CX481" s="16"/>
      <c r="CY481" s="16"/>
    </row>
    <row r="482" spans="1:103" ht="15.75" hidden="1">
      <c r="A482" s="3" t="e">
        <f t="shared" si="848"/>
        <v>#DIV/0!</v>
      </c>
      <c r="B482" s="3">
        <f t="shared" si="844"/>
        <v>130</v>
      </c>
      <c r="C482" s="3">
        <f t="shared" si="849"/>
        <v>140</v>
      </c>
      <c r="D482" s="16"/>
      <c r="E482" s="16"/>
      <c r="F482" s="87" t="s">
        <v>117</v>
      </c>
      <c r="G482" s="85" t="str">
        <f t="shared" ref="G482:J482" si="880">G456</f>
        <v>4,7</v>
      </c>
      <c r="H482" s="85" t="str">
        <f t="shared" si="880"/>
        <v>4,6</v>
      </c>
      <c r="I482" s="85" t="str">
        <f t="shared" si="880"/>
        <v>4,5</v>
      </c>
      <c r="J482" s="85" t="str">
        <f t="shared" si="880"/>
        <v>4,4</v>
      </c>
      <c r="K482" s="16" t="e">
        <f t="shared" si="851"/>
        <v>#DIV/0!</v>
      </c>
      <c r="L482" s="16">
        <f t="shared" si="852"/>
        <v>140</v>
      </c>
      <c r="M482" s="16">
        <f t="shared" si="856"/>
        <v>150</v>
      </c>
      <c r="N482" s="82"/>
      <c r="O482" s="87" t="s">
        <v>114</v>
      </c>
      <c r="P482" s="84" t="str">
        <f t="shared" ref="P482:S482" si="881">P456</f>
        <v>3,7</v>
      </c>
      <c r="Q482" s="84" t="str">
        <f t="shared" si="881"/>
        <v>3,6</v>
      </c>
      <c r="R482" s="84" t="str">
        <f t="shared" si="881"/>
        <v>3,5</v>
      </c>
      <c r="S482" s="84" t="str">
        <f t="shared" si="881"/>
        <v>3,4</v>
      </c>
      <c r="T482" s="16" t="e">
        <f t="shared" si="854"/>
        <v>#DIV/0!</v>
      </c>
      <c r="U482" s="16">
        <f t="shared" si="858"/>
        <v>130</v>
      </c>
      <c r="V482" s="16">
        <f t="shared" si="859"/>
        <v>140</v>
      </c>
      <c r="W482" s="82"/>
      <c r="X482" s="102" t="s">
        <v>117</v>
      </c>
      <c r="Y482" s="101">
        <f t="shared" si="847"/>
        <v>14.4</v>
      </c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  <c r="CC482" s="16"/>
      <c r="CD482" s="16"/>
      <c r="CE482" s="16"/>
      <c r="CF482" s="16"/>
      <c r="CG482" s="16"/>
      <c r="CH482" s="16"/>
      <c r="CI482" s="16"/>
      <c r="CJ482" s="16"/>
      <c r="CK482" s="16"/>
      <c r="CL482" s="16"/>
      <c r="CM482" s="16"/>
      <c r="CN482" s="16"/>
      <c r="CO482" s="16"/>
      <c r="CP482" s="16"/>
      <c r="CQ482" s="16"/>
      <c r="CR482" s="16"/>
      <c r="CS482" s="16"/>
      <c r="CT482" s="16"/>
      <c r="CU482" s="16"/>
      <c r="CV482" s="16"/>
      <c r="CW482" s="16"/>
      <c r="CX482" s="16"/>
      <c r="CY482" s="16"/>
    </row>
    <row r="483" spans="1:103" ht="15.75" hidden="1">
      <c r="A483" s="3" t="e">
        <f t="shared" si="848"/>
        <v>#DIV/0!</v>
      </c>
      <c r="B483" s="3">
        <f t="shared" si="844"/>
        <v>120</v>
      </c>
      <c r="C483" s="3">
        <f t="shared" si="849"/>
        <v>130</v>
      </c>
      <c r="D483" s="16"/>
      <c r="E483" s="16"/>
      <c r="F483" s="87" t="s">
        <v>120</v>
      </c>
      <c r="G483" s="85" t="str">
        <f t="shared" ref="G483:J483" si="882">G457</f>
        <v>4,8</v>
      </c>
      <c r="H483" s="85" t="str">
        <f t="shared" si="882"/>
        <v>4,7</v>
      </c>
      <c r="I483" s="85" t="str">
        <f t="shared" si="882"/>
        <v>4,6</v>
      </c>
      <c r="J483" s="85" t="str">
        <f t="shared" si="882"/>
        <v>4,5</v>
      </c>
      <c r="K483" s="16" t="e">
        <f t="shared" si="851"/>
        <v>#DIV/0!</v>
      </c>
      <c r="L483" s="16">
        <f t="shared" si="852"/>
        <v>130</v>
      </c>
      <c r="M483" s="16">
        <f t="shared" si="856"/>
        <v>140</v>
      </c>
      <c r="N483" s="82"/>
      <c r="O483" s="87" t="s">
        <v>117</v>
      </c>
      <c r="P483" s="84" t="str">
        <f t="shared" ref="P483:S483" si="883">P457</f>
        <v>3,8</v>
      </c>
      <c r="Q483" s="84" t="str">
        <f t="shared" si="883"/>
        <v>3,7</v>
      </c>
      <c r="R483" s="84" t="str">
        <f t="shared" si="883"/>
        <v>3,6</v>
      </c>
      <c r="S483" s="84" t="str">
        <f t="shared" si="883"/>
        <v>3,5</v>
      </c>
      <c r="T483" s="16" t="e">
        <f t="shared" si="854"/>
        <v>#DIV/0!</v>
      </c>
      <c r="U483" s="16">
        <f t="shared" si="858"/>
        <v>120</v>
      </c>
      <c r="V483" s="16">
        <f t="shared" si="859"/>
        <v>130</v>
      </c>
      <c r="W483" s="82"/>
      <c r="X483" s="102" t="s">
        <v>120</v>
      </c>
      <c r="Y483" s="101">
        <f t="shared" si="847"/>
        <v>14.5</v>
      </c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  <c r="CC483" s="16"/>
      <c r="CD483" s="16"/>
      <c r="CE483" s="16"/>
      <c r="CF483" s="16"/>
      <c r="CG483" s="16"/>
      <c r="CH483" s="16"/>
      <c r="CI483" s="16"/>
      <c r="CJ483" s="16"/>
      <c r="CK483" s="16"/>
      <c r="CL483" s="16"/>
      <c r="CM483" s="16"/>
      <c r="CN483" s="16"/>
      <c r="CO483" s="16"/>
      <c r="CP483" s="16"/>
      <c r="CQ483" s="16"/>
      <c r="CR483" s="16"/>
      <c r="CS483" s="16"/>
      <c r="CT483" s="16"/>
      <c r="CU483" s="16"/>
      <c r="CV483" s="16"/>
      <c r="CW483" s="16"/>
      <c r="CX483" s="16"/>
      <c r="CY483" s="16"/>
    </row>
    <row r="484" spans="1:103" ht="15.75" hidden="1">
      <c r="A484" s="3" t="e">
        <f t="shared" si="848"/>
        <v>#DIV/0!</v>
      </c>
      <c r="B484" s="3">
        <f t="shared" si="844"/>
        <v>110</v>
      </c>
      <c r="C484" s="3">
        <f t="shared" si="849"/>
        <v>120</v>
      </c>
      <c r="D484" s="16"/>
      <c r="E484" s="16"/>
      <c r="F484" s="87" t="s">
        <v>123</v>
      </c>
      <c r="G484" s="85" t="str">
        <f t="shared" ref="G484:J484" si="884">G458</f>
        <v>4,9</v>
      </c>
      <c r="H484" s="85" t="str">
        <f t="shared" si="884"/>
        <v>4,8</v>
      </c>
      <c r="I484" s="85" t="str">
        <f t="shared" si="884"/>
        <v>4,7</v>
      </c>
      <c r="J484" s="85" t="str">
        <f t="shared" si="884"/>
        <v>4,6</v>
      </c>
      <c r="K484" s="16" t="e">
        <f t="shared" si="851"/>
        <v>#DIV/0!</v>
      </c>
      <c r="L484" s="16">
        <f t="shared" si="852"/>
        <v>120</v>
      </c>
      <c r="M484" s="16">
        <f t="shared" si="856"/>
        <v>130</v>
      </c>
      <c r="N484" s="82"/>
      <c r="O484" s="87" t="s">
        <v>120</v>
      </c>
      <c r="P484" s="84" t="str">
        <f t="shared" ref="P484:S484" si="885">P458</f>
        <v>3,9</v>
      </c>
      <c r="Q484" s="84" t="str">
        <f t="shared" si="885"/>
        <v>3,8</v>
      </c>
      <c r="R484" s="84" t="str">
        <f t="shared" si="885"/>
        <v>3,7</v>
      </c>
      <c r="S484" s="84" t="str">
        <f t="shared" si="885"/>
        <v>3,6</v>
      </c>
      <c r="T484" s="16" t="e">
        <f t="shared" si="854"/>
        <v>#DIV/0!</v>
      </c>
      <c r="U484" s="16">
        <f t="shared" si="858"/>
        <v>110</v>
      </c>
      <c r="V484" s="16">
        <f t="shared" si="859"/>
        <v>120</v>
      </c>
      <c r="W484" s="82"/>
      <c r="X484" s="102" t="s">
        <v>123</v>
      </c>
      <c r="Y484" s="101">
        <f t="shared" si="847"/>
        <v>14.6</v>
      </c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  <c r="CC484" s="16"/>
      <c r="CD484" s="16"/>
      <c r="CE484" s="16"/>
      <c r="CF484" s="16"/>
      <c r="CG484" s="16"/>
      <c r="CH484" s="16"/>
      <c r="CI484" s="16"/>
      <c r="CJ484" s="16"/>
      <c r="CK484" s="16"/>
      <c r="CL484" s="16"/>
      <c r="CM484" s="16"/>
      <c r="CN484" s="16"/>
      <c r="CO484" s="16"/>
      <c r="CP484" s="16"/>
      <c r="CQ484" s="16"/>
      <c r="CR484" s="16"/>
      <c r="CS484" s="16"/>
      <c r="CT484" s="16"/>
      <c r="CU484" s="16"/>
      <c r="CV484" s="16"/>
      <c r="CW484" s="16"/>
      <c r="CX484" s="16"/>
      <c r="CY484" s="16"/>
    </row>
    <row r="485" spans="1:103" ht="15.75" hidden="1">
      <c r="A485" s="3" t="e">
        <f t="shared" si="848"/>
        <v>#DIV/0!</v>
      </c>
      <c r="B485" s="3">
        <f t="shared" si="844"/>
        <v>100</v>
      </c>
      <c r="C485" s="3">
        <f t="shared" si="849"/>
        <v>110</v>
      </c>
      <c r="D485" s="16"/>
      <c r="E485" s="16"/>
      <c r="F485" s="87" t="s">
        <v>125</v>
      </c>
      <c r="G485" s="85">
        <f t="shared" ref="G485:J485" si="886">G459</f>
        <v>5</v>
      </c>
      <c r="H485" s="85" t="str">
        <f t="shared" si="886"/>
        <v>4,9</v>
      </c>
      <c r="I485" s="85" t="str">
        <f t="shared" si="886"/>
        <v>4,8</v>
      </c>
      <c r="J485" s="85" t="str">
        <f t="shared" si="886"/>
        <v>4,7</v>
      </c>
      <c r="K485" s="16" t="e">
        <f t="shared" si="851"/>
        <v>#DIV/0!</v>
      </c>
      <c r="L485" s="16">
        <f t="shared" si="852"/>
        <v>110</v>
      </c>
      <c r="M485" s="16">
        <f t="shared" si="856"/>
        <v>120</v>
      </c>
      <c r="N485" s="82"/>
      <c r="O485" s="87" t="s">
        <v>123</v>
      </c>
      <c r="P485" s="84">
        <f t="shared" ref="P485:S485" si="887">P459</f>
        <v>4</v>
      </c>
      <c r="Q485" s="84" t="str">
        <f t="shared" si="887"/>
        <v>3,9</v>
      </c>
      <c r="R485" s="84" t="str">
        <f t="shared" si="887"/>
        <v>3,8</v>
      </c>
      <c r="S485" s="84" t="str">
        <f t="shared" si="887"/>
        <v>3,7</v>
      </c>
      <c r="T485" s="16" t="e">
        <f t="shared" si="854"/>
        <v>#DIV/0!</v>
      </c>
      <c r="U485" s="16">
        <f t="shared" si="858"/>
        <v>100</v>
      </c>
      <c r="V485" s="16">
        <f t="shared" si="859"/>
        <v>110</v>
      </c>
      <c r="W485" s="82"/>
      <c r="X485" s="102" t="s">
        <v>125</v>
      </c>
      <c r="Y485" s="101">
        <f t="shared" si="847"/>
        <v>14.7</v>
      </c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  <c r="CC485" s="16"/>
      <c r="CD485" s="16"/>
      <c r="CE485" s="16"/>
      <c r="CF485" s="16"/>
      <c r="CG485" s="16"/>
      <c r="CH485" s="16"/>
      <c r="CI485" s="16"/>
      <c r="CJ485" s="16"/>
      <c r="CK485" s="16"/>
      <c r="CL485" s="16"/>
      <c r="CM485" s="16"/>
      <c r="CN485" s="16"/>
      <c r="CO485" s="16"/>
      <c r="CP485" s="16"/>
      <c r="CQ485" s="16"/>
      <c r="CR485" s="16"/>
      <c r="CS485" s="16"/>
      <c r="CT485" s="16"/>
      <c r="CU485" s="16"/>
      <c r="CV485" s="16"/>
      <c r="CW485" s="16"/>
      <c r="CX485" s="16"/>
      <c r="CY485" s="16"/>
    </row>
    <row r="486" spans="1:103" ht="15.75" hidden="1">
      <c r="A486" s="3" t="e">
        <f>IF($AC$18&lt;B486,1)</f>
        <v>#DIV/0!</v>
      </c>
      <c r="B486" s="3">
        <f t="shared" si="844"/>
        <v>100</v>
      </c>
      <c r="D486" s="16"/>
      <c r="E486" s="16"/>
      <c r="F486" s="92" t="s">
        <v>126</v>
      </c>
      <c r="G486" s="85">
        <f t="shared" ref="G486:J486" si="888">G460</f>
        <v>550</v>
      </c>
      <c r="H486" s="85">
        <f t="shared" si="888"/>
        <v>540</v>
      </c>
      <c r="I486" s="85">
        <f t="shared" si="888"/>
        <v>530</v>
      </c>
      <c r="J486" s="85">
        <f t="shared" si="888"/>
        <v>520</v>
      </c>
      <c r="K486" s="16" t="e">
        <f t="shared" si="851"/>
        <v>#DIV/0!</v>
      </c>
      <c r="L486" s="16">
        <f t="shared" si="852"/>
        <v>100</v>
      </c>
      <c r="M486" s="16">
        <f t="shared" si="856"/>
        <v>110</v>
      </c>
      <c r="N486" s="91"/>
      <c r="O486" s="87" t="s">
        <v>125</v>
      </c>
      <c r="P486" s="84" t="str">
        <f t="shared" ref="P486:S486" si="889">P460</f>
        <v>4,1</v>
      </c>
      <c r="Q486" s="84">
        <f t="shared" si="889"/>
        <v>4</v>
      </c>
      <c r="R486" s="84" t="str">
        <f t="shared" si="889"/>
        <v>3,9</v>
      </c>
      <c r="S486" s="84" t="str">
        <f t="shared" si="889"/>
        <v>3,8</v>
      </c>
      <c r="T486" s="16" t="e">
        <f>IF($AC$18&lt;U486,1)</f>
        <v>#DIV/0!</v>
      </c>
      <c r="U486" s="16">
        <f t="shared" si="858"/>
        <v>100</v>
      </c>
      <c r="V486" s="16"/>
      <c r="W486" s="91"/>
      <c r="X486" s="103" t="s">
        <v>126</v>
      </c>
      <c r="Y486" s="101">
        <f t="shared" si="847"/>
        <v>15.7</v>
      </c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  <c r="CC486" s="16"/>
      <c r="CD486" s="16"/>
      <c r="CE486" s="16"/>
      <c r="CF486" s="16"/>
      <c r="CG486" s="16"/>
      <c r="CH486" s="16"/>
      <c r="CI486" s="16"/>
      <c r="CJ486" s="16"/>
      <c r="CK486" s="16"/>
      <c r="CL486" s="16"/>
      <c r="CM486" s="16"/>
      <c r="CN486" s="16"/>
      <c r="CO486" s="16"/>
      <c r="CP486" s="16"/>
      <c r="CQ486" s="16"/>
      <c r="CR486" s="16"/>
      <c r="CS486" s="16"/>
      <c r="CT486" s="16"/>
      <c r="CU486" s="16"/>
      <c r="CV486" s="16"/>
      <c r="CW486" s="16"/>
      <c r="CX486" s="16"/>
      <c r="CY486" s="16"/>
    </row>
    <row r="487" spans="1:103" ht="15.75" hidden="1">
      <c r="D487" s="16"/>
      <c r="E487" s="16"/>
      <c r="F487" s="16"/>
      <c r="G487" s="16"/>
      <c r="H487" s="16"/>
      <c r="I487" s="16"/>
      <c r="J487" s="16"/>
      <c r="K487" s="16" t="e">
        <f t="shared" si="851"/>
        <v>#DIV/0!</v>
      </c>
      <c r="L487" s="16">
        <f>LEFT(O487,2)*1</f>
        <v>50</v>
      </c>
      <c r="M487" s="16">
        <f t="shared" si="856"/>
        <v>100</v>
      </c>
      <c r="N487" s="16"/>
      <c r="O487" s="87" t="s">
        <v>127</v>
      </c>
      <c r="P487" s="84">
        <f t="shared" ref="P487:S487" si="890">P461</f>
        <v>470</v>
      </c>
      <c r="Q487" s="84">
        <f t="shared" si="890"/>
        <v>460</v>
      </c>
      <c r="R487" s="84">
        <f t="shared" si="890"/>
        <v>450</v>
      </c>
      <c r="S487" s="84">
        <f t="shared" si="890"/>
        <v>440</v>
      </c>
      <c r="T487" s="16"/>
      <c r="U487" s="16"/>
      <c r="V487" s="16"/>
      <c r="W487" s="16"/>
      <c r="X487" s="16"/>
      <c r="Y487" s="16"/>
      <c r="Z487" s="124"/>
      <c r="AA487" s="124"/>
      <c r="AB487" s="124"/>
      <c r="AC487" s="124"/>
      <c r="AD487" s="124"/>
      <c r="AE487" s="16"/>
      <c r="AF487" s="125"/>
      <c r="AG487" s="124"/>
      <c r="AH487" s="124"/>
      <c r="AI487" s="124"/>
      <c r="AJ487" s="124"/>
      <c r="AK487" s="124"/>
      <c r="AL487" s="124"/>
      <c r="AM487" s="124"/>
      <c r="AN487" s="124"/>
      <c r="AO487" s="124"/>
      <c r="AP487" s="124"/>
      <c r="AQ487" s="124"/>
      <c r="AR487" s="124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  <c r="CC487" s="16"/>
      <c r="CD487" s="16"/>
      <c r="CE487" s="16"/>
      <c r="CF487" s="16"/>
      <c r="CG487" s="16"/>
      <c r="CH487" s="16"/>
      <c r="CI487" s="16"/>
      <c r="CJ487" s="16"/>
      <c r="CK487" s="16"/>
      <c r="CL487" s="16"/>
      <c r="CM487" s="16"/>
      <c r="CN487" s="16"/>
      <c r="CO487" s="16"/>
      <c r="CP487" s="16"/>
      <c r="CQ487" s="16"/>
      <c r="CR487" s="16"/>
      <c r="CS487" s="16"/>
      <c r="CT487" s="16"/>
      <c r="CU487" s="16"/>
      <c r="CV487" s="16"/>
      <c r="CW487" s="16"/>
      <c r="CX487" s="16"/>
      <c r="CY487" s="16"/>
    </row>
    <row r="488" spans="1:103" ht="15.75" hidden="1">
      <c r="D488" s="16"/>
      <c r="E488" s="16"/>
      <c r="F488" s="16"/>
      <c r="G488" s="16"/>
      <c r="H488" s="16"/>
      <c r="I488" s="16"/>
      <c r="J488" s="16"/>
      <c r="K488" s="16" t="e">
        <f>IF($AC$18&lt;L488,1)</f>
        <v>#DIV/0!</v>
      </c>
      <c r="L488" s="16">
        <f>LEFT(O488,3)*1</f>
        <v>50</v>
      </c>
      <c r="M488" s="16" t="e">
        <f t="shared" si="856"/>
        <v>#VALUE!</v>
      </c>
      <c r="N488" s="16"/>
      <c r="O488" s="92" t="s">
        <v>128</v>
      </c>
      <c r="P488" s="84">
        <f t="shared" ref="P488:S488" si="891">P462</f>
        <v>460</v>
      </c>
      <c r="Q488" s="84">
        <f t="shared" si="891"/>
        <v>450</v>
      </c>
      <c r="R488" s="84">
        <f t="shared" si="891"/>
        <v>400</v>
      </c>
      <c r="S488" s="84">
        <f t="shared" si="891"/>
        <v>390</v>
      </c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  <c r="CC488" s="16"/>
      <c r="CD488" s="16"/>
      <c r="CE488" s="16"/>
      <c r="CF488" s="16"/>
      <c r="CG488" s="16"/>
      <c r="CH488" s="16"/>
      <c r="CI488" s="16"/>
      <c r="CJ488" s="16"/>
      <c r="CK488" s="16"/>
      <c r="CL488" s="16"/>
      <c r="CM488" s="16"/>
      <c r="CN488" s="16"/>
      <c r="CO488" s="16"/>
      <c r="CP488" s="16"/>
      <c r="CQ488" s="16"/>
      <c r="CR488" s="16"/>
      <c r="CS488" s="16"/>
      <c r="CT488" s="16"/>
      <c r="CU488" s="16"/>
      <c r="CV488" s="16"/>
      <c r="CW488" s="16"/>
      <c r="CX488" s="16"/>
      <c r="CY488" s="16"/>
    </row>
    <row r="489" spans="1:103" ht="15.75" hidden="1"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16"/>
      <c r="CB489" s="16"/>
      <c r="CC489" s="16"/>
      <c r="CD489" s="16"/>
      <c r="CE489" s="16"/>
      <c r="CF489" s="16"/>
      <c r="CG489" s="16"/>
      <c r="CH489" s="16"/>
      <c r="CI489" s="16"/>
      <c r="CJ489" s="16"/>
      <c r="CK489" s="16"/>
      <c r="CL489" s="16"/>
      <c r="CM489" s="16"/>
      <c r="CN489" s="16"/>
      <c r="CO489" s="16"/>
      <c r="CP489" s="16"/>
      <c r="CQ489" s="16"/>
      <c r="CR489" s="16"/>
      <c r="CS489" s="16"/>
      <c r="CT489" s="16"/>
      <c r="CU489" s="16"/>
      <c r="CV489" s="16"/>
      <c r="CW489" s="16"/>
      <c r="CX489" s="16"/>
      <c r="CY489" s="16"/>
    </row>
    <row r="490" spans="1:103" ht="15.75" hidden="1">
      <c r="A490" s="3">
        <f>MAX(G490:J490)</f>
        <v>0</v>
      </c>
      <c r="B490" s="3">
        <f>B464+1</f>
        <v>19</v>
      </c>
      <c r="D490" s="16"/>
      <c r="E490" s="16"/>
      <c r="F490" s="43"/>
      <c r="G490" s="43">
        <f>IF(AND($AD$19&gt;=LEFT(G493,1)*1,$AD$19&lt;RIGHT(G493,3)*1),6,0)</f>
        <v>0</v>
      </c>
      <c r="H490" s="43">
        <f>IF(AND($AD$19&gt;=LEFT(H493,3)*1,$AD$19&lt;RIGHT(H493,4)*1),7,0)</f>
        <v>0</v>
      </c>
      <c r="I490" s="43">
        <f>IF(AND($AD$19&gt;=LEFT(I493,4)*1,$AD$19&lt;RIGHT(I493,5)*1),8,0)</f>
        <v>0</v>
      </c>
      <c r="J490" s="43">
        <f>IF($AD$19&gt;=10000,9,0)</f>
        <v>0</v>
      </c>
      <c r="K490" s="16">
        <f>MAX(P490:S490)</f>
        <v>0</v>
      </c>
      <c r="L490" s="16"/>
      <c r="M490" s="16"/>
      <c r="N490" s="16"/>
      <c r="O490" s="43"/>
      <c r="P490" s="43">
        <f>IF(AND($AD$19&gt;=LEFT(P493,1)*1,$AD$19&lt;RIGHT(P493,3)*1),6,0)</f>
        <v>0</v>
      </c>
      <c r="Q490" s="43">
        <f>IF(AND($AD$19&gt;=LEFT(Q493,3)*1,$AD$19&lt;RIGHT(Q493,4)*1),7,0)</f>
        <v>0</v>
      </c>
      <c r="R490" s="43">
        <f>IF(AND($AD$19&gt;=LEFT(R493,4)*1,$AD$19&lt;RIGHT(R493,5)*1),8,0)</f>
        <v>0</v>
      </c>
      <c r="S490" s="43">
        <f>IF($AD$19&gt;=10000,9,0)</f>
        <v>0</v>
      </c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16"/>
      <c r="CB490" s="16"/>
      <c r="CC490" s="16"/>
      <c r="CD490" s="16"/>
      <c r="CE490" s="16"/>
      <c r="CF490" s="16"/>
      <c r="CG490" s="16"/>
      <c r="CH490" s="16"/>
      <c r="CI490" s="16"/>
      <c r="CJ490" s="16"/>
      <c r="CK490" s="16"/>
      <c r="CL490" s="16"/>
      <c r="CM490" s="16"/>
      <c r="CN490" s="16"/>
      <c r="CO490" s="16"/>
      <c r="CP490" s="16"/>
      <c r="CQ490" s="16"/>
      <c r="CR490" s="16"/>
      <c r="CS490" s="16"/>
      <c r="CT490" s="16"/>
      <c r="CU490" s="16"/>
      <c r="CV490" s="16"/>
      <c r="CW490" s="16"/>
      <c r="CX490" s="16"/>
      <c r="CY490" s="16"/>
    </row>
    <row r="491" spans="1:103" ht="36" hidden="1" customHeight="1">
      <c r="D491" s="16"/>
      <c r="E491" s="16"/>
      <c r="F491" s="95" t="s">
        <v>43</v>
      </c>
      <c r="G491" s="126" t="s">
        <v>49</v>
      </c>
      <c r="H491" s="127"/>
      <c r="I491" s="127"/>
      <c r="J491" s="128"/>
      <c r="K491" s="67"/>
      <c r="L491" s="67"/>
      <c r="M491" s="67"/>
      <c r="N491" s="68"/>
      <c r="O491" s="95" t="s">
        <v>44</v>
      </c>
      <c r="P491" s="126" t="s">
        <v>49</v>
      </c>
      <c r="Q491" s="127"/>
      <c r="R491" s="127"/>
      <c r="S491" s="128"/>
      <c r="T491" s="67"/>
      <c r="U491" s="67"/>
      <c r="V491" s="67"/>
      <c r="W491" s="68"/>
      <c r="X491" s="96" t="s">
        <v>45</v>
      </c>
      <c r="Y491" s="97" t="s">
        <v>49</v>
      </c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16"/>
      <c r="CB491" s="16"/>
      <c r="CC491" s="16"/>
      <c r="CD491" s="16"/>
      <c r="CE491" s="16"/>
      <c r="CF491" s="16"/>
      <c r="CG491" s="16"/>
      <c r="CH491" s="16"/>
      <c r="CI491" s="16"/>
      <c r="CJ491" s="16"/>
      <c r="CK491" s="16"/>
      <c r="CL491" s="16"/>
      <c r="CM491" s="16"/>
      <c r="CN491" s="16"/>
      <c r="CO491" s="16"/>
      <c r="CP491" s="16"/>
      <c r="CQ491" s="16"/>
      <c r="CR491" s="16"/>
      <c r="CS491" s="16"/>
      <c r="CT491" s="16"/>
      <c r="CU491" s="16"/>
      <c r="CV491" s="16"/>
      <c r="CW491" s="16"/>
      <c r="CX491" s="16"/>
      <c r="CY491" s="16"/>
    </row>
    <row r="492" spans="1:103" ht="15.75" hidden="1">
      <c r="D492" s="16"/>
      <c r="E492" s="16"/>
      <c r="F492" s="131" t="s">
        <v>50</v>
      </c>
      <c r="G492" s="121" t="s">
        <v>51</v>
      </c>
      <c r="H492" s="122"/>
      <c r="I492" s="122"/>
      <c r="J492" s="123"/>
      <c r="K492" s="71"/>
      <c r="L492" s="71"/>
      <c r="M492" s="71"/>
      <c r="N492" s="72"/>
      <c r="O492" s="131" t="s">
        <v>50</v>
      </c>
      <c r="P492" s="121" t="s">
        <v>51</v>
      </c>
      <c r="Q492" s="122"/>
      <c r="R492" s="122"/>
      <c r="S492" s="123"/>
      <c r="T492" s="71"/>
      <c r="U492" s="71"/>
      <c r="V492" s="71"/>
      <c r="W492" s="72"/>
      <c r="X492" s="129" t="s">
        <v>50</v>
      </c>
      <c r="Y492" s="98" t="s">
        <v>51</v>
      </c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  <c r="CC492" s="16"/>
      <c r="CD492" s="16"/>
      <c r="CE492" s="16"/>
      <c r="CF492" s="16"/>
      <c r="CG492" s="16"/>
      <c r="CH492" s="16"/>
      <c r="CI492" s="16"/>
      <c r="CJ492" s="16"/>
      <c r="CK492" s="16"/>
      <c r="CL492" s="16"/>
      <c r="CM492" s="16"/>
      <c r="CN492" s="16"/>
      <c r="CO492" s="16"/>
      <c r="CP492" s="16"/>
      <c r="CQ492" s="16"/>
      <c r="CR492" s="16"/>
      <c r="CS492" s="16"/>
      <c r="CT492" s="16"/>
      <c r="CU492" s="16"/>
      <c r="CV492" s="16"/>
      <c r="CW492" s="16"/>
      <c r="CX492" s="16"/>
      <c r="CY492" s="16"/>
    </row>
    <row r="493" spans="1:103" ht="15.75" hidden="1">
      <c r="D493" s="16"/>
      <c r="E493" s="16"/>
      <c r="F493" s="132"/>
      <c r="G493" s="77" t="s">
        <v>52</v>
      </c>
      <c r="H493" s="77" t="s">
        <v>53</v>
      </c>
      <c r="I493" s="77" t="s">
        <v>54</v>
      </c>
      <c r="J493" s="77" t="s">
        <v>55</v>
      </c>
      <c r="K493" s="75"/>
      <c r="L493" s="75"/>
      <c r="M493" s="75"/>
      <c r="N493" s="76"/>
      <c r="O493" s="132"/>
      <c r="P493" s="77" t="s">
        <v>52</v>
      </c>
      <c r="Q493" s="77" t="s">
        <v>53</v>
      </c>
      <c r="R493" s="77" t="s">
        <v>54</v>
      </c>
      <c r="S493" s="77" t="s">
        <v>55</v>
      </c>
      <c r="T493" s="75"/>
      <c r="U493" s="75"/>
      <c r="V493" s="75"/>
      <c r="W493" s="76"/>
      <c r="X493" s="130"/>
      <c r="Y493" s="99" t="s">
        <v>56</v>
      </c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  <c r="CC493" s="16"/>
      <c r="CD493" s="16"/>
      <c r="CE493" s="16"/>
      <c r="CF493" s="16"/>
      <c r="CG493" s="16"/>
      <c r="CH493" s="16"/>
      <c r="CI493" s="16"/>
      <c r="CJ493" s="16"/>
      <c r="CK493" s="16"/>
      <c r="CL493" s="16"/>
      <c r="CM493" s="16"/>
      <c r="CN493" s="16"/>
      <c r="CO493" s="16"/>
      <c r="CP493" s="16"/>
      <c r="CQ493" s="16"/>
      <c r="CR493" s="16"/>
      <c r="CS493" s="16"/>
      <c r="CT493" s="16"/>
      <c r="CU493" s="16"/>
      <c r="CV493" s="16"/>
      <c r="CW493" s="16"/>
      <c r="CX493" s="16"/>
      <c r="CY493" s="16"/>
    </row>
    <row r="494" spans="1:103" ht="15.75" hidden="1">
      <c r="A494" s="3" t="e">
        <f>IF($AC$19&gt;1000,1)</f>
        <v>#DIV/0!</v>
      </c>
      <c r="B494" s="3">
        <v>1000</v>
      </c>
      <c r="D494" s="16"/>
      <c r="E494" s="16"/>
      <c r="F494" s="83" t="s">
        <v>57</v>
      </c>
      <c r="G494" s="85" t="str">
        <f>G468</f>
        <v>3,3</v>
      </c>
      <c r="H494" s="85" t="str">
        <f t="shared" ref="H494:J494" si="892">H468</f>
        <v>3,2</v>
      </c>
      <c r="I494" s="85" t="str">
        <f t="shared" si="892"/>
        <v>3,1</v>
      </c>
      <c r="J494" s="85">
        <f t="shared" si="892"/>
        <v>3</v>
      </c>
      <c r="K494" s="16" t="e">
        <f>IF($AC$19&gt;1000,1)</f>
        <v>#DIV/0!</v>
      </c>
      <c r="L494" s="16">
        <v>1000</v>
      </c>
      <c r="M494" s="16"/>
      <c r="N494" s="82"/>
      <c r="O494" s="83" t="s">
        <v>57</v>
      </c>
      <c r="P494" s="84" t="str">
        <f>P468</f>
        <v>2,1</v>
      </c>
      <c r="Q494" s="84">
        <f t="shared" ref="Q494:S494" si="893">Q468</f>
        <v>2</v>
      </c>
      <c r="R494" s="84" t="str">
        <f t="shared" si="893"/>
        <v>1,9</v>
      </c>
      <c r="S494" s="84" t="str">
        <f t="shared" si="893"/>
        <v>1,8</v>
      </c>
      <c r="T494" s="16" t="e">
        <f>IF($AC$19&gt;1000,1)</f>
        <v>#DIV/0!</v>
      </c>
      <c r="U494" s="16">
        <v>1000</v>
      </c>
      <c r="V494" s="16"/>
      <c r="W494" s="82"/>
      <c r="X494" s="100" t="s">
        <v>57</v>
      </c>
      <c r="Y494" s="101">
        <f>Y468</f>
        <v>13.7</v>
      </c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  <c r="CC494" s="16"/>
      <c r="CD494" s="16"/>
      <c r="CE494" s="16"/>
      <c r="CF494" s="16"/>
      <c r="CG494" s="16"/>
      <c r="CH494" s="16"/>
      <c r="CI494" s="16"/>
      <c r="CJ494" s="16"/>
      <c r="CK494" s="16"/>
      <c r="CL494" s="16"/>
      <c r="CM494" s="16"/>
      <c r="CN494" s="16"/>
      <c r="CO494" s="16"/>
      <c r="CP494" s="16"/>
      <c r="CQ494" s="16"/>
      <c r="CR494" s="16"/>
      <c r="CS494" s="16"/>
      <c r="CT494" s="16"/>
      <c r="CU494" s="16"/>
      <c r="CV494" s="16"/>
      <c r="CW494" s="16"/>
      <c r="CX494" s="16"/>
      <c r="CY494" s="16"/>
    </row>
    <row r="495" spans="1:103" ht="15.75" hidden="1">
      <c r="A495" s="3" t="e">
        <f>IF(AND($AC$19&gt;=B495,$AC$19&lt;C495),1)</f>
        <v>#DIV/0!</v>
      </c>
      <c r="B495" s="3">
        <f t="shared" ref="B495:B512" si="894">LEFT(F495,3)*1</f>
        <v>800</v>
      </c>
      <c r="C495" s="3">
        <f>RIGHT(F495,4)*1</f>
        <v>1000</v>
      </c>
      <c r="D495" s="16"/>
      <c r="E495" s="16"/>
      <c r="F495" s="87" t="s">
        <v>66</v>
      </c>
      <c r="G495" s="85" t="str">
        <f t="shared" ref="G495:J495" si="895">G469</f>
        <v>3,4</v>
      </c>
      <c r="H495" s="85" t="str">
        <f t="shared" si="895"/>
        <v>3,3</v>
      </c>
      <c r="I495" s="85" t="str">
        <f t="shared" si="895"/>
        <v>3,2</v>
      </c>
      <c r="J495" s="85" t="str">
        <f t="shared" si="895"/>
        <v>3,1</v>
      </c>
      <c r="K495" s="16" t="e">
        <f>IF(AND($AC$19&gt;=L495,$AC$19&lt;M495),1)</f>
        <v>#DIV/0!</v>
      </c>
      <c r="L495" s="16">
        <f>LEFT(O495,3)*1</f>
        <v>800</v>
      </c>
      <c r="M495" s="16">
        <f>RIGHT(O495,4)*1</f>
        <v>1000</v>
      </c>
      <c r="N495" s="82"/>
      <c r="O495" s="87" t="s">
        <v>66</v>
      </c>
      <c r="P495" s="84" t="str">
        <f t="shared" ref="P495:S495" si="896">P469</f>
        <v>2,3</v>
      </c>
      <c r="Q495" s="84" t="str">
        <f t="shared" si="896"/>
        <v>2,2</v>
      </c>
      <c r="R495" s="84" t="str">
        <f t="shared" si="896"/>
        <v>2,1</v>
      </c>
      <c r="S495" s="84">
        <f t="shared" si="896"/>
        <v>2</v>
      </c>
      <c r="T495" s="16" t="e">
        <f>IF(AND($AC$19&gt;=U495,$AC$19&lt;V495),1)</f>
        <v>#DIV/0!</v>
      </c>
      <c r="U495" s="16">
        <f>LEFT(X495,3)*1</f>
        <v>800</v>
      </c>
      <c r="V495" s="16">
        <f>RIGHT(X495,4)*1</f>
        <v>1000</v>
      </c>
      <c r="W495" s="82"/>
      <c r="X495" s="102" t="s">
        <v>66</v>
      </c>
      <c r="Y495" s="101">
        <f t="shared" ref="Y495:Y512" si="897">Y469</f>
        <v>13.7</v>
      </c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  <c r="CC495" s="16"/>
      <c r="CD495" s="16"/>
      <c r="CE495" s="16"/>
      <c r="CF495" s="16"/>
      <c r="CG495" s="16"/>
      <c r="CH495" s="16"/>
      <c r="CI495" s="16"/>
      <c r="CJ495" s="16"/>
      <c r="CK495" s="16"/>
      <c r="CL495" s="16"/>
      <c r="CM495" s="16"/>
      <c r="CN495" s="16"/>
      <c r="CO495" s="16"/>
      <c r="CP495" s="16"/>
      <c r="CQ495" s="16"/>
      <c r="CR495" s="16"/>
      <c r="CS495" s="16"/>
      <c r="CT495" s="16"/>
      <c r="CU495" s="16"/>
      <c r="CV495" s="16"/>
      <c r="CW495" s="16"/>
      <c r="CX495" s="16"/>
      <c r="CY495" s="16"/>
    </row>
    <row r="496" spans="1:103" ht="15.75" hidden="1">
      <c r="A496" s="3" t="e">
        <f t="shared" ref="A496:A511" si="898">IF(AND($AC$19&gt;=B496,$AC$19&lt;C496),1)</f>
        <v>#DIV/0!</v>
      </c>
      <c r="B496" s="3">
        <f t="shared" si="894"/>
        <v>600</v>
      </c>
      <c r="C496" s="3">
        <f t="shared" ref="C496:C511" si="899">RIGHT(F496,3)*1</f>
        <v>800</v>
      </c>
      <c r="D496" s="16"/>
      <c r="E496" s="16"/>
      <c r="F496" s="87" t="s">
        <v>71</v>
      </c>
      <c r="G496" s="85">
        <f t="shared" ref="G496:J496" si="900">G470</f>
        <v>3.5</v>
      </c>
      <c r="H496" s="85" t="str">
        <f t="shared" si="900"/>
        <v>3,4</v>
      </c>
      <c r="I496" s="85" t="str">
        <f t="shared" si="900"/>
        <v>3,3</v>
      </c>
      <c r="J496" s="85" t="str">
        <f t="shared" si="900"/>
        <v>3,2</v>
      </c>
      <c r="K496" s="16" t="e">
        <f t="shared" ref="K496:K513" si="901">IF(AND($AC$19&gt;=L496,$AC$19&lt;M496),1)</f>
        <v>#DIV/0!</v>
      </c>
      <c r="L496" s="16">
        <f t="shared" ref="L496:L512" si="902">LEFT(O496,3)*1</f>
        <v>600</v>
      </c>
      <c r="M496" s="16">
        <f>RIGHT(O496,3)*1</f>
        <v>800</v>
      </c>
      <c r="N496" s="82"/>
      <c r="O496" s="87" t="s">
        <v>71</v>
      </c>
      <c r="P496" s="84" t="str">
        <f t="shared" ref="P496:S496" si="903">P470</f>
        <v>2,5</v>
      </c>
      <c r="Q496" s="84" t="str">
        <f t="shared" si="903"/>
        <v>2,4</v>
      </c>
      <c r="R496" s="84" t="str">
        <f t="shared" si="903"/>
        <v>2,3</v>
      </c>
      <c r="S496" s="84" t="str">
        <f t="shared" si="903"/>
        <v>2,2</v>
      </c>
      <c r="T496" s="16" t="e">
        <f t="shared" ref="T496:T511" si="904">IF(AND($AC$19&gt;=U496,$AC$19&lt;V496),1)</f>
        <v>#DIV/0!</v>
      </c>
      <c r="U496" s="16">
        <f>LEFT(X496,3)*1</f>
        <v>600</v>
      </c>
      <c r="V496" s="16">
        <f>RIGHT(X496,3)*1</f>
        <v>800</v>
      </c>
      <c r="W496" s="82"/>
      <c r="X496" s="102" t="s">
        <v>71</v>
      </c>
      <c r="Y496" s="101">
        <f t="shared" si="897"/>
        <v>13.7</v>
      </c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  <c r="CC496" s="16"/>
      <c r="CD496" s="16"/>
      <c r="CE496" s="16"/>
      <c r="CF496" s="16"/>
      <c r="CG496" s="16"/>
      <c r="CH496" s="16"/>
      <c r="CI496" s="16"/>
      <c r="CJ496" s="16"/>
      <c r="CK496" s="16"/>
      <c r="CL496" s="16"/>
      <c r="CM496" s="16"/>
      <c r="CN496" s="16"/>
      <c r="CO496" s="16"/>
      <c r="CP496" s="16"/>
      <c r="CQ496" s="16"/>
      <c r="CR496" s="16"/>
      <c r="CS496" s="16"/>
      <c r="CT496" s="16"/>
      <c r="CU496" s="16"/>
      <c r="CV496" s="16"/>
      <c r="CW496" s="16"/>
      <c r="CX496" s="16"/>
      <c r="CY496" s="16"/>
    </row>
    <row r="497" spans="1:103" ht="15.75" hidden="1">
      <c r="A497" s="3" t="e">
        <f t="shared" si="898"/>
        <v>#DIV/0!</v>
      </c>
      <c r="B497" s="3">
        <f t="shared" si="894"/>
        <v>500</v>
      </c>
      <c r="C497" s="3">
        <f t="shared" si="899"/>
        <v>600</v>
      </c>
      <c r="D497" s="16"/>
      <c r="E497" s="16"/>
      <c r="F497" s="87" t="s">
        <v>78</v>
      </c>
      <c r="G497" s="85" t="str">
        <f t="shared" ref="G497:J497" si="905">G471</f>
        <v>3,6</v>
      </c>
      <c r="H497" s="85" t="str">
        <f t="shared" si="905"/>
        <v>3,5</v>
      </c>
      <c r="I497" s="85" t="str">
        <f t="shared" si="905"/>
        <v>3,4</v>
      </c>
      <c r="J497" s="85" t="str">
        <f t="shared" si="905"/>
        <v>3,3</v>
      </c>
      <c r="K497" s="16" t="e">
        <f t="shared" si="901"/>
        <v>#DIV/0!</v>
      </c>
      <c r="L497" s="16">
        <f t="shared" si="902"/>
        <v>400</v>
      </c>
      <c r="M497" s="16">
        <f t="shared" ref="M497:M514" si="906">RIGHT(O497,3)*1</f>
        <v>600</v>
      </c>
      <c r="N497" s="82"/>
      <c r="O497" s="87" t="s">
        <v>76</v>
      </c>
      <c r="P497" s="84" t="str">
        <f t="shared" ref="P497:S497" si="907">P471</f>
        <v>2,6</v>
      </c>
      <c r="Q497" s="84" t="str">
        <f t="shared" si="907"/>
        <v>2,5</v>
      </c>
      <c r="R497" s="84" t="str">
        <f t="shared" si="907"/>
        <v>2,4</v>
      </c>
      <c r="S497" s="84" t="str">
        <f t="shared" si="907"/>
        <v>2,3</v>
      </c>
      <c r="T497" s="16" t="e">
        <f t="shared" si="904"/>
        <v>#DIV/0!</v>
      </c>
      <c r="U497" s="16">
        <f t="shared" ref="U497:U512" si="908">LEFT(X497,3)*1</f>
        <v>500</v>
      </c>
      <c r="V497" s="16">
        <f t="shared" ref="V497:V511" si="909">RIGHT(X497,3)*1</f>
        <v>600</v>
      </c>
      <c r="W497" s="82"/>
      <c r="X497" s="102" t="s">
        <v>78</v>
      </c>
      <c r="Y497" s="101">
        <f t="shared" si="897"/>
        <v>13.7</v>
      </c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  <c r="CC497" s="16"/>
      <c r="CD497" s="16"/>
      <c r="CE497" s="16"/>
      <c r="CF497" s="16"/>
      <c r="CG497" s="16"/>
      <c r="CH497" s="16"/>
      <c r="CI497" s="16"/>
      <c r="CJ497" s="16"/>
      <c r="CK497" s="16"/>
      <c r="CL497" s="16"/>
      <c r="CM497" s="16"/>
      <c r="CN497" s="16"/>
      <c r="CO497" s="16"/>
      <c r="CP497" s="16"/>
      <c r="CQ497" s="16"/>
      <c r="CR497" s="16"/>
      <c r="CS497" s="16"/>
      <c r="CT497" s="16"/>
      <c r="CU497" s="16"/>
      <c r="CV497" s="16"/>
      <c r="CW497" s="16"/>
      <c r="CX497" s="16"/>
      <c r="CY497" s="16"/>
    </row>
    <row r="498" spans="1:103" ht="15.75" hidden="1">
      <c r="A498" s="3" t="e">
        <f t="shared" si="898"/>
        <v>#DIV/0!</v>
      </c>
      <c r="B498" s="3">
        <f t="shared" si="894"/>
        <v>400</v>
      </c>
      <c r="C498" s="3">
        <f t="shared" si="899"/>
        <v>500</v>
      </c>
      <c r="D498" s="16"/>
      <c r="E498" s="16"/>
      <c r="F498" s="87" t="s">
        <v>83</v>
      </c>
      <c r="G498" s="85" t="str">
        <f t="shared" ref="G498:J498" si="910">G472</f>
        <v>3,7</v>
      </c>
      <c r="H498" s="85" t="str">
        <f t="shared" si="910"/>
        <v>3,6</v>
      </c>
      <c r="I498" s="85" t="str">
        <f t="shared" si="910"/>
        <v>3,5</v>
      </c>
      <c r="J498" s="85" t="str">
        <f t="shared" si="910"/>
        <v>3,4</v>
      </c>
      <c r="K498" s="16" t="e">
        <f t="shared" si="901"/>
        <v>#DIV/0!</v>
      </c>
      <c r="L498" s="16">
        <f t="shared" si="902"/>
        <v>350</v>
      </c>
      <c r="M498" s="16">
        <f t="shared" si="906"/>
        <v>400</v>
      </c>
      <c r="N498" s="82"/>
      <c r="O498" s="87" t="s">
        <v>81</v>
      </c>
      <c r="P498" s="84" t="str">
        <f t="shared" ref="P498:S498" si="911">P472</f>
        <v>2,7</v>
      </c>
      <c r="Q498" s="84" t="str">
        <f t="shared" si="911"/>
        <v>2,6</v>
      </c>
      <c r="R498" s="84" t="str">
        <f t="shared" si="911"/>
        <v>2,5</v>
      </c>
      <c r="S498" s="84" t="str">
        <f t="shared" si="911"/>
        <v>2,4</v>
      </c>
      <c r="T498" s="16" t="e">
        <f t="shared" si="904"/>
        <v>#DIV/0!</v>
      </c>
      <c r="U498" s="16">
        <f t="shared" si="908"/>
        <v>400</v>
      </c>
      <c r="V498" s="16">
        <f t="shared" si="909"/>
        <v>500</v>
      </c>
      <c r="W498" s="82"/>
      <c r="X498" s="102" t="s">
        <v>83</v>
      </c>
      <c r="Y498" s="101">
        <f t="shared" si="897"/>
        <v>13.7</v>
      </c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16"/>
      <c r="CB498" s="16"/>
      <c r="CC498" s="16"/>
      <c r="CD498" s="16"/>
      <c r="CE498" s="16"/>
      <c r="CF498" s="16"/>
      <c r="CG498" s="16"/>
      <c r="CH498" s="16"/>
      <c r="CI498" s="16"/>
      <c r="CJ498" s="16"/>
      <c r="CK498" s="16"/>
      <c r="CL498" s="16"/>
      <c r="CM498" s="16"/>
      <c r="CN498" s="16"/>
      <c r="CO498" s="16"/>
      <c r="CP498" s="16"/>
      <c r="CQ498" s="16"/>
      <c r="CR498" s="16"/>
      <c r="CS498" s="16"/>
      <c r="CT498" s="16"/>
      <c r="CU498" s="16"/>
      <c r="CV498" s="16"/>
      <c r="CW498" s="16"/>
      <c r="CX498" s="16"/>
      <c r="CY498" s="16"/>
    </row>
    <row r="499" spans="1:103" ht="15.75" hidden="1">
      <c r="A499" s="3" t="e">
        <f t="shared" si="898"/>
        <v>#DIV/0!</v>
      </c>
      <c r="B499" s="3">
        <f t="shared" si="894"/>
        <v>300</v>
      </c>
      <c r="C499" s="3">
        <f t="shared" si="899"/>
        <v>400</v>
      </c>
      <c r="D499" s="16"/>
      <c r="E499" s="16"/>
      <c r="F499" s="87" t="s">
        <v>88</v>
      </c>
      <c r="G499" s="85" t="str">
        <f t="shared" ref="G499:J499" si="912">G473</f>
        <v>3,8</v>
      </c>
      <c r="H499" s="85" t="str">
        <f t="shared" si="912"/>
        <v>3,7</v>
      </c>
      <c r="I499" s="85" t="str">
        <f t="shared" si="912"/>
        <v>3,6</v>
      </c>
      <c r="J499" s="85" t="str">
        <f t="shared" si="912"/>
        <v>3,5</v>
      </c>
      <c r="K499" s="16" t="e">
        <f t="shared" si="901"/>
        <v>#DIV/0!</v>
      </c>
      <c r="L499" s="16">
        <f t="shared" si="902"/>
        <v>300</v>
      </c>
      <c r="M499" s="16">
        <f t="shared" si="906"/>
        <v>350</v>
      </c>
      <c r="N499" s="82"/>
      <c r="O499" s="87" t="s">
        <v>86</v>
      </c>
      <c r="P499" s="84" t="str">
        <f t="shared" ref="P499:S499" si="913">P473</f>
        <v>2,8</v>
      </c>
      <c r="Q499" s="84" t="str">
        <f t="shared" si="913"/>
        <v>2,7</v>
      </c>
      <c r="R499" s="84" t="str">
        <f t="shared" si="913"/>
        <v>2,6</v>
      </c>
      <c r="S499" s="84" t="str">
        <f t="shared" si="913"/>
        <v>2,5</v>
      </c>
      <c r="T499" s="16" t="e">
        <f t="shared" si="904"/>
        <v>#DIV/0!</v>
      </c>
      <c r="U499" s="16">
        <f t="shared" si="908"/>
        <v>300</v>
      </c>
      <c r="V499" s="16">
        <f t="shared" si="909"/>
        <v>400</v>
      </c>
      <c r="W499" s="82"/>
      <c r="X499" s="102" t="s">
        <v>88</v>
      </c>
      <c r="Y499" s="101">
        <f t="shared" si="897"/>
        <v>13.7</v>
      </c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  <c r="CC499" s="16"/>
      <c r="CD499" s="16"/>
      <c r="CE499" s="16"/>
      <c r="CF499" s="16"/>
      <c r="CG499" s="16"/>
      <c r="CH499" s="16"/>
      <c r="CI499" s="16"/>
      <c r="CJ499" s="16"/>
      <c r="CK499" s="16"/>
      <c r="CL499" s="16"/>
      <c r="CM499" s="16"/>
      <c r="CN499" s="16"/>
      <c r="CO499" s="16"/>
      <c r="CP499" s="16"/>
      <c r="CQ499" s="16"/>
      <c r="CR499" s="16"/>
      <c r="CS499" s="16"/>
      <c r="CT499" s="16"/>
      <c r="CU499" s="16"/>
      <c r="CV499" s="16"/>
      <c r="CW499" s="16"/>
      <c r="CX499" s="16"/>
      <c r="CY499" s="16"/>
    </row>
    <row r="500" spans="1:103" ht="15.75" hidden="1">
      <c r="A500" s="3" t="e">
        <f t="shared" si="898"/>
        <v>#DIV/0!</v>
      </c>
      <c r="B500" s="3">
        <f t="shared" si="894"/>
        <v>250</v>
      </c>
      <c r="C500" s="3">
        <f t="shared" si="899"/>
        <v>300</v>
      </c>
      <c r="D500" s="16"/>
      <c r="E500" s="16"/>
      <c r="F500" s="87" t="s">
        <v>91</v>
      </c>
      <c r="G500" s="85" t="str">
        <f t="shared" ref="G500:J500" si="914">G474</f>
        <v>3,9</v>
      </c>
      <c r="H500" s="85" t="str">
        <f t="shared" si="914"/>
        <v>3,8</v>
      </c>
      <c r="I500" s="85" t="str">
        <f t="shared" si="914"/>
        <v>3,7</v>
      </c>
      <c r="J500" s="85" t="str">
        <f t="shared" si="914"/>
        <v>3,6</v>
      </c>
      <c r="K500" s="16" t="e">
        <f t="shared" si="901"/>
        <v>#DIV/0!</v>
      </c>
      <c r="L500" s="16">
        <f t="shared" si="902"/>
        <v>250</v>
      </c>
      <c r="M500" s="16">
        <f t="shared" si="906"/>
        <v>300</v>
      </c>
      <c r="N500" s="82"/>
      <c r="O500" s="87" t="s">
        <v>91</v>
      </c>
      <c r="P500" s="84" t="str">
        <f t="shared" ref="P500:S500" si="915">P474</f>
        <v>2,9</v>
      </c>
      <c r="Q500" s="84" t="str">
        <f t="shared" si="915"/>
        <v>2,8</v>
      </c>
      <c r="R500" s="84" t="str">
        <f t="shared" si="915"/>
        <v>2,7</v>
      </c>
      <c r="S500" s="84" t="str">
        <f t="shared" si="915"/>
        <v>2,6</v>
      </c>
      <c r="T500" s="16" t="e">
        <f t="shared" si="904"/>
        <v>#DIV/0!</v>
      </c>
      <c r="U500" s="16">
        <f t="shared" si="908"/>
        <v>250</v>
      </c>
      <c r="V500" s="16">
        <f t="shared" si="909"/>
        <v>300</v>
      </c>
      <c r="W500" s="82"/>
      <c r="X500" s="102" t="s">
        <v>91</v>
      </c>
      <c r="Y500" s="101">
        <f t="shared" si="897"/>
        <v>13.7</v>
      </c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16"/>
      <c r="CB500" s="16"/>
      <c r="CC500" s="16"/>
      <c r="CD500" s="16"/>
      <c r="CE500" s="16"/>
      <c r="CF500" s="16"/>
      <c r="CG500" s="16"/>
      <c r="CH500" s="16"/>
      <c r="CI500" s="16"/>
      <c r="CJ500" s="16"/>
      <c r="CK500" s="16"/>
      <c r="CL500" s="16"/>
      <c r="CM500" s="16"/>
      <c r="CN500" s="16"/>
      <c r="CO500" s="16"/>
      <c r="CP500" s="16"/>
      <c r="CQ500" s="16"/>
      <c r="CR500" s="16"/>
      <c r="CS500" s="16"/>
      <c r="CT500" s="16"/>
      <c r="CU500" s="16"/>
      <c r="CV500" s="16"/>
      <c r="CW500" s="16"/>
      <c r="CX500" s="16"/>
      <c r="CY500" s="16"/>
    </row>
    <row r="501" spans="1:103" ht="15.75" hidden="1">
      <c r="A501" s="3" t="e">
        <f t="shared" si="898"/>
        <v>#DIV/0!</v>
      </c>
      <c r="B501" s="3">
        <f t="shared" si="894"/>
        <v>200</v>
      </c>
      <c r="C501" s="3">
        <f t="shared" si="899"/>
        <v>250</v>
      </c>
      <c r="D501" s="16"/>
      <c r="E501" s="16"/>
      <c r="F501" s="87" t="s">
        <v>95</v>
      </c>
      <c r="G501" s="85">
        <f t="shared" ref="G501:J501" si="916">G475</f>
        <v>4</v>
      </c>
      <c r="H501" s="85" t="str">
        <f t="shared" si="916"/>
        <v>3,9</v>
      </c>
      <c r="I501" s="85" t="str">
        <f t="shared" si="916"/>
        <v>3,8</v>
      </c>
      <c r="J501" s="85" t="str">
        <f t="shared" si="916"/>
        <v>3,7</v>
      </c>
      <c r="K501" s="16" t="e">
        <f t="shared" si="901"/>
        <v>#DIV/0!</v>
      </c>
      <c r="L501" s="16">
        <f t="shared" si="902"/>
        <v>220</v>
      </c>
      <c r="M501" s="16">
        <f t="shared" si="906"/>
        <v>250</v>
      </c>
      <c r="N501" s="82"/>
      <c r="O501" s="87" t="s">
        <v>94</v>
      </c>
      <c r="P501" s="84">
        <f t="shared" ref="P501:S501" si="917">P475</f>
        <v>3</v>
      </c>
      <c r="Q501" s="84" t="str">
        <f t="shared" si="917"/>
        <v>2,9</v>
      </c>
      <c r="R501" s="84" t="str">
        <f t="shared" si="917"/>
        <v>2,8</v>
      </c>
      <c r="S501" s="84" t="str">
        <f t="shared" si="917"/>
        <v>2,7</v>
      </c>
      <c r="T501" s="16" t="e">
        <f t="shared" si="904"/>
        <v>#DIV/0!</v>
      </c>
      <c r="U501" s="16">
        <f t="shared" si="908"/>
        <v>200</v>
      </c>
      <c r="V501" s="16">
        <f t="shared" si="909"/>
        <v>250</v>
      </c>
      <c r="W501" s="82"/>
      <c r="X501" s="102" t="s">
        <v>95</v>
      </c>
      <c r="Y501" s="101">
        <f t="shared" si="897"/>
        <v>13.7</v>
      </c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  <c r="CC501" s="16"/>
      <c r="CD501" s="16"/>
      <c r="CE501" s="16"/>
      <c r="CF501" s="16"/>
      <c r="CG501" s="16"/>
      <c r="CH501" s="16"/>
      <c r="CI501" s="16"/>
      <c r="CJ501" s="16"/>
      <c r="CK501" s="16"/>
      <c r="CL501" s="16"/>
      <c r="CM501" s="16"/>
      <c r="CN501" s="16"/>
      <c r="CO501" s="16"/>
      <c r="CP501" s="16"/>
      <c r="CQ501" s="16"/>
      <c r="CR501" s="16"/>
      <c r="CS501" s="16"/>
      <c r="CT501" s="16"/>
      <c r="CU501" s="16"/>
      <c r="CV501" s="16"/>
      <c r="CW501" s="16"/>
      <c r="CX501" s="16"/>
      <c r="CY501" s="16"/>
    </row>
    <row r="502" spans="1:103" ht="15.75" hidden="1">
      <c r="A502" s="3" t="e">
        <f t="shared" si="898"/>
        <v>#DIV/0!</v>
      </c>
      <c r="B502" s="3">
        <f t="shared" si="894"/>
        <v>190</v>
      </c>
      <c r="C502" s="3">
        <f t="shared" si="899"/>
        <v>200</v>
      </c>
      <c r="D502" s="16"/>
      <c r="E502" s="16"/>
      <c r="F502" s="87" t="s">
        <v>99</v>
      </c>
      <c r="G502" s="85" t="str">
        <f t="shared" ref="G502:J502" si="918">G476</f>
        <v>4,1</v>
      </c>
      <c r="H502" s="85">
        <f t="shared" si="918"/>
        <v>4</v>
      </c>
      <c r="I502" s="85" t="str">
        <f t="shared" si="918"/>
        <v>3,9</v>
      </c>
      <c r="J502" s="85" t="str">
        <f t="shared" si="918"/>
        <v>3,8</v>
      </c>
      <c r="K502" s="16" t="e">
        <f t="shared" si="901"/>
        <v>#DIV/0!</v>
      </c>
      <c r="L502" s="16">
        <f t="shared" si="902"/>
        <v>200</v>
      </c>
      <c r="M502" s="16">
        <f t="shared" si="906"/>
        <v>220</v>
      </c>
      <c r="N502" s="82"/>
      <c r="O502" s="87" t="s">
        <v>98</v>
      </c>
      <c r="P502" s="84" t="str">
        <f t="shared" ref="P502:S502" si="919">P476</f>
        <v>3,1</v>
      </c>
      <c r="Q502" s="84">
        <f t="shared" si="919"/>
        <v>3</v>
      </c>
      <c r="R502" s="84" t="str">
        <f t="shared" si="919"/>
        <v>2,9</v>
      </c>
      <c r="S502" s="84" t="str">
        <f t="shared" si="919"/>
        <v>2,8</v>
      </c>
      <c r="T502" s="16" t="e">
        <f t="shared" si="904"/>
        <v>#DIV/0!</v>
      </c>
      <c r="U502" s="16">
        <f t="shared" si="908"/>
        <v>190</v>
      </c>
      <c r="V502" s="16">
        <f t="shared" si="909"/>
        <v>200</v>
      </c>
      <c r="W502" s="82"/>
      <c r="X502" s="102" t="s">
        <v>99</v>
      </c>
      <c r="Y502" s="101">
        <f t="shared" si="897"/>
        <v>13.8</v>
      </c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  <c r="CC502" s="16"/>
      <c r="CD502" s="16"/>
      <c r="CE502" s="16"/>
      <c r="CF502" s="16"/>
      <c r="CG502" s="16"/>
      <c r="CH502" s="16"/>
      <c r="CI502" s="16"/>
      <c r="CJ502" s="16"/>
      <c r="CK502" s="16"/>
      <c r="CL502" s="16"/>
      <c r="CM502" s="16"/>
      <c r="CN502" s="16"/>
      <c r="CO502" s="16"/>
      <c r="CP502" s="16"/>
      <c r="CQ502" s="16"/>
      <c r="CR502" s="16"/>
      <c r="CS502" s="16"/>
      <c r="CT502" s="16"/>
      <c r="CU502" s="16"/>
      <c r="CV502" s="16"/>
      <c r="CW502" s="16"/>
      <c r="CX502" s="16"/>
      <c r="CY502" s="16"/>
    </row>
    <row r="503" spans="1:103" ht="15.75" hidden="1">
      <c r="A503" s="3" t="e">
        <f t="shared" si="898"/>
        <v>#DIV/0!</v>
      </c>
      <c r="B503" s="3">
        <f t="shared" si="894"/>
        <v>180</v>
      </c>
      <c r="C503" s="3">
        <f t="shared" si="899"/>
        <v>190</v>
      </c>
      <c r="D503" s="16"/>
      <c r="E503" s="16"/>
      <c r="F503" s="87" t="s">
        <v>102</v>
      </c>
      <c r="G503" s="85" t="str">
        <f t="shared" ref="G503:J503" si="920">G477</f>
        <v>4,2</v>
      </c>
      <c r="H503" s="85" t="str">
        <f t="shared" si="920"/>
        <v>4,1</v>
      </c>
      <c r="I503" s="85">
        <f t="shared" si="920"/>
        <v>4</v>
      </c>
      <c r="J503" s="85" t="str">
        <f t="shared" si="920"/>
        <v>3,9</v>
      </c>
      <c r="K503" s="16" t="e">
        <f t="shared" si="901"/>
        <v>#DIV/0!</v>
      </c>
      <c r="L503" s="16">
        <f t="shared" si="902"/>
        <v>190</v>
      </c>
      <c r="M503" s="16">
        <f t="shared" si="906"/>
        <v>200</v>
      </c>
      <c r="N503" s="82"/>
      <c r="O503" s="87" t="s">
        <v>99</v>
      </c>
      <c r="P503" s="84" t="str">
        <f t="shared" ref="P503:S503" si="921">P477</f>
        <v>3,2</v>
      </c>
      <c r="Q503" s="84" t="str">
        <f t="shared" si="921"/>
        <v>3,1</v>
      </c>
      <c r="R503" s="84">
        <f t="shared" si="921"/>
        <v>3</v>
      </c>
      <c r="S503" s="84" t="str">
        <f t="shared" si="921"/>
        <v>2,9</v>
      </c>
      <c r="T503" s="16" t="e">
        <f t="shared" si="904"/>
        <v>#DIV/0!</v>
      </c>
      <c r="U503" s="16">
        <f t="shared" si="908"/>
        <v>180</v>
      </c>
      <c r="V503" s="16">
        <f t="shared" si="909"/>
        <v>190</v>
      </c>
      <c r="W503" s="82"/>
      <c r="X503" s="102" t="s">
        <v>102</v>
      </c>
      <c r="Y503" s="101">
        <f t="shared" si="897"/>
        <v>13.9</v>
      </c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  <c r="CA503" s="16"/>
      <c r="CB503" s="16"/>
      <c r="CC503" s="16"/>
      <c r="CD503" s="16"/>
      <c r="CE503" s="16"/>
      <c r="CF503" s="16"/>
      <c r="CG503" s="16"/>
      <c r="CH503" s="16"/>
      <c r="CI503" s="16"/>
      <c r="CJ503" s="16"/>
      <c r="CK503" s="16"/>
      <c r="CL503" s="16"/>
      <c r="CM503" s="16"/>
      <c r="CN503" s="16"/>
      <c r="CO503" s="16"/>
      <c r="CP503" s="16"/>
      <c r="CQ503" s="16"/>
      <c r="CR503" s="16"/>
      <c r="CS503" s="16"/>
      <c r="CT503" s="16"/>
      <c r="CU503" s="16"/>
      <c r="CV503" s="16"/>
      <c r="CW503" s="16"/>
      <c r="CX503" s="16"/>
      <c r="CY503" s="16"/>
    </row>
    <row r="504" spans="1:103" ht="15.75" hidden="1">
      <c r="A504" s="3" t="e">
        <f t="shared" si="898"/>
        <v>#DIV/0!</v>
      </c>
      <c r="B504" s="3">
        <f t="shared" si="894"/>
        <v>170</v>
      </c>
      <c r="C504" s="3">
        <f t="shared" si="899"/>
        <v>180</v>
      </c>
      <c r="D504" s="16"/>
      <c r="E504" s="16"/>
      <c r="F504" s="87" t="s">
        <v>105</v>
      </c>
      <c r="G504" s="85" t="str">
        <f t="shared" ref="G504:J504" si="922">G478</f>
        <v>4,3</v>
      </c>
      <c r="H504" s="85" t="str">
        <f t="shared" si="922"/>
        <v>4,2</v>
      </c>
      <c r="I504" s="85" t="str">
        <f t="shared" si="922"/>
        <v>4,1</v>
      </c>
      <c r="J504" s="85">
        <f t="shared" si="922"/>
        <v>4</v>
      </c>
      <c r="K504" s="16" t="e">
        <f t="shared" si="901"/>
        <v>#DIV/0!</v>
      </c>
      <c r="L504" s="16">
        <f t="shared" si="902"/>
        <v>180</v>
      </c>
      <c r="M504" s="16">
        <f t="shared" si="906"/>
        <v>190</v>
      </c>
      <c r="N504" s="82"/>
      <c r="O504" s="87" t="s">
        <v>102</v>
      </c>
      <c r="P504" s="84" t="str">
        <f t="shared" ref="P504:S504" si="923">P478</f>
        <v>3,3</v>
      </c>
      <c r="Q504" s="84" t="str">
        <f t="shared" si="923"/>
        <v>3,2</v>
      </c>
      <c r="R504" s="84" t="str">
        <f t="shared" si="923"/>
        <v>3,1</v>
      </c>
      <c r="S504" s="84">
        <f t="shared" si="923"/>
        <v>3</v>
      </c>
      <c r="T504" s="16" t="e">
        <f t="shared" si="904"/>
        <v>#DIV/0!</v>
      </c>
      <c r="U504" s="16">
        <f t="shared" si="908"/>
        <v>170</v>
      </c>
      <c r="V504" s="16">
        <f t="shared" si="909"/>
        <v>180</v>
      </c>
      <c r="W504" s="82"/>
      <c r="X504" s="102" t="s">
        <v>105</v>
      </c>
      <c r="Y504" s="101">
        <f t="shared" si="897"/>
        <v>14</v>
      </c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  <c r="CA504" s="16"/>
      <c r="CB504" s="16"/>
      <c r="CC504" s="16"/>
      <c r="CD504" s="16"/>
      <c r="CE504" s="16"/>
      <c r="CF504" s="16"/>
      <c r="CG504" s="16"/>
      <c r="CH504" s="16"/>
      <c r="CI504" s="16"/>
      <c r="CJ504" s="16"/>
      <c r="CK504" s="16"/>
      <c r="CL504" s="16"/>
      <c r="CM504" s="16"/>
      <c r="CN504" s="16"/>
      <c r="CO504" s="16"/>
      <c r="CP504" s="16"/>
      <c r="CQ504" s="16"/>
      <c r="CR504" s="16"/>
      <c r="CS504" s="16"/>
      <c r="CT504" s="16"/>
      <c r="CU504" s="16"/>
      <c r="CV504" s="16"/>
      <c r="CW504" s="16"/>
      <c r="CX504" s="16"/>
      <c r="CY504" s="16"/>
    </row>
    <row r="505" spans="1:103" ht="15.75" hidden="1">
      <c r="A505" s="3" t="e">
        <f t="shared" si="898"/>
        <v>#DIV/0!</v>
      </c>
      <c r="B505" s="3">
        <f t="shared" si="894"/>
        <v>160</v>
      </c>
      <c r="C505" s="3">
        <f t="shared" si="899"/>
        <v>170</v>
      </c>
      <c r="D505" s="16"/>
      <c r="E505" s="16"/>
      <c r="F505" s="87" t="s">
        <v>108</v>
      </c>
      <c r="G505" s="85" t="str">
        <f t="shared" ref="G505:J505" si="924">G479</f>
        <v>4,4</v>
      </c>
      <c r="H505" s="85" t="str">
        <f t="shared" si="924"/>
        <v>4,3</v>
      </c>
      <c r="I505" s="85" t="str">
        <f t="shared" si="924"/>
        <v>4,2</v>
      </c>
      <c r="J505" s="85" t="str">
        <f t="shared" si="924"/>
        <v>4,1</v>
      </c>
      <c r="K505" s="16" t="e">
        <f t="shared" si="901"/>
        <v>#DIV/0!</v>
      </c>
      <c r="L505" s="16">
        <f t="shared" si="902"/>
        <v>170</v>
      </c>
      <c r="M505" s="16">
        <f t="shared" si="906"/>
        <v>180</v>
      </c>
      <c r="N505" s="82"/>
      <c r="O505" s="87" t="s">
        <v>105</v>
      </c>
      <c r="P505" s="84" t="str">
        <f t="shared" ref="P505:S505" si="925">P479</f>
        <v>3,4</v>
      </c>
      <c r="Q505" s="84" t="str">
        <f t="shared" si="925"/>
        <v>3,3</v>
      </c>
      <c r="R505" s="84" t="str">
        <f t="shared" si="925"/>
        <v>3,2</v>
      </c>
      <c r="S505" s="84" t="str">
        <f t="shared" si="925"/>
        <v>3,1</v>
      </c>
      <c r="T505" s="16" t="e">
        <f t="shared" si="904"/>
        <v>#DIV/0!</v>
      </c>
      <c r="U505" s="16">
        <f t="shared" si="908"/>
        <v>160</v>
      </c>
      <c r="V505" s="16">
        <f t="shared" si="909"/>
        <v>170</v>
      </c>
      <c r="W505" s="82"/>
      <c r="X505" s="102" t="s">
        <v>108</v>
      </c>
      <c r="Y505" s="101">
        <f t="shared" si="897"/>
        <v>14.1</v>
      </c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  <c r="CC505" s="16"/>
      <c r="CD505" s="16"/>
      <c r="CE505" s="16"/>
      <c r="CF505" s="16"/>
      <c r="CG505" s="16"/>
      <c r="CH505" s="16"/>
      <c r="CI505" s="16"/>
      <c r="CJ505" s="16"/>
      <c r="CK505" s="16"/>
      <c r="CL505" s="16"/>
      <c r="CM505" s="16"/>
      <c r="CN505" s="16"/>
      <c r="CO505" s="16"/>
      <c r="CP505" s="16"/>
      <c r="CQ505" s="16"/>
      <c r="CR505" s="16"/>
      <c r="CS505" s="16"/>
      <c r="CT505" s="16"/>
      <c r="CU505" s="16"/>
      <c r="CV505" s="16"/>
      <c r="CW505" s="16"/>
      <c r="CX505" s="16"/>
      <c r="CY505" s="16"/>
    </row>
    <row r="506" spans="1:103" ht="15.75" hidden="1">
      <c r="A506" s="3" t="e">
        <f t="shared" si="898"/>
        <v>#DIV/0!</v>
      </c>
      <c r="B506" s="3">
        <f t="shared" si="894"/>
        <v>150</v>
      </c>
      <c r="C506" s="3">
        <f t="shared" si="899"/>
        <v>160</v>
      </c>
      <c r="D506" s="16"/>
      <c r="E506" s="16"/>
      <c r="F506" s="87" t="s">
        <v>111</v>
      </c>
      <c r="G506" s="85" t="str">
        <f t="shared" ref="G506:J506" si="926">G480</f>
        <v>4,5</v>
      </c>
      <c r="H506" s="85" t="str">
        <f t="shared" si="926"/>
        <v>4,4</v>
      </c>
      <c r="I506" s="85" t="str">
        <f t="shared" si="926"/>
        <v>4,3</v>
      </c>
      <c r="J506" s="85" t="str">
        <f t="shared" si="926"/>
        <v>4,2</v>
      </c>
      <c r="K506" s="16" t="e">
        <f t="shared" si="901"/>
        <v>#DIV/0!</v>
      </c>
      <c r="L506" s="16">
        <f t="shared" si="902"/>
        <v>160</v>
      </c>
      <c r="M506" s="16">
        <f t="shared" si="906"/>
        <v>170</v>
      </c>
      <c r="N506" s="82"/>
      <c r="O506" s="87" t="s">
        <v>108</v>
      </c>
      <c r="P506" s="84" t="str">
        <f t="shared" ref="P506:S506" si="927">P480</f>
        <v>3,5</v>
      </c>
      <c r="Q506" s="84" t="str">
        <f t="shared" si="927"/>
        <v>3,4</v>
      </c>
      <c r="R506" s="84" t="str">
        <f t="shared" si="927"/>
        <v>3,3</v>
      </c>
      <c r="S506" s="84" t="str">
        <f t="shared" si="927"/>
        <v>3,2</v>
      </c>
      <c r="T506" s="16" t="e">
        <f t="shared" si="904"/>
        <v>#DIV/0!</v>
      </c>
      <c r="U506" s="16">
        <f t="shared" si="908"/>
        <v>150</v>
      </c>
      <c r="V506" s="16">
        <f t="shared" si="909"/>
        <v>160</v>
      </c>
      <c r="W506" s="82"/>
      <c r="X506" s="102" t="s">
        <v>111</v>
      </c>
      <c r="Y506" s="101">
        <f t="shared" si="897"/>
        <v>14.2</v>
      </c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  <c r="CA506" s="16"/>
      <c r="CB506" s="16"/>
      <c r="CC506" s="16"/>
      <c r="CD506" s="16"/>
      <c r="CE506" s="16"/>
      <c r="CF506" s="16"/>
      <c r="CG506" s="16"/>
      <c r="CH506" s="16"/>
      <c r="CI506" s="16"/>
      <c r="CJ506" s="16"/>
      <c r="CK506" s="16"/>
      <c r="CL506" s="16"/>
      <c r="CM506" s="16"/>
      <c r="CN506" s="16"/>
      <c r="CO506" s="16"/>
      <c r="CP506" s="16"/>
      <c r="CQ506" s="16"/>
      <c r="CR506" s="16"/>
      <c r="CS506" s="16"/>
      <c r="CT506" s="16"/>
      <c r="CU506" s="16"/>
      <c r="CV506" s="16"/>
      <c r="CW506" s="16"/>
      <c r="CX506" s="16"/>
      <c r="CY506" s="16"/>
    </row>
    <row r="507" spans="1:103" ht="15.75" hidden="1">
      <c r="A507" s="3" t="e">
        <f t="shared" si="898"/>
        <v>#DIV/0!</v>
      </c>
      <c r="B507" s="3">
        <f t="shared" si="894"/>
        <v>140</v>
      </c>
      <c r="C507" s="3">
        <f t="shared" si="899"/>
        <v>150</v>
      </c>
      <c r="D507" s="16"/>
      <c r="E507" s="16"/>
      <c r="F507" s="87" t="s">
        <v>114</v>
      </c>
      <c r="G507" s="85" t="str">
        <f t="shared" ref="G507:J507" si="928">G481</f>
        <v>4,6</v>
      </c>
      <c r="H507" s="85" t="str">
        <f t="shared" si="928"/>
        <v>4,5</v>
      </c>
      <c r="I507" s="85" t="str">
        <f t="shared" si="928"/>
        <v>4,4</v>
      </c>
      <c r="J507" s="85" t="str">
        <f t="shared" si="928"/>
        <v>4,3</v>
      </c>
      <c r="K507" s="16" t="e">
        <f t="shared" si="901"/>
        <v>#DIV/0!</v>
      </c>
      <c r="L507" s="16">
        <f t="shared" si="902"/>
        <v>150</v>
      </c>
      <c r="M507" s="16">
        <f t="shared" si="906"/>
        <v>160</v>
      </c>
      <c r="N507" s="82"/>
      <c r="O507" s="87" t="s">
        <v>111</v>
      </c>
      <c r="P507" s="84" t="str">
        <f t="shared" ref="P507:S507" si="929">P481</f>
        <v>3,6</v>
      </c>
      <c r="Q507" s="84" t="str">
        <f t="shared" si="929"/>
        <v>3,5</v>
      </c>
      <c r="R507" s="84" t="str">
        <f t="shared" si="929"/>
        <v>3,4</v>
      </c>
      <c r="S507" s="84" t="str">
        <f t="shared" si="929"/>
        <v>3,3</v>
      </c>
      <c r="T507" s="16" t="e">
        <f t="shared" si="904"/>
        <v>#DIV/0!</v>
      </c>
      <c r="U507" s="16">
        <f t="shared" si="908"/>
        <v>140</v>
      </c>
      <c r="V507" s="16">
        <f t="shared" si="909"/>
        <v>150</v>
      </c>
      <c r="W507" s="82"/>
      <c r="X507" s="102" t="s">
        <v>114</v>
      </c>
      <c r="Y507" s="101">
        <f t="shared" si="897"/>
        <v>14.3</v>
      </c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  <c r="CA507" s="16"/>
      <c r="CB507" s="16"/>
      <c r="CC507" s="16"/>
      <c r="CD507" s="16"/>
      <c r="CE507" s="16"/>
      <c r="CF507" s="16"/>
      <c r="CG507" s="16"/>
      <c r="CH507" s="16"/>
      <c r="CI507" s="16"/>
      <c r="CJ507" s="16"/>
      <c r="CK507" s="16"/>
      <c r="CL507" s="16"/>
      <c r="CM507" s="16"/>
      <c r="CN507" s="16"/>
      <c r="CO507" s="16"/>
      <c r="CP507" s="16"/>
      <c r="CQ507" s="16"/>
      <c r="CR507" s="16"/>
      <c r="CS507" s="16"/>
      <c r="CT507" s="16"/>
      <c r="CU507" s="16"/>
      <c r="CV507" s="16"/>
      <c r="CW507" s="16"/>
      <c r="CX507" s="16"/>
      <c r="CY507" s="16"/>
    </row>
    <row r="508" spans="1:103" ht="15.75" hidden="1">
      <c r="A508" s="3" t="e">
        <f t="shared" si="898"/>
        <v>#DIV/0!</v>
      </c>
      <c r="B508" s="3">
        <f t="shared" si="894"/>
        <v>130</v>
      </c>
      <c r="C508" s="3">
        <f t="shared" si="899"/>
        <v>140</v>
      </c>
      <c r="D508" s="16"/>
      <c r="E508" s="16"/>
      <c r="F508" s="87" t="s">
        <v>117</v>
      </c>
      <c r="G508" s="85" t="str">
        <f t="shared" ref="G508:J508" si="930">G482</f>
        <v>4,7</v>
      </c>
      <c r="H508" s="85" t="str">
        <f t="shared" si="930"/>
        <v>4,6</v>
      </c>
      <c r="I508" s="85" t="str">
        <f t="shared" si="930"/>
        <v>4,5</v>
      </c>
      <c r="J508" s="85" t="str">
        <f t="shared" si="930"/>
        <v>4,4</v>
      </c>
      <c r="K508" s="16" t="e">
        <f t="shared" si="901"/>
        <v>#DIV/0!</v>
      </c>
      <c r="L508" s="16">
        <f t="shared" si="902"/>
        <v>140</v>
      </c>
      <c r="M508" s="16">
        <f t="shared" si="906"/>
        <v>150</v>
      </c>
      <c r="N508" s="82"/>
      <c r="O508" s="87" t="s">
        <v>114</v>
      </c>
      <c r="P508" s="84" t="str">
        <f t="shared" ref="P508:S508" si="931">P482</f>
        <v>3,7</v>
      </c>
      <c r="Q508" s="84" t="str">
        <f t="shared" si="931"/>
        <v>3,6</v>
      </c>
      <c r="R508" s="84" t="str">
        <f t="shared" si="931"/>
        <v>3,5</v>
      </c>
      <c r="S508" s="84" t="str">
        <f t="shared" si="931"/>
        <v>3,4</v>
      </c>
      <c r="T508" s="16" t="e">
        <f t="shared" si="904"/>
        <v>#DIV/0!</v>
      </c>
      <c r="U508" s="16">
        <f t="shared" si="908"/>
        <v>130</v>
      </c>
      <c r="V508" s="16">
        <f t="shared" si="909"/>
        <v>140</v>
      </c>
      <c r="W508" s="82"/>
      <c r="X508" s="102" t="s">
        <v>117</v>
      </c>
      <c r="Y508" s="101">
        <f t="shared" si="897"/>
        <v>14.4</v>
      </c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  <c r="CC508" s="16"/>
      <c r="CD508" s="16"/>
      <c r="CE508" s="16"/>
      <c r="CF508" s="16"/>
      <c r="CG508" s="16"/>
      <c r="CH508" s="16"/>
      <c r="CI508" s="16"/>
      <c r="CJ508" s="16"/>
      <c r="CK508" s="16"/>
      <c r="CL508" s="16"/>
      <c r="CM508" s="16"/>
      <c r="CN508" s="16"/>
      <c r="CO508" s="16"/>
      <c r="CP508" s="16"/>
      <c r="CQ508" s="16"/>
      <c r="CR508" s="16"/>
      <c r="CS508" s="16"/>
      <c r="CT508" s="16"/>
      <c r="CU508" s="16"/>
      <c r="CV508" s="16"/>
      <c r="CW508" s="16"/>
      <c r="CX508" s="16"/>
      <c r="CY508" s="16"/>
    </row>
    <row r="509" spans="1:103" ht="15.75" hidden="1">
      <c r="A509" s="3" t="e">
        <f t="shared" si="898"/>
        <v>#DIV/0!</v>
      </c>
      <c r="B509" s="3">
        <f t="shared" si="894"/>
        <v>120</v>
      </c>
      <c r="C509" s="3">
        <f t="shared" si="899"/>
        <v>130</v>
      </c>
      <c r="D509" s="16"/>
      <c r="E509" s="16"/>
      <c r="F509" s="87" t="s">
        <v>120</v>
      </c>
      <c r="G509" s="85" t="str">
        <f t="shared" ref="G509:J509" si="932">G483</f>
        <v>4,8</v>
      </c>
      <c r="H509" s="85" t="str">
        <f t="shared" si="932"/>
        <v>4,7</v>
      </c>
      <c r="I509" s="85" t="str">
        <f t="shared" si="932"/>
        <v>4,6</v>
      </c>
      <c r="J509" s="85" t="str">
        <f t="shared" si="932"/>
        <v>4,5</v>
      </c>
      <c r="K509" s="16" t="e">
        <f t="shared" si="901"/>
        <v>#DIV/0!</v>
      </c>
      <c r="L509" s="16">
        <f t="shared" si="902"/>
        <v>130</v>
      </c>
      <c r="M509" s="16">
        <f t="shared" si="906"/>
        <v>140</v>
      </c>
      <c r="N509" s="82"/>
      <c r="O509" s="87" t="s">
        <v>117</v>
      </c>
      <c r="P509" s="84" t="str">
        <f t="shared" ref="P509:S509" si="933">P483</f>
        <v>3,8</v>
      </c>
      <c r="Q509" s="84" t="str">
        <f t="shared" si="933"/>
        <v>3,7</v>
      </c>
      <c r="R509" s="84" t="str">
        <f t="shared" si="933"/>
        <v>3,6</v>
      </c>
      <c r="S509" s="84" t="str">
        <f t="shared" si="933"/>
        <v>3,5</v>
      </c>
      <c r="T509" s="16" t="e">
        <f t="shared" si="904"/>
        <v>#DIV/0!</v>
      </c>
      <c r="U509" s="16">
        <f t="shared" si="908"/>
        <v>120</v>
      </c>
      <c r="V509" s="16">
        <f t="shared" si="909"/>
        <v>130</v>
      </c>
      <c r="W509" s="82"/>
      <c r="X509" s="102" t="s">
        <v>120</v>
      </c>
      <c r="Y509" s="101">
        <f t="shared" si="897"/>
        <v>14.5</v>
      </c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BZ509" s="16"/>
      <c r="CA509" s="16"/>
      <c r="CB509" s="16"/>
      <c r="CC509" s="16"/>
      <c r="CD509" s="16"/>
      <c r="CE509" s="16"/>
      <c r="CF509" s="16"/>
      <c r="CG509" s="16"/>
      <c r="CH509" s="16"/>
      <c r="CI509" s="16"/>
      <c r="CJ509" s="16"/>
      <c r="CK509" s="16"/>
      <c r="CL509" s="16"/>
      <c r="CM509" s="16"/>
      <c r="CN509" s="16"/>
      <c r="CO509" s="16"/>
      <c r="CP509" s="16"/>
      <c r="CQ509" s="16"/>
      <c r="CR509" s="16"/>
      <c r="CS509" s="16"/>
      <c r="CT509" s="16"/>
      <c r="CU509" s="16"/>
      <c r="CV509" s="16"/>
      <c r="CW509" s="16"/>
      <c r="CX509" s="16"/>
      <c r="CY509" s="16"/>
    </row>
    <row r="510" spans="1:103" ht="15.75" hidden="1">
      <c r="A510" s="3" t="e">
        <f t="shared" si="898"/>
        <v>#DIV/0!</v>
      </c>
      <c r="B510" s="3">
        <f t="shared" si="894"/>
        <v>110</v>
      </c>
      <c r="C510" s="3">
        <f t="shared" si="899"/>
        <v>120</v>
      </c>
      <c r="D510" s="16"/>
      <c r="E510" s="16"/>
      <c r="F510" s="87" t="s">
        <v>123</v>
      </c>
      <c r="G510" s="85" t="str">
        <f t="shared" ref="G510:J510" si="934">G484</f>
        <v>4,9</v>
      </c>
      <c r="H510" s="85" t="str">
        <f t="shared" si="934"/>
        <v>4,8</v>
      </c>
      <c r="I510" s="85" t="str">
        <f t="shared" si="934"/>
        <v>4,7</v>
      </c>
      <c r="J510" s="85" t="str">
        <f t="shared" si="934"/>
        <v>4,6</v>
      </c>
      <c r="K510" s="16" t="e">
        <f t="shared" si="901"/>
        <v>#DIV/0!</v>
      </c>
      <c r="L510" s="16">
        <f t="shared" si="902"/>
        <v>120</v>
      </c>
      <c r="M510" s="16">
        <f t="shared" si="906"/>
        <v>130</v>
      </c>
      <c r="N510" s="82"/>
      <c r="O510" s="87" t="s">
        <v>120</v>
      </c>
      <c r="P510" s="84" t="str">
        <f t="shared" ref="P510:S510" si="935">P484</f>
        <v>3,9</v>
      </c>
      <c r="Q510" s="84" t="str">
        <f t="shared" si="935"/>
        <v>3,8</v>
      </c>
      <c r="R510" s="84" t="str">
        <f t="shared" si="935"/>
        <v>3,7</v>
      </c>
      <c r="S510" s="84" t="str">
        <f t="shared" si="935"/>
        <v>3,6</v>
      </c>
      <c r="T510" s="16" t="e">
        <f t="shared" si="904"/>
        <v>#DIV/0!</v>
      </c>
      <c r="U510" s="16">
        <f t="shared" si="908"/>
        <v>110</v>
      </c>
      <c r="V510" s="16">
        <f t="shared" si="909"/>
        <v>120</v>
      </c>
      <c r="W510" s="82"/>
      <c r="X510" s="102" t="s">
        <v>123</v>
      </c>
      <c r="Y510" s="101">
        <f t="shared" si="897"/>
        <v>14.6</v>
      </c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  <c r="BY510" s="16"/>
      <c r="BZ510" s="16"/>
      <c r="CA510" s="16"/>
      <c r="CB510" s="16"/>
      <c r="CC510" s="16"/>
      <c r="CD510" s="16"/>
      <c r="CE510" s="16"/>
      <c r="CF510" s="16"/>
      <c r="CG510" s="16"/>
      <c r="CH510" s="16"/>
      <c r="CI510" s="16"/>
      <c r="CJ510" s="16"/>
      <c r="CK510" s="16"/>
      <c r="CL510" s="16"/>
      <c r="CM510" s="16"/>
      <c r="CN510" s="16"/>
      <c r="CO510" s="16"/>
      <c r="CP510" s="16"/>
      <c r="CQ510" s="16"/>
      <c r="CR510" s="16"/>
      <c r="CS510" s="16"/>
      <c r="CT510" s="16"/>
      <c r="CU510" s="16"/>
      <c r="CV510" s="16"/>
      <c r="CW510" s="16"/>
      <c r="CX510" s="16"/>
      <c r="CY510" s="16"/>
    </row>
    <row r="511" spans="1:103" ht="15.75" hidden="1">
      <c r="A511" s="3" t="e">
        <f t="shared" si="898"/>
        <v>#DIV/0!</v>
      </c>
      <c r="B511" s="3">
        <f t="shared" si="894"/>
        <v>100</v>
      </c>
      <c r="C511" s="3">
        <f t="shared" si="899"/>
        <v>110</v>
      </c>
      <c r="D511" s="16"/>
      <c r="E511" s="16"/>
      <c r="F511" s="87" t="s">
        <v>125</v>
      </c>
      <c r="G511" s="85">
        <f t="shared" ref="G511:J511" si="936">G485</f>
        <v>5</v>
      </c>
      <c r="H511" s="85" t="str">
        <f t="shared" si="936"/>
        <v>4,9</v>
      </c>
      <c r="I511" s="85" t="str">
        <f t="shared" si="936"/>
        <v>4,8</v>
      </c>
      <c r="J511" s="85" t="str">
        <f t="shared" si="936"/>
        <v>4,7</v>
      </c>
      <c r="K511" s="16" t="e">
        <f t="shared" si="901"/>
        <v>#DIV/0!</v>
      </c>
      <c r="L511" s="16">
        <f t="shared" si="902"/>
        <v>110</v>
      </c>
      <c r="M511" s="16">
        <f t="shared" si="906"/>
        <v>120</v>
      </c>
      <c r="N511" s="82"/>
      <c r="O511" s="87" t="s">
        <v>123</v>
      </c>
      <c r="P511" s="84">
        <f t="shared" ref="P511:S511" si="937">P485</f>
        <v>4</v>
      </c>
      <c r="Q511" s="84" t="str">
        <f t="shared" si="937"/>
        <v>3,9</v>
      </c>
      <c r="R511" s="84" t="str">
        <f t="shared" si="937"/>
        <v>3,8</v>
      </c>
      <c r="S511" s="84" t="str">
        <f t="shared" si="937"/>
        <v>3,7</v>
      </c>
      <c r="T511" s="16" t="e">
        <f t="shared" si="904"/>
        <v>#DIV/0!</v>
      </c>
      <c r="U511" s="16">
        <f t="shared" si="908"/>
        <v>100</v>
      </c>
      <c r="V511" s="16">
        <f t="shared" si="909"/>
        <v>110</v>
      </c>
      <c r="W511" s="82"/>
      <c r="X511" s="102" t="s">
        <v>125</v>
      </c>
      <c r="Y511" s="101">
        <f t="shared" si="897"/>
        <v>14.7</v>
      </c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6"/>
      <c r="BU511" s="16"/>
      <c r="BV511" s="16"/>
      <c r="BW511" s="16"/>
      <c r="BX511" s="16"/>
      <c r="BY511" s="16"/>
      <c r="BZ511" s="16"/>
      <c r="CA511" s="16"/>
      <c r="CB511" s="16"/>
      <c r="CC511" s="16"/>
      <c r="CD511" s="16"/>
      <c r="CE511" s="16"/>
      <c r="CF511" s="16"/>
      <c r="CG511" s="16"/>
      <c r="CH511" s="16"/>
      <c r="CI511" s="16"/>
      <c r="CJ511" s="16"/>
      <c r="CK511" s="16"/>
      <c r="CL511" s="16"/>
      <c r="CM511" s="16"/>
      <c r="CN511" s="16"/>
      <c r="CO511" s="16"/>
      <c r="CP511" s="16"/>
      <c r="CQ511" s="16"/>
      <c r="CR511" s="16"/>
      <c r="CS511" s="16"/>
      <c r="CT511" s="16"/>
      <c r="CU511" s="16"/>
      <c r="CV511" s="16"/>
      <c r="CW511" s="16"/>
      <c r="CX511" s="16"/>
      <c r="CY511" s="16"/>
    </row>
    <row r="512" spans="1:103" ht="15.75" hidden="1">
      <c r="A512" s="3" t="e">
        <f>IF($AC$19&lt;B512,1)</f>
        <v>#DIV/0!</v>
      </c>
      <c r="B512" s="3">
        <f t="shared" si="894"/>
        <v>100</v>
      </c>
      <c r="D512" s="16"/>
      <c r="E512" s="16"/>
      <c r="F512" s="92" t="s">
        <v>126</v>
      </c>
      <c r="G512" s="85">
        <f t="shared" ref="G512:J512" si="938">G486</f>
        <v>550</v>
      </c>
      <c r="H512" s="85">
        <f t="shared" si="938"/>
        <v>540</v>
      </c>
      <c r="I512" s="85">
        <f t="shared" si="938"/>
        <v>530</v>
      </c>
      <c r="J512" s="85">
        <f t="shared" si="938"/>
        <v>520</v>
      </c>
      <c r="K512" s="16" t="e">
        <f t="shared" si="901"/>
        <v>#DIV/0!</v>
      </c>
      <c r="L512" s="16">
        <f t="shared" si="902"/>
        <v>100</v>
      </c>
      <c r="M512" s="16">
        <f t="shared" si="906"/>
        <v>110</v>
      </c>
      <c r="N512" s="91"/>
      <c r="O512" s="87" t="s">
        <v>125</v>
      </c>
      <c r="P512" s="84" t="str">
        <f t="shared" ref="P512:S512" si="939">P486</f>
        <v>4,1</v>
      </c>
      <c r="Q512" s="84">
        <f t="shared" si="939"/>
        <v>4</v>
      </c>
      <c r="R512" s="84" t="str">
        <f t="shared" si="939"/>
        <v>3,9</v>
      </c>
      <c r="S512" s="84" t="str">
        <f t="shared" si="939"/>
        <v>3,8</v>
      </c>
      <c r="T512" s="16" t="e">
        <f>IF($AC$19&lt;U512,1)</f>
        <v>#DIV/0!</v>
      </c>
      <c r="U512" s="16">
        <f t="shared" si="908"/>
        <v>100</v>
      </c>
      <c r="V512" s="16"/>
      <c r="W512" s="91"/>
      <c r="X512" s="103" t="s">
        <v>126</v>
      </c>
      <c r="Y512" s="101">
        <f t="shared" si="897"/>
        <v>15.7</v>
      </c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6"/>
      <c r="BU512" s="16"/>
      <c r="BV512" s="16"/>
      <c r="BW512" s="16"/>
      <c r="BX512" s="16"/>
      <c r="BY512" s="16"/>
      <c r="BZ512" s="16"/>
      <c r="CA512" s="16"/>
      <c r="CB512" s="16"/>
      <c r="CC512" s="16"/>
      <c r="CD512" s="16"/>
      <c r="CE512" s="16"/>
      <c r="CF512" s="16"/>
      <c r="CG512" s="16"/>
      <c r="CH512" s="16"/>
      <c r="CI512" s="16"/>
      <c r="CJ512" s="16"/>
      <c r="CK512" s="16"/>
      <c r="CL512" s="16"/>
      <c r="CM512" s="16"/>
      <c r="CN512" s="16"/>
      <c r="CO512" s="16"/>
      <c r="CP512" s="16"/>
      <c r="CQ512" s="16"/>
      <c r="CR512" s="16"/>
      <c r="CS512" s="16"/>
      <c r="CT512" s="16"/>
      <c r="CU512" s="16"/>
      <c r="CV512" s="16"/>
      <c r="CW512" s="16"/>
      <c r="CX512" s="16"/>
      <c r="CY512" s="16"/>
    </row>
    <row r="513" spans="1:103" ht="15.75" hidden="1">
      <c r="D513" s="16"/>
      <c r="E513" s="16"/>
      <c r="F513" s="16"/>
      <c r="G513" s="16"/>
      <c r="H513" s="16"/>
      <c r="I513" s="16"/>
      <c r="J513" s="16"/>
      <c r="K513" s="16" t="e">
        <f t="shared" si="901"/>
        <v>#DIV/0!</v>
      </c>
      <c r="L513" s="16">
        <f>LEFT(O513,2)*1</f>
        <v>50</v>
      </c>
      <c r="M513" s="16">
        <f t="shared" si="906"/>
        <v>100</v>
      </c>
      <c r="N513" s="16"/>
      <c r="O513" s="87" t="s">
        <v>127</v>
      </c>
      <c r="P513" s="84">
        <f t="shared" ref="P513:S513" si="940">P487</f>
        <v>470</v>
      </c>
      <c r="Q513" s="84">
        <f t="shared" si="940"/>
        <v>460</v>
      </c>
      <c r="R513" s="84">
        <f t="shared" si="940"/>
        <v>450</v>
      </c>
      <c r="S513" s="84">
        <f t="shared" si="940"/>
        <v>440</v>
      </c>
      <c r="T513" s="16"/>
      <c r="U513" s="16"/>
      <c r="V513" s="16"/>
      <c r="W513" s="16"/>
      <c r="X513" s="16"/>
      <c r="Y513" s="16"/>
      <c r="Z513" s="124"/>
      <c r="AA513" s="124"/>
      <c r="AB513" s="124"/>
      <c r="AC513" s="124"/>
      <c r="AD513" s="124"/>
      <c r="AE513" s="16"/>
      <c r="AF513" s="125"/>
      <c r="AG513" s="124"/>
      <c r="AH513" s="124"/>
      <c r="AI513" s="124"/>
      <c r="AJ513" s="124"/>
      <c r="AK513" s="124"/>
      <c r="AL513" s="124"/>
      <c r="AM513" s="124"/>
      <c r="AN513" s="124"/>
      <c r="AO513" s="124"/>
      <c r="AP513" s="124"/>
      <c r="AQ513" s="124"/>
      <c r="AR513" s="124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  <c r="BR513" s="16"/>
      <c r="BS513" s="16"/>
      <c r="BT513" s="16"/>
      <c r="BU513" s="16"/>
      <c r="BV513" s="16"/>
      <c r="BW513" s="16"/>
      <c r="BX513" s="16"/>
      <c r="BY513" s="16"/>
      <c r="BZ513" s="16"/>
      <c r="CA513" s="16"/>
      <c r="CB513" s="16"/>
      <c r="CC513" s="16"/>
      <c r="CD513" s="16"/>
      <c r="CE513" s="16"/>
      <c r="CF513" s="16"/>
      <c r="CG513" s="16"/>
      <c r="CH513" s="16"/>
      <c r="CI513" s="16"/>
      <c r="CJ513" s="16"/>
      <c r="CK513" s="16"/>
      <c r="CL513" s="16"/>
      <c r="CM513" s="16"/>
      <c r="CN513" s="16"/>
      <c r="CO513" s="16"/>
      <c r="CP513" s="16"/>
      <c r="CQ513" s="16"/>
      <c r="CR513" s="16"/>
      <c r="CS513" s="16"/>
      <c r="CT513" s="16"/>
      <c r="CU513" s="16"/>
      <c r="CV513" s="16"/>
      <c r="CW513" s="16"/>
      <c r="CX513" s="16"/>
      <c r="CY513" s="16"/>
    </row>
    <row r="514" spans="1:103" ht="15.75" hidden="1">
      <c r="D514" s="16"/>
      <c r="E514" s="16"/>
      <c r="F514" s="16"/>
      <c r="G514" s="16"/>
      <c r="H514" s="16"/>
      <c r="I514" s="16"/>
      <c r="J514" s="16"/>
      <c r="K514" s="16" t="e">
        <f>IF($AC$19&lt;L514,1)</f>
        <v>#DIV/0!</v>
      </c>
      <c r="L514" s="16">
        <f>LEFT(O514,3)*1</f>
        <v>50</v>
      </c>
      <c r="M514" s="16" t="e">
        <f t="shared" si="906"/>
        <v>#VALUE!</v>
      </c>
      <c r="N514" s="16"/>
      <c r="O514" s="92" t="s">
        <v>128</v>
      </c>
      <c r="P514" s="84">
        <f t="shared" ref="P514:S514" si="941">P488</f>
        <v>460</v>
      </c>
      <c r="Q514" s="84">
        <f t="shared" si="941"/>
        <v>450</v>
      </c>
      <c r="R514" s="84">
        <f t="shared" si="941"/>
        <v>400</v>
      </c>
      <c r="S514" s="84">
        <f t="shared" si="941"/>
        <v>390</v>
      </c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  <c r="BR514" s="16"/>
      <c r="BS514" s="16"/>
      <c r="BT514" s="16"/>
      <c r="BU514" s="16"/>
      <c r="BV514" s="16"/>
      <c r="BW514" s="16"/>
      <c r="BX514" s="16"/>
      <c r="BY514" s="16"/>
      <c r="BZ514" s="16"/>
      <c r="CA514" s="16"/>
      <c r="CB514" s="16"/>
      <c r="CC514" s="16"/>
      <c r="CD514" s="16"/>
      <c r="CE514" s="16"/>
      <c r="CF514" s="16"/>
      <c r="CG514" s="16"/>
      <c r="CH514" s="16"/>
      <c r="CI514" s="16"/>
      <c r="CJ514" s="16"/>
      <c r="CK514" s="16"/>
      <c r="CL514" s="16"/>
      <c r="CM514" s="16"/>
      <c r="CN514" s="16"/>
      <c r="CO514" s="16"/>
      <c r="CP514" s="16"/>
      <c r="CQ514" s="16"/>
      <c r="CR514" s="16"/>
      <c r="CS514" s="16"/>
      <c r="CT514" s="16"/>
      <c r="CU514" s="16"/>
      <c r="CV514" s="16"/>
      <c r="CW514" s="16"/>
      <c r="CX514" s="16"/>
      <c r="CY514" s="16"/>
    </row>
    <row r="515" spans="1:103" ht="15.75" hidden="1"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  <c r="BR515" s="16"/>
      <c r="BS515" s="16"/>
      <c r="BT515" s="16"/>
      <c r="BU515" s="16"/>
      <c r="BV515" s="16"/>
      <c r="BW515" s="16"/>
      <c r="BX515" s="16"/>
      <c r="BY515" s="16"/>
      <c r="BZ515" s="16"/>
      <c r="CA515" s="16"/>
      <c r="CB515" s="16"/>
      <c r="CC515" s="16"/>
      <c r="CD515" s="16"/>
      <c r="CE515" s="16"/>
      <c r="CF515" s="16"/>
      <c r="CG515" s="16"/>
      <c r="CH515" s="16"/>
      <c r="CI515" s="16"/>
      <c r="CJ515" s="16"/>
      <c r="CK515" s="16"/>
      <c r="CL515" s="16"/>
      <c r="CM515" s="16"/>
      <c r="CN515" s="16"/>
      <c r="CO515" s="16"/>
      <c r="CP515" s="16"/>
      <c r="CQ515" s="16"/>
      <c r="CR515" s="16"/>
      <c r="CS515" s="16"/>
      <c r="CT515" s="16"/>
      <c r="CU515" s="16"/>
      <c r="CV515" s="16"/>
      <c r="CW515" s="16"/>
      <c r="CX515" s="16"/>
      <c r="CY515" s="16"/>
    </row>
    <row r="516" spans="1:103" ht="15.75" hidden="1">
      <c r="A516" s="3">
        <f>MAX(G516:J516)</f>
        <v>0</v>
      </c>
      <c r="B516" s="3">
        <f>B490+1</f>
        <v>20</v>
      </c>
      <c r="D516" s="16"/>
      <c r="E516" s="16"/>
      <c r="F516" s="43"/>
      <c r="G516" s="43">
        <f>IF(AND($AD$20&gt;=LEFT(G519,1)*1,$AD$20&lt;RIGHT(G519,3)*1),6,0)</f>
        <v>0</v>
      </c>
      <c r="H516" s="43">
        <f>IF(AND($AD$20&gt;=LEFT(H519,3)*1,$AD$20&lt;RIGHT(H519,4)*1),7,0)</f>
        <v>0</v>
      </c>
      <c r="I516" s="43">
        <f>IF(AND($AD$20&gt;=LEFT(I519,4)*1,$AD$20&lt;RIGHT(I519,5)*1),8,0)</f>
        <v>0</v>
      </c>
      <c r="J516" s="43">
        <f>IF($AD$20&gt;=10000,9,0)</f>
        <v>0</v>
      </c>
      <c r="K516" s="16">
        <f>MAX(P516:S516)</f>
        <v>0</v>
      </c>
      <c r="L516" s="16"/>
      <c r="M516" s="16"/>
      <c r="N516" s="16"/>
      <c r="O516" s="43"/>
      <c r="P516" s="43">
        <f>IF(AND($AD$20&gt;=LEFT(P519,1)*1,$AD$20&lt;RIGHT(P519,3)*1),6,0)</f>
        <v>0</v>
      </c>
      <c r="Q516" s="43">
        <f>IF(AND($AD$20&gt;=LEFT(Q519,3)*1,$AD$20&lt;RIGHT(Q519,4)*1),7,0)</f>
        <v>0</v>
      </c>
      <c r="R516" s="43">
        <f>IF(AND($AD$20&gt;=LEFT(R519,4)*1,$AD$20&lt;RIGHT(R519,5)*1),8,0)</f>
        <v>0</v>
      </c>
      <c r="S516" s="43">
        <f>IF($AD$20&gt;=10000,9,0)</f>
        <v>0</v>
      </c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  <c r="BN516" s="16"/>
      <c r="BO516" s="16"/>
      <c r="BP516" s="16"/>
      <c r="BQ516" s="16"/>
      <c r="BR516" s="16"/>
      <c r="BS516" s="16"/>
      <c r="BT516" s="16"/>
      <c r="BU516" s="16"/>
      <c r="BV516" s="16"/>
      <c r="BW516" s="16"/>
      <c r="BX516" s="16"/>
      <c r="BY516" s="16"/>
      <c r="BZ516" s="16"/>
      <c r="CA516" s="16"/>
      <c r="CB516" s="16"/>
      <c r="CC516" s="16"/>
      <c r="CD516" s="16"/>
      <c r="CE516" s="16"/>
      <c r="CF516" s="16"/>
      <c r="CG516" s="16"/>
      <c r="CH516" s="16"/>
      <c r="CI516" s="16"/>
      <c r="CJ516" s="16"/>
      <c r="CK516" s="16"/>
      <c r="CL516" s="16"/>
      <c r="CM516" s="16"/>
      <c r="CN516" s="16"/>
      <c r="CO516" s="16"/>
      <c r="CP516" s="16"/>
      <c r="CQ516" s="16"/>
      <c r="CR516" s="16"/>
      <c r="CS516" s="16"/>
      <c r="CT516" s="16"/>
      <c r="CU516" s="16"/>
      <c r="CV516" s="16"/>
      <c r="CW516" s="16"/>
      <c r="CX516" s="16"/>
      <c r="CY516" s="16"/>
    </row>
    <row r="517" spans="1:103" ht="36" hidden="1" customHeight="1">
      <c r="D517" s="16"/>
      <c r="E517" s="16"/>
      <c r="F517" s="95" t="s">
        <v>43</v>
      </c>
      <c r="G517" s="126" t="s">
        <v>49</v>
      </c>
      <c r="H517" s="127"/>
      <c r="I517" s="127"/>
      <c r="J517" s="128"/>
      <c r="K517" s="67"/>
      <c r="L517" s="67"/>
      <c r="M517" s="67"/>
      <c r="N517" s="68"/>
      <c r="O517" s="95" t="s">
        <v>44</v>
      </c>
      <c r="P517" s="126" t="s">
        <v>49</v>
      </c>
      <c r="Q517" s="127"/>
      <c r="R517" s="127"/>
      <c r="S517" s="128"/>
      <c r="T517" s="67"/>
      <c r="U517" s="67"/>
      <c r="V517" s="67"/>
      <c r="W517" s="68"/>
      <c r="X517" s="96" t="s">
        <v>45</v>
      </c>
      <c r="Y517" s="97" t="s">
        <v>49</v>
      </c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  <c r="BN517" s="16"/>
      <c r="BO517" s="16"/>
      <c r="BP517" s="16"/>
      <c r="BQ517" s="16"/>
      <c r="BR517" s="16"/>
      <c r="BS517" s="16"/>
      <c r="BT517" s="16"/>
      <c r="BU517" s="16"/>
      <c r="BV517" s="16"/>
      <c r="BW517" s="16"/>
      <c r="BX517" s="16"/>
      <c r="BY517" s="16"/>
      <c r="BZ517" s="16"/>
      <c r="CA517" s="16"/>
      <c r="CB517" s="16"/>
      <c r="CC517" s="16"/>
      <c r="CD517" s="16"/>
      <c r="CE517" s="16"/>
      <c r="CF517" s="16"/>
      <c r="CG517" s="16"/>
      <c r="CH517" s="16"/>
      <c r="CI517" s="16"/>
      <c r="CJ517" s="16"/>
      <c r="CK517" s="16"/>
      <c r="CL517" s="16"/>
      <c r="CM517" s="16"/>
      <c r="CN517" s="16"/>
      <c r="CO517" s="16"/>
      <c r="CP517" s="16"/>
      <c r="CQ517" s="16"/>
      <c r="CR517" s="16"/>
      <c r="CS517" s="16"/>
      <c r="CT517" s="16"/>
      <c r="CU517" s="16"/>
      <c r="CV517" s="16"/>
      <c r="CW517" s="16"/>
      <c r="CX517" s="16"/>
      <c r="CY517" s="16"/>
    </row>
    <row r="518" spans="1:103" ht="15.75" hidden="1">
      <c r="D518" s="16"/>
      <c r="E518" s="16"/>
      <c r="F518" s="131" t="s">
        <v>50</v>
      </c>
      <c r="G518" s="121" t="s">
        <v>51</v>
      </c>
      <c r="H518" s="122"/>
      <c r="I518" s="122"/>
      <c r="J518" s="123"/>
      <c r="K518" s="71"/>
      <c r="L518" s="71"/>
      <c r="M518" s="71"/>
      <c r="N518" s="72"/>
      <c r="O518" s="131" t="s">
        <v>50</v>
      </c>
      <c r="P518" s="121" t="s">
        <v>51</v>
      </c>
      <c r="Q518" s="122"/>
      <c r="R518" s="122"/>
      <c r="S518" s="123"/>
      <c r="T518" s="71"/>
      <c r="U518" s="71"/>
      <c r="V518" s="71"/>
      <c r="W518" s="72"/>
      <c r="X518" s="129" t="s">
        <v>50</v>
      </c>
      <c r="Y518" s="98" t="s">
        <v>51</v>
      </c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  <c r="BK518" s="16"/>
      <c r="BL518" s="16"/>
      <c r="BM518" s="16"/>
      <c r="BN518" s="16"/>
      <c r="BO518" s="16"/>
      <c r="BP518" s="16"/>
      <c r="BQ518" s="16"/>
      <c r="BR518" s="16"/>
      <c r="BS518" s="16"/>
      <c r="BT518" s="16"/>
      <c r="BU518" s="16"/>
      <c r="BV518" s="16"/>
      <c r="BW518" s="16"/>
      <c r="BX518" s="16"/>
      <c r="BY518" s="16"/>
      <c r="BZ518" s="16"/>
      <c r="CA518" s="16"/>
      <c r="CB518" s="16"/>
      <c r="CC518" s="16"/>
      <c r="CD518" s="16"/>
      <c r="CE518" s="16"/>
      <c r="CF518" s="16"/>
      <c r="CG518" s="16"/>
      <c r="CH518" s="16"/>
      <c r="CI518" s="16"/>
      <c r="CJ518" s="16"/>
      <c r="CK518" s="16"/>
      <c r="CL518" s="16"/>
      <c r="CM518" s="16"/>
      <c r="CN518" s="16"/>
      <c r="CO518" s="16"/>
      <c r="CP518" s="16"/>
      <c r="CQ518" s="16"/>
      <c r="CR518" s="16"/>
      <c r="CS518" s="16"/>
      <c r="CT518" s="16"/>
      <c r="CU518" s="16"/>
      <c r="CV518" s="16"/>
      <c r="CW518" s="16"/>
      <c r="CX518" s="16"/>
      <c r="CY518" s="16"/>
    </row>
    <row r="519" spans="1:103" ht="15.75" hidden="1">
      <c r="D519" s="16"/>
      <c r="E519" s="16"/>
      <c r="F519" s="132"/>
      <c r="G519" s="77" t="s">
        <v>52</v>
      </c>
      <c r="H519" s="77" t="s">
        <v>53</v>
      </c>
      <c r="I519" s="77" t="s">
        <v>54</v>
      </c>
      <c r="J519" s="77" t="s">
        <v>55</v>
      </c>
      <c r="K519" s="75"/>
      <c r="L519" s="75"/>
      <c r="M519" s="75"/>
      <c r="N519" s="76"/>
      <c r="O519" s="132"/>
      <c r="P519" s="77" t="s">
        <v>52</v>
      </c>
      <c r="Q519" s="77" t="s">
        <v>53</v>
      </c>
      <c r="R519" s="77" t="s">
        <v>54</v>
      </c>
      <c r="S519" s="77" t="s">
        <v>55</v>
      </c>
      <c r="T519" s="75"/>
      <c r="U519" s="75"/>
      <c r="V519" s="75"/>
      <c r="W519" s="76"/>
      <c r="X519" s="130"/>
      <c r="Y519" s="99" t="s">
        <v>56</v>
      </c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  <c r="BK519" s="16"/>
      <c r="BL519" s="16"/>
      <c r="BM519" s="16"/>
      <c r="BN519" s="16"/>
      <c r="BO519" s="16"/>
      <c r="BP519" s="16"/>
      <c r="BQ519" s="16"/>
      <c r="BR519" s="16"/>
      <c r="BS519" s="16"/>
      <c r="BT519" s="16"/>
      <c r="BU519" s="16"/>
      <c r="BV519" s="16"/>
      <c r="BW519" s="16"/>
      <c r="BX519" s="16"/>
      <c r="BY519" s="16"/>
      <c r="BZ519" s="16"/>
      <c r="CA519" s="16"/>
      <c r="CB519" s="16"/>
      <c r="CC519" s="16"/>
      <c r="CD519" s="16"/>
      <c r="CE519" s="16"/>
      <c r="CF519" s="16"/>
      <c r="CG519" s="16"/>
      <c r="CH519" s="16"/>
      <c r="CI519" s="16"/>
      <c r="CJ519" s="16"/>
      <c r="CK519" s="16"/>
      <c r="CL519" s="16"/>
      <c r="CM519" s="16"/>
      <c r="CN519" s="16"/>
      <c r="CO519" s="16"/>
      <c r="CP519" s="16"/>
      <c r="CQ519" s="16"/>
      <c r="CR519" s="16"/>
      <c r="CS519" s="16"/>
      <c r="CT519" s="16"/>
      <c r="CU519" s="16"/>
      <c r="CV519" s="16"/>
      <c r="CW519" s="16"/>
      <c r="CX519" s="16"/>
      <c r="CY519" s="16"/>
    </row>
    <row r="520" spans="1:103" ht="15.75" hidden="1">
      <c r="A520" s="3" t="e">
        <f>IF($AC$20&gt;1000,1)</f>
        <v>#DIV/0!</v>
      </c>
      <c r="B520" s="3">
        <v>1000</v>
      </c>
      <c r="D520" s="16"/>
      <c r="E520" s="16"/>
      <c r="F520" s="83" t="s">
        <v>57</v>
      </c>
      <c r="G520" s="85" t="str">
        <f>G494</f>
        <v>3,3</v>
      </c>
      <c r="H520" s="85" t="str">
        <f t="shared" ref="H520:J520" si="942">H494</f>
        <v>3,2</v>
      </c>
      <c r="I520" s="85" t="str">
        <f t="shared" si="942"/>
        <v>3,1</v>
      </c>
      <c r="J520" s="85">
        <f t="shared" si="942"/>
        <v>3</v>
      </c>
      <c r="K520" s="16" t="e">
        <f>IF($AC$20&gt;1000,1)</f>
        <v>#DIV/0!</v>
      </c>
      <c r="L520" s="16">
        <v>1000</v>
      </c>
      <c r="M520" s="16"/>
      <c r="N520" s="82"/>
      <c r="O520" s="83" t="s">
        <v>57</v>
      </c>
      <c r="P520" s="84" t="str">
        <f>P494</f>
        <v>2,1</v>
      </c>
      <c r="Q520" s="84">
        <f t="shared" ref="Q520:S520" si="943">Q494</f>
        <v>2</v>
      </c>
      <c r="R520" s="84" t="str">
        <f t="shared" si="943"/>
        <v>1,9</v>
      </c>
      <c r="S520" s="84" t="str">
        <f t="shared" si="943"/>
        <v>1,8</v>
      </c>
      <c r="T520" s="16" t="e">
        <f>IF($AC$20&gt;1000,1)</f>
        <v>#DIV/0!</v>
      </c>
      <c r="U520" s="16">
        <v>1000</v>
      </c>
      <c r="V520" s="16"/>
      <c r="W520" s="82"/>
      <c r="X520" s="100" t="s">
        <v>57</v>
      </c>
      <c r="Y520" s="101">
        <f>Y494</f>
        <v>13.7</v>
      </c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  <c r="BK520" s="16"/>
      <c r="BL520" s="16"/>
      <c r="BM520" s="16"/>
      <c r="BN520" s="16"/>
      <c r="BO520" s="16"/>
      <c r="BP520" s="16"/>
      <c r="BQ520" s="16"/>
      <c r="BR520" s="16"/>
      <c r="BS520" s="16"/>
      <c r="BT520" s="16"/>
      <c r="BU520" s="16"/>
      <c r="BV520" s="16"/>
      <c r="BW520" s="16"/>
      <c r="BX520" s="16"/>
      <c r="BY520" s="16"/>
      <c r="BZ520" s="16"/>
      <c r="CA520" s="16"/>
      <c r="CB520" s="16"/>
      <c r="CC520" s="16"/>
      <c r="CD520" s="16"/>
      <c r="CE520" s="16"/>
      <c r="CF520" s="16"/>
      <c r="CG520" s="16"/>
      <c r="CH520" s="16"/>
      <c r="CI520" s="16"/>
      <c r="CJ520" s="16"/>
      <c r="CK520" s="16"/>
      <c r="CL520" s="16"/>
      <c r="CM520" s="16"/>
      <c r="CN520" s="16"/>
      <c r="CO520" s="16"/>
      <c r="CP520" s="16"/>
      <c r="CQ520" s="16"/>
      <c r="CR520" s="16"/>
      <c r="CS520" s="16"/>
      <c r="CT520" s="16"/>
      <c r="CU520" s="16"/>
      <c r="CV520" s="16"/>
      <c r="CW520" s="16"/>
      <c r="CX520" s="16"/>
      <c r="CY520" s="16"/>
    </row>
    <row r="521" spans="1:103" ht="15.75" hidden="1">
      <c r="A521" s="3" t="e">
        <f>IF(AND($AC$20&gt;=B521,$AC$20&lt;C521),1)</f>
        <v>#DIV/0!</v>
      </c>
      <c r="B521" s="3">
        <f t="shared" ref="B521:B538" si="944">LEFT(F521,3)*1</f>
        <v>800</v>
      </c>
      <c r="C521" s="3">
        <f>RIGHT(F521,4)*1</f>
        <v>1000</v>
      </c>
      <c r="D521" s="16"/>
      <c r="E521" s="16"/>
      <c r="F521" s="87" t="s">
        <v>66</v>
      </c>
      <c r="G521" s="85" t="str">
        <f t="shared" ref="G521:J521" si="945">G495</f>
        <v>3,4</v>
      </c>
      <c r="H521" s="85" t="str">
        <f t="shared" si="945"/>
        <v>3,3</v>
      </c>
      <c r="I521" s="85" t="str">
        <f t="shared" si="945"/>
        <v>3,2</v>
      </c>
      <c r="J521" s="85" t="str">
        <f t="shared" si="945"/>
        <v>3,1</v>
      </c>
      <c r="K521" s="16" t="e">
        <f>IF(AND($AC$20&gt;=L521,$AC$20&lt;M521),1)</f>
        <v>#DIV/0!</v>
      </c>
      <c r="L521" s="16">
        <f>LEFT(O521,3)*1</f>
        <v>800</v>
      </c>
      <c r="M521" s="16">
        <f>RIGHT(O521,4)*1</f>
        <v>1000</v>
      </c>
      <c r="N521" s="82"/>
      <c r="O521" s="87" t="s">
        <v>66</v>
      </c>
      <c r="P521" s="84" t="str">
        <f t="shared" ref="P521:S521" si="946">P495</f>
        <v>2,3</v>
      </c>
      <c r="Q521" s="84" t="str">
        <f t="shared" si="946"/>
        <v>2,2</v>
      </c>
      <c r="R521" s="84" t="str">
        <f t="shared" si="946"/>
        <v>2,1</v>
      </c>
      <c r="S521" s="84">
        <f t="shared" si="946"/>
        <v>2</v>
      </c>
      <c r="T521" s="16" t="e">
        <f>IF(AND($AC$20&gt;=U521,$AC$20&lt;V521),1)</f>
        <v>#DIV/0!</v>
      </c>
      <c r="U521" s="16">
        <f>LEFT(X521,3)*1</f>
        <v>800</v>
      </c>
      <c r="V521" s="16">
        <f>RIGHT(X521,4)*1</f>
        <v>1000</v>
      </c>
      <c r="W521" s="82"/>
      <c r="X521" s="102" t="s">
        <v>66</v>
      </c>
      <c r="Y521" s="101">
        <f t="shared" ref="Y521:Y538" si="947">Y495</f>
        <v>13.7</v>
      </c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  <c r="BK521" s="16"/>
      <c r="BL521" s="16"/>
      <c r="BM521" s="16"/>
      <c r="BN521" s="16"/>
      <c r="BO521" s="16"/>
      <c r="BP521" s="16"/>
      <c r="BQ521" s="16"/>
      <c r="BR521" s="16"/>
      <c r="BS521" s="16"/>
      <c r="BT521" s="16"/>
      <c r="BU521" s="16"/>
      <c r="BV521" s="16"/>
      <c r="BW521" s="16"/>
      <c r="BX521" s="16"/>
      <c r="BY521" s="16"/>
      <c r="BZ521" s="16"/>
      <c r="CA521" s="16"/>
      <c r="CB521" s="16"/>
      <c r="CC521" s="16"/>
      <c r="CD521" s="16"/>
      <c r="CE521" s="16"/>
      <c r="CF521" s="16"/>
      <c r="CG521" s="16"/>
      <c r="CH521" s="16"/>
      <c r="CI521" s="16"/>
      <c r="CJ521" s="16"/>
      <c r="CK521" s="16"/>
      <c r="CL521" s="16"/>
      <c r="CM521" s="16"/>
      <c r="CN521" s="16"/>
      <c r="CO521" s="16"/>
      <c r="CP521" s="16"/>
      <c r="CQ521" s="16"/>
      <c r="CR521" s="16"/>
      <c r="CS521" s="16"/>
      <c r="CT521" s="16"/>
      <c r="CU521" s="16"/>
      <c r="CV521" s="16"/>
      <c r="CW521" s="16"/>
      <c r="CX521" s="16"/>
      <c r="CY521" s="16"/>
    </row>
    <row r="522" spans="1:103" ht="15.75" hidden="1">
      <c r="A522" s="3" t="e">
        <f t="shared" ref="A522:A537" si="948">IF(AND($AC$20&gt;=B522,$AC$20&lt;C522),1)</f>
        <v>#DIV/0!</v>
      </c>
      <c r="B522" s="3">
        <f t="shared" si="944"/>
        <v>600</v>
      </c>
      <c r="C522" s="3">
        <f t="shared" ref="C522:C537" si="949">RIGHT(F522,3)*1</f>
        <v>800</v>
      </c>
      <c r="D522" s="16"/>
      <c r="E522" s="16"/>
      <c r="F522" s="87" t="s">
        <v>71</v>
      </c>
      <c r="G522" s="85">
        <f t="shared" ref="G522:J522" si="950">G496</f>
        <v>3.5</v>
      </c>
      <c r="H522" s="85" t="str">
        <f t="shared" si="950"/>
        <v>3,4</v>
      </c>
      <c r="I522" s="85" t="str">
        <f t="shared" si="950"/>
        <v>3,3</v>
      </c>
      <c r="J522" s="85" t="str">
        <f t="shared" si="950"/>
        <v>3,2</v>
      </c>
      <c r="K522" s="16" t="e">
        <f t="shared" ref="K522:K539" si="951">IF(AND($AC$20&gt;=L522,$AC$20&lt;M522),1)</f>
        <v>#DIV/0!</v>
      </c>
      <c r="L522" s="16">
        <f t="shared" ref="L522:L538" si="952">LEFT(O522,3)*1</f>
        <v>600</v>
      </c>
      <c r="M522" s="16">
        <f>RIGHT(O522,3)*1</f>
        <v>800</v>
      </c>
      <c r="N522" s="82"/>
      <c r="O522" s="87" t="s">
        <v>71</v>
      </c>
      <c r="P522" s="84" t="str">
        <f t="shared" ref="P522:S522" si="953">P496</f>
        <v>2,5</v>
      </c>
      <c r="Q522" s="84" t="str">
        <f t="shared" si="953"/>
        <v>2,4</v>
      </c>
      <c r="R522" s="84" t="str">
        <f t="shared" si="953"/>
        <v>2,3</v>
      </c>
      <c r="S522" s="84" t="str">
        <f t="shared" si="953"/>
        <v>2,2</v>
      </c>
      <c r="T522" s="16" t="e">
        <f t="shared" ref="T522:T537" si="954">IF(AND($AC$20&gt;=U522,$AC$20&lt;V522),1)</f>
        <v>#DIV/0!</v>
      </c>
      <c r="U522" s="16">
        <f>LEFT(X522,3)*1</f>
        <v>600</v>
      </c>
      <c r="V522" s="16">
        <f>RIGHT(X522,3)*1</f>
        <v>800</v>
      </c>
      <c r="W522" s="82"/>
      <c r="X522" s="102" t="s">
        <v>71</v>
      </c>
      <c r="Y522" s="101">
        <f t="shared" si="947"/>
        <v>13.7</v>
      </c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  <c r="BN522" s="16"/>
      <c r="BO522" s="16"/>
      <c r="BP522" s="16"/>
      <c r="BQ522" s="16"/>
      <c r="BR522" s="16"/>
      <c r="BS522" s="16"/>
      <c r="BT522" s="16"/>
      <c r="BU522" s="16"/>
      <c r="BV522" s="16"/>
      <c r="BW522" s="16"/>
      <c r="BX522" s="16"/>
      <c r="BY522" s="16"/>
      <c r="BZ522" s="16"/>
      <c r="CA522" s="16"/>
      <c r="CB522" s="16"/>
      <c r="CC522" s="16"/>
      <c r="CD522" s="16"/>
      <c r="CE522" s="16"/>
      <c r="CF522" s="16"/>
      <c r="CG522" s="16"/>
      <c r="CH522" s="16"/>
      <c r="CI522" s="16"/>
      <c r="CJ522" s="16"/>
      <c r="CK522" s="16"/>
      <c r="CL522" s="16"/>
      <c r="CM522" s="16"/>
      <c r="CN522" s="16"/>
      <c r="CO522" s="16"/>
      <c r="CP522" s="16"/>
      <c r="CQ522" s="16"/>
      <c r="CR522" s="16"/>
      <c r="CS522" s="16"/>
      <c r="CT522" s="16"/>
      <c r="CU522" s="16"/>
      <c r="CV522" s="16"/>
      <c r="CW522" s="16"/>
      <c r="CX522" s="16"/>
      <c r="CY522" s="16"/>
    </row>
    <row r="523" spans="1:103" ht="15.75" hidden="1">
      <c r="A523" s="3" t="e">
        <f t="shared" si="948"/>
        <v>#DIV/0!</v>
      </c>
      <c r="B523" s="3">
        <f t="shared" si="944"/>
        <v>500</v>
      </c>
      <c r="C523" s="3">
        <f t="shared" si="949"/>
        <v>600</v>
      </c>
      <c r="D523" s="16"/>
      <c r="E523" s="16"/>
      <c r="F523" s="87" t="s">
        <v>78</v>
      </c>
      <c r="G523" s="85" t="str">
        <f t="shared" ref="G523:J523" si="955">G497</f>
        <v>3,6</v>
      </c>
      <c r="H523" s="85" t="str">
        <f t="shared" si="955"/>
        <v>3,5</v>
      </c>
      <c r="I523" s="85" t="str">
        <f t="shared" si="955"/>
        <v>3,4</v>
      </c>
      <c r="J523" s="85" t="str">
        <f t="shared" si="955"/>
        <v>3,3</v>
      </c>
      <c r="K523" s="16" t="e">
        <f t="shared" si="951"/>
        <v>#DIV/0!</v>
      </c>
      <c r="L523" s="16">
        <f t="shared" si="952"/>
        <v>400</v>
      </c>
      <c r="M523" s="16">
        <f t="shared" ref="M523:M540" si="956">RIGHT(O523,3)*1</f>
        <v>600</v>
      </c>
      <c r="N523" s="82"/>
      <c r="O523" s="87" t="s">
        <v>76</v>
      </c>
      <c r="P523" s="84" t="str">
        <f t="shared" ref="P523:S523" si="957">P497</f>
        <v>2,6</v>
      </c>
      <c r="Q523" s="84" t="str">
        <f t="shared" si="957"/>
        <v>2,5</v>
      </c>
      <c r="R523" s="84" t="str">
        <f t="shared" si="957"/>
        <v>2,4</v>
      </c>
      <c r="S523" s="84" t="str">
        <f t="shared" si="957"/>
        <v>2,3</v>
      </c>
      <c r="T523" s="16" t="e">
        <f t="shared" si="954"/>
        <v>#DIV/0!</v>
      </c>
      <c r="U523" s="16">
        <f t="shared" ref="U523:U538" si="958">LEFT(X523,3)*1</f>
        <v>500</v>
      </c>
      <c r="V523" s="16">
        <f t="shared" ref="V523:V537" si="959">RIGHT(X523,3)*1</f>
        <v>600</v>
      </c>
      <c r="W523" s="82"/>
      <c r="X523" s="102" t="s">
        <v>78</v>
      </c>
      <c r="Y523" s="101">
        <f t="shared" si="947"/>
        <v>13.7</v>
      </c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  <c r="BK523" s="16"/>
      <c r="BL523" s="16"/>
      <c r="BM523" s="16"/>
      <c r="BN523" s="16"/>
      <c r="BO523" s="16"/>
      <c r="BP523" s="16"/>
      <c r="BQ523" s="16"/>
      <c r="BR523" s="16"/>
      <c r="BS523" s="16"/>
      <c r="BT523" s="16"/>
      <c r="BU523" s="16"/>
      <c r="BV523" s="16"/>
      <c r="BW523" s="16"/>
      <c r="BX523" s="16"/>
      <c r="BY523" s="16"/>
      <c r="BZ523" s="16"/>
      <c r="CA523" s="16"/>
      <c r="CB523" s="16"/>
      <c r="CC523" s="16"/>
      <c r="CD523" s="16"/>
      <c r="CE523" s="16"/>
      <c r="CF523" s="16"/>
      <c r="CG523" s="16"/>
      <c r="CH523" s="16"/>
      <c r="CI523" s="16"/>
      <c r="CJ523" s="16"/>
      <c r="CK523" s="16"/>
      <c r="CL523" s="16"/>
      <c r="CM523" s="16"/>
      <c r="CN523" s="16"/>
      <c r="CO523" s="16"/>
      <c r="CP523" s="16"/>
      <c r="CQ523" s="16"/>
      <c r="CR523" s="16"/>
      <c r="CS523" s="16"/>
      <c r="CT523" s="16"/>
      <c r="CU523" s="16"/>
      <c r="CV523" s="16"/>
      <c r="CW523" s="16"/>
      <c r="CX523" s="16"/>
      <c r="CY523" s="16"/>
    </row>
    <row r="524" spans="1:103" ht="15.75" hidden="1">
      <c r="A524" s="3" t="e">
        <f t="shared" si="948"/>
        <v>#DIV/0!</v>
      </c>
      <c r="B524" s="3">
        <f t="shared" si="944"/>
        <v>400</v>
      </c>
      <c r="C524" s="3">
        <f t="shared" si="949"/>
        <v>500</v>
      </c>
      <c r="D524" s="16"/>
      <c r="E524" s="16"/>
      <c r="F524" s="87" t="s">
        <v>83</v>
      </c>
      <c r="G524" s="85" t="str">
        <f t="shared" ref="G524:J524" si="960">G498</f>
        <v>3,7</v>
      </c>
      <c r="H524" s="85" t="str">
        <f t="shared" si="960"/>
        <v>3,6</v>
      </c>
      <c r="I524" s="85" t="str">
        <f t="shared" si="960"/>
        <v>3,5</v>
      </c>
      <c r="J524" s="85" t="str">
        <f t="shared" si="960"/>
        <v>3,4</v>
      </c>
      <c r="K524" s="16" t="e">
        <f t="shared" si="951"/>
        <v>#DIV/0!</v>
      </c>
      <c r="L524" s="16">
        <f t="shared" si="952"/>
        <v>350</v>
      </c>
      <c r="M524" s="16">
        <f t="shared" si="956"/>
        <v>400</v>
      </c>
      <c r="N524" s="82"/>
      <c r="O524" s="87" t="s">
        <v>81</v>
      </c>
      <c r="P524" s="84" t="str">
        <f t="shared" ref="P524:S524" si="961">P498</f>
        <v>2,7</v>
      </c>
      <c r="Q524" s="84" t="str">
        <f t="shared" si="961"/>
        <v>2,6</v>
      </c>
      <c r="R524" s="84" t="str">
        <f t="shared" si="961"/>
        <v>2,5</v>
      </c>
      <c r="S524" s="84" t="str">
        <f t="shared" si="961"/>
        <v>2,4</v>
      </c>
      <c r="T524" s="16" t="e">
        <f t="shared" si="954"/>
        <v>#DIV/0!</v>
      </c>
      <c r="U524" s="16">
        <f t="shared" si="958"/>
        <v>400</v>
      </c>
      <c r="V524" s="16">
        <f t="shared" si="959"/>
        <v>500</v>
      </c>
      <c r="W524" s="82"/>
      <c r="X524" s="102" t="s">
        <v>83</v>
      </c>
      <c r="Y524" s="101">
        <f t="shared" si="947"/>
        <v>13.7</v>
      </c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  <c r="BK524" s="16"/>
      <c r="BL524" s="16"/>
      <c r="BM524" s="16"/>
      <c r="BN524" s="16"/>
      <c r="BO524" s="16"/>
      <c r="BP524" s="16"/>
      <c r="BQ524" s="16"/>
      <c r="BR524" s="16"/>
      <c r="BS524" s="16"/>
      <c r="BT524" s="16"/>
      <c r="BU524" s="16"/>
      <c r="BV524" s="16"/>
      <c r="BW524" s="16"/>
      <c r="BX524" s="16"/>
      <c r="BY524" s="16"/>
      <c r="BZ524" s="16"/>
      <c r="CA524" s="16"/>
      <c r="CB524" s="16"/>
      <c r="CC524" s="16"/>
      <c r="CD524" s="16"/>
      <c r="CE524" s="16"/>
      <c r="CF524" s="16"/>
      <c r="CG524" s="16"/>
      <c r="CH524" s="16"/>
      <c r="CI524" s="16"/>
      <c r="CJ524" s="16"/>
      <c r="CK524" s="16"/>
      <c r="CL524" s="16"/>
      <c r="CM524" s="16"/>
      <c r="CN524" s="16"/>
      <c r="CO524" s="16"/>
      <c r="CP524" s="16"/>
      <c r="CQ524" s="16"/>
      <c r="CR524" s="16"/>
      <c r="CS524" s="16"/>
      <c r="CT524" s="16"/>
      <c r="CU524" s="16"/>
      <c r="CV524" s="16"/>
      <c r="CW524" s="16"/>
      <c r="CX524" s="16"/>
      <c r="CY524" s="16"/>
    </row>
    <row r="525" spans="1:103" ht="15.75" hidden="1">
      <c r="A525" s="3" t="e">
        <f t="shared" si="948"/>
        <v>#DIV/0!</v>
      </c>
      <c r="B525" s="3">
        <f t="shared" si="944"/>
        <v>300</v>
      </c>
      <c r="C525" s="3">
        <f t="shared" si="949"/>
        <v>400</v>
      </c>
      <c r="D525" s="16"/>
      <c r="E525" s="16"/>
      <c r="F525" s="87" t="s">
        <v>88</v>
      </c>
      <c r="G525" s="85" t="str">
        <f t="shared" ref="G525:J525" si="962">G499</f>
        <v>3,8</v>
      </c>
      <c r="H525" s="85" t="str">
        <f t="shared" si="962"/>
        <v>3,7</v>
      </c>
      <c r="I525" s="85" t="str">
        <f t="shared" si="962"/>
        <v>3,6</v>
      </c>
      <c r="J525" s="85" t="str">
        <f t="shared" si="962"/>
        <v>3,5</v>
      </c>
      <c r="K525" s="16" t="e">
        <f t="shared" si="951"/>
        <v>#DIV/0!</v>
      </c>
      <c r="L525" s="16">
        <f t="shared" si="952"/>
        <v>300</v>
      </c>
      <c r="M525" s="16">
        <f t="shared" si="956"/>
        <v>350</v>
      </c>
      <c r="N525" s="82"/>
      <c r="O525" s="87" t="s">
        <v>86</v>
      </c>
      <c r="P525" s="84" t="str">
        <f t="shared" ref="P525:S525" si="963">P499</f>
        <v>2,8</v>
      </c>
      <c r="Q525" s="84" t="str">
        <f t="shared" si="963"/>
        <v>2,7</v>
      </c>
      <c r="R525" s="84" t="str">
        <f t="shared" si="963"/>
        <v>2,6</v>
      </c>
      <c r="S525" s="84" t="str">
        <f t="shared" si="963"/>
        <v>2,5</v>
      </c>
      <c r="T525" s="16" t="e">
        <f t="shared" si="954"/>
        <v>#DIV/0!</v>
      </c>
      <c r="U525" s="16">
        <f t="shared" si="958"/>
        <v>300</v>
      </c>
      <c r="V525" s="16">
        <f t="shared" si="959"/>
        <v>400</v>
      </c>
      <c r="W525" s="82"/>
      <c r="X525" s="102" t="s">
        <v>88</v>
      </c>
      <c r="Y525" s="101">
        <f t="shared" si="947"/>
        <v>13.7</v>
      </c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  <c r="BK525" s="16"/>
      <c r="BL525" s="16"/>
      <c r="BM525" s="16"/>
      <c r="BN525" s="16"/>
      <c r="BO525" s="16"/>
      <c r="BP525" s="16"/>
      <c r="BQ525" s="16"/>
      <c r="BR525" s="16"/>
      <c r="BS525" s="16"/>
      <c r="BT525" s="16"/>
      <c r="BU525" s="16"/>
      <c r="BV525" s="16"/>
      <c r="BW525" s="16"/>
      <c r="BX525" s="16"/>
      <c r="BY525" s="16"/>
      <c r="BZ525" s="16"/>
      <c r="CA525" s="16"/>
      <c r="CB525" s="16"/>
      <c r="CC525" s="16"/>
      <c r="CD525" s="16"/>
      <c r="CE525" s="16"/>
      <c r="CF525" s="16"/>
      <c r="CG525" s="16"/>
      <c r="CH525" s="16"/>
      <c r="CI525" s="16"/>
      <c r="CJ525" s="16"/>
      <c r="CK525" s="16"/>
      <c r="CL525" s="16"/>
      <c r="CM525" s="16"/>
      <c r="CN525" s="16"/>
      <c r="CO525" s="16"/>
      <c r="CP525" s="16"/>
      <c r="CQ525" s="16"/>
      <c r="CR525" s="16"/>
      <c r="CS525" s="16"/>
      <c r="CT525" s="16"/>
      <c r="CU525" s="16"/>
      <c r="CV525" s="16"/>
      <c r="CW525" s="16"/>
      <c r="CX525" s="16"/>
      <c r="CY525" s="16"/>
    </row>
    <row r="526" spans="1:103" ht="15.75" hidden="1">
      <c r="A526" s="3" t="e">
        <f t="shared" si="948"/>
        <v>#DIV/0!</v>
      </c>
      <c r="B526" s="3">
        <f t="shared" si="944"/>
        <v>250</v>
      </c>
      <c r="C526" s="3">
        <f t="shared" si="949"/>
        <v>300</v>
      </c>
      <c r="D526" s="16"/>
      <c r="E526" s="16"/>
      <c r="F526" s="87" t="s">
        <v>91</v>
      </c>
      <c r="G526" s="85" t="str">
        <f t="shared" ref="G526:J526" si="964">G500</f>
        <v>3,9</v>
      </c>
      <c r="H526" s="85" t="str">
        <f t="shared" si="964"/>
        <v>3,8</v>
      </c>
      <c r="I526" s="85" t="str">
        <f t="shared" si="964"/>
        <v>3,7</v>
      </c>
      <c r="J526" s="85" t="str">
        <f t="shared" si="964"/>
        <v>3,6</v>
      </c>
      <c r="K526" s="16" t="e">
        <f t="shared" si="951"/>
        <v>#DIV/0!</v>
      </c>
      <c r="L526" s="16">
        <f t="shared" si="952"/>
        <v>250</v>
      </c>
      <c r="M526" s="16">
        <f t="shared" si="956"/>
        <v>300</v>
      </c>
      <c r="N526" s="82"/>
      <c r="O526" s="87" t="s">
        <v>91</v>
      </c>
      <c r="P526" s="84" t="str">
        <f t="shared" ref="P526:S526" si="965">P500</f>
        <v>2,9</v>
      </c>
      <c r="Q526" s="84" t="str">
        <f t="shared" si="965"/>
        <v>2,8</v>
      </c>
      <c r="R526" s="84" t="str">
        <f t="shared" si="965"/>
        <v>2,7</v>
      </c>
      <c r="S526" s="84" t="str">
        <f t="shared" si="965"/>
        <v>2,6</v>
      </c>
      <c r="T526" s="16" t="e">
        <f t="shared" si="954"/>
        <v>#DIV/0!</v>
      </c>
      <c r="U526" s="16">
        <f t="shared" si="958"/>
        <v>250</v>
      </c>
      <c r="V526" s="16">
        <f t="shared" si="959"/>
        <v>300</v>
      </c>
      <c r="W526" s="82"/>
      <c r="X526" s="102" t="s">
        <v>91</v>
      </c>
      <c r="Y526" s="101">
        <f t="shared" si="947"/>
        <v>13.7</v>
      </c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  <c r="BN526" s="16"/>
      <c r="BO526" s="16"/>
      <c r="BP526" s="16"/>
      <c r="BQ526" s="16"/>
      <c r="BR526" s="16"/>
      <c r="BS526" s="16"/>
      <c r="BT526" s="16"/>
      <c r="BU526" s="16"/>
      <c r="BV526" s="16"/>
      <c r="BW526" s="16"/>
      <c r="BX526" s="16"/>
      <c r="BY526" s="16"/>
      <c r="BZ526" s="16"/>
      <c r="CA526" s="16"/>
      <c r="CB526" s="16"/>
      <c r="CC526" s="16"/>
      <c r="CD526" s="16"/>
      <c r="CE526" s="16"/>
      <c r="CF526" s="16"/>
      <c r="CG526" s="16"/>
      <c r="CH526" s="16"/>
      <c r="CI526" s="16"/>
      <c r="CJ526" s="16"/>
      <c r="CK526" s="16"/>
      <c r="CL526" s="16"/>
      <c r="CM526" s="16"/>
      <c r="CN526" s="16"/>
      <c r="CO526" s="16"/>
      <c r="CP526" s="16"/>
      <c r="CQ526" s="16"/>
      <c r="CR526" s="16"/>
      <c r="CS526" s="16"/>
      <c r="CT526" s="16"/>
      <c r="CU526" s="16"/>
      <c r="CV526" s="16"/>
      <c r="CW526" s="16"/>
      <c r="CX526" s="16"/>
      <c r="CY526" s="16"/>
    </row>
    <row r="527" spans="1:103" ht="15.75" hidden="1">
      <c r="A527" s="3" t="e">
        <f t="shared" si="948"/>
        <v>#DIV/0!</v>
      </c>
      <c r="B527" s="3">
        <f t="shared" si="944"/>
        <v>200</v>
      </c>
      <c r="C527" s="3">
        <f t="shared" si="949"/>
        <v>250</v>
      </c>
      <c r="D527" s="16"/>
      <c r="E527" s="16"/>
      <c r="F527" s="87" t="s">
        <v>95</v>
      </c>
      <c r="G527" s="85">
        <f t="shared" ref="G527:J527" si="966">G501</f>
        <v>4</v>
      </c>
      <c r="H527" s="85" t="str">
        <f t="shared" si="966"/>
        <v>3,9</v>
      </c>
      <c r="I527" s="85" t="str">
        <f t="shared" si="966"/>
        <v>3,8</v>
      </c>
      <c r="J527" s="85" t="str">
        <f t="shared" si="966"/>
        <v>3,7</v>
      </c>
      <c r="K527" s="16" t="e">
        <f t="shared" si="951"/>
        <v>#DIV/0!</v>
      </c>
      <c r="L527" s="16">
        <f t="shared" si="952"/>
        <v>220</v>
      </c>
      <c r="M527" s="16">
        <f t="shared" si="956"/>
        <v>250</v>
      </c>
      <c r="N527" s="82"/>
      <c r="O527" s="87" t="s">
        <v>94</v>
      </c>
      <c r="P527" s="84">
        <f t="shared" ref="P527:S527" si="967">P501</f>
        <v>3</v>
      </c>
      <c r="Q527" s="84" t="str">
        <f t="shared" si="967"/>
        <v>2,9</v>
      </c>
      <c r="R527" s="84" t="str">
        <f t="shared" si="967"/>
        <v>2,8</v>
      </c>
      <c r="S527" s="84" t="str">
        <f t="shared" si="967"/>
        <v>2,7</v>
      </c>
      <c r="T527" s="16" t="e">
        <f t="shared" si="954"/>
        <v>#DIV/0!</v>
      </c>
      <c r="U527" s="16">
        <f t="shared" si="958"/>
        <v>200</v>
      </c>
      <c r="V527" s="16">
        <f t="shared" si="959"/>
        <v>250</v>
      </c>
      <c r="W527" s="82"/>
      <c r="X527" s="102" t="s">
        <v>95</v>
      </c>
      <c r="Y527" s="101">
        <f t="shared" si="947"/>
        <v>13.7</v>
      </c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  <c r="BK527" s="16"/>
      <c r="BL527" s="16"/>
      <c r="BM527" s="16"/>
      <c r="BN527" s="16"/>
      <c r="BO527" s="16"/>
      <c r="BP527" s="16"/>
      <c r="BQ527" s="16"/>
      <c r="BR527" s="16"/>
      <c r="BS527" s="16"/>
      <c r="BT527" s="16"/>
      <c r="BU527" s="16"/>
      <c r="BV527" s="16"/>
      <c r="BW527" s="16"/>
      <c r="BX527" s="16"/>
      <c r="BY527" s="16"/>
      <c r="BZ527" s="16"/>
      <c r="CA527" s="16"/>
      <c r="CB527" s="16"/>
      <c r="CC527" s="16"/>
      <c r="CD527" s="16"/>
      <c r="CE527" s="16"/>
      <c r="CF527" s="16"/>
      <c r="CG527" s="16"/>
      <c r="CH527" s="16"/>
      <c r="CI527" s="16"/>
      <c r="CJ527" s="16"/>
      <c r="CK527" s="16"/>
      <c r="CL527" s="16"/>
      <c r="CM527" s="16"/>
      <c r="CN527" s="16"/>
      <c r="CO527" s="16"/>
      <c r="CP527" s="16"/>
      <c r="CQ527" s="16"/>
      <c r="CR527" s="16"/>
      <c r="CS527" s="16"/>
      <c r="CT527" s="16"/>
      <c r="CU527" s="16"/>
      <c r="CV527" s="16"/>
      <c r="CW527" s="16"/>
      <c r="CX527" s="16"/>
      <c r="CY527" s="16"/>
    </row>
    <row r="528" spans="1:103" ht="15.75" hidden="1">
      <c r="A528" s="3" t="e">
        <f t="shared" si="948"/>
        <v>#DIV/0!</v>
      </c>
      <c r="B528" s="3">
        <f t="shared" si="944"/>
        <v>190</v>
      </c>
      <c r="C528" s="3">
        <f t="shared" si="949"/>
        <v>200</v>
      </c>
      <c r="D528" s="16"/>
      <c r="E528" s="16"/>
      <c r="F528" s="87" t="s">
        <v>99</v>
      </c>
      <c r="G528" s="85" t="str">
        <f t="shared" ref="G528:J528" si="968">G502</f>
        <v>4,1</v>
      </c>
      <c r="H528" s="85">
        <f t="shared" si="968"/>
        <v>4</v>
      </c>
      <c r="I528" s="85" t="str">
        <f t="shared" si="968"/>
        <v>3,9</v>
      </c>
      <c r="J528" s="85" t="str">
        <f t="shared" si="968"/>
        <v>3,8</v>
      </c>
      <c r="K528" s="16" t="e">
        <f t="shared" si="951"/>
        <v>#DIV/0!</v>
      </c>
      <c r="L528" s="16">
        <f t="shared" si="952"/>
        <v>200</v>
      </c>
      <c r="M528" s="16">
        <f t="shared" si="956"/>
        <v>220</v>
      </c>
      <c r="N528" s="82"/>
      <c r="O528" s="87" t="s">
        <v>98</v>
      </c>
      <c r="P528" s="84" t="str">
        <f t="shared" ref="P528:S528" si="969">P502</f>
        <v>3,1</v>
      </c>
      <c r="Q528" s="84">
        <f t="shared" si="969"/>
        <v>3</v>
      </c>
      <c r="R528" s="84" t="str">
        <f t="shared" si="969"/>
        <v>2,9</v>
      </c>
      <c r="S528" s="84" t="str">
        <f t="shared" si="969"/>
        <v>2,8</v>
      </c>
      <c r="T528" s="16" t="e">
        <f t="shared" si="954"/>
        <v>#DIV/0!</v>
      </c>
      <c r="U528" s="16">
        <f t="shared" si="958"/>
        <v>190</v>
      </c>
      <c r="V528" s="16">
        <f t="shared" si="959"/>
        <v>200</v>
      </c>
      <c r="W528" s="82"/>
      <c r="X528" s="102" t="s">
        <v>99</v>
      </c>
      <c r="Y528" s="101">
        <f t="shared" si="947"/>
        <v>13.8</v>
      </c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  <c r="BN528" s="16"/>
      <c r="BO528" s="16"/>
      <c r="BP528" s="16"/>
      <c r="BQ528" s="16"/>
      <c r="BR528" s="16"/>
      <c r="BS528" s="16"/>
      <c r="BT528" s="16"/>
      <c r="BU528" s="16"/>
      <c r="BV528" s="16"/>
      <c r="BW528" s="16"/>
      <c r="BX528" s="16"/>
      <c r="BY528" s="16"/>
      <c r="BZ528" s="16"/>
      <c r="CA528" s="16"/>
      <c r="CB528" s="16"/>
      <c r="CC528" s="16"/>
      <c r="CD528" s="16"/>
      <c r="CE528" s="16"/>
      <c r="CF528" s="16"/>
      <c r="CG528" s="16"/>
      <c r="CH528" s="16"/>
      <c r="CI528" s="16"/>
      <c r="CJ528" s="16"/>
      <c r="CK528" s="16"/>
      <c r="CL528" s="16"/>
      <c r="CM528" s="16"/>
      <c r="CN528" s="16"/>
      <c r="CO528" s="16"/>
      <c r="CP528" s="16"/>
      <c r="CQ528" s="16"/>
      <c r="CR528" s="16"/>
      <c r="CS528" s="16"/>
      <c r="CT528" s="16"/>
      <c r="CU528" s="16"/>
      <c r="CV528" s="16"/>
      <c r="CW528" s="16"/>
      <c r="CX528" s="16"/>
      <c r="CY528" s="16"/>
    </row>
    <row r="529" spans="1:103" ht="15.75" hidden="1">
      <c r="A529" s="3" t="e">
        <f t="shared" si="948"/>
        <v>#DIV/0!</v>
      </c>
      <c r="B529" s="3">
        <f t="shared" si="944"/>
        <v>180</v>
      </c>
      <c r="C529" s="3">
        <f t="shared" si="949"/>
        <v>190</v>
      </c>
      <c r="D529" s="16"/>
      <c r="E529" s="16"/>
      <c r="F529" s="87" t="s">
        <v>102</v>
      </c>
      <c r="G529" s="85" t="str">
        <f t="shared" ref="G529:J529" si="970">G503</f>
        <v>4,2</v>
      </c>
      <c r="H529" s="85" t="str">
        <f t="shared" si="970"/>
        <v>4,1</v>
      </c>
      <c r="I529" s="85">
        <f t="shared" si="970"/>
        <v>4</v>
      </c>
      <c r="J529" s="85" t="str">
        <f t="shared" si="970"/>
        <v>3,9</v>
      </c>
      <c r="K529" s="16" t="e">
        <f t="shared" si="951"/>
        <v>#DIV/0!</v>
      </c>
      <c r="L529" s="16">
        <f t="shared" si="952"/>
        <v>190</v>
      </c>
      <c r="M529" s="16">
        <f t="shared" si="956"/>
        <v>200</v>
      </c>
      <c r="N529" s="82"/>
      <c r="O529" s="87" t="s">
        <v>99</v>
      </c>
      <c r="P529" s="84" t="str">
        <f t="shared" ref="P529:S529" si="971">P503</f>
        <v>3,2</v>
      </c>
      <c r="Q529" s="84" t="str">
        <f t="shared" si="971"/>
        <v>3,1</v>
      </c>
      <c r="R529" s="84">
        <f t="shared" si="971"/>
        <v>3</v>
      </c>
      <c r="S529" s="84" t="str">
        <f t="shared" si="971"/>
        <v>2,9</v>
      </c>
      <c r="T529" s="16" t="e">
        <f t="shared" si="954"/>
        <v>#DIV/0!</v>
      </c>
      <c r="U529" s="16">
        <f t="shared" si="958"/>
        <v>180</v>
      </c>
      <c r="V529" s="16">
        <f t="shared" si="959"/>
        <v>190</v>
      </c>
      <c r="W529" s="82"/>
      <c r="X529" s="102" t="s">
        <v>102</v>
      </c>
      <c r="Y529" s="101">
        <f t="shared" si="947"/>
        <v>13.9</v>
      </c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  <c r="BK529" s="16"/>
      <c r="BL529" s="16"/>
      <c r="BM529" s="16"/>
      <c r="BN529" s="16"/>
      <c r="BO529" s="16"/>
      <c r="BP529" s="16"/>
      <c r="BQ529" s="16"/>
      <c r="BR529" s="16"/>
      <c r="BS529" s="16"/>
      <c r="BT529" s="16"/>
      <c r="BU529" s="16"/>
      <c r="BV529" s="16"/>
      <c r="BW529" s="16"/>
      <c r="BX529" s="16"/>
      <c r="BY529" s="16"/>
      <c r="BZ529" s="16"/>
      <c r="CA529" s="16"/>
      <c r="CB529" s="16"/>
      <c r="CC529" s="16"/>
      <c r="CD529" s="16"/>
      <c r="CE529" s="16"/>
      <c r="CF529" s="16"/>
      <c r="CG529" s="16"/>
      <c r="CH529" s="16"/>
      <c r="CI529" s="16"/>
      <c r="CJ529" s="16"/>
      <c r="CK529" s="16"/>
      <c r="CL529" s="16"/>
      <c r="CM529" s="16"/>
      <c r="CN529" s="16"/>
      <c r="CO529" s="16"/>
      <c r="CP529" s="16"/>
      <c r="CQ529" s="16"/>
      <c r="CR529" s="16"/>
      <c r="CS529" s="16"/>
      <c r="CT529" s="16"/>
      <c r="CU529" s="16"/>
      <c r="CV529" s="16"/>
      <c r="CW529" s="16"/>
      <c r="CX529" s="16"/>
      <c r="CY529" s="16"/>
    </row>
    <row r="530" spans="1:103" ht="15.75" hidden="1">
      <c r="A530" s="3" t="e">
        <f t="shared" si="948"/>
        <v>#DIV/0!</v>
      </c>
      <c r="B530" s="3">
        <f t="shared" si="944"/>
        <v>170</v>
      </c>
      <c r="C530" s="3">
        <f t="shared" si="949"/>
        <v>180</v>
      </c>
      <c r="D530" s="16"/>
      <c r="E530" s="16"/>
      <c r="F530" s="87" t="s">
        <v>105</v>
      </c>
      <c r="G530" s="85" t="str">
        <f t="shared" ref="G530:J530" si="972">G504</f>
        <v>4,3</v>
      </c>
      <c r="H530" s="85" t="str">
        <f t="shared" si="972"/>
        <v>4,2</v>
      </c>
      <c r="I530" s="85" t="str">
        <f t="shared" si="972"/>
        <v>4,1</v>
      </c>
      <c r="J530" s="85">
        <f t="shared" si="972"/>
        <v>4</v>
      </c>
      <c r="K530" s="16" t="e">
        <f t="shared" si="951"/>
        <v>#DIV/0!</v>
      </c>
      <c r="L530" s="16">
        <f t="shared" si="952"/>
        <v>180</v>
      </c>
      <c r="M530" s="16">
        <f t="shared" si="956"/>
        <v>190</v>
      </c>
      <c r="N530" s="82"/>
      <c r="O530" s="87" t="s">
        <v>102</v>
      </c>
      <c r="P530" s="84" t="str">
        <f t="shared" ref="P530:S530" si="973">P504</f>
        <v>3,3</v>
      </c>
      <c r="Q530" s="84" t="str">
        <f t="shared" si="973"/>
        <v>3,2</v>
      </c>
      <c r="R530" s="84" t="str">
        <f t="shared" si="973"/>
        <v>3,1</v>
      </c>
      <c r="S530" s="84">
        <f t="shared" si="973"/>
        <v>3</v>
      </c>
      <c r="T530" s="16" t="e">
        <f t="shared" si="954"/>
        <v>#DIV/0!</v>
      </c>
      <c r="U530" s="16">
        <f t="shared" si="958"/>
        <v>170</v>
      </c>
      <c r="V530" s="16">
        <f t="shared" si="959"/>
        <v>180</v>
      </c>
      <c r="W530" s="82"/>
      <c r="X530" s="102" t="s">
        <v>105</v>
      </c>
      <c r="Y530" s="101">
        <f t="shared" si="947"/>
        <v>14</v>
      </c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  <c r="BN530" s="16"/>
      <c r="BO530" s="16"/>
      <c r="BP530" s="16"/>
      <c r="BQ530" s="16"/>
      <c r="BR530" s="16"/>
      <c r="BS530" s="16"/>
      <c r="BT530" s="16"/>
      <c r="BU530" s="16"/>
      <c r="BV530" s="16"/>
      <c r="BW530" s="16"/>
      <c r="BX530" s="16"/>
      <c r="BY530" s="16"/>
      <c r="BZ530" s="16"/>
      <c r="CA530" s="16"/>
      <c r="CB530" s="16"/>
      <c r="CC530" s="16"/>
      <c r="CD530" s="16"/>
      <c r="CE530" s="16"/>
      <c r="CF530" s="16"/>
      <c r="CG530" s="16"/>
      <c r="CH530" s="16"/>
      <c r="CI530" s="16"/>
      <c r="CJ530" s="16"/>
      <c r="CK530" s="16"/>
      <c r="CL530" s="16"/>
      <c r="CM530" s="16"/>
      <c r="CN530" s="16"/>
      <c r="CO530" s="16"/>
      <c r="CP530" s="16"/>
      <c r="CQ530" s="16"/>
      <c r="CR530" s="16"/>
      <c r="CS530" s="16"/>
      <c r="CT530" s="16"/>
      <c r="CU530" s="16"/>
      <c r="CV530" s="16"/>
      <c r="CW530" s="16"/>
      <c r="CX530" s="16"/>
      <c r="CY530" s="16"/>
    </row>
    <row r="531" spans="1:103" ht="15.75" hidden="1">
      <c r="A531" s="3" t="e">
        <f t="shared" si="948"/>
        <v>#DIV/0!</v>
      </c>
      <c r="B531" s="3">
        <f t="shared" si="944"/>
        <v>160</v>
      </c>
      <c r="C531" s="3">
        <f t="shared" si="949"/>
        <v>170</v>
      </c>
      <c r="D531" s="16"/>
      <c r="E531" s="16"/>
      <c r="F531" s="87" t="s">
        <v>108</v>
      </c>
      <c r="G531" s="85" t="str">
        <f t="shared" ref="G531:J531" si="974">G505</f>
        <v>4,4</v>
      </c>
      <c r="H531" s="85" t="str">
        <f t="shared" si="974"/>
        <v>4,3</v>
      </c>
      <c r="I531" s="85" t="str">
        <f t="shared" si="974"/>
        <v>4,2</v>
      </c>
      <c r="J531" s="85" t="str">
        <f t="shared" si="974"/>
        <v>4,1</v>
      </c>
      <c r="K531" s="16" t="e">
        <f t="shared" si="951"/>
        <v>#DIV/0!</v>
      </c>
      <c r="L531" s="16">
        <f t="shared" si="952"/>
        <v>170</v>
      </c>
      <c r="M531" s="16">
        <f t="shared" si="956"/>
        <v>180</v>
      </c>
      <c r="N531" s="82"/>
      <c r="O531" s="87" t="s">
        <v>105</v>
      </c>
      <c r="P531" s="84" t="str">
        <f t="shared" ref="P531:S531" si="975">P505</f>
        <v>3,4</v>
      </c>
      <c r="Q531" s="84" t="str">
        <f t="shared" si="975"/>
        <v>3,3</v>
      </c>
      <c r="R531" s="84" t="str">
        <f t="shared" si="975"/>
        <v>3,2</v>
      </c>
      <c r="S531" s="84" t="str">
        <f t="shared" si="975"/>
        <v>3,1</v>
      </c>
      <c r="T531" s="16" t="e">
        <f t="shared" si="954"/>
        <v>#DIV/0!</v>
      </c>
      <c r="U531" s="16">
        <f t="shared" si="958"/>
        <v>160</v>
      </c>
      <c r="V531" s="16">
        <f t="shared" si="959"/>
        <v>170</v>
      </c>
      <c r="W531" s="82"/>
      <c r="X531" s="102" t="s">
        <v>108</v>
      </c>
      <c r="Y531" s="101">
        <f t="shared" si="947"/>
        <v>14.1</v>
      </c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  <c r="BN531" s="16"/>
      <c r="BO531" s="16"/>
      <c r="BP531" s="16"/>
      <c r="BQ531" s="16"/>
      <c r="BR531" s="16"/>
      <c r="BS531" s="16"/>
      <c r="BT531" s="16"/>
      <c r="BU531" s="16"/>
      <c r="BV531" s="16"/>
      <c r="BW531" s="16"/>
      <c r="BX531" s="16"/>
      <c r="BY531" s="16"/>
      <c r="BZ531" s="16"/>
      <c r="CA531" s="16"/>
      <c r="CB531" s="16"/>
      <c r="CC531" s="16"/>
      <c r="CD531" s="16"/>
      <c r="CE531" s="16"/>
      <c r="CF531" s="16"/>
      <c r="CG531" s="16"/>
      <c r="CH531" s="16"/>
      <c r="CI531" s="16"/>
      <c r="CJ531" s="16"/>
      <c r="CK531" s="16"/>
      <c r="CL531" s="16"/>
      <c r="CM531" s="16"/>
      <c r="CN531" s="16"/>
      <c r="CO531" s="16"/>
      <c r="CP531" s="16"/>
      <c r="CQ531" s="16"/>
      <c r="CR531" s="16"/>
      <c r="CS531" s="16"/>
      <c r="CT531" s="16"/>
      <c r="CU531" s="16"/>
      <c r="CV531" s="16"/>
      <c r="CW531" s="16"/>
      <c r="CX531" s="16"/>
      <c r="CY531" s="16"/>
    </row>
    <row r="532" spans="1:103" ht="15.75" hidden="1">
      <c r="A532" s="3" t="e">
        <f t="shared" si="948"/>
        <v>#DIV/0!</v>
      </c>
      <c r="B532" s="3">
        <f t="shared" si="944"/>
        <v>150</v>
      </c>
      <c r="C532" s="3">
        <f t="shared" si="949"/>
        <v>160</v>
      </c>
      <c r="D532" s="16"/>
      <c r="E532" s="16"/>
      <c r="F532" s="87" t="s">
        <v>111</v>
      </c>
      <c r="G532" s="85" t="str">
        <f t="shared" ref="G532:J532" si="976">G506</f>
        <v>4,5</v>
      </c>
      <c r="H532" s="85" t="str">
        <f t="shared" si="976"/>
        <v>4,4</v>
      </c>
      <c r="I532" s="85" t="str">
        <f t="shared" si="976"/>
        <v>4,3</v>
      </c>
      <c r="J532" s="85" t="str">
        <f t="shared" si="976"/>
        <v>4,2</v>
      </c>
      <c r="K532" s="16" t="e">
        <f t="shared" si="951"/>
        <v>#DIV/0!</v>
      </c>
      <c r="L532" s="16">
        <f t="shared" si="952"/>
        <v>160</v>
      </c>
      <c r="M532" s="16">
        <f t="shared" si="956"/>
        <v>170</v>
      </c>
      <c r="N532" s="82"/>
      <c r="O532" s="87" t="s">
        <v>108</v>
      </c>
      <c r="P532" s="84" t="str">
        <f t="shared" ref="P532:S532" si="977">P506</f>
        <v>3,5</v>
      </c>
      <c r="Q532" s="84" t="str">
        <f t="shared" si="977"/>
        <v>3,4</v>
      </c>
      <c r="R532" s="84" t="str">
        <f t="shared" si="977"/>
        <v>3,3</v>
      </c>
      <c r="S532" s="84" t="str">
        <f t="shared" si="977"/>
        <v>3,2</v>
      </c>
      <c r="T532" s="16" t="e">
        <f t="shared" si="954"/>
        <v>#DIV/0!</v>
      </c>
      <c r="U532" s="16">
        <f t="shared" si="958"/>
        <v>150</v>
      </c>
      <c r="V532" s="16">
        <f t="shared" si="959"/>
        <v>160</v>
      </c>
      <c r="W532" s="82"/>
      <c r="X532" s="102" t="s">
        <v>111</v>
      </c>
      <c r="Y532" s="101">
        <f t="shared" si="947"/>
        <v>14.2</v>
      </c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  <c r="BQ532" s="16"/>
      <c r="BR532" s="16"/>
      <c r="BS532" s="16"/>
      <c r="BT532" s="16"/>
      <c r="BU532" s="16"/>
      <c r="BV532" s="16"/>
      <c r="BW532" s="16"/>
      <c r="BX532" s="16"/>
      <c r="BY532" s="16"/>
      <c r="BZ532" s="16"/>
      <c r="CA532" s="16"/>
      <c r="CB532" s="16"/>
      <c r="CC532" s="16"/>
      <c r="CD532" s="16"/>
      <c r="CE532" s="16"/>
      <c r="CF532" s="16"/>
      <c r="CG532" s="16"/>
      <c r="CH532" s="16"/>
      <c r="CI532" s="16"/>
      <c r="CJ532" s="16"/>
      <c r="CK532" s="16"/>
      <c r="CL532" s="16"/>
      <c r="CM532" s="16"/>
      <c r="CN532" s="16"/>
      <c r="CO532" s="16"/>
      <c r="CP532" s="16"/>
      <c r="CQ532" s="16"/>
      <c r="CR532" s="16"/>
      <c r="CS532" s="16"/>
      <c r="CT532" s="16"/>
      <c r="CU532" s="16"/>
      <c r="CV532" s="16"/>
      <c r="CW532" s="16"/>
      <c r="CX532" s="16"/>
      <c r="CY532" s="16"/>
    </row>
    <row r="533" spans="1:103" ht="15.75" hidden="1">
      <c r="A533" s="3" t="e">
        <f t="shared" si="948"/>
        <v>#DIV/0!</v>
      </c>
      <c r="B533" s="3">
        <f t="shared" si="944"/>
        <v>140</v>
      </c>
      <c r="C533" s="3">
        <f t="shared" si="949"/>
        <v>150</v>
      </c>
      <c r="D533" s="16"/>
      <c r="E533" s="16"/>
      <c r="F533" s="87" t="s">
        <v>114</v>
      </c>
      <c r="G533" s="85" t="str">
        <f t="shared" ref="G533:J533" si="978">G507</f>
        <v>4,6</v>
      </c>
      <c r="H533" s="85" t="str">
        <f t="shared" si="978"/>
        <v>4,5</v>
      </c>
      <c r="I533" s="85" t="str">
        <f t="shared" si="978"/>
        <v>4,4</v>
      </c>
      <c r="J533" s="85" t="str">
        <f t="shared" si="978"/>
        <v>4,3</v>
      </c>
      <c r="K533" s="16" t="e">
        <f t="shared" si="951"/>
        <v>#DIV/0!</v>
      </c>
      <c r="L533" s="16">
        <f t="shared" si="952"/>
        <v>150</v>
      </c>
      <c r="M533" s="16">
        <f t="shared" si="956"/>
        <v>160</v>
      </c>
      <c r="N533" s="82"/>
      <c r="O533" s="87" t="s">
        <v>111</v>
      </c>
      <c r="P533" s="84" t="str">
        <f t="shared" ref="P533:S533" si="979">P507</f>
        <v>3,6</v>
      </c>
      <c r="Q533" s="84" t="str">
        <f t="shared" si="979"/>
        <v>3,5</v>
      </c>
      <c r="R533" s="84" t="str">
        <f t="shared" si="979"/>
        <v>3,4</v>
      </c>
      <c r="S533" s="84" t="str">
        <f t="shared" si="979"/>
        <v>3,3</v>
      </c>
      <c r="T533" s="16" t="e">
        <f t="shared" si="954"/>
        <v>#DIV/0!</v>
      </c>
      <c r="U533" s="16">
        <f t="shared" si="958"/>
        <v>140</v>
      </c>
      <c r="V533" s="16">
        <f t="shared" si="959"/>
        <v>150</v>
      </c>
      <c r="W533" s="82"/>
      <c r="X533" s="102" t="s">
        <v>114</v>
      </c>
      <c r="Y533" s="101">
        <f t="shared" si="947"/>
        <v>14.3</v>
      </c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  <c r="BQ533" s="16"/>
      <c r="BR533" s="16"/>
      <c r="BS533" s="16"/>
      <c r="BT533" s="16"/>
      <c r="BU533" s="16"/>
      <c r="BV533" s="16"/>
      <c r="BW533" s="16"/>
      <c r="BX533" s="16"/>
      <c r="BY533" s="16"/>
      <c r="BZ533" s="16"/>
      <c r="CA533" s="16"/>
      <c r="CB533" s="16"/>
      <c r="CC533" s="16"/>
      <c r="CD533" s="16"/>
      <c r="CE533" s="16"/>
      <c r="CF533" s="16"/>
      <c r="CG533" s="16"/>
      <c r="CH533" s="16"/>
      <c r="CI533" s="16"/>
      <c r="CJ533" s="16"/>
      <c r="CK533" s="16"/>
      <c r="CL533" s="16"/>
      <c r="CM533" s="16"/>
      <c r="CN533" s="16"/>
      <c r="CO533" s="16"/>
      <c r="CP533" s="16"/>
      <c r="CQ533" s="16"/>
      <c r="CR533" s="16"/>
      <c r="CS533" s="16"/>
      <c r="CT533" s="16"/>
      <c r="CU533" s="16"/>
      <c r="CV533" s="16"/>
      <c r="CW533" s="16"/>
      <c r="CX533" s="16"/>
      <c r="CY533" s="16"/>
    </row>
    <row r="534" spans="1:103" ht="15.75" hidden="1">
      <c r="A534" s="3" t="e">
        <f t="shared" si="948"/>
        <v>#DIV/0!</v>
      </c>
      <c r="B534" s="3">
        <f t="shared" si="944"/>
        <v>130</v>
      </c>
      <c r="C534" s="3">
        <f t="shared" si="949"/>
        <v>140</v>
      </c>
      <c r="D534" s="16"/>
      <c r="E534" s="16"/>
      <c r="F534" s="87" t="s">
        <v>117</v>
      </c>
      <c r="G534" s="85" t="str">
        <f t="shared" ref="G534:J534" si="980">G508</f>
        <v>4,7</v>
      </c>
      <c r="H534" s="85" t="str">
        <f t="shared" si="980"/>
        <v>4,6</v>
      </c>
      <c r="I534" s="85" t="str">
        <f t="shared" si="980"/>
        <v>4,5</v>
      </c>
      <c r="J534" s="85" t="str">
        <f t="shared" si="980"/>
        <v>4,4</v>
      </c>
      <c r="K534" s="16" t="e">
        <f t="shared" si="951"/>
        <v>#DIV/0!</v>
      </c>
      <c r="L534" s="16">
        <f t="shared" si="952"/>
        <v>140</v>
      </c>
      <c r="M534" s="16">
        <f t="shared" si="956"/>
        <v>150</v>
      </c>
      <c r="N534" s="82"/>
      <c r="O534" s="87" t="s">
        <v>114</v>
      </c>
      <c r="P534" s="84" t="str">
        <f t="shared" ref="P534:S534" si="981">P508</f>
        <v>3,7</v>
      </c>
      <c r="Q534" s="84" t="str">
        <f t="shared" si="981"/>
        <v>3,6</v>
      </c>
      <c r="R534" s="84" t="str">
        <f t="shared" si="981"/>
        <v>3,5</v>
      </c>
      <c r="S534" s="84" t="str">
        <f t="shared" si="981"/>
        <v>3,4</v>
      </c>
      <c r="T534" s="16" t="e">
        <f t="shared" si="954"/>
        <v>#DIV/0!</v>
      </c>
      <c r="U534" s="16">
        <f t="shared" si="958"/>
        <v>130</v>
      </c>
      <c r="V534" s="16">
        <f t="shared" si="959"/>
        <v>140</v>
      </c>
      <c r="W534" s="82"/>
      <c r="X534" s="102" t="s">
        <v>117</v>
      </c>
      <c r="Y534" s="101">
        <f t="shared" si="947"/>
        <v>14.4</v>
      </c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  <c r="BK534" s="16"/>
      <c r="BL534" s="16"/>
      <c r="BM534" s="16"/>
      <c r="BN534" s="16"/>
      <c r="BO534" s="16"/>
      <c r="BP534" s="16"/>
      <c r="BQ534" s="16"/>
      <c r="BR534" s="16"/>
      <c r="BS534" s="16"/>
      <c r="BT534" s="16"/>
      <c r="BU534" s="16"/>
      <c r="BV534" s="16"/>
      <c r="BW534" s="16"/>
      <c r="BX534" s="16"/>
      <c r="BY534" s="16"/>
      <c r="BZ534" s="16"/>
      <c r="CA534" s="16"/>
      <c r="CB534" s="16"/>
      <c r="CC534" s="16"/>
      <c r="CD534" s="16"/>
      <c r="CE534" s="16"/>
      <c r="CF534" s="16"/>
      <c r="CG534" s="16"/>
      <c r="CH534" s="16"/>
      <c r="CI534" s="16"/>
      <c r="CJ534" s="16"/>
      <c r="CK534" s="16"/>
      <c r="CL534" s="16"/>
      <c r="CM534" s="16"/>
      <c r="CN534" s="16"/>
      <c r="CO534" s="16"/>
      <c r="CP534" s="16"/>
      <c r="CQ534" s="16"/>
      <c r="CR534" s="16"/>
      <c r="CS534" s="16"/>
      <c r="CT534" s="16"/>
      <c r="CU534" s="16"/>
      <c r="CV534" s="16"/>
      <c r="CW534" s="16"/>
      <c r="CX534" s="16"/>
      <c r="CY534" s="16"/>
    </row>
    <row r="535" spans="1:103" ht="15.75" hidden="1">
      <c r="A535" s="3" t="e">
        <f t="shared" si="948"/>
        <v>#DIV/0!</v>
      </c>
      <c r="B535" s="3">
        <f t="shared" si="944"/>
        <v>120</v>
      </c>
      <c r="C535" s="3">
        <f t="shared" si="949"/>
        <v>130</v>
      </c>
      <c r="D535" s="16"/>
      <c r="E535" s="16"/>
      <c r="F535" s="87" t="s">
        <v>120</v>
      </c>
      <c r="G535" s="85" t="str">
        <f t="shared" ref="G535:J535" si="982">G509</f>
        <v>4,8</v>
      </c>
      <c r="H535" s="85" t="str">
        <f t="shared" si="982"/>
        <v>4,7</v>
      </c>
      <c r="I535" s="85" t="str">
        <f t="shared" si="982"/>
        <v>4,6</v>
      </c>
      <c r="J535" s="85" t="str">
        <f t="shared" si="982"/>
        <v>4,5</v>
      </c>
      <c r="K535" s="16" t="e">
        <f t="shared" si="951"/>
        <v>#DIV/0!</v>
      </c>
      <c r="L535" s="16">
        <f t="shared" si="952"/>
        <v>130</v>
      </c>
      <c r="M535" s="16">
        <f t="shared" si="956"/>
        <v>140</v>
      </c>
      <c r="N535" s="82"/>
      <c r="O535" s="87" t="s">
        <v>117</v>
      </c>
      <c r="P535" s="84" t="str">
        <f t="shared" ref="P535:S535" si="983">P509</f>
        <v>3,8</v>
      </c>
      <c r="Q535" s="84" t="str">
        <f t="shared" si="983"/>
        <v>3,7</v>
      </c>
      <c r="R535" s="84" t="str">
        <f t="shared" si="983"/>
        <v>3,6</v>
      </c>
      <c r="S535" s="84" t="str">
        <f t="shared" si="983"/>
        <v>3,5</v>
      </c>
      <c r="T535" s="16" t="e">
        <f t="shared" si="954"/>
        <v>#DIV/0!</v>
      </c>
      <c r="U535" s="16">
        <f t="shared" si="958"/>
        <v>120</v>
      </c>
      <c r="V535" s="16">
        <f t="shared" si="959"/>
        <v>130</v>
      </c>
      <c r="W535" s="82"/>
      <c r="X535" s="102" t="s">
        <v>120</v>
      </c>
      <c r="Y535" s="101">
        <f t="shared" si="947"/>
        <v>14.5</v>
      </c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  <c r="BK535" s="16"/>
      <c r="BL535" s="16"/>
      <c r="BM535" s="16"/>
      <c r="BN535" s="16"/>
      <c r="BO535" s="16"/>
      <c r="BP535" s="16"/>
      <c r="BQ535" s="16"/>
      <c r="BR535" s="16"/>
      <c r="BS535" s="16"/>
      <c r="BT535" s="16"/>
      <c r="BU535" s="16"/>
      <c r="BV535" s="16"/>
      <c r="BW535" s="16"/>
      <c r="BX535" s="16"/>
      <c r="BY535" s="16"/>
      <c r="BZ535" s="16"/>
      <c r="CA535" s="16"/>
      <c r="CB535" s="16"/>
      <c r="CC535" s="16"/>
      <c r="CD535" s="16"/>
      <c r="CE535" s="16"/>
      <c r="CF535" s="16"/>
      <c r="CG535" s="16"/>
      <c r="CH535" s="16"/>
      <c r="CI535" s="16"/>
      <c r="CJ535" s="16"/>
      <c r="CK535" s="16"/>
      <c r="CL535" s="16"/>
      <c r="CM535" s="16"/>
      <c r="CN535" s="16"/>
      <c r="CO535" s="16"/>
      <c r="CP535" s="16"/>
      <c r="CQ535" s="16"/>
      <c r="CR535" s="16"/>
      <c r="CS535" s="16"/>
      <c r="CT535" s="16"/>
      <c r="CU535" s="16"/>
      <c r="CV535" s="16"/>
      <c r="CW535" s="16"/>
      <c r="CX535" s="16"/>
      <c r="CY535" s="16"/>
    </row>
    <row r="536" spans="1:103" ht="15.75" hidden="1">
      <c r="A536" s="3" t="e">
        <f t="shared" si="948"/>
        <v>#DIV/0!</v>
      </c>
      <c r="B536" s="3">
        <f t="shared" si="944"/>
        <v>110</v>
      </c>
      <c r="C536" s="3">
        <f t="shared" si="949"/>
        <v>120</v>
      </c>
      <c r="D536" s="16"/>
      <c r="E536" s="16"/>
      <c r="F536" s="87" t="s">
        <v>123</v>
      </c>
      <c r="G536" s="85" t="str">
        <f t="shared" ref="G536:J536" si="984">G510</f>
        <v>4,9</v>
      </c>
      <c r="H536" s="85" t="str">
        <f t="shared" si="984"/>
        <v>4,8</v>
      </c>
      <c r="I536" s="85" t="str">
        <f t="shared" si="984"/>
        <v>4,7</v>
      </c>
      <c r="J536" s="85" t="str">
        <f t="shared" si="984"/>
        <v>4,6</v>
      </c>
      <c r="K536" s="16" t="e">
        <f t="shared" si="951"/>
        <v>#DIV/0!</v>
      </c>
      <c r="L536" s="16">
        <f t="shared" si="952"/>
        <v>120</v>
      </c>
      <c r="M536" s="16">
        <f t="shared" si="956"/>
        <v>130</v>
      </c>
      <c r="N536" s="82"/>
      <c r="O536" s="87" t="s">
        <v>120</v>
      </c>
      <c r="P536" s="84" t="str">
        <f t="shared" ref="P536:S536" si="985">P510</f>
        <v>3,9</v>
      </c>
      <c r="Q536" s="84" t="str">
        <f t="shared" si="985"/>
        <v>3,8</v>
      </c>
      <c r="R536" s="84" t="str">
        <f t="shared" si="985"/>
        <v>3,7</v>
      </c>
      <c r="S536" s="84" t="str">
        <f t="shared" si="985"/>
        <v>3,6</v>
      </c>
      <c r="T536" s="16" t="e">
        <f t="shared" si="954"/>
        <v>#DIV/0!</v>
      </c>
      <c r="U536" s="16">
        <f t="shared" si="958"/>
        <v>110</v>
      </c>
      <c r="V536" s="16">
        <f t="shared" si="959"/>
        <v>120</v>
      </c>
      <c r="W536" s="82"/>
      <c r="X536" s="102" t="s">
        <v>123</v>
      </c>
      <c r="Y536" s="101">
        <f t="shared" si="947"/>
        <v>14.6</v>
      </c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  <c r="BH536" s="16"/>
      <c r="BI536" s="16"/>
      <c r="BJ536" s="16"/>
      <c r="BK536" s="16"/>
      <c r="BL536" s="16"/>
      <c r="BM536" s="16"/>
      <c r="BN536" s="16"/>
      <c r="BO536" s="16"/>
      <c r="BP536" s="16"/>
      <c r="BQ536" s="16"/>
      <c r="BR536" s="16"/>
      <c r="BS536" s="16"/>
      <c r="BT536" s="16"/>
      <c r="BU536" s="16"/>
      <c r="BV536" s="16"/>
      <c r="BW536" s="16"/>
      <c r="BX536" s="16"/>
      <c r="BY536" s="16"/>
      <c r="BZ536" s="16"/>
      <c r="CA536" s="16"/>
      <c r="CB536" s="16"/>
      <c r="CC536" s="16"/>
      <c r="CD536" s="16"/>
      <c r="CE536" s="16"/>
      <c r="CF536" s="16"/>
      <c r="CG536" s="16"/>
      <c r="CH536" s="16"/>
      <c r="CI536" s="16"/>
      <c r="CJ536" s="16"/>
      <c r="CK536" s="16"/>
      <c r="CL536" s="16"/>
      <c r="CM536" s="16"/>
      <c r="CN536" s="16"/>
      <c r="CO536" s="16"/>
      <c r="CP536" s="16"/>
      <c r="CQ536" s="16"/>
      <c r="CR536" s="16"/>
      <c r="CS536" s="16"/>
      <c r="CT536" s="16"/>
      <c r="CU536" s="16"/>
      <c r="CV536" s="16"/>
      <c r="CW536" s="16"/>
      <c r="CX536" s="16"/>
      <c r="CY536" s="16"/>
    </row>
    <row r="537" spans="1:103" ht="15.75" hidden="1">
      <c r="A537" s="3" t="e">
        <f t="shared" si="948"/>
        <v>#DIV/0!</v>
      </c>
      <c r="B537" s="3">
        <f t="shared" si="944"/>
        <v>100</v>
      </c>
      <c r="C537" s="3">
        <f t="shared" si="949"/>
        <v>110</v>
      </c>
      <c r="D537" s="16"/>
      <c r="E537" s="16"/>
      <c r="F537" s="87" t="s">
        <v>125</v>
      </c>
      <c r="G537" s="85">
        <f t="shared" ref="G537:J537" si="986">G511</f>
        <v>5</v>
      </c>
      <c r="H537" s="85" t="str">
        <f t="shared" si="986"/>
        <v>4,9</v>
      </c>
      <c r="I537" s="85" t="str">
        <f t="shared" si="986"/>
        <v>4,8</v>
      </c>
      <c r="J537" s="85" t="str">
        <f t="shared" si="986"/>
        <v>4,7</v>
      </c>
      <c r="K537" s="16" t="e">
        <f t="shared" si="951"/>
        <v>#DIV/0!</v>
      </c>
      <c r="L537" s="16">
        <f t="shared" si="952"/>
        <v>110</v>
      </c>
      <c r="M537" s="16">
        <f t="shared" si="956"/>
        <v>120</v>
      </c>
      <c r="N537" s="82"/>
      <c r="O537" s="87" t="s">
        <v>123</v>
      </c>
      <c r="P537" s="84">
        <f t="shared" ref="P537:S537" si="987">P511</f>
        <v>4</v>
      </c>
      <c r="Q537" s="84" t="str">
        <f t="shared" si="987"/>
        <v>3,9</v>
      </c>
      <c r="R537" s="84" t="str">
        <f t="shared" si="987"/>
        <v>3,8</v>
      </c>
      <c r="S537" s="84" t="str">
        <f t="shared" si="987"/>
        <v>3,7</v>
      </c>
      <c r="T537" s="16" t="e">
        <f t="shared" si="954"/>
        <v>#DIV/0!</v>
      </c>
      <c r="U537" s="16">
        <f t="shared" si="958"/>
        <v>100</v>
      </c>
      <c r="V537" s="16">
        <f t="shared" si="959"/>
        <v>110</v>
      </c>
      <c r="W537" s="82"/>
      <c r="X537" s="102" t="s">
        <v>125</v>
      </c>
      <c r="Y537" s="101">
        <f t="shared" si="947"/>
        <v>14.7</v>
      </c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  <c r="BJ537" s="16"/>
      <c r="BK537" s="16"/>
      <c r="BL537" s="16"/>
      <c r="BM537" s="16"/>
      <c r="BN537" s="16"/>
      <c r="BO537" s="16"/>
      <c r="BP537" s="16"/>
      <c r="BQ537" s="16"/>
      <c r="BR537" s="16"/>
      <c r="BS537" s="16"/>
      <c r="BT537" s="16"/>
      <c r="BU537" s="16"/>
      <c r="BV537" s="16"/>
      <c r="BW537" s="16"/>
      <c r="BX537" s="16"/>
      <c r="BY537" s="16"/>
      <c r="BZ537" s="16"/>
      <c r="CA537" s="16"/>
      <c r="CB537" s="16"/>
      <c r="CC537" s="16"/>
      <c r="CD537" s="16"/>
      <c r="CE537" s="16"/>
      <c r="CF537" s="16"/>
      <c r="CG537" s="16"/>
      <c r="CH537" s="16"/>
      <c r="CI537" s="16"/>
      <c r="CJ537" s="16"/>
      <c r="CK537" s="16"/>
      <c r="CL537" s="16"/>
      <c r="CM537" s="16"/>
      <c r="CN537" s="16"/>
      <c r="CO537" s="16"/>
      <c r="CP537" s="16"/>
      <c r="CQ537" s="16"/>
      <c r="CR537" s="16"/>
      <c r="CS537" s="16"/>
      <c r="CT537" s="16"/>
      <c r="CU537" s="16"/>
      <c r="CV537" s="16"/>
      <c r="CW537" s="16"/>
      <c r="CX537" s="16"/>
      <c r="CY537" s="16"/>
    </row>
    <row r="538" spans="1:103" ht="15.75" hidden="1">
      <c r="A538" s="3" t="e">
        <f>IF($AC$20&lt;B538,1)</f>
        <v>#DIV/0!</v>
      </c>
      <c r="B538" s="3">
        <f t="shared" si="944"/>
        <v>100</v>
      </c>
      <c r="D538" s="16"/>
      <c r="E538" s="16"/>
      <c r="F538" s="92" t="s">
        <v>126</v>
      </c>
      <c r="G538" s="85">
        <f t="shared" ref="G538:J538" si="988">G512</f>
        <v>550</v>
      </c>
      <c r="H538" s="85">
        <f t="shared" si="988"/>
        <v>540</v>
      </c>
      <c r="I538" s="85">
        <f t="shared" si="988"/>
        <v>530</v>
      </c>
      <c r="J538" s="85">
        <f t="shared" si="988"/>
        <v>520</v>
      </c>
      <c r="K538" s="16" t="e">
        <f t="shared" si="951"/>
        <v>#DIV/0!</v>
      </c>
      <c r="L538" s="16">
        <f t="shared" si="952"/>
        <v>100</v>
      </c>
      <c r="M538" s="16">
        <f t="shared" si="956"/>
        <v>110</v>
      </c>
      <c r="N538" s="91"/>
      <c r="O538" s="87" t="s">
        <v>125</v>
      </c>
      <c r="P538" s="84" t="str">
        <f t="shared" ref="P538:S538" si="989">P512</f>
        <v>4,1</v>
      </c>
      <c r="Q538" s="84">
        <f t="shared" si="989"/>
        <v>4</v>
      </c>
      <c r="R538" s="84" t="str">
        <f t="shared" si="989"/>
        <v>3,9</v>
      </c>
      <c r="S538" s="84" t="str">
        <f t="shared" si="989"/>
        <v>3,8</v>
      </c>
      <c r="T538" s="16" t="e">
        <f>IF($AC$20&lt;U538,1)</f>
        <v>#DIV/0!</v>
      </c>
      <c r="U538" s="16">
        <f t="shared" si="958"/>
        <v>100</v>
      </c>
      <c r="V538" s="16"/>
      <c r="W538" s="91"/>
      <c r="X538" s="103" t="s">
        <v>126</v>
      </c>
      <c r="Y538" s="101">
        <f t="shared" si="947"/>
        <v>15.7</v>
      </c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  <c r="BH538" s="16"/>
      <c r="BI538" s="16"/>
      <c r="BJ538" s="16"/>
      <c r="BK538" s="16"/>
      <c r="BL538" s="16"/>
      <c r="BM538" s="16"/>
      <c r="BN538" s="16"/>
      <c r="BO538" s="16"/>
      <c r="BP538" s="16"/>
      <c r="BQ538" s="16"/>
      <c r="BR538" s="16"/>
      <c r="BS538" s="16"/>
      <c r="BT538" s="16"/>
      <c r="BU538" s="16"/>
      <c r="BV538" s="16"/>
      <c r="BW538" s="16"/>
      <c r="BX538" s="16"/>
      <c r="BY538" s="16"/>
      <c r="BZ538" s="16"/>
      <c r="CA538" s="16"/>
      <c r="CB538" s="16"/>
      <c r="CC538" s="16"/>
      <c r="CD538" s="16"/>
      <c r="CE538" s="16"/>
      <c r="CF538" s="16"/>
      <c r="CG538" s="16"/>
      <c r="CH538" s="16"/>
      <c r="CI538" s="16"/>
      <c r="CJ538" s="16"/>
      <c r="CK538" s="16"/>
      <c r="CL538" s="16"/>
      <c r="CM538" s="16"/>
      <c r="CN538" s="16"/>
      <c r="CO538" s="16"/>
      <c r="CP538" s="16"/>
      <c r="CQ538" s="16"/>
      <c r="CR538" s="16"/>
      <c r="CS538" s="16"/>
      <c r="CT538" s="16"/>
      <c r="CU538" s="16"/>
      <c r="CV538" s="16"/>
      <c r="CW538" s="16"/>
      <c r="CX538" s="16"/>
      <c r="CY538" s="16"/>
    </row>
    <row r="539" spans="1:103" ht="15.75" hidden="1">
      <c r="D539" s="16"/>
      <c r="E539" s="16"/>
      <c r="F539" s="16"/>
      <c r="G539" s="16"/>
      <c r="H539" s="16"/>
      <c r="I539" s="16"/>
      <c r="J539" s="16"/>
      <c r="K539" s="16" t="e">
        <f t="shared" si="951"/>
        <v>#DIV/0!</v>
      </c>
      <c r="L539" s="16">
        <f>LEFT(O539,2)*1</f>
        <v>50</v>
      </c>
      <c r="M539" s="16">
        <f t="shared" si="956"/>
        <v>100</v>
      </c>
      <c r="N539" s="16"/>
      <c r="O539" s="87" t="s">
        <v>127</v>
      </c>
      <c r="P539" s="84">
        <f t="shared" ref="P539:S539" si="990">P513</f>
        <v>470</v>
      </c>
      <c r="Q539" s="84">
        <f t="shared" si="990"/>
        <v>460</v>
      </c>
      <c r="R539" s="84">
        <f t="shared" si="990"/>
        <v>450</v>
      </c>
      <c r="S539" s="84">
        <f t="shared" si="990"/>
        <v>440</v>
      </c>
      <c r="T539" s="16"/>
      <c r="U539" s="16"/>
      <c r="V539" s="16"/>
      <c r="W539" s="16"/>
      <c r="X539" s="16"/>
      <c r="Y539" s="16"/>
      <c r="Z539" s="124"/>
      <c r="AA539" s="124"/>
      <c r="AB539" s="124"/>
      <c r="AC539" s="124"/>
      <c r="AD539" s="124"/>
      <c r="AE539" s="16"/>
      <c r="AF539" s="125"/>
      <c r="AG539" s="124"/>
      <c r="AH539" s="124"/>
      <c r="AI539" s="124"/>
      <c r="AJ539" s="124"/>
      <c r="AK539" s="124"/>
      <c r="AL539" s="124"/>
      <c r="AM539" s="124"/>
      <c r="AN539" s="124"/>
      <c r="AO539" s="124"/>
      <c r="AP539" s="124"/>
      <c r="AQ539" s="124"/>
      <c r="AR539" s="124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16"/>
      <c r="BH539" s="16"/>
      <c r="BI539" s="16"/>
      <c r="BJ539" s="16"/>
      <c r="BK539" s="16"/>
      <c r="BL539" s="16"/>
      <c r="BM539" s="16"/>
      <c r="BN539" s="16"/>
      <c r="BO539" s="16"/>
      <c r="BP539" s="16"/>
      <c r="BQ539" s="16"/>
      <c r="BR539" s="16"/>
      <c r="BS539" s="16"/>
      <c r="BT539" s="16"/>
      <c r="BU539" s="16"/>
      <c r="BV539" s="16"/>
      <c r="BW539" s="16"/>
      <c r="BX539" s="16"/>
      <c r="BY539" s="16"/>
      <c r="BZ539" s="16"/>
      <c r="CA539" s="16"/>
      <c r="CB539" s="16"/>
      <c r="CC539" s="16"/>
      <c r="CD539" s="16"/>
      <c r="CE539" s="16"/>
      <c r="CF539" s="16"/>
      <c r="CG539" s="16"/>
      <c r="CH539" s="16"/>
      <c r="CI539" s="16"/>
      <c r="CJ539" s="16"/>
      <c r="CK539" s="16"/>
      <c r="CL539" s="16"/>
      <c r="CM539" s="16"/>
      <c r="CN539" s="16"/>
      <c r="CO539" s="16"/>
      <c r="CP539" s="16"/>
      <c r="CQ539" s="16"/>
      <c r="CR539" s="16"/>
      <c r="CS539" s="16"/>
      <c r="CT539" s="16"/>
      <c r="CU539" s="16"/>
      <c r="CV539" s="16"/>
      <c r="CW539" s="16"/>
      <c r="CX539" s="16"/>
      <c r="CY539" s="16"/>
    </row>
    <row r="540" spans="1:103" ht="15.75" hidden="1">
      <c r="D540" s="16"/>
      <c r="E540" s="16"/>
      <c r="F540" s="16"/>
      <c r="G540" s="16"/>
      <c r="H540" s="16"/>
      <c r="I540" s="16"/>
      <c r="J540" s="16"/>
      <c r="K540" s="16" t="e">
        <f>IF($AC$20&lt;L540,1)</f>
        <v>#DIV/0!</v>
      </c>
      <c r="L540" s="16">
        <f>LEFT(O540,3)*1</f>
        <v>50</v>
      </c>
      <c r="M540" s="16" t="e">
        <f t="shared" si="956"/>
        <v>#VALUE!</v>
      </c>
      <c r="N540" s="16"/>
      <c r="O540" s="92" t="s">
        <v>128</v>
      </c>
      <c r="P540" s="84">
        <f t="shared" ref="P540:S540" si="991">P514</f>
        <v>460</v>
      </c>
      <c r="Q540" s="84">
        <f t="shared" si="991"/>
        <v>450</v>
      </c>
      <c r="R540" s="84">
        <f t="shared" si="991"/>
        <v>400</v>
      </c>
      <c r="S540" s="84">
        <f t="shared" si="991"/>
        <v>390</v>
      </c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16"/>
      <c r="BH540" s="16"/>
      <c r="BI540" s="16"/>
      <c r="BJ540" s="16"/>
      <c r="BK540" s="16"/>
      <c r="BL540" s="16"/>
      <c r="BM540" s="16"/>
      <c r="BN540" s="16"/>
      <c r="BO540" s="16"/>
      <c r="BP540" s="16"/>
      <c r="BQ540" s="16"/>
      <c r="BR540" s="16"/>
      <c r="BS540" s="16"/>
      <c r="BT540" s="16"/>
      <c r="BU540" s="16"/>
      <c r="BV540" s="16"/>
      <c r="BW540" s="16"/>
      <c r="BX540" s="16"/>
      <c r="BY540" s="16"/>
      <c r="BZ540" s="16"/>
      <c r="CA540" s="16"/>
      <c r="CB540" s="16"/>
      <c r="CC540" s="16"/>
      <c r="CD540" s="16"/>
      <c r="CE540" s="16"/>
      <c r="CF540" s="16"/>
      <c r="CG540" s="16"/>
      <c r="CH540" s="16"/>
      <c r="CI540" s="16"/>
      <c r="CJ540" s="16"/>
      <c r="CK540" s="16"/>
      <c r="CL540" s="16"/>
      <c r="CM540" s="16"/>
      <c r="CN540" s="16"/>
      <c r="CO540" s="16"/>
      <c r="CP540" s="16"/>
      <c r="CQ540" s="16"/>
      <c r="CR540" s="16"/>
      <c r="CS540" s="16"/>
      <c r="CT540" s="16"/>
      <c r="CU540" s="16"/>
      <c r="CV540" s="16"/>
      <c r="CW540" s="16"/>
      <c r="CX540" s="16"/>
      <c r="CY540" s="16"/>
    </row>
    <row r="541" spans="1:103" ht="15.75" hidden="1"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16"/>
      <c r="BH541" s="16"/>
      <c r="BI541" s="16"/>
      <c r="BJ541" s="16"/>
      <c r="BK541" s="16"/>
      <c r="BL541" s="16"/>
      <c r="BM541" s="16"/>
      <c r="BN541" s="16"/>
      <c r="BO541" s="16"/>
      <c r="BP541" s="16"/>
      <c r="BQ541" s="16"/>
      <c r="BR541" s="16"/>
      <c r="BS541" s="16"/>
      <c r="BT541" s="16"/>
      <c r="BU541" s="16"/>
      <c r="BV541" s="16"/>
      <c r="BW541" s="16"/>
      <c r="BX541" s="16"/>
      <c r="BY541" s="16"/>
      <c r="BZ541" s="16"/>
      <c r="CA541" s="16"/>
      <c r="CB541" s="16"/>
      <c r="CC541" s="16"/>
      <c r="CD541" s="16"/>
      <c r="CE541" s="16"/>
      <c r="CF541" s="16"/>
      <c r="CG541" s="16"/>
      <c r="CH541" s="16"/>
      <c r="CI541" s="16"/>
      <c r="CJ541" s="16"/>
      <c r="CK541" s="16"/>
      <c r="CL541" s="16"/>
      <c r="CM541" s="16"/>
      <c r="CN541" s="16"/>
      <c r="CO541" s="16"/>
      <c r="CP541" s="16"/>
      <c r="CQ541" s="16"/>
      <c r="CR541" s="16"/>
      <c r="CS541" s="16"/>
      <c r="CT541" s="16"/>
      <c r="CU541" s="16"/>
      <c r="CV541" s="16"/>
      <c r="CW541" s="16"/>
      <c r="CX541" s="16"/>
      <c r="CY541" s="16"/>
    </row>
    <row r="542" spans="1:103" ht="15.75" hidden="1">
      <c r="A542" s="3">
        <f>MAX(G542:J542)</f>
        <v>0</v>
      </c>
      <c r="B542" s="3">
        <f>B516+1</f>
        <v>21</v>
      </c>
      <c r="D542" s="16"/>
      <c r="E542" s="16"/>
      <c r="F542" s="43"/>
      <c r="G542" s="43">
        <f>IF(AND($AD$21&gt;=LEFT(G545,1)*1,$AD$21&lt;RIGHT(G545,3)*1),6,0)</f>
        <v>0</v>
      </c>
      <c r="H542" s="43">
        <f>IF(AND($AD$21&gt;=LEFT(H545,3)*1,$AD$21&lt;RIGHT(H545,4)*1),7,0)</f>
        <v>0</v>
      </c>
      <c r="I542" s="43">
        <f>IF(AND($AD$21&gt;=LEFT(I545,4)*1,$AD$21&lt;RIGHT(I545,5)*1),8,0)</f>
        <v>0</v>
      </c>
      <c r="J542" s="43">
        <f>IF($AD$21&gt;=10000,9,0)</f>
        <v>0</v>
      </c>
      <c r="K542" s="16">
        <f>MAX(P542:S542)</f>
        <v>0</v>
      </c>
      <c r="L542" s="16"/>
      <c r="M542" s="16"/>
      <c r="N542" s="16"/>
      <c r="O542" s="43"/>
      <c r="P542" s="43">
        <f>IF(AND($AD$21&gt;=LEFT(P545,1)*1,$AD$21&lt;RIGHT(P545,3)*1),6,0)</f>
        <v>0</v>
      </c>
      <c r="Q542" s="43">
        <f>IF(AND($AD$21&gt;=LEFT(Q545,3)*1,$AD$21&lt;RIGHT(Q545,4)*1),7,0)</f>
        <v>0</v>
      </c>
      <c r="R542" s="43">
        <f>IF(AND($AD$21&gt;=LEFT(R545,4)*1,$AD$21&lt;RIGHT(R545,5)*1),8,0)</f>
        <v>0</v>
      </c>
      <c r="S542" s="43">
        <f>IF($AD$21&gt;=10000,9,0)</f>
        <v>0</v>
      </c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  <c r="BJ542" s="16"/>
      <c r="BK542" s="16"/>
      <c r="BL542" s="16"/>
      <c r="BM542" s="16"/>
      <c r="BN542" s="16"/>
      <c r="BO542" s="16"/>
      <c r="BP542" s="16"/>
      <c r="BQ542" s="16"/>
      <c r="BR542" s="16"/>
      <c r="BS542" s="16"/>
      <c r="BT542" s="16"/>
      <c r="BU542" s="16"/>
      <c r="BV542" s="16"/>
      <c r="BW542" s="16"/>
      <c r="BX542" s="16"/>
      <c r="BY542" s="16"/>
      <c r="BZ542" s="16"/>
      <c r="CA542" s="16"/>
      <c r="CB542" s="16"/>
      <c r="CC542" s="16"/>
      <c r="CD542" s="16"/>
      <c r="CE542" s="16"/>
      <c r="CF542" s="16"/>
      <c r="CG542" s="16"/>
      <c r="CH542" s="16"/>
      <c r="CI542" s="16"/>
      <c r="CJ542" s="16"/>
      <c r="CK542" s="16"/>
      <c r="CL542" s="16"/>
      <c r="CM542" s="16"/>
      <c r="CN542" s="16"/>
      <c r="CO542" s="16"/>
      <c r="CP542" s="16"/>
      <c r="CQ542" s="16"/>
      <c r="CR542" s="16"/>
      <c r="CS542" s="16"/>
      <c r="CT542" s="16"/>
      <c r="CU542" s="16"/>
      <c r="CV542" s="16"/>
      <c r="CW542" s="16"/>
      <c r="CX542" s="16"/>
      <c r="CY542" s="16"/>
    </row>
    <row r="543" spans="1:103" ht="36" hidden="1" customHeight="1">
      <c r="D543" s="16"/>
      <c r="E543" s="16"/>
      <c r="F543" s="95" t="s">
        <v>43</v>
      </c>
      <c r="G543" s="126" t="s">
        <v>49</v>
      </c>
      <c r="H543" s="127"/>
      <c r="I543" s="127"/>
      <c r="J543" s="128"/>
      <c r="K543" s="67"/>
      <c r="L543" s="67"/>
      <c r="M543" s="67"/>
      <c r="N543" s="68"/>
      <c r="O543" s="95" t="s">
        <v>44</v>
      </c>
      <c r="P543" s="126" t="s">
        <v>49</v>
      </c>
      <c r="Q543" s="127"/>
      <c r="R543" s="127"/>
      <c r="S543" s="128"/>
      <c r="T543" s="67"/>
      <c r="U543" s="67"/>
      <c r="V543" s="67"/>
      <c r="W543" s="68"/>
      <c r="X543" s="96" t="s">
        <v>45</v>
      </c>
      <c r="Y543" s="97" t="s">
        <v>49</v>
      </c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  <c r="BJ543" s="16"/>
      <c r="BK543" s="16"/>
      <c r="BL543" s="16"/>
      <c r="BM543" s="16"/>
      <c r="BN543" s="16"/>
      <c r="BO543" s="16"/>
      <c r="BP543" s="16"/>
      <c r="BQ543" s="16"/>
      <c r="BR543" s="16"/>
      <c r="BS543" s="16"/>
      <c r="BT543" s="16"/>
      <c r="BU543" s="16"/>
      <c r="BV543" s="16"/>
      <c r="BW543" s="16"/>
      <c r="BX543" s="16"/>
      <c r="BY543" s="16"/>
      <c r="BZ543" s="16"/>
      <c r="CA543" s="16"/>
      <c r="CB543" s="16"/>
      <c r="CC543" s="16"/>
      <c r="CD543" s="16"/>
      <c r="CE543" s="16"/>
      <c r="CF543" s="16"/>
      <c r="CG543" s="16"/>
      <c r="CH543" s="16"/>
      <c r="CI543" s="16"/>
      <c r="CJ543" s="16"/>
      <c r="CK543" s="16"/>
      <c r="CL543" s="16"/>
      <c r="CM543" s="16"/>
      <c r="CN543" s="16"/>
      <c r="CO543" s="16"/>
      <c r="CP543" s="16"/>
      <c r="CQ543" s="16"/>
      <c r="CR543" s="16"/>
      <c r="CS543" s="16"/>
      <c r="CT543" s="16"/>
      <c r="CU543" s="16"/>
      <c r="CV543" s="16"/>
      <c r="CW543" s="16"/>
      <c r="CX543" s="16"/>
      <c r="CY543" s="16"/>
    </row>
    <row r="544" spans="1:103" ht="15.75" hidden="1">
      <c r="D544" s="16"/>
      <c r="E544" s="16"/>
      <c r="F544" s="131" t="s">
        <v>50</v>
      </c>
      <c r="G544" s="121" t="s">
        <v>51</v>
      </c>
      <c r="H544" s="122"/>
      <c r="I544" s="122"/>
      <c r="J544" s="123"/>
      <c r="K544" s="71"/>
      <c r="L544" s="71"/>
      <c r="M544" s="71"/>
      <c r="N544" s="72"/>
      <c r="O544" s="131" t="s">
        <v>50</v>
      </c>
      <c r="P544" s="121" t="s">
        <v>51</v>
      </c>
      <c r="Q544" s="122"/>
      <c r="R544" s="122"/>
      <c r="S544" s="123"/>
      <c r="T544" s="71"/>
      <c r="U544" s="71"/>
      <c r="V544" s="71"/>
      <c r="W544" s="72"/>
      <c r="X544" s="129" t="s">
        <v>50</v>
      </c>
      <c r="Y544" s="98" t="s">
        <v>51</v>
      </c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  <c r="BJ544" s="16"/>
      <c r="BK544" s="16"/>
      <c r="BL544" s="16"/>
      <c r="BM544" s="16"/>
      <c r="BN544" s="16"/>
      <c r="BO544" s="16"/>
      <c r="BP544" s="16"/>
      <c r="BQ544" s="16"/>
      <c r="BR544" s="16"/>
      <c r="BS544" s="16"/>
      <c r="BT544" s="16"/>
      <c r="BU544" s="16"/>
      <c r="BV544" s="16"/>
      <c r="BW544" s="16"/>
      <c r="BX544" s="16"/>
      <c r="BY544" s="16"/>
      <c r="BZ544" s="16"/>
      <c r="CA544" s="16"/>
      <c r="CB544" s="16"/>
      <c r="CC544" s="16"/>
      <c r="CD544" s="16"/>
      <c r="CE544" s="16"/>
      <c r="CF544" s="16"/>
      <c r="CG544" s="16"/>
      <c r="CH544" s="16"/>
      <c r="CI544" s="16"/>
      <c r="CJ544" s="16"/>
      <c r="CK544" s="16"/>
      <c r="CL544" s="16"/>
      <c r="CM544" s="16"/>
      <c r="CN544" s="16"/>
      <c r="CO544" s="16"/>
      <c r="CP544" s="16"/>
      <c r="CQ544" s="16"/>
      <c r="CR544" s="16"/>
      <c r="CS544" s="16"/>
      <c r="CT544" s="16"/>
      <c r="CU544" s="16"/>
      <c r="CV544" s="16"/>
      <c r="CW544" s="16"/>
      <c r="CX544" s="16"/>
      <c r="CY544" s="16"/>
    </row>
    <row r="545" spans="1:103" ht="15.75" hidden="1">
      <c r="D545" s="16"/>
      <c r="E545" s="16"/>
      <c r="F545" s="132"/>
      <c r="G545" s="77" t="s">
        <v>52</v>
      </c>
      <c r="H545" s="77" t="s">
        <v>53</v>
      </c>
      <c r="I545" s="77" t="s">
        <v>54</v>
      </c>
      <c r="J545" s="77" t="s">
        <v>55</v>
      </c>
      <c r="K545" s="75"/>
      <c r="L545" s="75"/>
      <c r="M545" s="75"/>
      <c r="N545" s="76"/>
      <c r="O545" s="132"/>
      <c r="P545" s="77" t="s">
        <v>52</v>
      </c>
      <c r="Q545" s="77" t="s">
        <v>53</v>
      </c>
      <c r="R545" s="77" t="s">
        <v>54</v>
      </c>
      <c r="S545" s="77" t="s">
        <v>55</v>
      </c>
      <c r="T545" s="75"/>
      <c r="U545" s="75"/>
      <c r="V545" s="75"/>
      <c r="W545" s="76"/>
      <c r="X545" s="130"/>
      <c r="Y545" s="99" t="s">
        <v>56</v>
      </c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  <c r="BJ545" s="16"/>
      <c r="BK545" s="16"/>
      <c r="BL545" s="16"/>
      <c r="BM545" s="16"/>
      <c r="BN545" s="16"/>
      <c r="BO545" s="16"/>
      <c r="BP545" s="16"/>
      <c r="BQ545" s="16"/>
      <c r="BR545" s="16"/>
      <c r="BS545" s="16"/>
      <c r="BT545" s="16"/>
      <c r="BU545" s="16"/>
      <c r="BV545" s="16"/>
      <c r="BW545" s="16"/>
      <c r="BX545" s="16"/>
      <c r="BY545" s="16"/>
      <c r="BZ545" s="16"/>
      <c r="CA545" s="16"/>
      <c r="CB545" s="16"/>
      <c r="CC545" s="16"/>
      <c r="CD545" s="16"/>
      <c r="CE545" s="16"/>
      <c r="CF545" s="16"/>
      <c r="CG545" s="16"/>
      <c r="CH545" s="16"/>
      <c r="CI545" s="16"/>
      <c r="CJ545" s="16"/>
      <c r="CK545" s="16"/>
      <c r="CL545" s="16"/>
      <c r="CM545" s="16"/>
      <c r="CN545" s="16"/>
      <c r="CO545" s="16"/>
      <c r="CP545" s="16"/>
      <c r="CQ545" s="16"/>
      <c r="CR545" s="16"/>
      <c r="CS545" s="16"/>
      <c r="CT545" s="16"/>
      <c r="CU545" s="16"/>
      <c r="CV545" s="16"/>
      <c r="CW545" s="16"/>
      <c r="CX545" s="16"/>
      <c r="CY545" s="16"/>
    </row>
    <row r="546" spans="1:103" ht="15.75" hidden="1">
      <c r="A546" s="3" t="e">
        <f>IF($AC$21&gt;1000,1)</f>
        <v>#DIV/0!</v>
      </c>
      <c r="B546" s="3">
        <v>1000</v>
      </c>
      <c r="D546" s="16"/>
      <c r="E546" s="16"/>
      <c r="F546" s="83" t="s">
        <v>57</v>
      </c>
      <c r="G546" s="85" t="str">
        <f>G520</f>
        <v>3,3</v>
      </c>
      <c r="H546" s="85" t="str">
        <f t="shared" ref="H546:J546" si="992">H520</f>
        <v>3,2</v>
      </c>
      <c r="I546" s="85" t="str">
        <f t="shared" si="992"/>
        <v>3,1</v>
      </c>
      <c r="J546" s="85">
        <f t="shared" si="992"/>
        <v>3</v>
      </c>
      <c r="K546" s="16" t="e">
        <f>IF($AC$21&gt;1000,1)</f>
        <v>#DIV/0!</v>
      </c>
      <c r="L546" s="16">
        <v>1000</v>
      </c>
      <c r="M546" s="16"/>
      <c r="N546" s="82"/>
      <c r="O546" s="83" t="s">
        <v>57</v>
      </c>
      <c r="P546" s="84" t="str">
        <f>P520</f>
        <v>2,1</v>
      </c>
      <c r="Q546" s="84">
        <f t="shared" ref="Q546:S546" si="993">Q520</f>
        <v>2</v>
      </c>
      <c r="R546" s="84" t="str">
        <f t="shared" si="993"/>
        <v>1,9</v>
      </c>
      <c r="S546" s="84" t="str">
        <f t="shared" si="993"/>
        <v>1,8</v>
      </c>
      <c r="T546" s="16" t="e">
        <f>IF($AC$21&gt;1000,1)</f>
        <v>#DIV/0!</v>
      </c>
      <c r="U546" s="16">
        <v>1000</v>
      </c>
      <c r="V546" s="16"/>
      <c r="W546" s="82"/>
      <c r="X546" s="100" t="s">
        <v>57</v>
      </c>
      <c r="Y546" s="101">
        <f>Y520</f>
        <v>13.7</v>
      </c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  <c r="BG546" s="16"/>
      <c r="BH546" s="16"/>
      <c r="BI546" s="16"/>
      <c r="BJ546" s="16"/>
      <c r="BK546" s="16"/>
      <c r="BL546" s="16"/>
      <c r="BM546" s="16"/>
      <c r="BN546" s="16"/>
      <c r="BO546" s="16"/>
      <c r="BP546" s="16"/>
      <c r="BQ546" s="16"/>
      <c r="BR546" s="16"/>
      <c r="BS546" s="16"/>
      <c r="BT546" s="16"/>
      <c r="BU546" s="16"/>
      <c r="BV546" s="16"/>
      <c r="BW546" s="16"/>
      <c r="BX546" s="16"/>
      <c r="BY546" s="16"/>
      <c r="BZ546" s="16"/>
      <c r="CA546" s="16"/>
      <c r="CB546" s="16"/>
      <c r="CC546" s="16"/>
      <c r="CD546" s="16"/>
      <c r="CE546" s="16"/>
      <c r="CF546" s="16"/>
      <c r="CG546" s="16"/>
      <c r="CH546" s="16"/>
      <c r="CI546" s="16"/>
      <c r="CJ546" s="16"/>
      <c r="CK546" s="16"/>
      <c r="CL546" s="16"/>
      <c r="CM546" s="16"/>
      <c r="CN546" s="16"/>
      <c r="CO546" s="16"/>
      <c r="CP546" s="16"/>
      <c r="CQ546" s="16"/>
      <c r="CR546" s="16"/>
      <c r="CS546" s="16"/>
      <c r="CT546" s="16"/>
      <c r="CU546" s="16"/>
      <c r="CV546" s="16"/>
      <c r="CW546" s="16"/>
      <c r="CX546" s="16"/>
      <c r="CY546" s="16"/>
    </row>
    <row r="547" spans="1:103" ht="15.75" hidden="1">
      <c r="A547" s="3" t="e">
        <f>IF(AND($AC$21&gt;=B547,$AC$21&lt;C547),1)</f>
        <v>#DIV/0!</v>
      </c>
      <c r="B547" s="3">
        <f t="shared" ref="B547:B564" si="994">LEFT(F547,3)*1</f>
        <v>800</v>
      </c>
      <c r="C547" s="3">
        <f>RIGHT(F547,4)*1</f>
        <v>1000</v>
      </c>
      <c r="D547" s="16"/>
      <c r="E547" s="16"/>
      <c r="F547" s="87" t="s">
        <v>66</v>
      </c>
      <c r="G547" s="85" t="str">
        <f t="shared" ref="G547:J547" si="995">G521</f>
        <v>3,4</v>
      </c>
      <c r="H547" s="85" t="str">
        <f t="shared" si="995"/>
        <v>3,3</v>
      </c>
      <c r="I547" s="85" t="str">
        <f t="shared" si="995"/>
        <v>3,2</v>
      </c>
      <c r="J547" s="85" t="str">
        <f t="shared" si="995"/>
        <v>3,1</v>
      </c>
      <c r="K547" s="16" t="e">
        <f>IF(AND($AC$21&gt;=L547,$AC$21&lt;M547),1)</f>
        <v>#DIV/0!</v>
      </c>
      <c r="L547" s="16">
        <f>LEFT(O547,3)*1</f>
        <v>800</v>
      </c>
      <c r="M547" s="16">
        <f>RIGHT(O547,4)*1</f>
        <v>1000</v>
      </c>
      <c r="N547" s="82"/>
      <c r="O547" s="87" t="s">
        <v>66</v>
      </c>
      <c r="P547" s="84" t="str">
        <f t="shared" ref="P547:S547" si="996">P521</f>
        <v>2,3</v>
      </c>
      <c r="Q547" s="84" t="str">
        <f t="shared" si="996"/>
        <v>2,2</v>
      </c>
      <c r="R547" s="84" t="str">
        <f t="shared" si="996"/>
        <v>2,1</v>
      </c>
      <c r="S547" s="84">
        <f t="shared" si="996"/>
        <v>2</v>
      </c>
      <c r="T547" s="16" t="e">
        <f>IF(AND($AC$21&gt;=U547,$AC$21&lt;V547),1)</f>
        <v>#DIV/0!</v>
      </c>
      <c r="U547" s="16">
        <f>LEFT(X547,3)*1</f>
        <v>800</v>
      </c>
      <c r="V547" s="16">
        <f>RIGHT(X547,4)*1</f>
        <v>1000</v>
      </c>
      <c r="W547" s="82"/>
      <c r="X547" s="102" t="s">
        <v>66</v>
      </c>
      <c r="Y547" s="101">
        <f t="shared" ref="Y547:Y564" si="997">Y521</f>
        <v>13.7</v>
      </c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  <c r="BG547" s="16"/>
      <c r="BH547" s="16"/>
      <c r="BI547" s="16"/>
      <c r="BJ547" s="16"/>
      <c r="BK547" s="16"/>
      <c r="BL547" s="16"/>
      <c r="BM547" s="16"/>
      <c r="BN547" s="16"/>
      <c r="BO547" s="16"/>
      <c r="BP547" s="16"/>
      <c r="BQ547" s="16"/>
      <c r="BR547" s="16"/>
      <c r="BS547" s="16"/>
      <c r="BT547" s="16"/>
      <c r="BU547" s="16"/>
      <c r="BV547" s="16"/>
      <c r="BW547" s="16"/>
      <c r="BX547" s="16"/>
      <c r="BY547" s="16"/>
      <c r="BZ547" s="16"/>
      <c r="CA547" s="16"/>
      <c r="CB547" s="16"/>
      <c r="CC547" s="16"/>
      <c r="CD547" s="16"/>
      <c r="CE547" s="16"/>
      <c r="CF547" s="16"/>
      <c r="CG547" s="16"/>
      <c r="CH547" s="16"/>
      <c r="CI547" s="16"/>
      <c r="CJ547" s="16"/>
      <c r="CK547" s="16"/>
      <c r="CL547" s="16"/>
      <c r="CM547" s="16"/>
      <c r="CN547" s="16"/>
      <c r="CO547" s="16"/>
      <c r="CP547" s="16"/>
      <c r="CQ547" s="16"/>
      <c r="CR547" s="16"/>
      <c r="CS547" s="16"/>
      <c r="CT547" s="16"/>
      <c r="CU547" s="16"/>
      <c r="CV547" s="16"/>
      <c r="CW547" s="16"/>
      <c r="CX547" s="16"/>
      <c r="CY547" s="16"/>
    </row>
    <row r="548" spans="1:103" ht="15.75" hidden="1">
      <c r="A548" s="3" t="e">
        <f t="shared" ref="A548:A563" si="998">IF(AND($AC$21&gt;=B548,$AC$21&lt;C548),1)</f>
        <v>#DIV/0!</v>
      </c>
      <c r="B548" s="3">
        <f t="shared" si="994"/>
        <v>600</v>
      </c>
      <c r="C548" s="3">
        <f t="shared" ref="C548:C563" si="999">RIGHT(F548,3)*1</f>
        <v>800</v>
      </c>
      <c r="D548" s="16"/>
      <c r="E548" s="16"/>
      <c r="F548" s="87" t="s">
        <v>71</v>
      </c>
      <c r="G548" s="85">
        <f t="shared" ref="G548:J548" si="1000">G522</f>
        <v>3.5</v>
      </c>
      <c r="H548" s="85" t="str">
        <f t="shared" si="1000"/>
        <v>3,4</v>
      </c>
      <c r="I548" s="85" t="str">
        <f t="shared" si="1000"/>
        <v>3,3</v>
      </c>
      <c r="J548" s="85" t="str">
        <f t="shared" si="1000"/>
        <v>3,2</v>
      </c>
      <c r="K548" s="16" t="e">
        <f t="shared" ref="K548:K565" si="1001">IF(AND($AC$21&gt;=L548,$AC$21&lt;M548),1)</f>
        <v>#DIV/0!</v>
      </c>
      <c r="L548" s="16">
        <f t="shared" ref="L548:L564" si="1002">LEFT(O548,3)*1</f>
        <v>600</v>
      </c>
      <c r="M548" s="16">
        <f>RIGHT(O548,3)*1</f>
        <v>800</v>
      </c>
      <c r="N548" s="82"/>
      <c r="O548" s="87" t="s">
        <v>71</v>
      </c>
      <c r="P548" s="84" t="str">
        <f t="shared" ref="P548:S548" si="1003">P522</f>
        <v>2,5</v>
      </c>
      <c r="Q548" s="84" t="str">
        <f t="shared" si="1003"/>
        <v>2,4</v>
      </c>
      <c r="R548" s="84" t="str">
        <f t="shared" si="1003"/>
        <v>2,3</v>
      </c>
      <c r="S548" s="84" t="str">
        <f t="shared" si="1003"/>
        <v>2,2</v>
      </c>
      <c r="T548" s="16" t="e">
        <f t="shared" ref="T548:T563" si="1004">IF(AND($AC$21&gt;=U548,$AC$21&lt;V548),1)</f>
        <v>#DIV/0!</v>
      </c>
      <c r="U548" s="16">
        <f>LEFT(X548,3)*1</f>
        <v>600</v>
      </c>
      <c r="V548" s="16">
        <f>RIGHT(X548,3)*1</f>
        <v>800</v>
      </c>
      <c r="W548" s="82"/>
      <c r="X548" s="102" t="s">
        <v>71</v>
      </c>
      <c r="Y548" s="101">
        <f t="shared" si="997"/>
        <v>13.7</v>
      </c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  <c r="BG548" s="16"/>
      <c r="BH548" s="16"/>
      <c r="BI548" s="16"/>
      <c r="BJ548" s="16"/>
      <c r="BK548" s="16"/>
      <c r="BL548" s="16"/>
      <c r="BM548" s="16"/>
      <c r="BN548" s="16"/>
      <c r="BO548" s="16"/>
      <c r="BP548" s="16"/>
      <c r="BQ548" s="16"/>
      <c r="BR548" s="16"/>
      <c r="BS548" s="16"/>
      <c r="BT548" s="16"/>
      <c r="BU548" s="16"/>
      <c r="BV548" s="16"/>
      <c r="BW548" s="16"/>
      <c r="BX548" s="16"/>
      <c r="BY548" s="16"/>
      <c r="BZ548" s="16"/>
      <c r="CA548" s="16"/>
      <c r="CB548" s="16"/>
      <c r="CC548" s="16"/>
      <c r="CD548" s="16"/>
      <c r="CE548" s="16"/>
      <c r="CF548" s="16"/>
      <c r="CG548" s="16"/>
      <c r="CH548" s="16"/>
      <c r="CI548" s="16"/>
      <c r="CJ548" s="16"/>
      <c r="CK548" s="16"/>
      <c r="CL548" s="16"/>
      <c r="CM548" s="16"/>
      <c r="CN548" s="16"/>
      <c r="CO548" s="16"/>
      <c r="CP548" s="16"/>
      <c r="CQ548" s="16"/>
      <c r="CR548" s="16"/>
      <c r="CS548" s="16"/>
      <c r="CT548" s="16"/>
      <c r="CU548" s="16"/>
      <c r="CV548" s="16"/>
      <c r="CW548" s="16"/>
      <c r="CX548" s="16"/>
      <c r="CY548" s="16"/>
    </row>
    <row r="549" spans="1:103" ht="15.75" hidden="1">
      <c r="A549" s="3" t="e">
        <f t="shared" si="998"/>
        <v>#DIV/0!</v>
      </c>
      <c r="B549" s="3">
        <f t="shared" si="994"/>
        <v>500</v>
      </c>
      <c r="C549" s="3">
        <f t="shared" si="999"/>
        <v>600</v>
      </c>
      <c r="D549" s="16"/>
      <c r="E549" s="16"/>
      <c r="F549" s="87" t="s">
        <v>78</v>
      </c>
      <c r="G549" s="85" t="str">
        <f t="shared" ref="G549:J549" si="1005">G523</f>
        <v>3,6</v>
      </c>
      <c r="H549" s="85" t="str">
        <f t="shared" si="1005"/>
        <v>3,5</v>
      </c>
      <c r="I549" s="85" t="str">
        <f t="shared" si="1005"/>
        <v>3,4</v>
      </c>
      <c r="J549" s="85" t="str">
        <f t="shared" si="1005"/>
        <v>3,3</v>
      </c>
      <c r="K549" s="16" t="e">
        <f t="shared" si="1001"/>
        <v>#DIV/0!</v>
      </c>
      <c r="L549" s="16">
        <f t="shared" si="1002"/>
        <v>400</v>
      </c>
      <c r="M549" s="16">
        <f t="shared" ref="M549:M566" si="1006">RIGHT(O549,3)*1</f>
        <v>600</v>
      </c>
      <c r="N549" s="82"/>
      <c r="O549" s="87" t="s">
        <v>76</v>
      </c>
      <c r="P549" s="84" t="str">
        <f t="shared" ref="P549:S549" si="1007">P523</f>
        <v>2,6</v>
      </c>
      <c r="Q549" s="84" t="str">
        <f t="shared" si="1007"/>
        <v>2,5</v>
      </c>
      <c r="R549" s="84" t="str">
        <f t="shared" si="1007"/>
        <v>2,4</v>
      </c>
      <c r="S549" s="84" t="str">
        <f t="shared" si="1007"/>
        <v>2,3</v>
      </c>
      <c r="T549" s="16" t="e">
        <f t="shared" si="1004"/>
        <v>#DIV/0!</v>
      </c>
      <c r="U549" s="16">
        <f t="shared" ref="U549:U564" si="1008">LEFT(X549,3)*1</f>
        <v>500</v>
      </c>
      <c r="V549" s="16">
        <f t="shared" ref="V549:V563" si="1009">RIGHT(X549,3)*1</f>
        <v>600</v>
      </c>
      <c r="W549" s="82"/>
      <c r="X549" s="102" t="s">
        <v>78</v>
      </c>
      <c r="Y549" s="101">
        <f t="shared" si="997"/>
        <v>13.7</v>
      </c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  <c r="BG549" s="16"/>
      <c r="BH549" s="16"/>
      <c r="BI549" s="16"/>
      <c r="BJ549" s="16"/>
      <c r="BK549" s="16"/>
      <c r="BL549" s="16"/>
      <c r="BM549" s="16"/>
      <c r="BN549" s="16"/>
      <c r="BO549" s="16"/>
      <c r="BP549" s="16"/>
      <c r="BQ549" s="16"/>
      <c r="BR549" s="16"/>
      <c r="BS549" s="16"/>
      <c r="BT549" s="16"/>
      <c r="BU549" s="16"/>
      <c r="BV549" s="16"/>
      <c r="BW549" s="16"/>
      <c r="BX549" s="16"/>
      <c r="BY549" s="16"/>
      <c r="BZ549" s="16"/>
      <c r="CA549" s="16"/>
      <c r="CB549" s="16"/>
      <c r="CC549" s="16"/>
      <c r="CD549" s="16"/>
      <c r="CE549" s="16"/>
      <c r="CF549" s="16"/>
      <c r="CG549" s="16"/>
      <c r="CH549" s="16"/>
      <c r="CI549" s="16"/>
      <c r="CJ549" s="16"/>
      <c r="CK549" s="16"/>
      <c r="CL549" s="16"/>
      <c r="CM549" s="16"/>
      <c r="CN549" s="16"/>
      <c r="CO549" s="16"/>
      <c r="CP549" s="16"/>
      <c r="CQ549" s="16"/>
      <c r="CR549" s="16"/>
      <c r="CS549" s="16"/>
      <c r="CT549" s="16"/>
      <c r="CU549" s="16"/>
      <c r="CV549" s="16"/>
      <c r="CW549" s="16"/>
      <c r="CX549" s="16"/>
      <c r="CY549" s="16"/>
    </row>
    <row r="550" spans="1:103" ht="15.75" hidden="1">
      <c r="A550" s="3" t="e">
        <f t="shared" si="998"/>
        <v>#DIV/0!</v>
      </c>
      <c r="B550" s="3">
        <f t="shared" si="994"/>
        <v>400</v>
      </c>
      <c r="C550" s="3">
        <f t="shared" si="999"/>
        <v>500</v>
      </c>
      <c r="D550" s="16"/>
      <c r="E550" s="16"/>
      <c r="F550" s="87" t="s">
        <v>83</v>
      </c>
      <c r="G550" s="85" t="str">
        <f t="shared" ref="G550:J550" si="1010">G524</f>
        <v>3,7</v>
      </c>
      <c r="H550" s="85" t="str">
        <f t="shared" si="1010"/>
        <v>3,6</v>
      </c>
      <c r="I550" s="85" t="str">
        <f t="shared" si="1010"/>
        <v>3,5</v>
      </c>
      <c r="J550" s="85" t="str">
        <f t="shared" si="1010"/>
        <v>3,4</v>
      </c>
      <c r="K550" s="16" t="e">
        <f t="shared" si="1001"/>
        <v>#DIV/0!</v>
      </c>
      <c r="L550" s="16">
        <f t="shared" si="1002"/>
        <v>350</v>
      </c>
      <c r="M550" s="16">
        <f t="shared" si="1006"/>
        <v>400</v>
      </c>
      <c r="N550" s="82"/>
      <c r="O550" s="87" t="s">
        <v>81</v>
      </c>
      <c r="P550" s="84" t="str">
        <f t="shared" ref="P550:S550" si="1011">P524</f>
        <v>2,7</v>
      </c>
      <c r="Q550" s="84" t="str">
        <f t="shared" si="1011"/>
        <v>2,6</v>
      </c>
      <c r="R550" s="84" t="str">
        <f t="shared" si="1011"/>
        <v>2,5</v>
      </c>
      <c r="S550" s="84" t="str">
        <f t="shared" si="1011"/>
        <v>2,4</v>
      </c>
      <c r="T550" s="16" t="e">
        <f t="shared" si="1004"/>
        <v>#DIV/0!</v>
      </c>
      <c r="U550" s="16">
        <f t="shared" si="1008"/>
        <v>400</v>
      </c>
      <c r="V550" s="16">
        <f t="shared" si="1009"/>
        <v>500</v>
      </c>
      <c r="W550" s="82"/>
      <c r="X550" s="102" t="s">
        <v>83</v>
      </c>
      <c r="Y550" s="101">
        <f t="shared" si="997"/>
        <v>13.7</v>
      </c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16"/>
      <c r="BH550" s="16"/>
      <c r="BI550" s="16"/>
      <c r="BJ550" s="16"/>
      <c r="BK550" s="16"/>
      <c r="BL550" s="16"/>
      <c r="BM550" s="16"/>
      <c r="BN550" s="16"/>
      <c r="BO550" s="16"/>
      <c r="BP550" s="16"/>
      <c r="BQ550" s="16"/>
      <c r="BR550" s="16"/>
      <c r="BS550" s="16"/>
      <c r="BT550" s="16"/>
      <c r="BU550" s="16"/>
      <c r="BV550" s="16"/>
      <c r="BW550" s="16"/>
      <c r="BX550" s="16"/>
      <c r="BY550" s="16"/>
      <c r="BZ550" s="16"/>
      <c r="CA550" s="16"/>
      <c r="CB550" s="16"/>
      <c r="CC550" s="16"/>
      <c r="CD550" s="16"/>
      <c r="CE550" s="16"/>
      <c r="CF550" s="16"/>
      <c r="CG550" s="16"/>
      <c r="CH550" s="16"/>
      <c r="CI550" s="16"/>
      <c r="CJ550" s="16"/>
      <c r="CK550" s="16"/>
      <c r="CL550" s="16"/>
      <c r="CM550" s="16"/>
      <c r="CN550" s="16"/>
      <c r="CO550" s="16"/>
      <c r="CP550" s="16"/>
      <c r="CQ550" s="16"/>
      <c r="CR550" s="16"/>
      <c r="CS550" s="16"/>
      <c r="CT550" s="16"/>
      <c r="CU550" s="16"/>
      <c r="CV550" s="16"/>
      <c r="CW550" s="16"/>
      <c r="CX550" s="16"/>
      <c r="CY550" s="16"/>
    </row>
    <row r="551" spans="1:103" ht="15.75" hidden="1">
      <c r="A551" s="3" t="e">
        <f t="shared" si="998"/>
        <v>#DIV/0!</v>
      </c>
      <c r="B551" s="3">
        <f t="shared" si="994"/>
        <v>300</v>
      </c>
      <c r="C551" s="3">
        <f t="shared" si="999"/>
        <v>400</v>
      </c>
      <c r="D551" s="16"/>
      <c r="E551" s="16"/>
      <c r="F551" s="87" t="s">
        <v>88</v>
      </c>
      <c r="G551" s="85" t="str">
        <f t="shared" ref="G551:J551" si="1012">G525</f>
        <v>3,8</v>
      </c>
      <c r="H551" s="85" t="str">
        <f t="shared" si="1012"/>
        <v>3,7</v>
      </c>
      <c r="I551" s="85" t="str">
        <f t="shared" si="1012"/>
        <v>3,6</v>
      </c>
      <c r="J551" s="85" t="str">
        <f t="shared" si="1012"/>
        <v>3,5</v>
      </c>
      <c r="K551" s="16" t="e">
        <f t="shared" si="1001"/>
        <v>#DIV/0!</v>
      </c>
      <c r="L551" s="16">
        <f t="shared" si="1002"/>
        <v>300</v>
      </c>
      <c r="M551" s="16">
        <f t="shared" si="1006"/>
        <v>350</v>
      </c>
      <c r="N551" s="82"/>
      <c r="O551" s="87" t="s">
        <v>86</v>
      </c>
      <c r="P551" s="84" t="str">
        <f t="shared" ref="P551:S551" si="1013">P525</f>
        <v>2,8</v>
      </c>
      <c r="Q551" s="84" t="str">
        <f t="shared" si="1013"/>
        <v>2,7</v>
      </c>
      <c r="R551" s="84" t="str">
        <f t="shared" si="1013"/>
        <v>2,6</v>
      </c>
      <c r="S551" s="84" t="str">
        <f t="shared" si="1013"/>
        <v>2,5</v>
      </c>
      <c r="T551" s="16" t="e">
        <f t="shared" si="1004"/>
        <v>#DIV/0!</v>
      </c>
      <c r="U551" s="16">
        <f t="shared" si="1008"/>
        <v>300</v>
      </c>
      <c r="V551" s="16">
        <f t="shared" si="1009"/>
        <v>400</v>
      </c>
      <c r="W551" s="82"/>
      <c r="X551" s="102" t="s">
        <v>88</v>
      </c>
      <c r="Y551" s="101">
        <f t="shared" si="997"/>
        <v>13.7</v>
      </c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  <c r="BG551" s="16"/>
      <c r="BH551" s="16"/>
      <c r="BI551" s="16"/>
      <c r="BJ551" s="16"/>
      <c r="BK551" s="16"/>
      <c r="BL551" s="16"/>
      <c r="BM551" s="16"/>
      <c r="BN551" s="16"/>
      <c r="BO551" s="16"/>
      <c r="BP551" s="16"/>
      <c r="BQ551" s="16"/>
      <c r="BR551" s="16"/>
      <c r="BS551" s="16"/>
      <c r="BT551" s="16"/>
      <c r="BU551" s="16"/>
      <c r="BV551" s="16"/>
      <c r="BW551" s="16"/>
      <c r="BX551" s="16"/>
      <c r="BY551" s="16"/>
      <c r="BZ551" s="16"/>
      <c r="CA551" s="16"/>
      <c r="CB551" s="16"/>
      <c r="CC551" s="16"/>
      <c r="CD551" s="16"/>
      <c r="CE551" s="16"/>
      <c r="CF551" s="16"/>
      <c r="CG551" s="16"/>
      <c r="CH551" s="16"/>
      <c r="CI551" s="16"/>
      <c r="CJ551" s="16"/>
      <c r="CK551" s="16"/>
      <c r="CL551" s="16"/>
      <c r="CM551" s="16"/>
      <c r="CN551" s="16"/>
      <c r="CO551" s="16"/>
      <c r="CP551" s="16"/>
      <c r="CQ551" s="16"/>
      <c r="CR551" s="16"/>
      <c r="CS551" s="16"/>
      <c r="CT551" s="16"/>
      <c r="CU551" s="16"/>
      <c r="CV551" s="16"/>
      <c r="CW551" s="16"/>
      <c r="CX551" s="16"/>
      <c r="CY551" s="16"/>
    </row>
    <row r="552" spans="1:103" ht="15.75" hidden="1">
      <c r="A552" s="3" t="e">
        <f t="shared" si="998"/>
        <v>#DIV/0!</v>
      </c>
      <c r="B552" s="3">
        <f t="shared" si="994"/>
        <v>250</v>
      </c>
      <c r="C552" s="3">
        <f t="shared" si="999"/>
        <v>300</v>
      </c>
      <c r="D552" s="16"/>
      <c r="E552" s="16"/>
      <c r="F552" s="87" t="s">
        <v>91</v>
      </c>
      <c r="G552" s="85" t="str">
        <f t="shared" ref="G552:J552" si="1014">G526</f>
        <v>3,9</v>
      </c>
      <c r="H552" s="85" t="str">
        <f t="shared" si="1014"/>
        <v>3,8</v>
      </c>
      <c r="I552" s="85" t="str">
        <f t="shared" si="1014"/>
        <v>3,7</v>
      </c>
      <c r="J552" s="85" t="str">
        <f t="shared" si="1014"/>
        <v>3,6</v>
      </c>
      <c r="K552" s="16" t="e">
        <f t="shared" si="1001"/>
        <v>#DIV/0!</v>
      </c>
      <c r="L552" s="16">
        <f t="shared" si="1002"/>
        <v>250</v>
      </c>
      <c r="M552" s="16">
        <f t="shared" si="1006"/>
        <v>300</v>
      </c>
      <c r="N552" s="82"/>
      <c r="O552" s="87" t="s">
        <v>91</v>
      </c>
      <c r="P552" s="84" t="str">
        <f t="shared" ref="P552:S552" si="1015">P526</f>
        <v>2,9</v>
      </c>
      <c r="Q552" s="84" t="str">
        <f t="shared" si="1015"/>
        <v>2,8</v>
      </c>
      <c r="R552" s="84" t="str">
        <f t="shared" si="1015"/>
        <v>2,7</v>
      </c>
      <c r="S552" s="84" t="str">
        <f t="shared" si="1015"/>
        <v>2,6</v>
      </c>
      <c r="T552" s="16" t="e">
        <f t="shared" si="1004"/>
        <v>#DIV/0!</v>
      </c>
      <c r="U552" s="16">
        <f t="shared" si="1008"/>
        <v>250</v>
      </c>
      <c r="V552" s="16">
        <f t="shared" si="1009"/>
        <v>300</v>
      </c>
      <c r="W552" s="82"/>
      <c r="X552" s="102" t="s">
        <v>91</v>
      </c>
      <c r="Y552" s="101">
        <f t="shared" si="997"/>
        <v>13.7</v>
      </c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  <c r="BG552" s="16"/>
      <c r="BH552" s="16"/>
      <c r="BI552" s="16"/>
      <c r="BJ552" s="16"/>
      <c r="BK552" s="16"/>
      <c r="BL552" s="16"/>
      <c r="BM552" s="16"/>
      <c r="BN552" s="16"/>
      <c r="BO552" s="16"/>
      <c r="BP552" s="16"/>
      <c r="BQ552" s="16"/>
      <c r="BR552" s="16"/>
      <c r="BS552" s="16"/>
      <c r="BT552" s="16"/>
      <c r="BU552" s="16"/>
      <c r="BV552" s="16"/>
      <c r="BW552" s="16"/>
      <c r="BX552" s="16"/>
      <c r="BY552" s="16"/>
      <c r="BZ552" s="16"/>
      <c r="CA552" s="16"/>
      <c r="CB552" s="16"/>
      <c r="CC552" s="16"/>
      <c r="CD552" s="16"/>
      <c r="CE552" s="16"/>
      <c r="CF552" s="16"/>
      <c r="CG552" s="16"/>
      <c r="CH552" s="16"/>
      <c r="CI552" s="16"/>
      <c r="CJ552" s="16"/>
      <c r="CK552" s="16"/>
      <c r="CL552" s="16"/>
      <c r="CM552" s="16"/>
      <c r="CN552" s="16"/>
      <c r="CO552" s="16"/>
      <c r="CP552" s="16"/>
      <c r="CQ552" s="16"/>
      <c r="CR552" s="16"/>
      <c r="CS552" s="16"/>
      <c r="CT552" s="16"/>
      <c r="CU552" s="16"/>
      <c r="CV552" s="16"/>
      <c r="CW552" s="16"/>
      <c r="CX552" s="16"/>
      <c r="CY552" s="16"/>
    </row>
    <row r="553" spans="1:103" ht="15.75" hidden="1">
      <c r="A553" s="3" t="e">
        <f t="shared" si="998"/>
        <v>#DIV/0!</v>
      </c>
      <c r="B553" s="3">
        <f t="shared" si="994"/>
        <v>200</v>
      </c>
      <c r="C553" s="3">
        <f t="shared" si="999"/>
        <v>250</v>
      </c>
      <c r="D553" s="16"/>
      <c r="E553" s="16"/>
      <c r="F553" s="87" t="s">
        <v>95</v>
      </c>
      <c r="G553" s="85">
        <f t="shared" ref="G553:J553" si="1016">G527</f>
        <v>4</v>
      </c>
      <c r="H553" s="85" t="str">
        <f t="shared" si="1016"/>
        <v>3,9</v>
      </c>
      <c r="I553" s="85" t="str">
        <f t="shared" si="1016"/>
        <v>3,8</v>
      </c>
      <c r="J553" s="85" t="str">
        <f t="shared" si="1016"/>
        <v>3,7</v>
      </c>
      <c r="K553" s="16" t="e">
        <f t="shared" si="1001"/>
        <v>#DIV/0!</v>
      </c>
      <c r="L553" s="16">
        <f t="shared" si="1002"/>
        <v>220</v>
      </c>
      <c r="M553" s="16">
        <f t="shared" si="1006"/>
        <v>250</v>
      </c>
      <c r="N553" s="82"/>
      <c r="O553" s="87" t="s">
        <v>94</v>
      </c>
      <c r="P553" s="84">
        <f t="shared" ref="P553:S553" si="1017">P527</f>
        <v>3</v>
      </c>
      <c r="Q553" s="84" t="str">
        <f t="shared" si="1017"/>
        <v>2,9</v>
      </c>
      <c r="R553" s="84" t="str">
        <f t="shared" si="1017"/>
        <v>2,8</v>
      </c>
      <c r="S553" s="84" t="str">
        <f t="shared" si="1017"/>
        <v>2,7</v>
      </c>
      <c r="T553" s="16" t="e">
        <f t="shared" si="1004"/>
        <v>#DIV/0!</v>
      </c>
      <c r="U553" s="16">
        <f t="shared" si="1008"/>
        <v>200</v>
      </c>
      <c r="V553" s="16">
        <f t="shared" si="1009"/>
        <v>250</v>
      </c>
      <c r="W553" s="82"/>
      <c r="X553" s="102" t="s">
        <v>95</v>
      </c>
      <c r="Y553" s="101">
        <f t="shared" si="997"/>
        <v>13.7</v>
      </c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6"/>
      <c r="BD553" s="16"/>
      <c r="BE553" s="16"/>
      <c r="BF553" s="16"/>
      <c r="BG553" s="16"/>
      <c r="BH553" s="16"/>
      <c r="BI553" s="16"/>
      <c r="BJ553" s="16"/>
      <c r="BK553" s="16"/>
      <c r="BL553" s="16"/>
      <c r="BM553" s="16"/>
      <c r="BN553" s="16"/>
      <c r="BO553" s="16"/>
      <c r="BP553" s="16"/>
      <c r="BQ553" s="16"/>
      <c r="BR553" s="16"/>
      <c r="BS553" s="16"/>
      <c r="BT553" s="16"/>
      <c r="BU553" s="16"/>
      <c r="BV553" s="16"/>
      <c r="BW553" s="16"/>
      <c r="BX553" s="16"/>
      <c r="BY553" s="16"/>
      <c r="BZ553" s="16"/>
      <c r="CA553" s="16"/>
      <c r="CB553" s="16"/>
      <c r="CC553" s="16"/>
      <c r="CD553" s="16"/>
      <c r="CE553" s="16"/>
      <c r="CF553" s="16"/>
      <c r="CG553" s="16"/>
      <c r="CH553" s="16"/>
      <c r="CI553" s="16"/>
      <c r="CJ553" s="16"/>
      <c r="CK553" s="16"/>
      <c r="CL553" s="16"/>
      <c r="CM553" s="16"/>
      <c r="CN553" s="16"/>
      <c r="CO553" s="16"/>
      <c r="CP553" s="16"/>
      <c r="CQ553" s="16"/>
      <c r="CR553" s="16"/>
      <c r="CS553" s="16"/>
      <c r="CT553" s="16"/>
      <c r="CU553" s="16"/>
      <c r="CV553" s="16"/>
      <c r="CW553" s="16"/>
      <c r="CX553" s="16"/>
      <c r="CY553" s="16"/>
    </row>
    <row r="554" spans="1:103" ht="15.75" hidden="1">
      <c r="A554" s="3" t="e">
        <f t="shared" si="998"/>
        <v>#DIV/0!</v>
      </c>
      <c r="B554" s="3">
        <f t="shared" si="994"/>
        <v>190</v>
      </c>
      <c r="C554" s="3">
        <f t="shared" si="999"/>
        <v>200</v>
      </c>
      <c r="D554" s="16"/>
      <c r="E554" s="16"/>
      <c r="F554" s="87" t="s">
        <v>99</v>
      </c>
      <c r="G554" s="85" t="str">
        <f t="shared" ref="G554:J554" si="1018">G528</f>
        <v>4,1</v>
      </c>
      <c r="H554" s="85">
        <f t="shared" si="1018"/>
        <v>4</v>
      </c>
      <c r="I554" s="85" t="str">
        <f t="shared" si="1018"/>
        <v>3,9</v>
      </c>
      <c r="J554" s="85" t="str">
        <f t="shared" si="1018"/>
        <v>3,8</v>
      </c>
      <c r="K554" s="16" t="e">
        <f t="shared" si="1001"/>
        <v>#DIV/0!</v>
      </c>
      <c r="L554" s="16">
        <f t="shared" si="1002"/>
        <v>200</v>
      </c>
      <c r="M554" s="16">
        <f t="shared" si="1006"/>
        <v>220</v>
      </c>
      <c r="N554" s="82"/>
      <c r="O554" s="87" t="s">
        <v>98</v>
      </c>
      <c r="P554" s="84" t="str">
        <f t="shared" ref="P554:S554" si="1019">P528</f>
        <v>3,1</v>
      </c>
      <c r="Q554" s="84">
        <f t="shared" si="1019"/>
        <v>3</v>
      </c>
      <c r="R554" s="84" t="str">
        <f t="shared" si="1019"/>
        <v>2,9</v>
      </c>
      <c r="S554" s="84" t="str">
        <f t="shared" si="1019"/>
        <v>2,8</v>
      </c>
      <c r="T554" s="16" t="e">
        <f t="shared" si="1004"/>
        <v>#DIV/0!</v>
      </c>
      <c r="U554" s="16">
        <f t="shared" si="1008"/>
        <v>190</v>
      </c>
      <c r="V554" s="16">
        <f t="shared" si="1009"/>
        <v>200</v>
      </c>
      <c r="W554" s="82"/>
      <c r="X554" s="102" t="s">
        <v>99</v>
      </c>
      <c r="Y554" s="101">
        <f t="shared" si="997"/>
        <v>13.8</v>
      </c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  <c r="BG554" s="16"/>
      <c r="BH554" s="16"/>
      <c r="BI554" s="16"/>
      <c r="BJ554" s="16"/>
      <c r="BK554" s="16"/>
      <c r="BL554" s="16"/>
      <c r="BM554" s="16"/>
      <c r="BN554" s="16"/>
      <c r="BO554" s="16"/>
      <c r="BP554" s="16"/>
      <c r="BQ554" s="16"/>
      <c r="BR554" s="16"/>
      <c r="BS554" s="16"/>
      <c r="BT554" s="16"/>
      <c r="BU554" s="16"/>
      <c r="BV554" s="16"/>
      <c r="BW554" s="16"/>
      <c r="BX554" s="16"/>
      <c r="BY554" s="16"/>
      <c r="BZ554" s="16"/>
      <c r="CA554" s="16"/>
      <c r="CB554" s="16"/>
      <c r="CC554" s="16"/>
      <c r="CD554" s="16"/>
      <c r="CE554" s="16"/>
      <c r="CF554" s="16"/>
      <c r="CG554" s="16"/>
      <c r="CH554" s="16"/>
      <c r="CI554" s="16"/>
      <c r="CJ554" s="16"/>
      <c r="CK554" s="16"/>
      <c r="CL554" s="16"/>
      <c r="CM554" s="16"/>
      <c r="CN554" s="16"/>
      <c r="CO554" s="16"/>
      <c r="CP554" s="16"/>
      <c r="CQ554" s="16"/>
      <c r="CR554" s="16"/>
      <c r="CS554" s="16"/>
      <c r="CT554" s="16"/>
      <c r="CU554" s="16"/>
      <c r="CV554" s="16"/>
      <c r="CW554" s="16"/>
      <c r="CX554" s="16"/>
      <c r="CY554" s="16"/>
    </row>
    <row r="555" spans="1:103" ht="15.75" hidden="1">
      <c r="A555" s="3" t="e">
        <f t="shared" si="998"/>
        <v>#DIV/0!</v>
      </c>
      <c r="B555" s="3">
        <f t="shared" si="994"/>
        <v>180</v>
      </c>
      <c r="C555" s="3">
        <f t="shared" si="999"/>
        <v>190</v>
      </c>
      <c r="D555" s="16"/>
      <c r="E555" s="16"/>
      <c r="F555" s="87" t="s">
        <v>102</v>
      </c>
      <c r="G555" s="85" t="str">
        <f t="shared" ref="G555:J555" si="1020">G529</f>
        <v>4,2</v>
      </c>
      <c r="H555" s="85" t="str">
        <f t="shared" si="1020"/>
        <v>4,1</v>
      </c>
      <c r="I555" s="85">
        <f t="shared" si="1020"/>
        <v>4</v>
      </c>
      <c r="J555" s="85" t="str">
        <f t="shared" si="1020"/>
        <v>3,9</v>
      </c>
      <c r="K555" s="16" t="e">
        <f t="shared" si="1001"/>
        <v>#DIV/0!</v>
      </c>
      <c r="L555" s="16">
        <f t="shared" si="1002"/>
        <v>190</v>
      </c>
      <c r="M555" s="16">
        <f t="shared" si="1006"/>
        <v>200</v>
      </c>
      <c r="N555" s="82"/>
      <c r="O555" s="87" t="s">
        <v>99</v>
      </c>
      <c r="P555" s="84" t="str">
        <f t="shared" ref="P555:S555" si="1021">P529</f>
        <v>3,2</v>
      </c>
      <c r="Q555" s="84" t="str">
        <f t="shared" si="1021"/>
        <v>3,1</v>
      </c>
      <c r="R555" s="84">
        <f t="shared" si="1021"/>
        <v>3</v>
      </c>
      <c r="S555" s="84" t="str">
        <f t="shared" si="1021"/>
        <v>2,9</v>
      </c>
      <c r="T555" s="16" t="e">
        <f t="shared" si="1004"/>
        <v>#DIV/0!</v>
      </c>
      <c r="U555" s="16">
        <f t="shared" si="1008"/>
        <v>180</v>
      </c>
      <c r="V555" s="16">
        <f t="shared" si="1009"/>
        <v>190</v>
      </c>
      <c r="W555" s="82"/>
      <c r="X555" s="102" t="s">
        <v>102</v>
      </c>
      <c r="Y555" s="101">
        <f t="shared" si="997"/>
        <v>13.9</v>
      </c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  <c r="BG555" s="16"/>
      <c r="BH555" s="16"/>
      <c r="BI555" s="16"/>
      <c r="BJ555" s="16"/>
      <c r="BK555" s="16"/>
      <c r="BL555" s="16"/>
      <c r="BM555" s="16"/>
      <c r="BN555" s="16"/>
      <c r="BO555" s="16"/>
      <c r="BP555" s="16"/>
      <c r="BQ555" s="16"/>
      <c r="BR555" s="16"/>
      <c r="BS555" s="16"/>
      <c r="BT555" s="16"/>
      <c r="BU555" s="16"/>
      <c r="BV555" s="16"/>
      <c r="BW555" s="16"/>
      <c r="BX555" s="16"/>
      <c r="BY555" s="16"/>
      <c r="BZ555" s="16"/>
      <c r="CA555" s="16"/>
      <c r="CB555" s="16"/>
      <c r="CC555" s="16"/>
      <c r="CD555" s="16"/>
      <c r="CE555" s="16"/>
      <c r="CF555" s="16"/>
      <c r="CG555" s="16"/>
      <c r="CH555" s="16"/>
      <c r="CI555" s="16"/>
      <c r="CJ555" s="16"/>
      <c r="CK555" s="16"/>
      <c r="CL555" s="16"/>
      <c r="CM555" s="16"/>
      <c r="CN555" s="16"/>
      <c r="CO555" s="16"/>
      <c r="CP555" s="16"/>
      <c r="CQ555" s="16"/>
      <c r="CR555" s="16"/>
      <c r="CS555" s="16"/>
      <c r="CT555" s="16"/>
      <c r="CU555" s="16"/>
      <c r="CV555" s="16"/>
      <c r="CW555" s="16"/>
      <c r="CX555" s="16"/>
      <c r="CY555" s="16"/>
    </row>
    <row r="556" spans="1:103" ht="15.75" hidden="1">
      <c r="A556" s="3" t="e">
        <f t="shared" si="998"/>
        <v>#DIV/0!</v>
      </c>
      <c r="B556" s="3">
        <f t="shared" si="994"/>
        <v>170</v>
      </c>
      <c r="C556" s="3">
        <f t="shared" si="999"/>
        <v>180</v>
      </c>
      <c r="D556" s="16"/>
      <c r="E556" s="16"/>
      <c r="F556" s="87" t="s">
        <v>105</v>
      </c>
      <c r="G556" s="85" t="str">
        <f t="shared" ref="G556:J556" si="1022">G530</f>
        <v>4,3</v>
      </c>
      <c r="H556" s="85" t="str">
        <f t="shared" si="1022"/>
        <v>4,2</v>
      </c>
      <c r="I556" s="85" t="str">
        <f t="shared" si="1022"/>
        <v>4,1</v>
      </c>
      <c r="J556" s="85">
        <f t="shared" si="1022"/>
        <v>4</v>
      </c>
      <c r="K556" s="16" t="e">
        <f t="shared" si="1001"/>
        <v>#DIV/0!</v>
      </c>
      <c r="L556" s="16">
        <f t="shared" si="1002"/>
        <v>180</v>
      </c>
      <c r="M556" s="16">
        <f t="shared" si="1006"/>
        <v>190</v>
      </c>
      <c r="N556" s="82"/>
      <c r="O556" s="87" t="s">
        <v>102</v>
      </c>
      <c r="P556" s="84" t="str">
        <f t="shared" ref="P556:S556" si="1023">P530</f>
        <v>3,3</v>
      </c>
      <c r="Q556" s="84" t="str">
        <f t="shared" si="1023"/>
        <v>3,2</v>
      </c>
      <c r="R556" s="84" t="str">
        <f t="shared" si="1023"/>
        <v>3,1</v>
      </c>
      <c r="S556" s="84">
        <f t="shared" si="1023"/>
        <v>3</v>
      </c>
      <c r="T556" s="16" t="e">
        <f t="shared" si="1004"/>
        <v>#DIV/0!</v>
      </c>
      <c r="U556" s="16">
        <f t="shared" si="1008"/>
        <v>170</v>
      </c>
      <c r="V556" s="16">
        <f t="shared" si="1009"/>
        <v>180</v>
      </c>
      <c r="W556" s="82"/>
      <c r="X556" s="102" t="s">
        <v>105</v>
      </c>
      <c r="Y556" s="101">
        <f t="shared" si="997"/>
        <v>14</v>
      </c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  <c r="BG556" s="16"/>
      <c r="BH556" s="16"/>
      <c r="BI556" s="16"/>
      <c r="BJ556" s="16"/>
      <c r="BK556" s="16"/>
      <c r="BL556" s="16"/>
      <c r="BM556" s="16"/>
      <c r="BN556" s="16"/>
      <c r="BO556" s="16"/>
      <c r="BP556" s="16"/>
      <c r="BQ556" s="16"/>
      <c r="BR556" s="16"/>
      <c r="BS556" s="16"/>
      <c r="BT556" s="16"/>
      <c r="BU556" s="16"/>
      <c r="BV556" s="16"/>
      <c r="BW556" s="16"/>
      <c r="BX556" s="16"/>
      <c r="BY556" s="16"/>
      <c r="BZ556" s="16"/>
      <c r="CA556" s="16"/>
      <c r="CB556" s="16"/>
      <c r="CC556" s="16"/>
      <c r="CD556" s="16"/>
      <c r="CE556" s="16"/>
      <c r="CF556" s="16"/>
      <c r="CG556" s="16"/>
      <c r="CH556" s="16"/>
      <c r="CI556" s="16"/>
      <c r="CJ556" s="16"/>
      <c r="CK556" s="16"/>
      <c r="CL556" s="16"/>
      <c r="CM556" s="16"/>
      <c r="CN556" s="16"/>
      <c r="CO556" s="16"/>
      <c r="CP556" s="16"/>
      <c r="CQ556" s="16"/>
      <c r="CR556" s="16"/>
      <c r="CS556" s="16"/>
      <c r="CT556" s="16"/>
      <c r="CU556" s="16"/>
      <c r="CV556" s="16"/>
      <c r="CW556" s="16"/>
      <c r="CX556" s="16"/>
      <c r="CY556" s="16"/>
    </row>
    <row r="557" spans="1:103" ht="15.75" hidden="1">
      <c r="A557" s="3" t="e">
        <f t="shared" si="998"/>
        <v>#DIV/0!</v>
      </c>
      <c r="B557" s="3">
        <f t="shared" si="994"/>
        <v>160</v>
      </c>
      <c r="C557" s="3">
        <f t="shared" si="999"/>
        <v>170</v>
      </c>
      <c r="D557" s="16"/>
      <c r="E557" s="16"/>
      <c r="F557" s="87" t="s">
        <v>108</v>
      </c>
      <c r="G557" s="85" t="str">
        <f t="shared" ref="G557:J557" si="1024">G531</f>
        <v>4,4</v>
      </c>
      <c r="H557" s="85" t="str">
        <f t="shared" si="1024"/>
        <v>4,3</v>
      </c>
      <c r="I557" s="85" t="str">
        <f t="shared" si="1024"/>
        <v>4,2</v>
      </c>
      <c r="J557" s="85" t="str">
        <f t="shared" si="1024"/>
        <v>4,1</v>
      </c>
      <c r="K557" s="16" t="e">
        <f t="shared" si="1001"/>
        <v>#DIV/0!</v>
      </c>
      <c r="L557" s="16">
        <f t="shared" si="1002"/>
        <v>170</v>
      </c>
      <c r="M557" s="16">
        <f t="shared" si="1006"/>
        <v>180</v>
      </c>
      <c r="N557" s="82"/>
      <c r="O557" s="87" t="s">
        <v>105</v>
      </c>
      <c r="P557" s="84" t="str">
        <f t="shared" ref="P557:S557" si="1025">P531</f>
        <v>3,4</v>
      </c>
      <c r="Q557" s="84" t="str">
        <f t="shared" si="1025"/>
        <v>3,3</v>
      </c>
      <c r="R557" s="84" t="str">
        <f t="shared" si="1025"/>
        <v>3,2</v>
      </c>
      <c r="S557" s="84" t="str">
        <f t="shared" si="1025"/>
        <v>3,1</v>
      </c>
      <c r="T557" s="16" t="e">
        <f t="shared" si="1004"/>
        <v>#DIV/0!</v>
      </c>
      <c r="U557" s="16">
        <f t="shared" si="1008"/>
        <v>160</v>
      </c>
      <c r="V557" s="16">
        <f t="shared" si="1009"/>
        <v>170</v>
      </c>
      <c r="W557" s="82"/>
      <c r="X557" s="102" t="s">
        <v>108</v>
      </c>
      <c r="Y557" s="101">
        <f t="shared" si="997"/>
        <v>14.1</v>
      </c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  <c r="BG557" s="16"/>
      <c r="BH557" s="16"/>
      <c r="BI557" s="16"/>
      <c r="BJ557" s="16"/>
      <c r="BK557" s="16"/>
      <c r="BL557" s="16"/>
      <c r="BM557" s="16"/>
      <c r="BN557" s="16"/>
      <c r="BO557" s="16"/>
      <c r="BP557" s="16"/>
      <c r="BQ557" s="16"/>
      <c r="BR557" s="16"/>
      <c r="BS557" s="16"/>
      <c r="BT557" s="16"/>
      <c r="BU557" s="16"/>
      <c r="BV557" s="16"/>
      <c r="BW557" s="16"/>
      <c r="BX557" s="16"/>
      <c r="BY557" s="16"/>
      <c r="BZ557" s="16"/>
      <c r="CA557" s="16"/>
      <c r="CB557" s="16"/>
      <c r="CC557" s="16"/>
      <c r="CD557" s="16"/>
      <c r="CE557" s="16"/>
      <c r="CF557" s="16"/>
      <c r="CG557" s="16"/>
      <c r="CH557" s="16"/>
      <c r="CI557" s="16"/>
      <c r="CJ557" s="16"/>
      <c r="CK557" s="16"/>
      <c r="CL557" s="16"/>
      <c r="CM557" s="16"/>
      <c r="CN557" s="16"/>
      <c r="CO557" s="16"/>
      <c r="CP557" s="16"/>
      <c r="CQ557" s="16"/>
      <c r="CR557" s="16"/>
      <c r="CS557" s="16"/>
      <c r="CT557" s="16"/>
      <c r="CU557" s="16"/>
      <c r="CV557" s="16"/>
      <c r="CW557" s="16"/>
      <c r="CX557" s="16"/>
      <c r="CY557" s="16"/>
    </row>
    <row r="558" spans="1:103" ht="15.75" hidden="1">
      <c r="A558" s="3" t="e">
        <f t="shared" si="998"/>
        <v>#DIV/0!</v>
      </c>
      <c r="B558" s="3">
        <f t="shared" si="994"/>
        <v>150</v>
      </c>
      <c r="C558" s="3">
        <f t="shared" si="999"/>
        <v>160</v>
      </c>
      <c r="D558" s="16"/>
      <c r="E558" s="16"/>
      <c r="F558" s="87" t="s">
        <v>111</v>
      </c>
      <c r="G558" s="85" t="str">
        <f t="shared" ref="G558:J558" si="1026">G532</f>
        <v>4,5</v>
      </c>
      <c r="H558" s="85" t="str">
        <f t="shared" si="1026"/>
        <v>4,4</v>
      </c>
      <c r="I558" s="85" t="str">
        <f t="shared" si="1026"/>
        <v>4,3</v>
      </c>
      <c r="J558" s="85" t="str">
        <f t="shared" si="1026"/>
        <v>4,2</v>
      </c>
      <c r="K558" s="16" t="e">
        <f t="shared" si="1001"/>
        <v>#DIV/0!</v>
      </c>
      <c r="L558" s="16">
        <f t="shared" si="1002"/>
        <v>160</v>
      </c>
      <c r="M558" s="16">
        <f t="shared" si="1006"/>
        <v>170</v>
      </c>
      <c r="N558" s="82"/>
      <c r="O558" s="87" t="s">
        <v>108</v>
      </c>
      <c r="P558" s="84" t="str">
        <f t="shared" ref="P558:S558" si="1027">P532</f>
        <v>3,5</v>
      </c>
      <c r="Q558" s="84" t="str">
        <f t="shared" si="1027"/>
        <v>3,4</v>
      </c>
      <c r="R558" s="84" t="str">
        <f t="shared" si="1027"/>
        <v>3,3</v>
      </c>
      <c r="S558" s="84" t="str">
        <f t="shared" si="1027"/>
        <v>3,2</v>
      </c>
      <c r="T558" s="16" t="e">
        <f t="shared" si="1004"/>
        <v>#DIV/0!</v>
      </c>
      <c r="U558" s="16">
        <f t="shared" si="1008"/>
        <v>150</v>
      </c>
      <c r="V558" s="16">
        <f t="shared" si="1009"/>
        <v>160</v>
      </c>
      <c r="W558" s="82"/>
      <c r="X558" s="102" t="s">
        <v>111</v>
      </c>
      <c r="Y558" s="101">
        <f t="shared" si="997"/>
        <v>14.2</v>
      </c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  <c r="BG558" s="16"/>
      <c r="BH558" s="16"/>
      <c r="BI558" s="16"/>
      <c r="BJ558" s="16"/>
      <c r="BK558" s="16"/>
      <c r="BL558" s="16"/>
      <c r="BM558" s="16"/>
      <c r="BN558" s="16"/>
      <c r="BO558" s="16"/>
      <c r="BP558" s="16"/>
      <c r="BQ558" s="16"/>
      <c r="BR558" s="16"/>
      <c r="BS558" s="16"/>
      <c r="BT558" s="16"/>
      <c r="BU558" s="16"/>
      <c r="BV558" s="16"/>
      <c r="BW558" s="16"/>
      <c r="BX558" s="16"/>
      <c r="BY558" s="16"/>
      <c r="BZ558" s="16"/>
      <c r="CA558" s="16"/>
      <c r="CB558" s="16"/>
      <c r="CC558" s="16"/>
      <c r="CD558" s="16"/>
      <c r="CE558" s="16"/>
      <c r="CF558" s="16"/>
      <c r="CG558" s="16"/>
      <c r="CH558" s="16"/>
      <c r="CI558" s="16"/>
      <c r="CJ558" s="16"/>
      <c r="CK558" s="16"/>
      <c r="CL558" s="16"/>
      <c r="CM558" s="16"/>
      <c r="CN558" s="16"/>
      <c r="CO558" s="16"/>
      <c r="CP558" s="16"/>
      <c r="CQ558" s="16"/>
      <c r="CR558" s="16"/>
      <c r="CS558" s="16"/>
      <c r="CT558" s="16"/>
      <c r="CU558" s="16"/>
      <c r="CV558" s="16"/>
      <c r="CW558" s="16"/>
      <c r="CX558" s="16"/>
      <c r="CY558" s="16"/>
    </row>
    <row r="559" spans="1:103" ht="15.75" hidden="1">
      <c r="A559" s="3" t="e">
        <f t="shared" si="998"/>
        <v>#DIV/0!</v>
      </c>
      <c r="B559" s="3">
        <f t="shared" si="994"/>
        <v>140</v>
      </c>
      <c r="C559" s="3">
        <f t="shared" si="999"/>
        <v>150</v>
      </c>
      <c r="D559" s="16"/>
      <c r="E559" s="16"/>
      <c r="F559" s="87" t="s">
        <v>114</v>
      </c>
      <c r="G559" s="85" t="str">
        <f t="shared" ref="G559:J559" si="1028">G533</f>
        <v>4,6</v>
      </c>
      <c r="H559" s="85" t="str">
        <f t="shared" si="1028"/>
        <v>4,5</v>
      </c>
      <c r="I559" s="85" t="str">
        <f t="shared" si="1028"/>
        <v>4,4</v>
      </c>
      <c r="J559" s="85" t="str">
        <f t="shared" si="1028"/>
        <v>4,3</v>
      </c>
      <c r="K559" s="16" t="e">
        <f t="shared" si="1001"/>
        <v>#DIV/0!</v>
      </c>
      <c r="L559" s="16">
        <f t="shared" si="1002"/>
        <v>150</v>
      </c>
      <c r="M559" s="16">
        <f t="shared" si="1006"/>
        <v>160</v>
      </c>
      <c r="N559" s="82"/>
      <c r="O559" s="87" t="s">
        <v>111</v>
      </c>
      <c r="P559" s="84" t="str">
        <f t="shared" ref="P559:S559" si="1029">P533</f>
        <v>3,6</v>
      </c>
      <c r="Q559" s="84" t="str">
        <f t="shared" si="1029"/>
        <v>3,5</v>
      </c>
      <c r="R559" s="84" t="str">
        <f t="shared" si="1029"/>
        <v>3,4</v>
      </c>
      <c r="S559" s="84" t="str">
        <f t="shared" si="1029"/>
        <v>3,3</v>
      </c>
      <c r="T559" s="16" t="e">
        <f t="shared" si="1004"/>
        <v>#DIV/0!</v>
      </c>
      <c r="U559" s="16">
        <f t="shared" si="1008"/>
        <v>140</v>
      </c>
      <c r="V559" s="16">
        <f t="shared" si="1009"/>
        <v>150</v>
      </c>
      <c r="W559" s="82"/>
      <c r="X559" s="102" t="s">
        <v>114</v>
      </c>
      <c r="Y559" s="101">
        <f t="shared" si="997"/>
        <v>14.3</v>
      </c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  <c r="BG559" s="16"/>
      <c r="BH559" s="16"/>
      <c r="BI559" s="16"/>
      <c r="BJ559" s="16"/>
      <c r="BK559" s="16"/>
      <c r="BL559" s="16"/>
      <c r="BM559" s="16"/>
      <c r="BN559" s="16"/>
      <c r="BO559" s="16"/>
      <c r="BP559" s="16"/>
      <c r="BQ559" s="16"/>
      <c r="BR559" s="16"/>
      <c r="BS559" s="16"/>
      <c r="BT559" s="16"/>
      <c r="BU559" s="16"/>
      <c r="BV559" s="16"/>
      <c r="BW559" s="16"/>
      <c r="BX559" s="16"/>
      <c r="BY559" s="16"/>
      <c r="BZ559" s="16"/>
      <c r="CA559" s="16"/>
      <c r="CB559" s="16"/>
      <c r="CC559" s="16"/>
      <c r="CD559" s="16"/>
      <c r="CE559" s="16"/>
      <c r="CF559" s="16"/>
      <c r="CG559" s="16"/>
      <c r="CH559" s="16"/>
      <c r="CI559" s="16"/>
      <c r="CJ559" s="16"/>
      <c r="CK559" s="16"/>
      <c r="CL559" s="16"/>
      <c r="CM559" s="16"/>
      <c r="CN559" s="16"/>
      <c r="CO559" s="16"/>
      <c r="CP559" s="16"/>
      <c r="CQ559" s="16"/>
      <c r="CR559" s="16"/>
      <c r="CS559" s="16"/>
      <c r="CT559" s="16"/>
      <c r="CU559" s="16"/>
      <c r="CV559" s="16"/>
      <c r="CW559" s="16"/>
      <c r="CX559" s="16"/>
      <c r="CY559" s="16"/>
    </row>
    <row r="560" spans="1:103" ht="15.75" hidden="1">
      <c r="A560" s="3" t="e">
        <f t="shared" si="998"/>
        <v>#DIV/0!</v>
      </c>
      <c r="B560" s="3">
        <f t="shared" si="994"/>
        <v>130</v>
      </c>
      <c r="C560" s="3">
        <f t="shared" si="999"/>
        <v>140</v>
      </c>
      <c r="D560" s="16"/>
      <c r="E560" s="16"/>
      <c r="F560" s="87" t="s">
        <v>117</v>
      </c>
      <c r="G560" s="85" t="str">
        <f t="shared" ref="G560:J560" si="1030">G534</f>
        <v>4,7</v>
      </c>
      <c r="H560" s="85" t="str">
        <f t="shared" si="1030"/>
        <v>4,6</v>
      </c>
      <c r="I560" s="85" t="str">
        <f t="shared" si="1030"/>
        <v>4,5</v>
      </c>
      <c r="J560" s="85" t="str">
        <f t="shared" si="1030"/>
        <v>4,4</v>
      </c>
      <c r="K560" s="16" t="e">
        <f t="shared" si="1001"/>
        <v>#DIV/0!</v>
      </c>
      <c r="L560" s="16">
        <f t="shared" si="1002"/>
        <v>140</v>
      </c>
      <c r="M560" s="16">
        <f t="shared" si="1006"/>
        <v>150</v>
      </c>
      <c r="N560" s="82"/>
      <c r="O560" s="87" t="s">
        <v>114</v>
      </c>
      <c r="P560" s="84" t="str">
        <f t="shared" ref="P560:S560" si="1031">P534</f>
        <v>3,7</v>
      </c>
      <c r="Q560" s="84" t="str">
        <f t="shared" si="1031"/>
        <v>3,6</v>
      </c>
      <c r="R560" s="84" t="str">
        <f t="shared" si="1031"/>
        <v>3,5</v>
      </c>
      <c r="S560" s="84" t="str">
        <f t="shared" si="1031"/>
        <v>3,4</v>
      </c>
      <c r="T560" s="16" t="e">
        <f t="shared" si="1004"/>
        <v>#DIV/0!</v>
      </c>
      <c r="U560" s="16">
        <f t="shared" si="1008"/>
        <v>130</v>
      </c>
      <c r="V560" s="16">
        <f t="shared" si="1009"/>
        <v>140</v>
      </c>
      <c r="W560" s="82"/>
      <c r="X560" s="102" t="s">
        <v>117</v>
      </c>
      <c r="Y560" s="101">
        <f t="shared" si="997"/>
        <v>14.4</v>
      </c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  <c r="BG560" s="16"/>
      <c r="BH560" s="16"/>
      <c r="BI560" s="16"/>
      <c r="BJ560" s="16"/>
      <c r="BK560" s="16"/>
      <c r="BL560" s="16"/>
      <c r="BM560" s="16"/>
      <c r="BN560" s="16"/>
      <c r="BO560" s="16"/>
      <c r="BP560" s="16"/>
      <c r="BQ560" s="16"/>
      <c r="BR560" s="16"/>
      <c r="BS560" s="16"/>
      <c r="BT560" s="16"/>
      <c r="BU560" s="16"/>
      <c r="BV560" s="16"/>
      <c r="BW560" s="16"/>
      <c r="BX560" s="16"/>
      <c r="BY560" s="16"/>
      <c r="BZ560" s="16"/>
      <c r="CA560" s="16"/>
      <c r="CB560" s="16"/>
      <c r="CC560" s="16"/>
      <c r="CD560" s="16"/>
      <c r="CE560" s="16"/>
      <c r="CF560" s="16"/>
      <c r="CG560" s="16"/>
      <c r="CH560" s="16"/>
      <c r="CI560" s="16"/>
      <c r="CJ560" s="16"/>
      <c r="CK560" s="16"/>
      <c r="CL560" s="16"/>
      <c r="CM560" s="16"/>
      <c r="CN560" s="16"/>
      <c r="CO560" s="16"/>
      <c r="CP560" s="16"/>
      <c r="CQ560" s="16"/>
      <c r="CR560" s="16"/>
      <c r="CS560" s="16"/>
      <c r="CT560" s="16"/>
      <c r="CU560" s="16"/>
      <c r="CV560" s="16"/>
      <c r="CW560" s="16"/>
      <c r="CX560" s="16"/>
      <c r="CY560" s="16"/>
    </row>
    <row r="561" spans="1:103" ht="15.75" hidden="1">
      <c r="A561" s="3" t="e">
        <f t="shared" si="998"/>
        <v>#DIV/0!</v>
      </c>
      <c r="B561" s="3">
        <f t="shared" si="994"/>
        <v>120</v>
      </c>
      <c r="C561" s="3">
        <f t="shared" si="999"/>
        <v>130</v>
      </c>
      <c r="D561" s="16"/>
      <c r="E561" s="16"/>
      <c r="F561" s="87" t="s">
        <v>120</v>
      </c>
      <c r="G561" s="85" t="str">
        <f t="shared" ref="G561:J561" si="1032">G535</f>
        <v>4,8</v>
      </c>
      <c r="H561" s="85" t="str">
        <f t="shared" si="1032"/>
        <v>4,7</v>
      </c>
      <c r="I561" s="85" t="str">
        <f t="shared" si="1032"/>
        <v>4,6</v>
      </c>
      <c r="J561" s="85" t="str">
        <f t="shared" si="1032"/>
        <v>4,5</v>
      </c>
      <c r="K561" s="16" t="e">
        <f t="shared" si="1001"/>
        <v>#DIV/0!</v>
      </c>
      <c r="L561" s="16">
        <f t="shared" si="1002"/>
        <v>130</v>
      </c>
      <c r="M561" s="16">
        <f t="shared" si="1006"/>
        <v>140</v>
      </c>
      <c r="N561" s="82"/>
      <c r="O561" s="87" t="s">
        <v>117</v>
      </c>
      <c r="P561" s="84" t="str">
        <f t="shared" ref="P561:S561" si="1033">P535</f>
        <v>3,8</v>
      </c>
      <c r="Q561" s="84" t="str">
        <f t="shared" si="1033"/>
        <v>3,7</v>
      </c>
      <c r="R561" s="84" t="str">
        <f t="shared" si="1033"/>
        <v>3,6</v>
      </c>
      <c r="S561" s="84" t="str">
        <f t="shared" si="1033"/>
        <v>3,5</v>
      </c>
      <c r="T561" s="16" t="e">
        <f t="shared" si="1004"/>
        <v>#DIV/0!</v>
      </c>
      <c r="U561" s="16">
        <f t="shared" si="1008"/>
        <v>120</v>
      </c>
      <c r="V561" s="16">
        <f t="shared" si="1009"/>
        <v>130</v>
      </c>
      <c r="W561" s="82"/>
      <c r="X561" s="102" t="s">
        <v>120</v>
      </c>
      <c r="Y561" s="101">
        <f t="shared" si="997"/>
        <v>14.5</v>
      </c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6"/>
      <c r="BD561" s="16"/>
      <c r="BE561" s="16"/>
      <c r="BF561" s="16"/>
      <c r="BG561" s="16"/>
      <c r="BH561" s="16"/>
      <c r="BI561" s="16"/>
      <c r="BJ561" s="16"/>
      <c r="BK561" s="16"/>
      <c r="BL561" s="16"/>
      <c r="BM561" s="16"/>
      <c r="BN561" s="16"/>
      <c r="BO561" s="16"/>
      <c r="BP561" s="16"/>
      <c r="BQ561" s="16"/>
      <c r="BR561" s="16"/>
      <c r="BS561" s="16"/>
      <c r="BT561" s="16"/>
      <c r="BU561" s="16"/>
      <c r="BV561" s="16"/>
      <c r="BW561" s="16"/>
      <c r="BX561" s="16"/>
      <c r="BY561" s="16"/>
      <c r="BZ561" s="16"/>
      <c r="CA561" s="16"/>
      <c r="CB561" s="16"/>
      <c r="CC561" s="16"/>
      <c r="CD561" s="16"/>
      <c r="CE561" s="16"/>
      <c r="CF561" s="16"/>
      <c r="CG561" s="16"/>
      <c r="CH561" s="16"/>
      <c r="CI561" s="16"/>
      <c r="CJ561" s="16"/>
      <c r="CK561" s="16"/>
      <c r="CL561" s="16"/>
      <c r="CM561" s="16"/>
      <c r="CN561" s="16"/>
      <c r="CO561" s="16"/>
      <c r="CP561" s="16"/>
      <c r="CQ561" s="16"/>
      <c r="CR561" s="16"/>
      <c r="CS561" s="16"/>
      <c r="CT561" s="16"/>
      <c r="CU561" s="16"/>
      <c r="CV561" s="16"/>
      <c r="CW561" s="16"/>
      <c r="CX561" s="16"/>
      <c r="CY561" s="16"/>
    </row>
    <row r="562" spans="1:103" ht="15.75" hidden="1">
      <c r="A562" s="3" t="e">
        <f t="shared" si="998"/>
        <v>#DIV/0!</v>
      </c>
      <c r="B562" s="3">
        <f t="shared" si="994"/>
        <v>110</v>
      </c>
      <c r="C562" s="3">
        <f t="shared" si="999"/>
        <v>120</v>
      </c>
      <c r="D562" s="16"/>
      <c r="E562" s="16"/>
      <c r="F562" s="87" t="s">
        <v>123</v>
      </c>
      <c r="G562" s="85" t="str">
        <f t="shared" ref="G562:J562" si="1034">G536</f>
        <v>4,9</v>
      </c>
      <c r="H562" s="85" t="str">
        <f t="shared" si="1034"/>
        <v>4,8</v>
      </c>
      <c r="I562" s="85" t="str">
        <f t="shared" si="1034"/>
        <v>4,7</v>
      </c>
      <c r="J562" s="85" t="str">
        <f t="shared" si="1034"/>
        <v>4,6</v>
      </c>
      <c r="K562" s="16" t="e">
        <f t="shared" si="1001"/>
        <v>#DIV/0!</v>
      </c>
      <c r="L562" s="16">
        <f t="shared" si="1002"/>
        <v>120</v>
      </c>
      <c r="M562" s="16">
        <f t="shared" si="1006"/>
        <v>130</v>
      </c>
      <c r="N562" s="82"/>
      <c r="O562" s="87" t="s">
        <v>120</v>
      </c>
      <c r="P562" s="84" t="str">
        <f t="shared" ref="P562:S562" si="1035">P536</f>
        <v>3,9</v>
      </c>
      <c r="Q562" s="84" t="str">
        <f t="shared" si="1035"/>
        <v>3,8</v>
      </c>
      <c r="R562" s="84" t="str">
        <f t="shared" si="1035"/>
        <v>3,7</v>
      </c>
      <c r="S562" s="84" t="str">
        <f t="shared" si="1035"/>
        <v>3,6</v>
      </c>
      <c r="T562" s="16" t="e">
        <f t="shared" si="1004"/>
        <v>#DIV/0!</v>
      </c>
      <c r="U562" s="16">
        <f t="shared" si="1008"/>
        <v>110</v>
      </c>
      <c r="V562" s="16">
        <f t="shared" si="1009"/>
        <v>120</v>
      </c>
      <c r="W562" s="82"/>
      <c r="X562" s="102" t="s">
        <v>123</v>
      </c>
      <c r="Y562" s="101">
        <f t="shared" si="997"/>
        <v>14.6</v>
      </c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  <c r="BG562" s="16"/>
      <c r="BH562" s="16"/>
      <c r="BI562" s="16"/>
      <c r="BJ562" s="16"/>
      <c r="BK562" s="16"/>
      <c r="BL562" s="16"/>
      <c r="BM562" s="16"/>
      <c r="BN562" s="16"/>
      <c r="BO562" s="16"/>
      <c r="BP562" s="16"/>
      <c r="BQ562" s="16"/>
      <c r="BR562" s="16"/>
      <c r="BS562" s="16"/>
      <c r="BT562" s="16"/>
      <c r="BU562" s="16"/>
      <c r="BV562" s="16"/>
      <c r="BW562" s="16"/>
      <c r="BX562" s="16"/>
      <c r="BY562" s="16"/>
      <c r="BZ562" s="16"/>
      <c r="CA562" s="16"/>
      <c r="CB562" s="16"/>
      <c r="CC562" s="16"/>
      <c r="CD562" s="16"/>
      <c r="CE562" s="16"/>
      <c r="CF562" s="16"/>
      <c r="CG562" s="16"/>
      <c r="CH562" s="16"/>
      <c r="CI562" s="16"/>
      <c r="CJ562" s="16"/>
      <c r="CK562" s="16"/>
      <c r="CL562" s="16"/>
      <c r="CM562" s="16"/>
      <c r="CN562" s="16"/>
      <c r="CO562" s="16"/>
      <c r="CP562" s="16"/>
      <c r="CQ562" s="16"/>
      <c r="CR562" s="16"/>
      <c r="CS562" s="16"/>
      <c r="CT562" s="16"/>
      <c r="CU562" s="16"/>
      <c r="CV562" s="16"/>
      <c r="CW562" s="16"/>
      <c r="CX562" s="16"/>
      <c r="CY562" s="16"/>
    </row>
    <row r="563" spans="1:103" ht="15.75" hidden="1">
      <c r="A563" s="3" t="e">
        <f t="shared" si="998"/>
        <v>#DIV/0!</v>
      </c>
      <c r="B563" s="3">
        <f t="shared" si="994"/>
        <v>100</v>
      </c>
      <c r="C563" s="3">
        <f t="shared" si="999"/>
        <v>110</v>
      </c>
      <c r="D563" s="16"/>
      <c r="E563" s="16"/>
      <c r="F563" s="87" t="s">
        <v>125</v>
      </c>
      <c r="G563" s="85">
        <f t="shared" ref="G563:J563" si="1036">G537</f>
        <v>5</v>
      </c>
      <c r="H563" s="85" t="str">
        <f t="shared" si="1036"/>
        <v>4,9</v>
      </c>
      <c r="I563" s="85" t="str">
        <f t="shared" si="1036"/>
        <v>4,8</v>
      </c>
      <c r="J563" s="85" t="str">
        <f t="shared" si="1036"/>
        <v>4,7</v>
      </c>
      <c r="K563" s="16" t="e">
        <f t="shared" si="1001"/>
        <v>#DIV/0!</v>
      </c>
      <c r="L563" s="16">
        <f t="shared" si="1002"/>
        <v>110</v>
      </c>
      <c r="M563" s="16">
        <f t="shared" si="1006"/>
        <v>120</v>
      </c>
      <c r="N563" s="82"/>
      <c r="O563" s="87" t="s">
        <v>123</v>
      </c>
      <c r="P563" s="84">
        <f t="shared" ref="P563:S563" si="1037">P537</f>
        <v>4</v>
      </c>
      <c r="Q563" s="84" t="str">
        <f t="shared" si="1037"/>
        <v>3,9</v>
      </c>
      <c r="R563" s="84" t="str">
        <f t="shared" si="1037"/>
        <v>3,8</v>
      </c>
      <c r="S563" s="84" t="str">
        <f t="shared" si="1037"/>
        <v>3,7</v>
      </c>
      <c r="T563" s="16" t="e">
        <f t="shared" si="1004"/>
        <v>#DIV/0!</v>
      </c>
      <c r="U563" s="16">
        <f t="shared" si="1008"/>
        <v>100</v>
      </c>
      <c r="V563" s="16">
        <f t="shared" si="1009"/>
        <v>110</v>
      </c>
      <c r="W563" s="82"/>
      <c r="X563" s="102" t="s">
        <v>125</v>
      </c>
      <c r="Y563" s="101">
        <f t="shared" si="997"/>
        <v>14.7</v>
      </c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6"/>
      <c r="BD563" s="16"/>
      <c r="BE563" s="16"/>
      <c r="BF563" s="16"/>
      <c r="BG563" s="16"/>
      <c r="BH563" s="16"/>
      <c r="BI563" s="16"/>
      <c r="BJ563" s="16"/>
      <c r="BK563" s="16"/>
      <c r="BL563" s="16"/>
      <c r="BM563" s="16"/>
      <c r="BN563" s="16"/>
      <c r="BO563" s="16"/>
      <c r="BP563" s="16"/>
      <c r="BQ563" s="16"/>
      <c r="BR563" s="16"/>
      <c r="BS563" s="16"/>
      <c r="BT563" s="16"/>
      <c r="BU563" s="16"/>
      <c r="BV563" s="16"/>
      <c r="BW563" s="16"/>
      <c r="BX563" s="16"/>
      <c r="BY563" s="16"/>
      <c r="BZ563" s="16"/>
      <c r="CA563" s="16"/>
      <c r="CB563" s="16"/>
      <c r="CC563" s="16"/>
      <c r="CD563" s="16"/>
      <c r="CE563" s="16"/>
      <c r="CF563" s="16"/>
      <c r="CG563" s="16"/>
      <c r="CH563" s="16"/>
      <c r="CI563" s="16"/>
      <c r="CJ563" s="16"/>
      <c r="CK563" s="16"/>
      <c r="CL563" s="16"/>
      <c r="CM563" s="16"/>
      <c r="CN563" s="16"/>
      <c r="CO563" s="16"/>
      <c r="CP563" s="16"/>
      <c r="CQ563" s="16"/>
      <c r="CR563" s="16"/>
      <c r="CS563" s="16"/>
      <c r="CT563" s="16"/>
      <c r="CU563" s="16"/>
      <c r="CV563" s="16"/>
      <c r="CW563" s="16"/>
      <c r="CX563" s="16"/>
      <c r="CY563" s="16"/>
    </row>
    <row r="564" spans="1:103" ht="15.75" hidden="1">
      <c r="A564" s="3" t="e">
        <f>IF($AC$21&lt;B564,1)</f>
        <v>#DIV/0!</v>
      </c>
      <c r="B564" s="3">
        <f t="shared" si="994"/>
        <v>100</v>
      </c>
      <c r="D564" s="16"/>
      <c r="E564" s="16"/>
      <c r="F564" s="92" t="s">
        <v>126</v>
      </c>
      <c r="G564" s="85">
        <f t="shared" ref="G564:J564" si="1038">G538</f>
        <v>550</v>
      </c>
      <c r="H564" s="85">
        <f t="shared" si="1038"/>
        <v>540</v>
      </c>
      <c r="I564" s="85">
        <f t="shared" si="1038"/>
        <v>530</v>
      </c>
      <c r="J564" s="85">
        <f t="shared" si="1038"/>
        <v>520</v>
      </c>
      <c r="K564" s="16" t="e">
        <f t="shared" si="1001"/>
        <v>#DIV/0!</v>
      </c>
      <c r="L564" s="16">
        <f t="shared" si="1002"/>
        <v>100</v>
      </c>
      <c r="M564" s="16">
        <f t="shared" si="1006"/>
        <v>110</v>
      </c>
      <c r="N564" s="91"/>
      <c r="O564" s="87" t="s">
        <v>125</v>
      </c>
      <c r="P564" s="84" t="str">
        <f t="shared" ref="P564:S564" si="1039">P538</f>
        <v>4,1</v>
      </c>
      <c r="Q564" s="84">
        <f t="shared" si="1039"/>
        <v>4</v>
      </c>
      <c r="R564" s="84" t="str">
        <f t="shared" si="1039"/>
        <v>3,9</v>
      </c>
      <c r="S564" s="84" t="str">
        <f t="shared" si="1039"/>
        <v>3,8</v>
      </c>
      <c r="T564" s="16" t="e">
        <f>IF($AC$21&lt;U564,1)</f>
        <v>#DIV/0!</v>
      </c>
      <c r="U564" s="16">
        <f t="shared" si="1008"/>
        <v>100</v>
      </c>
      <c r="V564" s="16"/>
      <c r="W564" s="91"/>
      <c r="X564" s="103" t="s">
        <v>126</v>
      </c>
      <c r="Y564" s="101">
        <f t="shared" si="997"/>
        <v>15.7</v>
      </c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  <c r="BC564" s="16"/>
      <c r="BD564" s="16"/>
      <c r="BE564" s="16"/>
      <c r="BF564" s="16"/>
      <c r="BG564" s="16"/>
      <c r="BH564" s="16"/>
      <c r="BI564" s="16"/>
      <c r="BJ564" s="16"/>
      <c r="BK564" s="16"/>
      <c r="BL564" s="16"/>
      <c r="BM564" s="16"/>
      <c r="BN564" s="16"/>
      <c r="BO564" s="16"/>
      <c r="BP564" s="16"/>
      <c r="BQ564" s="16"/>
      <c r="BR564" s="16"/>
      <c r="BS564" s="16"/>
      <c r="BT564" s="16"/>
      <c r="BU564" s="16"/>
      <c r="BV564" s="16"/>
      <c r="BW564" s="16"/>
      <c r="BX564" s="16"/>
      <c r="BY564" s="16"/>
      <c r="BZ564" s="16"/>
      <c r="CA564" s="16"/>
      <c r="CB564" s="16"/>
      <c r="CC564" s="16"/>
      <c r="CD564" s="16"/>
      <c r="CE564" s="16"/>
      <c r="CF564" s="16"/>
      <c r="CG564" s="16"/>
      <c r="CH564" s="16"/>
      <c r="CI564" s="16"/>
      <c r="CJ564" s="16"/>
      <c r="CK564" s="16"/>
      <c r="CL564" s="16"/>
      <c r="CM564" s="16"/>
      <c r="CN564" s="16"/>
      <c r="CO564" s="16"/>
      <c r="CP564" s="16"/>
      <c r="CQ564" s="16"/>
      <c r="CR564" s="16"/>
      <c r="CS564" s="16"/>
      <c r="CT564" s="16"/>
      <c r="CU564" s="16"/>
      <c r="CV564" s="16"/>
      <c r="CW564" s="16"/>
      <c r="CX564" s="16"/>
      <c r="CY564" s="16"/>
    </row>
    <row r="565" spans="1:103" ht="15.75" hidden="1">
      <c r="D565" s="16"/>
      <c r="E565" s="16"/>
      <c r="F565" s="16"/>
      <c r="G565" s="16"/>
      <c r="H565" s="16"/>
      <c r="I565" s="16"/>
      <c r="J565" s="16"/>
      <c r="K565" s="16" t="e">
        <f t="shared" si="1001"/>
        <v>#DIV/0!</v>
      </c>
      <c r="L565" s="16">
        <f>LEFT(O565,2)*1</f>
        <v>50</v>
      </c>
      <c r="M565" s="16">
        <f t="shared" si="1006"/>
        <v>100</v>
      </c>
      <c r="N565" s="16"/>
      <c r="O565" s="87" t="s">
        <v>127</v>
      </c>
      <c r="P565" s="84">
        <f t="shared" ref="P565:S565" si="1040">P539</f>
        <v>470</v>
      </c>
      <c r="Q565" s="84">
        <f t="shared" si="1040"/>
        <v>460</v>
      </c>
      <c r="R565" s="84">
        <f t="shared" si="1040"/>
        <v>450</v>
      </c>
      <c r="S565" s="84">
        <f t="shared" si="1040"/>
        <v>440</v>
      </c>
      <c r="T565" s="16"/>
      <c r="U565" s="16"/>
      <c r="V565" s="16"/>
      <c r="W565" s="16"/>
      <c r="X565" s="16"/>
      <c r="Y565" s="16"/>
      <c r="Z565" s="124"/>
      <c r="AA565" s="124"/>
      <c r="AB565" s="124"/>
      <c r="AC565" s="124"/>
      <c r="AD565" s="124"/>
      <c r="AE565" s="16"/>
      <c r="AF565" s="125"/>
      <c r="AG565" s="124"/>
      <c r="AH565" s="124"/>
      <c r="AI565" s="124"/>
      <c r="AJ565" s="124"/>
      <c r="AK565" s="124"/>
      <c r="AL565" s="124"/>
      <c r="AM565" s="124"/>
      <c r="AN565" s="124"/>
      <c r="AO565" s="124"/>
      <c r="AP565" s="124"/>
      <c r="AQ565" s="124"/>
      <c r="AR565" s="124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/>
      <c r="BF565" s="16"/>
      <c r="BG565" s="16"/>
      <c r="BH565" s="16"/>
      <c r="BI565" s="16"/>
      <c r="BJ565" s="16"/>
      <c r="BK565" s="16"/>
      <c r="BL565" s="16"/>
      <c r="BM565" s="16"/>
      <c r="BN565" s="16"/>
      <c r="BO565" s="16"/>
      <c r="BP565" s="16"/>
      <c r="BQ565" s="16"/>
      <c r="BR565" s="16"/>
      <c r="BS565" s="16"/>
      <c r="BT565" s="16"/>
      <c r="BU565" s="16"/>
      <c r="BV565" s="16"/>
      <c r="BW565" s="16"/>
      <c r="BX565" s="16"/>
      <c r="BY565" s="16"/>
      <c r="BZ565" s="16"/>
      <c r="CA565" s="16"/>
      <c r="CB565" s="16"/>
      <c r="CC565" s="16"/>
      <c r="CD565" s="16"/>
      <c r="CE565" s="16"/>
      <c r="CF565" s="16"/>
      <c r="CG565" s="16"/>
      <c r="CH565" s="16"/>
      <c r="CI565" s="16"/>
      <c r="CJ565" s="16"/>
      <c r="CK565" s="16"/>
      <c r="CL565" s="16"/>
      <c r="CM565" s="16"/>
      <c r="CN565" s="16"/>
      <c r="CO565" s="16"/>
      <c r="CP565" s="16"/>
      <c r="CQ565" s="16"/>
      <c r="CR565" s="16"/>
      <c r="CS565" s="16"/>
      <c r="CT565" s="16"/>
      <c r="CU565" s="16"/>
      <c r="CV565" s="16"/>
      <c r="CW565" s="16"/>
      <c r="CX565" s="16"/>
      <c r="CY565" s="16"/>
    </row>
    <row r="566" spans="1:103" ht="15.75" hidden="1">
      <c r="D566" s="16"/>
      <c r="E566" s="16"/>
      <c r="F566" s="16"/>
      <c r="G566" s="16"/>
      <c r="H566" s="16"/>
      <c r="I566" s="16"/>
      <c r="J566" s="16"/>
      <c r="K566" s="16" t="e">
        <f>IF($AC$21&lt;L566,1)</f>
        <v>#DIV/0!</v>
      </c>
      <c r="L566" s="16">
        <f>LEFT(O566,3)*1</f>
        <v>50</v>
      </c>
      <c r="M566" s="16" t="e">
        <f t="shared" si="1006"/>
        <v>#VALUE!</v>
      </c>
      <c r="N566" s="16"/>
      <c r="O566" s="92" t="s">
        <v>128</v>
      </c>
      <c r="P566" s="84">
        <f t="shared" ref="P566:S566" si="1041">P540</f>
        <v>460</v>
      </c>
      <c r="Q566" s="84">
        <f t="shared" si="1041"/>
        <v>450</v>
      </c>
      <c r="R566" s="84">
        <f t="shared" si="1041"/>
        <v>400</v>
      </c>
      <c r="S566" s="84">
        <f t="shared" si="1041"/>
        <v>390</v>
      </c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6"/>
      <c r="BD566" s="16"/>
      <c r="BE566" s="16"/>
      <c r="BF566" s="16"/>
      <c r="BG566" s="16"/>
      <c r="BH566" s="16"/>
      <c r="BI566" s="16"/>
      <c r="BJ566" s="16"/>
      <c r="BK566" s="16"/>
      <c r="BL566" s="16"/>
      <c r="BM566" s="16"/>
      <c r="BN566" s="16"/>
      <c r="BO566" s="16"/>
      <c r="BP566" s="16"/>
      <c r="BQ566" s="16"/>
      <c r="BR566" s="16"/>
      <c r="BS566" s="16"/>
      <c r="BT566" s="16"/>
      <c r="BU566" s="16"/>
      <c r="BV566" s="16"/>
      <c r="BW566" s="16"/>
      <c r="BX566" s="16"/>
      <c r="BY566" s="16"/>
      <c r="BZ566" s="16"/>
      <c r="CA566" s="16"/>
      <c r="CB566" s="16"/>
      <c r="CC566" s="16"/>
      <c r="CD566" s="16"/>
      <c r="CE566" s="16"/>
      <c r="CF566" s="16"/>
      <c r="CG566" s="16"/>
      <c r="CH566" s="16"/>
      <c r="CI566" s="16"/>
      <c r="CJ566" s="16"/>
      <c r="CK566" s="16"/>
      <c r="CL566" s="16"/>
      <c r="CM566" s="16"/>
      <c r="CN566" s="16"/>
      <c r="CO566" s="16"/>
      <c r="CP566" s="16"/>
      <c r="CQ566" s="16"/>
      <c r="CR566" s="16"/>
      <c r="CS566" s="16"/>
      <c r="CT566" s="16"/>
      <c r="CU566" s="16"/>
      <c r="CV566" s="16"/>
      <c r="CW566" s="16"/>
      <c r="CX566" s="16"/>
      <c r="CY566" s="16"/>
    </row>
    <row r="567" spans="1:103" ht="15.75"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6"/>
      <c r="BD567" s="16"/>
      <c r="BE567" s="16"/>
      <c r="BF567" s="16"/>
      <c r="BG567" s="16"/>
      <c r="BH567" s="16"/>
      <c r="BI567" s="16"/>
      <c r="BJ567" s="16"/>
      <c r="BK567" s="16"/>
      <c r="BL567" s="16"/>
      <c r="BM567" s="16"/>
      <c r="BN567" s="16"/>
      <c r="BO567" s="16"/>
      <c r="BP567" s="16"/>
      <c r="BQ567" s="16"/>
      <c r="BR567" s="16"/>
      <c r="BS567" s="16"/>
      <c r="BT567" s="16"/>
      <c r="BU567" s="16"/>
      <c r="BV567" s="16"/>
      <c r="BW567" s="16"/>
      <c r="BX567" s="16"/>
      <c r="BY567" s="16"/>
      <c r="BZ567" s="16"/>
      <c r="CA567" s="16"/>
      <c r="CB567" s="16"/>
      <c r="CC567" s="16"/>
      <c r="CD567" s="16"/>
      <c r="CE567" s="16"/>
      <c r="CF567" s="16"/>
      <c r="CG567" s="16"/>
      <c r="CH567" s="16"/>
      <c r="CI567" s="16"/>
      <c r="CJ567" s="16"/>
      <c r="CK567" s="16"/>
      <c r="CL567" s="16"/>
      <c r="CM567" s="16"/>
      <c r="CN567" s="16"/>
      <c r="CO567" s="16"/>
      <c r="CP567" s="16"/>
      <c r="CQ567" s="16"/>
      <c r="CR567" s="16"/>
      <c r="CS567" s="16"/>
      <c r="CT567" s="16"/>
      <c r="CU567" s="16"/>
      <c r="CV567" s="16"/>
      <c r="CW567" s="16"/>
      <c r="CX567" s="16"/>
      <c r="CY567" s="16"/>
    </row>
    <row r="568" spans="1:103" ht="15.75"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  <c r="BH568" s="16"/>
      <c r="BI568" s="16"/>
      <c r="BJ568" s="16"/>
      <c r="BK568" s="16"/>
      <c r="BL568" s="16"/>
      <c r="BM568" s="16"/>
      <c r="BN568" s="16"/>
      <c r="BO568" s="16"/>
      <c r="BP568" s="16"/>
      <c r="BQ568" s="16"/>
      <c r="BR568" s="16"/>
      <c r="BS568" s="16"/>
      <c r="BT568" s="16"/>
      <c r="BU568" s="16"/>
      <c r="BV568" s="16"/>
      <c r="BW568" s="16"/>
      <c r="BX568" s="16"/>
      <c r="BY568" s="16"/>
      <c r="BZ568" s="16"/>
      <c r="CA568" s="16"/>
      <c r="CB568" s="16"/>
      <c r="CC568" s="16"/>
      <c r="CD568" s="16"/>
      <c r="CE568" s="16"/>
      <c r="CF568" s="16"/>
      <c r="CG568" s="16"/>
      <c r="CH568" s="16"/>
      <c r="CI568" s="16"/>
      <c r="CJ568" s="16"/>
      <c r="CK568" s="16"/>
      <c r="CL568" s="16"/>
      <c r="CM568" s="16"/>
      <c r="CN568" s="16"/>
      <c r="CO568" s="16"/>
      <c r="CP568" s="16"/>
      <c r="CQ568" s="16"/>
      <c r="CR568" s="16"/>
      <c r="CS568" s="16"/>
      <c r="CT568" s="16"/>
      <c r="CU568" s="16"/>
      <c r="CV568" s="16"/>
      <c r="CW568" s="16"/>
      <c r="CX568" s="16"/>
      <c r="CY568" s="16"/>
    </row>
    <row r="569" spans="1:103" ht="15.75"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  <c r="BH569" s="16"/>
      <c r="BI569" s="16"/>
      <c r="BJ569" s="16"/>
      <c r="BK569" s="16"/>
      <c r="BL569" s="16"/>
      <c r="BM569" s="16"/>
      <c r="BN569" s="16"/>
      <c r="BO569" s="16"/>
      <c r="BP569" s="16"/>
      <c r="BQ569" s="16"/>
      <c r="BR569" s="16"/>
      <c r="BS569" s="16"/>
      <c r="BT569" s="16"/>
      <c r="BU569" s="16"/>
      <c r="BV569" s="16"/>
      <c r="BW569" s="16"/>
      <c r="BX569" s="16"/>
      <c r="BY569" s="16"/>
      <c r="BZ569" s="16"/>
      <c r="CA569" s="16"/>
      <c r="CB569" s="16"/>
      <c r="CC569" s="16"/>
      <c r="CD569" s="16"/>
      <c r="CE569" s="16"/>
      <c r="CF569" s="16"/>
      <c r="CG569" s="16"/>
      <c r="CH569" s="16"/>
      <c r="CI569" s="16"/>
      <c r="CJ569" s="16"/>
      <c r="CK569" s="16"/>
      <c r="CL569" s="16"/>
      <c r="CM569" s="16"/>
      <c r="CN569" s="16"/>
      <c r="CO569" s="16"/>
      <c r="CP569" s="16"/>
      <c r="CQ569" s="16"/>
      <c r="CR569" s="16"/>
      <c r="CS569" s="16"/>
      <c r="CT569" s="16"/>
      <c r="CU569" s="16"/>
      <c r="CV569" s="16"/>
      <c r="CW569" s="16"/>
      <c r="CX569" s="16"/>
      <c r="CY569" s="16"/>
    </row>
    <row r="570" spans="1:103" ht="15.75"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  <c r="BH570" s="16"/>
      <c r="BI570" s="16"/>
      <c r="BJ570" s="16"/>
      <c r="BK570" s="16"/>
      <c r="BL570" s="16"/>
      <c r="BM570" s="16"/>
      <c r="BN570" s="16"/>
      <c r="BO570" s="16"/>
      <c r="BP570" s="16"/>
      <c r="BQ570" s="16"/>
      <c r="BR570" s="16"/>
      <c r="BS570" s="16"/>
      <c r="BT570" s="16"/>
      <c r="BU570" s="16"/>
      <c r="BV570" s="16"/>
      <c r="BW570" s="16"/>
      <c r="BX570" s="16"/>
      <c r="BY570" s="16"/>
      <c r="BZ570" s="16"/>
      <c r="CA570" s="16"/>
      <c r="CB570" s="16"/>
      <c r="CC570" s="16"/>
      <c r="CD570" s="16"/>
      <c r="CE570" s="16"/>
      <c r="CF570" s="16"/>
      <c r="CG570" s="16"/>
      <c r="CH570" s="16"/>
      <c r="CI570" s="16"/>
      <c r="CJ570" s="16"/>
      <c r="CK570" s="16"/>
      <c r="CL570" s="16"/>
      <c r="CM570" s="16"/>
      <c r="CN570" s="16"/>
      <c r="CO570" s="16"/>
      <c r="CP570" s="16"/>
      <c r="CQ570" s="16"/>
      <c r="CR570" s="16"/>
      <c r="CS570" s="16"/>
      <c r="CT570" s="16"/>
      <c r="CU570" s="16"/>
      <c r="CV570" s="16"/>
      <c r="CW570" s="16"/>
      <c r="CX570" s="16"/>
      <c r="CY570" s="16"/>
    </row>
  </sheetData>
  <sheetProtection formatCells="0"/>
  <mergeCells count="185">
    <mergeCell ref="X544:X545"/>
    <mergeCell ref="X50:X51"/>
    <mergeCell ref="X76:X77"/>
    <mergeCell ref="X102:X103"/>
    <mergeCell ref="X128:X129"/>
    <mergeCell ref="X154:X155"/>
    <mergeCell ref="X180:X181"/>
    <mergeCell ref="X206:X207"/>
    <mergeCell ref="X232:X233"/>
    <mergeCell ref="X258:X259"/>
    <mergeCell ref="F518:F519"/>
    <mergeCell ref="F544:F545"/>
    <mergeCell ref="O50:O51"/>
    <mergeCell ref="O76:O77"/>
    <mergeCell ref="O102:O103"/>
    <mergeCell ref="O128:O129"/>
    <mergeCell ref="O154:O155"/>
    <mergeCell ref="O180:O181"/>
    <mergeCell ref="O206:O207"/>
    <mergeCell ref="O232:O233"/>
    <mergeCell ref="O258:O259"/>
    <mergeCell ref="O284:O285"/>
    <mergeCell ref="O310:O311"/>
    <mergeCell ref="O336:O337"/>
    <mergeCell ref="O362:O363"/>
    <mergeCell ref="O388:O389"/>
    <mergeCell ref="O414:O415"/>
    <mergeCell ref="O440:O441"/>
    <mergeCell ref="O466:O467"/>
    <mergeCell ref="O492:O493"/>
    <mergeCell ref="O518:O519"/>
    <mergeCell ref="O544:O545"/>
    <mergeCell ref="G543:J543"/>
    <mergeCell ref="G413:J413"/>
    <mergeCell ref="P543:S543"/>
    <mergeCell ref="G544:J544"/>
    <mergeCell ref="P544:S544"/>
    <mergeCell ref="Z565:AD565"/>
    <mergeCell ref="AF565:AR565"/>
    <mergeCell ref="F50:F51"/>
    <mergeCell ref="F76:F77"/>
    <mergeCell ref="F102:F103"/>
    <mergeCell ref="F128:F129"/>
    <mergeCell ref="F154:F155"/>
    <mergeCell ref="F180:F181"/>
    <mergeCell ref="F206:F207"/>
    <mergeCell ref="F232:F233"/>
    <mergeCell ref="F258:F259"/>
    <mergeCell ref="F284:F285"/>
    <mergeCell ref="F310:F311"/>
    <mergeCell ref="F336:F337"/>
    <mergeCell ref="F362:F363"/>
    <mergeCell ref="F388:F389"/>
    <mergeCell ref="F414:F415"/>
    <mergeCell ref="F440:F441"/>
    <mergeCell ref="F466:F467"/>
    <mergeCell ref="F492:F493"/>
    <mergeCell ref="G492:J492"/>
    <mergeCell ref="P492:S492"/>
    <mergeCell ref="Z513:AD513"/>
    <mergeCell ref="AF513:AR513"/>
    <mergeCell ref="G517:J517"/>
    <mergeCell ref="P517:S517"/>
    <mergeCell ref="G518:J518"/>
    <mergeCell ref="P518:S518"/>
    <mergeCell ref="Z539:AD539"/>
    <mergeCell ref="AF539:AR539"/>
    <mergeCell ref="X492:X493"/>
    <mergeCell ref="X518:X519"/>
    <mergeCell ref="Z461:AD461"/>
    <mergeCell ref="AF461:AR461"/>
    <mergeCell ref="G465:J465"/>
    <mergeCell ref="P465:S465"/>
    <mergeCell ref="G466:J466"/>
    <mergeCell ref="P466:S466"/>
    <mergeCell ref="Z487:AD487"/>
    <mergeCell ref="AF487:AR487"/>
    <mergeCell ref="G491:J491"/>
    <mergeCell ref="P491:S491"/>
    <mergeCell ref="X466:X467"/>
    <mergeCell ref="P413:S413"/>
    <mergeCell ref="G414:J414"/>
    <mergeCell ref="P414:S414"/>
    <mergeCell ref="Z435:AD435"/>
    <mergeCell ref="AF435:AR435"/>
    <mergeCell ref="G439:J439"/>
    <mergeCell ref="P439:S439"/>
    <mergeCell ref="G440:J440"/>
    <mergeCell ref="P440:S440"/>
    <mergeCell ref="X414:X415"/>
    <mergeCell ref="X440:X441"/>
    <mergeCell ref="G362:J362"/>
    <mergeCell ref="P362:S362"/>
    <mergeCell ref="Z383:AD383"/>
    <mergeCell ref="AF383:AR383"/>
    <mergeCell ref="G387:J387"/>
    <mergeCell ref="P387:S387"/>
    <mergeCell ref="G388:J388"/>
    <mergeCell ref="P388:S388"/>
    <mergeCell ref="Z409:AD409"/>
    <mergeCell ref="AF409:AR409"/>
    <mergeCell ref="X362:X363"/>
    <mergeCell ref="X388:X389"/>
    <mergeCell ref="Z331:AD331"/>
    <mergeCell ref="AF331:AR331"/>
    <mergeCell ref="G335:J335"/>
    <mergeCell ref="P335:S335"/>
    <mergeCell ref="G336:J336"/>
    <mergeCell ref="P336:S336"/>
    <mergeCell ref="Z357:AD357"/>
    <mergeCell ref="AF357:AR357"/>
    <mergeCell ref="G361:J361"/>
    <mergeCell ref="P361:S361"/>
    <mergeCell ref="X336:X337"/>
    <mergeCell ref="G283:J283"/>
    <mergeCell ref="P283:S283"/>
    <mergeCell ref="G284:J284"/>
    <mergeCell ref="P284:S284"/>
    <mergeCell ref="Z305:AD305"/>
    <mergeCell ref="AF305:AR305"/>
    <mergeCell ref="G309:J309"/>
    <mergeCell ref="P309:S309"/>
    <mergeCell ref="G310:J310"/>
    <mergeCell ref="P310:S310"/>
    <mergeCell ref="X284:X285"/>
    <mergeCell ref="X310:X311"/>
    <mergeCell ref="G232:J232"/>
    <mergeCell ref="P232:S232"/>
    <mergeCell ref="Z253:AD253"/>
    <mergeCell ref="AF253:AR253"/>
    <mergeCell ref="G257:J257"/>
    <mergeCell ref="P257:S257"/>
    <mergeCell ref="G258:J258"/>
    <mergeCell ref="P258:S258"/>
    <mergeCell ref="Z279:AD279"/>
    <mergeCell ref="AF279:AR279"/>
    <mergeCell ref="Z201:AD201"/>
    <mergeCell ref="AF201:AR201"/>
    <mergeCell ref="G205:J205"/>
    <mergeCell ref="P205:S205"/>
    <mergeCell ref="G206:J206"/>
    <mergeCell ref="P206:S206"/>
    <mergeCell ref="Z227:AD227"/>
    <mergeCell ref="AF227:AR227"/>
    <mergeCell ref="G231:J231"/>
    <mergeCell ref="P231:S231"/>
    <mergeCell ref="G153:J153"/>
    <mergeCell ref="P153:S153"/>
    <mergeCell ref="G154:J154"/>
    <mergeCell ref="P154:S154"/>
    <mergeCell ref="Z175:AD175"/>
    <mergeCell ref="AF175:AR175"/>
    <mergeCell ref="G179:J179"/>
    <mergeCell ref="P179:S179"/>
    <mergeCell ref="G180:J180"/>
    <mergeCell ref="P180:S180"/>
    <mergeCell ref="G102:J102"/>
    <mergeCell ref="P102:S102"/>
    <mergeCell ref="Z123:AD123"/>
    <mergeCell ref="AF123:AR123"/>
    <mergeCell ref="G127:J127"/>
    <mergeCell ref="P127:S127"/>
    <mergeCell ref="G128:J128"/>
    <mergeCell ref="P128:S128"/>
    <mergeCell ref="Z149:AD149"/>
    <mergeCell ref="AF149:AR149"/>
    <mergeCell ref="Z71:AD71"/>
    <mergeCell ref="AF71:AR71"/>
    <mergeCell ref="G75:J75"/>
    <mergeCell ref="P75:S75"/>
    <mergeCell ref="G76:J76"/>
    <mergeCell ref="P76:S76"/>
    <mergeCell ref="Z97:AD97"/>
    <mergeCell ref="AF97:AR97"/>
    <mergeCell ref="G101:J101"/>
    <mergeCell ref="P101:S101"/>
    <mergeCell ref="N23:O23"/>
    <mergeCell ref="P23:Q23"/>
    <mergeCell ref="R23:S23"/>
    <mergeCell ref="D24:J24"/>
    <mergeCell ref="D45:J45"/>
    <mergeCell ref="G49:J49"/>
    <mergeCell ref="P49:S49"/>
    <mergeCell ref="G50:J50"/>
    <mergeCell ref="P50:S50"/>
  </mergeCells>
  <conditionalFormatting sqref="A2:XFD2">
    <cfRule type="expression" dxfId="16" priority="49">
      <formula>$J2=""</formula>
    </cfRule>
  </conditionalFormatting>
  <conditionalFormatting sqref="X3:AA3">
    <cfRule type="expression" dxfId="15" priority="12">
      <formula>$J3=""</formula>
    </cfRule>
  </conditionalFormatting>
  <conditionalFormatting sqref="X4:AA4">
    <cfRule type="expression" dxfId="14" priority="11">
      <formula>$J4=""</formula>
    </cfRule>
  </conditionalFormatting>
  <conditionalFormatting sqref="X5:AA5">
    <cfRule type="expression" dxfId="13" priority="10">
      <formula>$J5=""</formula>
    </cfRule>
  </conditionalFormatting>
  <conditionalFormatting sqref="X6:AA6">
    <cfRule type="expression" dxfId="12" priority="9">
      <formula>$J6=""</formula>
    </cfRule>
  </conditionalFormatting>
  <conditionalFormatting sqref="X7:AA7">
    <cfRule type="expression" dxfId="11" priority="8">
      <formula>$J7=""</formula>
    </cfRule>
  </conditionalFormatting>
  <conditionalFormatting sqref="X8:AA8">
    <cfRule type="expression" dxfId="10" priority="7">
      <formula>$J8=""</formula>
    </cfRule>
  </conditionalFormatting>
  <conditionalFormatting sqref="X9:AA9">
    <cfRule type="expression" dxfId="9" priority="6">
      <formula>$J9=""</formula>
    </cfRule>
  </conditionalFormatting>
  <conditionalFormatting sqref="X10">
    <cfRule type="expression" dxfId="8" priority="32">
      <formula>$J10=""</formula>
    </cfRule>
  </conditionalFormatting>
  <conditionalFormatting sqref="Y10:AA10">
    <cfRule type="expression" dxfId="7" priority="41">
      <formula>$J10=""</formula>
    </cfRule>
  </conditionalFormatting>
  <conditionalFormatting sqref="X11">
    <cfRule type="expression" dxfId="6" priority="29">
      <formula>$J11=""</formula>
    </cfRule>
  </conditionalFormatting>
  <conditionalFormatting sqref="Y11:AA11">
    <cfRule type="expression" dxfId="5" priority="30">
      <formula>$J11=""</formula>
    </cfRule>
  </conditionalFormatting>
  <conditionalFormatting sqref="X12:X21">
    <cfRule type="expression" dxfId="4" priority="3">
      <formula>$J12=""</formula>
    </cfRule>
  </conditionalFormatting>
  <conditionalFormatting sqref="AV12:AV21">
    <cfRule type="expression" dxfId="3" priority="2">
      <formula>$J12=""</formula>
    </cfRule>
  </conditionalFormatting>
  <conditionalFormatting sqref="O3:W11 AB3:CA11 O12:Q21 S12:S21 W12:W21 AW12:AW21 AY12:BH21 BO12:BT21 AB12:AR21 BL12:BM21">
    <cfRule type="expression" dxfId="2" priority="50">
      <formula>$J3=""</formula>
    </cfRule>
  </conditionalFormatting>
  <conditionalFormatting sqref="R12:R21 T12:V21 AS12:AU21 AX12:AX21 BI12:BK21 BN12:BN21 BU12:CA21">
    <cfRule type="expression" dxfId="1" priority="5">
      <formula>$J12=""</formula>
    </cfRule>
  </conditionalFormatting>
  <conditionalFormatting sqref="Y12:AA21">
    <cfRule type="expression" dxfId="0" priority="4">
      <formula>$J12=""</formula>
    </cfRule>
  </conditionalFormatting>
  <hyperlinks>
    <hyperlink ref="E2" r:id="rId1" display="https://www.sahibinden.com/haritada-emlak-arama/kiralik-daire/antalya-muratpasa?autoViewport=3&amp;price_max=2000"/>
    <hyperlink ref="E3" r:id="rId2" display="https://www.sahibinden.com/haritada-emlak-arama/kiralik-daire/antalya-muratpasa?autoViewport=3&amp;price_max=2000"/>
    <hyperlink ref="E4" r:id="rId3" display="https://www.sahibinden.com/haritada-emlak-arama/kiralik-daire/antalya-muratpasa?autoViewport=3&amp;price_max=2000"/>
    <hyperlink ref="E5" r:id="rId4" display="https://www.sahibinden.com/haritada-emlak-arama/kiralik-daire/antalya-muratpasa?autoViewport=3&amp;price_max=2000"/>
    <hyperlink ref="E6" r:id="rId5" display="https://www.sahibinden.com/haritada-emlak-arama/kiralik-daire/antalya-muratpasa?autoViewport=3&amp;price_max=2000"/>
    <hyperlink ref="E7" r:id="rId6" display="https://www.sahibinden.com/haritada-emlak-arama/kiralik-daire/antalya-muratpasa?autoViewport=3&amp;price_max=2000"/>
    <hyperlink ref="E8" r:id="rId7" display="https://www.sahibinden.com/haritada-emlak-arama/kiralik-daire/antalya-muratpasa?autoViewport=3&amp;price_max=2000"/>
    <hyperlink ref="E9" r:id="rId8" display="https://www.sahibinden.com/haritada-emlak-arama/kiralik-daire/antalya-muratpasa?autoViewport=3&amp;price_max=2000"/>
    <hyperlink ref="E10" r:id="rId9" display="https://www.sahibinden.com/haritada-emlak-arama/kiralik-daire/antalya-muratpasa?autoViewport=3&amp;price_max=2000"/>
    <hyperlink ref="E11" r:id="rId10" display="https://www.sahibinden.com/haritada-emlak-arama/kiralik-daire/antalya-muratpasa?autoViewport=3&amp;price_max=2000"/>
  </hyperlinks>
  <pageMargins left="0.69930555555555596" right="0.69930555555555596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0" workbookViewId="0">
      <selection activeCell="G18" sqref="G18"/>
    </sheetView>
  </sheetViews>
  <sheetFormatPr defaultColWidth="9.85546875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 лист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iPad 👩‍💻</dc:creator>
  <cp:lastModifiedBy>Saide Wisetao</cp:lastModifiedBy>
  <dcterms:created xsi:type="dcterms:W3CDTF">2006-09-16T00:00:00Z</dcterms:created>
  <dcterms:modified xsi:type="dcterms:W3CDTF">2023-01-20T12:28:40Z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50659964A9BB462AADF46D64722472A1</vt:lpwstr>
  </property>
  <property fmtid="{D5CDD505-2E9C-101B-9397-08002B2CF9AE}" pid="3" name="KSOProductBuildVer">
    <vt:lpwstr>2052-11.1.0.12302</vt:lpwstr>
  </property>
</Properties>
</file>