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480" yWindow="180" windowWidth="38300" windowHeight="19680"/>
  </bookViews>
  <sheets>
    <sheet name="Publisher Compliance" sheetId="2" r:id="rId1"/>
    <sheet name="Stats" sheetId="3" r:id="rId2"/>
  </sheets>
  <definedNames>
    <definedName name="_xlnm._FilterDatabase" localSheetId="0" hidden="1">'Publisher Compliance'!$A$1:$A$270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2" i="3" l="1"/>
  <c r="B38" i="3"/>
  <c r="C42" i="3"/>
  <c r="C40" i="3"/>
  <c r="B39" i="3"/>
  <c r="C39" i="3"/>
  <c r="C38" i="3"/>
  <c r="B33" i="3"/>
  <c r="B29" i="3"/>
  <c r="C33" i="3"/>
  <c r="C31" i="3"/>
  <c r="B30" i="3"/>
  <c r="C30" i="3"/>
  <c r="C29" i="3"/>
  <c r="B24" i="3"/>
  <c r="B20" i="3"/>
  <c r="C24" i="3"/>
  <c r="C22" i="3"/>
  <c r="B21" i="3"/>
  <c r="C21" i="3"/>
  <c r="C20" i="3"/>
  <c r="B15" i="3"/>
  <c r="B11" i="3"/>
  <c r="C15" i="3"/>
  <c r="C13" i="3"/>
  <c r="B12" i="3"/>
  <c r="C12" i="3"/>
  <c r="C11" i="3"/>
  <c r="B6" i="3"/>
  <c r="C6" i="3"/>
  <c r="C4" i="3"/>
  <c r="B2" i="3"/>
  <c r="B3" i="3"/>
  <c r="C3" i="3"/>
  <c r="C2" i="3"/>
  <c r="F66" i="2"/>
</calcChain>
</file>

<file path=xl/sharedStrings.xml><?xml version="1.0" encoding="utf-8"?>
<sst xmlns="http://schemas.openxmlformats.org/spreadsheetml/2006/main" count="2972" uniqueCount="762">
  <si>
    <t>Invoice date</t>
  </si>
  <si>
    <t>Journal</t>
  </si>
  <si>
    <t>DOI</t>
  </si>
  <si>
    <t>Correct licence?</t>
  </si>
  <si>
    <t>Open Access?</t>
  </si>
  <si>
    <t>Current Status</t>
  </si>
  <si>
    <t>Evidence for multiple Quaternary ice advances and fan development from the Amundsen Gulf cross-shelf trough and slope, Canadian Beaufort Sea margin</t>
  </si>
  <si>
    <t>Marine and Petroleum Geology</t>
  </si>
  <si>
    <t>10.1016/j.marpetgeo.2013.11.005</t>
  </si>
  <si>
    <t>Y</t>
  </si>
  <si>
    <t>N</t>
  </si>
  <si>
    <t>Surface morphology of homoepitaxial c-plane GaN: hillocks and ridges</t>
  </si>
  <si>
    <t>Journal of Crystal Growth</t>
  </si>
  <si>
    <t>10.1016/j.jcrysgro.2013.07.035</t>
  </si>
  <si>
    <t>Magma storage, transport and degassing during the 2008-10 summit eruption at Kilauea Volcano, Hawai`i</t>
  </si>
  <si>
    <t>Geochimica et Cosmochimica Acta</t>
  </si>
  <si>
    <t>10.1016/j.gca.2013.05.038</t>
  </si>
  <si>
    <t>Non-canonical ubiquitylation: mechanisms and consequences</t>
  </si>
  <si>
    <t>International Journal of Biochemistry and Cell Biology</t>
  </si>
  <si>
    <t>10.1016/j.biocel.2013.05.026</t>
  </si>
  <si>
    <t>Amphipathic polymer-mediated uptake of trehalose for Human cell cryopreservation</t>
  </si>
  <si>
    <t>Cryobiology</t>
  </si>
  <si>
    <t>10.1016/j.cryobiol.2013.09.002</t>
  </si>
  <si>
    <t>Voxel-based morphometry with templates and validation in a mouse model of Huntington's disease</t>
  </si>
  <si>
    <t>Magnetic Resonance Imaging</t>
  </si>
  <si>
    <t>10.1016/j.mri.2013.06.001</t>
  </si>
  <si>
    <t>Identification of another module involved in the horizontal transfer of the Haemophilus genomic island ICEHin1056</t>
  </si>
  <si>
    <t>Plasmid</t>
  </si>
  <si>
    <t>10.1016/j.plasmid.2013.05.008</t>
  </si>
  <si>
    <t>The hypothalamus and metabolism: integrating signals to control energy and glucose homeostasis</t>
  </si>
  <si>
    <t>Current Opinion in Pharmacology</t>
  </si>
  <si>
    <t>10.1016/j.coph.2013.09.010</t>
  </si>
  <si>
    <t>Meta-analytic evidence for neuroimaging models of depression: state or trait?</t>
  </si>
  <si>
    <t>Journal of Affective Disorders</t>
  </si>
  <si>
    <t>10.1016/j.jad.2013.07.002</t>
  </si>
  <si>
    <t>Energy Performance Certification as a Signal of Workplace Quality</t>
  </si>
  <si>
    <t>Energy Policy</t>
  </si>
  <si>
    <t>10.1016/j.enpol.2013.07.043</t>
  </si>
  <si>
    <t>Age-related functional reorganisation, structural changes and preserved cognition</t>
  </si>
  <si>
    <t>Neurobiology of Aging</t>
  </si>
  <si>
    <t>10.1016/j.neurobiolaging.2013.07.003</t>
  </si>
  <si>
    <t>Are melanocortin receptors constitutively active in vivo?</t>
  </si>
  <si>
    <t>European Journal of Pharmacology</t>
  </si>
  <si>
    <t>10.1016/j.ejphar.2013.04.051</t>
  </si>
  <si>
    <t>GABA-ergic and neuronal structural markers in the nucleus accumbens core underlie trait-like impulsive behavior</t>
  </si>
  <si>
    <t>Biological Psychiatry</t>
  </si>
  <si>
    <t>10.1016/j.biopsych.2013.07.013</t>
  </si>
  <si>
    <t>Structure of an atypical periplasmic adaptor from a multidrug efflux pump of the spirochete Borrelia burgdorferi</t>
  </si>
  <si>
    <t>FEBS Letters</t>
  </si>
  <si>
    <t>10.1016/j.febslet.2013.06.056</t>
  </si>
  <si>
    <t>A Golden Approach to Ion Channel Inhibition</t>
  </si>
  <si>
    <t>Trends in Pharmacological Sciences</t>
  </si>
  <si>
    <t>10.1016/j.tips.2013.07.004</t>
  </si>
  <si>
    <t>A method and tool for ‘cradle to grave’ embodied carbon and energy impacts of UK buildings</t>
  </si>
  <si>
    <t>Energy and Buildings</t>
  </si>
  <si>
    <t>10.1016/j.enbuild.2013.07.046</t>
  </si>
  <si>
    <t>The Skinny on Cocaine: insights into eating behavior and body weight in cocaine-dependent men</t>
  </si>
  <si>
    <t>Appetite</t>
  </si>
  <si>
    <t>10.1016/j.appet.2013.07.011</t>
  </si>
  <si>
    <t>On the global economic potentials and marginal costs of non-renewable resources and the price of energy commodities</t>
  </si>
  <si>
    <t>10.1016/j.enpol.2013.08.040</t>
  </si>
  <si>
    <t>Aberrant disgust responses and immune reactivity in cocaine-dependent men</t>
  </si>
  <si>
    <t>10.1016/j.biopsych.2013.08.004</t>
  </si>
  <si>
    <t>High performance inverted bulk heterojunction solar cells by incorporation of dense, thin ZnO layers made using atmospheric atomic layer deposition</t>
  </si>
  <si>
    <t>Solar Energy Materials and Solar Cells</t>
  </si>
  <si>
    <t>10.1016/j.solmat.2013.04.020</t>
  </si>
  <si>
    <t>Geochemical provincialism in the Iceland plume</t>
  </si>
  <si>
    <t>10.1016/j.gca.2013.08.032</t>
  </si>
  <si>
    <t>The Silicon Isotopic Composition of the Ganges and its Tributaries</t>
  </si>
  <si>
    <t>Earth and Planetary Science Letters</t>
  </si>
  <si>
    <t>10.1016/j.epsl.2013.08.026</t>
  </si>
  <si>
    <t>Effectiveness and equity impacts of town-wide cycling initiatives in England: a longitudinal, controlled natural experimental study</t>
  </si>
  <si>
    <t>Social Science and Medicine</t>
  </si>
  <si>
    <t>10.1016/j.socscimed.2013.08.030</t>
  </si>
  <si>
    <t>Patterns and predictors of changes in active commuting over 12 months</t>
  </si>
  <si>
    <t>Preventive Medicine</t>
  </si>
  <si>
    <t>10.1016/j.ypmed.2013.07.020</t>
  </si>
  <si>
    <t>Social relationships and healthful dietary behaviour: Evidence from over-50s in the EPIC cohort, UK</t>
  </si>
  <si>
    <t>10.1016/j.socscimed.2013.08.018</t>
  </si>
  <si>
    <t>The Coordination of Mg in Foraminiferal Calcite</t>
  </si>
  <si>
    <t>10.1016/j.epsl.2013.09.037</t>
  </si>
  <si>
    <t>Anti-optimisation for modelling the vibration of locally non-linear structures</t>
  </si>
  <si>
    <t>Journal of Sound and Vibration</t>
  </si>
  <si>
    <t>10.1016/j.jsv.2013.06.028</t>
  </si>
  <si>
    <t>The structure of the RLIP76 (RalBP1) RhoGAP domain-Ral binding domain dyad: fixed position of the domains leads to dual engagement of small G proteins at the membrane</t>
  </si>
  <si>
    <t>Structure</t>
  </si>
  <si>
    <t>10.1016/j.str.2013.09.007</t>
  </si>
  <si>
    <t>Science, policy and place in volcanic disasters: Insights from Montserrat</t>
  </si>
  <si>
    <t>Environmental Science and Policy</t>
  </si>
  <si>
    <t>10.1016/j.envsci.2013.08.009</t>
  </si>
  <si>
    <t>Synthesis of azafluorenones and related compounds using deprotocupration-aroylation followed by intramolecular direct arylation</t>
  </si>
  <si>
    <t>Tetrahedron</t>
  </si>
  <si>
    <t>10.1016/j.tet.2013.09.030</t>
  </si>
  <si>
    <t>Late Quaternary ice flow in a West Greenland fjord and cross-shelf trough system: submarine landforms from Rink Isbrae to Uummannaq shelf and slope</t>
  </si>
  <si>
    <t>Quaternary Science Reviews</t>
  </si>
  <si>
    <t>10.1016/j.quascirev.2013.09.007</t>
  </si>
  <si>
    <t>Increased impulsivity retards the transition to dorsolateral striatal dopamine control of cocaine seeking</t>
  </si>
  <si>
    <t>10.1016/j.biopsych.2013.09.011</t>
  </si>
  <si>
    <t>BDNF in the dentate gyrus is required for consolidation of "pattern-separated" memories</t>
  </si>
  <si>
    <t>Cell Reports</t>
  </si>
  <si>
    <t>10.1016/j.celrep.2013.09.027</t>
  </si>
  <si>
    <t>Neuroanatomical abnormalities and cognitive impairments are shared by adults with Attention-Deficit/Hyperactivity Disorder and their unaffected first degree relatives</t>
  </si>
  <si>
    <t>10.1016/j.biopsych.2013.09.025</t>
  </si>
  <si>
    <t>The campsite dykes: a window into the early post-solidification history of the Skaergaard Intrusion, East Greenland</t>
  </si>
  <si>
    <t>Lithos</t>
  </si>
  <si>
    <t>10.1016/j.lithos.2013.10.007</t>
  </si>
  <si>
    <t>The Rumsfeld paradox: Some of the things we know that we don’t know about plant virus infection</t>
  </si>
  <si>
    <t>Current Opinion in Plant Biology</t>
  </si>
  <si>
    <t>10.1016/j.pbi.2013.06.004</t>
  </si>
  <si>
    <t>A fate-map for cranial sensory ganglia in the sea lamprey</t>
  </si>
  <si>
    <t>Developmental Biology</t>
  </si>
  <si>
    <t>10.1016/j.ydbio.2013.10.021</t>
  </si>
  <si>
    <t>Do political factors matter in explaining under- and overweight outcomes in developing countries?</t>
  </si>
  <si>
    <t>Journal of Socio-Economics</t>
  </si>
  <si>
    <t>10.1016/j.socec.2013.06.002</t>
  </si>
  <si>
    <t>Single digit Arabic numbers do not automatically activate magnitude representations in adults or in children</t>
  </si>
  <si>
    <t>Acta Psychologica</t>
  </si>
  <si>
    <t>10.1016/j.actpsy.2013.08.006</t>
  </si>
  <si>
    <t>Asymmetry in stimulus and response conflict processing across the lifespan</t>
  </si>
  <si>
    <t>Cortex</t>
  </si>
  <si>
    <t>10.1016/j.cortex.2013.08.017</t>
  </si>
  <si>
    <t>Chromosome instability and carcinogenesis: Insights from murine models of human pancreatic cancer associated with BRCA2 inactivation</t>
  </si>
  <si>
    <t>Molecular Oncology</t>
  </si>
  <si>
    <t>10.1016/j.molonc.2013.10.005</t>
  </si>
  <si>
    <t>Fluid flow and CO2-fluid-mineral interactions during CO2-storage in sedimentary basins</t>
  </si>
  <si>
    <t>Chemical Geology</t>
  </si>
  <si>
    <t>10.1016/j.chemgeo.2013.11.012</t>
  </si>
  <si>
    <t>Pure shear stress reversal on a Cu-based bulk metallic glass reveals a Bauschinger-type effect</t>
  </si>
  <si>
    <t>Journal of Alloys and Compounds</t>
  </si>
  <si>
    <t>10.1016/j.jallcom.2013.11.104</t>
  </si>
  <si>
    <t>A comparison of methods currently used in inclusive design</t>
  </si>
  <si>
    <t>Applied Ergonomics</t>
  </si>
  <si>
    <t>10.1016/j.apergo.2013.11.005</t>
  </si>
  <si>
    <t>Nanomagnetic intergrowths in Fe-Ni meteoritic metal: the potential for time-resolved records of planetesimal dynamo fields</t>
  </si>
  <si>
    <t>10.1016/j.epsl.2013.12.004</t>
  </si>
  <si>
    <t>A literature and practice review to develop Sustainable Business Model Archetypes</t>
  </si>
  <si>
    <t>Journal of Cleaner Production</t>
  </si>
  <si>
    <t>10.1016/j.jclepro.2013.11.039</t>
  </si>
  <si>
    <t>Indentation size effect in metallic glasses: mean pressure at the initiation of plastic flow</t>
  </si>
  <si>
    <t>10.1016/j.jallcom.2013.12.058</t>
  </si>
  <si>
    <t>Component level strategies for exploiting the lifespan of steel in products</t>
  </si>
  <si>
    <t>Resources, Conservation and Recycling</t>
  </si>
  <si>
    <t>10.1016/j.resconrec.2013.11.014</t>
  </si>
  <si>
    <t>Adsorption of Aerosol-OT at the Calcite/Water Interface - Comparison of the sodium and calcium salts</t>
  </si>
  <si>
    <t>Journal of Colloid and Interface Science</t>
  </si>
  <si>
    <t>10.1016/j.jcis.2013.11.046</t>
  </si>
  <si>
    <t>A meta-analysis of sex differences in human brain structure</t>
  </si>
  <si>
    <t>Neuroscience and Biobehavioral Reviews</t>
  </si>
  <si>
    <t>10.1016/j.neubiorev.2013.12.004</t>
  </si>
  <si>
    <t>13C-labelled microdialysis studies of cerebral metabolism in TBI patients</t>
  </si>
  <si>
    <t>European Journal of Pharmaceutical Sciences</t>
  </si>
  <si>
    <t>10.1016/j.ejps.2013.12.012</t>
  </si>
  <si>
    <t>Fuel Cycle Modelling of Open Cycle Thorium-Fuelled Nuclear Energy Systems</t>
  </si>
  <si>
    <t>Annals of Nuclear Energy</t>
  </si>
  <si>
    <t>10.1016/j.anucene.2014.01.042</t>
  </si>
  <si>
    <t>No evidence of temporal preferences in caching by Western scrub-jays (Aphelocoma californica)</t>
  </si>
  <si>
    <t>Behavioural Processes</t>
  </si>
  <si>
    <t>10.1016/j.beproc.2013.12.010</t>
  </si>
  <si>
    <t>Self-reported sleep patterns in a British population cohort</t>
  </si>
  <si>
    <t>Sleep Medicine</t>
  </si>
  <si>
    <t>10.1016/j.sleep.2013.10.015</t>
  </si>
  <si>
    <t>An experimental framework for improved selection of binding proteins using SNAP display</t>
  </si>
  <si>
    <t>Journal of Immunological Methods</t>
  </si>
  <si>
    <t>10.1016/j.jim.2014.01.006</t>
  </si>
  <si>
    <t>Ink-jet printing of weakly elastic polymer solutions</t>
  </si>
  <si>
    <t>Journal of Non-Newtonian Fluid Mechanics</t>
  </si>
  <si>
    <t>10.1016/j.jnnfm.2014.01.002</t>
  </si>
  <si>
    <t>On the relevance of kinking to reversible hysteresis in MAX phases</t>
  </si>
  <si>
    <t>Acta Materialia</t>
  </si>
  <si>
    <t>10.1016/j.actamat.2014.01.045</t>
  </si>
  <si>
    <t>Constraining fault friction in oceanic lithosphere using the dip angles of newly-formed faults at outer rises</t>
  </si>
  <si>
    <t>10.1016/j.epsl.2014.02.024</t>
  </si>
  <si>
    <t>An explanation for the age independence of oceanic elastic thickness estimates from flexural profiles at subduction zones, and implications for continental rheology</t>
  </si>
  <si>
    <t>10.1016/j.epsl.2014.02.027</t>
  </si>
  <si>
    <t>Reconstructing the deep CO2 degassing behaviour of large basaltic fissure eruptions</t>
  </si>
  <si>
    <t>10.1016/j.epsl.2014.02.031</t>
  </si>
  <si>
    <t>The user-value of rural electrification: an analysis and adoption of existing models and theories</t>
  </si>
  <si>
    <t>Renewable and Sustainable Energy Reviews</t>
  </si>
  <si>
    <t>10.1016/j.rser.2014.03.005</t>
  </si>
  <si>
    <t>Elsevier</t>
  </si>
  <si>
    <t>Wiley</t>
  </si>
  <si>
    <t>Comparison and calibration of nonheating paleointensity methods : A case study using dusty olivine</t>
  </si>
  <si>
    <t>Geochemistry, Geophysics, Geosystems</t>
  </si>
  <si>
    <t>10.1002/ggge.20141</t>
  </si>
  <si>
    <t>Overcoming the limitations of fragment merging: rescuing a strained merged fragment series targeting Mycobacterium tuberculosis CYP121</t>
  </si>
  <si>
    <t>ChemMedChem</t>
  </si>
  <si>
    <t>10.1002/cmdc.201300219</t>
  </si>
  <si>
    <t>Direct measurements of densification rates in polar snow and the implications for altimetry</t>
  </si>
  <si>
    <t>Journal of Geophysical Research: Earth Surface</t>
  </si>
  <si>
    <t>10.1002/2013JF002898</t>
  </si>
  <si>
    <t>Unusual Acetylation–Elimination in the Formation of Tetronate Antibiotics</t>
  </si>
  <si>
    <t>Angewandte Chemie International Edition</t>
  </si>
  <si>
    <t>10.1111/cdev.12155</t>
  </si>
  <si>
    <t>Tissue transglutaminase mediates the pro-malignant effects of oncostatin M receptor over-expression in cervical squamous cell carcinoma</t>
  </si>
  <si>
    <t>Journal of Pathology</t>
  </si>
  <si>
    <t>10.1002/path.4222</t>
  </si>
  <si>
    <t>REED WARBLER HOSTS FINE-TUNE THEIR DEFENCES TO TRACK THREE DECADES OF CUCKOO DECLINE</t>
  </si>
  <si>
    <t>Evolution</t>
  </si>
  <si>
    <t>10.1111/evo.12213</t>
  </si>
  <si>
    <t>Early growth, dominance acquisition and lifetime reproductive success in male and female cooperative meerkats</t>
  </si>
  <si>
    <t>Ecology and Evolution</t>
  </si>
  <si>
    <t>10.1002/ece3.820</t>
  </si>
  <si>
    <t>Differential roles of the prefrontal cortical subregions and basolateral amygdala in compulsive cocaine seeking and relapse after voluntary abstinence in rats</t>
  </si>
  <si>
    <t>European Journal of Neuroscience</t>
  </si>
  <si>
    <t>10.1111/ejn.12289</t>
  </si>
  <si>
    <t>Perturbations to the IGF1 growth pathway and adult energy homeostasis following disruption of mouse chromosome 12 imprinting</t>
  </si>
  <si>
    <t>Acta Physiologica</t>
  </si>
  <si>
    <t>10.1111/apha.12160</t>
  </si>
  <si>
    <t>Scalable One-Step Assembly of an Inexpensive Photoelectrode for Water Oxidation by Deposition of a Ti- and Ni-Containing Molecular Precursor on Nanostructured WO3</t>
  </si>
  <si>
    <t>Chemistry - A European Journal</t>
  </si>
  <si>
    <t>10.1002/chem.201302641</t>
  </si>
  <si>
    <t>Photocatalytic Hydrogen Evolution with a Hydrogenase in a Mediator-Free System under High Levels of Oxygen</t>
  </si>
  <si>
    <t>10.1002/anie.201306214</t>
  </si>
  <si>
    <t>Maternal, social and abiotic environment effects on growth vary across life stages in a cooperative mammal</t>
  </si>
  <si>
    <t>Journal of Animal Ecology</t>
  </si>
  <si>
    <t>10.1111/1365-2656.12149</t>
  </si>
  <si>
    <t>Two-Dimensional Carrier Distribution in Top-Gate Polymer Field-Effect Transistors: Correlation between Width of Density of Localized States and Urbach Energy</t>
  </si>
  <si>
    <t>Advanced Materials</t>
  </si>
  <si>
    <t>10.1002/adma.201303060</t>
  </si>
  <si>
    <t>Subdivision Surfaces with Creases and Truncated Multiple Knot Lines</t>
  </si>
  <si>
    <t>Computer Graphics Forum</t>
  </si>
  <si>
    <t>10.1111/cgf.12258</t>
  </si>
  <si>
    <t>Cognitive components of a mathematical processing network in 9-year-old children</t>
  </si>
  <si>
    <t>Developmental Science</t>
  </si>
  <si>
    <t>10.1111/desc.12144</t>
  </si>
  <si>
    <t>Organic field-effect transistors – The path beyond amorphous silicon</t>
  </si>
  <si>
    <t>10.1002/adma.201304346</t>
  </si>
  <si>
    <t>Oncostatin M receptor is a novel therapeutic target in cervical squamous cell carcinoma</t>
  </si>
  <si>
    <t>10.1002/path.4305</t>
  </si>
  <si>
    <t>Comparing Distance Metrics For Rotation Using The k-Nearest Neighbours Algorithm For Entropy Estimation</t>
  </si>
  <si>
    <t>Journal of Computational Chemistry</t>
  </si>
  <si>
    <t>10.1002/jcc.23504</t>
  </si>
  <si>
    <t>Structural Effects in Lithiocuprate Chemistry: the Elucidation of Reactive Pentametallic Complexes</t>
  </si>
  <si>
    <t>10.1002/chem.201304824</t>
  </si>
  <si>
    <t>Total Synthesis of the Antimitotic Marine Macrolide (−)-Leiodermatolide</t>
  </si>
  <si>
    <t>10.1002/anie.201310164</t>
  </si>
  <si>
    <t>Conjugative transfer frequencies of mef(A) containing Tn1207.3 to macrolide susceptible Streptococcus pyogenes belonging to different emm types</t>
  </si>
  <si>
    <t>Letters in Applied Microbiology</t>
  </si>
  <si>
    <t>10.1111/lam.12213</t>
  </si>
  <si>
    <t>Are power calculations useful? A multicentre neuroimaging study</t>
  </si>
  <si>
    <t>Human Brain Mapping</t>
  </si>
  <si>
    <t>10.1002/hbm.22465</t>
  </si>
  <si>
    <t>Improved exciton dissociation at semiconducting polymer:ZnO donor:acceptor interfaces via nitrogen doping of ZnO</t>
  </si>
  <si>
    <t>Advanced Functional Materials</t>
  </si>
  <si>
    <t>10.1002/adfm.201303994</t>
  </si>
  <si>
    <t>In-Situ Switching from Barrier-Limited to Ohmic Anodes for Efficient Organic Optoelectronics</t>
  </si>
  <si>
    <t>10.1002/adfm.201303426</t>
  </si>
  <si>
    <t>Improved Open – Circuit Voltage in ZnO – PbSe Quantum Dot Solar Cells by Understanding and Reducing Losses Arising from the ZnO Conduction Band Tail</t>
  </si>
  <si>
    <t>Advanced Energy Materials</t>
  </si>
  <si>
    <t>10.1002/aenm.201301544</t>
  </si>
  <si>
    <t>Domain glass</t>
  </si>
  <si>
    <t>physica status solidi (b)</t>
  </si>
  <si>
    <t>10.1002/pssb.201350242</t>
  </si>
  <si>
    <t>Changes in diet, cardiovascular risk factors and modelled cardiovascular risk</t>
  </si>
  <si>
    <t>Diabetic Medicine</t>
  </si>
  <si>
    <t>10.1111/dme.12316</t>
  </si>
  <si>
    <t>A protocol for the sub-cellular fractionation of Saccharomyces cerevisiae using nitrogen cavitation and density gradient centrifugation</t>
  </si>
  <si>
    <t>Yeast</t>
  </si>
  <si>
    <t>10.1002/yea.3002</t>
  </si>
  <si>
    <t>ACS</t>
  </si>
  <si>
    <t>A Fully Unsupervised Compartment-on-demand Platform for Precise Nanolitre Assays of Time-Dependent Steady-state Enzyme Kinetics and Inhibition</t>
  </si>
  <si>
    <t>Analytical Chemistry</t>
  </si>
  <si>
    <t>10.1021/ac400480z</t>
  </si>
  <si>
    <t>Peptide Dendrimer/Lipid Hybrid Systems are Efficient DNA Transfection Reagents: Structure-Activity Relationships Highlight the Role of Charge Distribution Across Dendrimer Generations</t>
  </si>
  <si>
    <t>ACS Nano</t>
  </si>
  <si>
    <t>10.1021/nn400343z</t>
  </si>
  <si>
    <t>Total synthesis of aplyronine C</t>
  </si>
  <si>
    <t>Organic Letters</t>
  </si>
  <si>
    <t>10.1021/ol401327r</t>
  </si>
  <si>
    <t>Cation-Bridging Studied by Specular Neutron Reflection</t>
  </si>
  <si>
    <t>Langmuir</t>
  </si>
  <si>
    <t>10.1021/la400767u</t>
  </si>
  <si>
    <t>Single-molecule measurements of transient biomolecular complexes through microfluidic dilution</t>
  </si>
  <si>
    <t>Assessing the Accuracy of Inhomogeneous Fluid Solvation Theory In Predicting Hydration Free Energies Of Simple Solutes</t>
  </si>
  <si>
    <t>Journal of Physical Chemistry B</t>
  </si>
  <si>
    <t>10.1021/jp4042233</t>
  </si>
  <si>
    <t>Quantum Effects in the Diffusion of Hydrogen on Ru(0001)</t>
  </si>
  <si>
    <t>Journal of Physical Chemistry Letters</t>
  </si>
  <si>
    <t>10.1021/jz400622v</t>
  </si>
  <si>
    <t>Designing Climate Change Mitigation Plans That Add Up</t>
  </si>
  <si>
    <t>Environmental Science and Technology</t>
  </si>
  <si>
    <t>10.1021/es400399h</t>
  </si>
  <si>
    <t>Multimeric complexes between ankyrin repeat and SOCS-box protein 9 (ASB9), ElonginBC and Cullin 5: insights into the structure and assembly of ECS-type Cullin-RING E3 ubiquitin ligases</t>
  </si>
  <si>
    <t>Biochemistry</t>
  </si>
  <si>
    <t>10.1021/bi400758h</t>
  </si>
  <si>
    <t>A single gD glycoprotein can mediate infection by Herpes Simplex virus</t>
  </si>
  <si>
    <t>Journal of the American Chemical Society</t>
  </si>
  <si>
    <t>10.1021/ja4038406</t>
  </si>
  <si>
    <t>Introducing Carbon Diffusion Barriers for Uniform,High Quality Graphene Growth from Solid Sources</t>
  </si>
  <si>
    <t>Nano Letters</t>
  </si>
  <si>
    <t>10.1021/nl401601x</t>
  </si>
  <si>
    <t>Observing graphene grow: Catalyst-graphene interactions during scalable graphene growth on polycrystalline copper</t>
  </si>
  <si>
    <t>10.1021/nl4023572</t>
  </si>
  <si>
    <t>Combining Solvent Thermodynamic Profiles with Functionality Maps of the Hsp90 Binding Site to Predict the Displacement of Water Molecules</t>
  </si>
  <si>
    <t>Journal of Chemical Information and Modeling</t>
  </si>
  <si>
    <t>10.1021/ci4003409</t>
  </si>
  <si>
    <t>Engineering Folding Dynamics from Two-State to Downhill: Application to λ-Repressor</t>
  </si>
  <si>
    <t>10.1021/jp405904g</t>
  </si>
  <si>
    <t>Hexadecylamine Adsorption at the Iron Oxide-Oil Interface</t>
  </si>
  <si>
    <t>10.1021/la4018147</t>
  </si>
  <si>
    <t>Ca-doping of BiFeO3: the role of strain in determining coupling between ferroelectric displacements, magnetic moments, octahedral tilting and oxygen vacancy ordering</t>
  </si>
  <si>
    <t>Chemistry of Materials</t>
  </si>
  <si>
    <t>10.1021/cm402962q</t>
  </si>
  <si>
    <t>Is NMR fragment screening fine-tuned to assess druggability of protein-protein interactions?</t>
  </si>
  <si>
    <t>ACS Medicinal Chemistry Letters</t>
  </si>
  <si>
    <t>10.1021/ml400296c</t>
  </si>
  <si>
    <t>In-situ SERS monitoring of photochemistry within a nano-junction reactor</t>
  </si>
  <si>
    <t>10.1021/nl403164c</t>
  </si>
  <si>
    <t>Electrokinetic assembly of one-dimensional nanoparticle chains with cucurbit[7]uril controlled sub-nanometer junctions</t>
  </si>
  <si>
    <t>10.1021/nl403224q</t>
  </si>
  <si>
    <t>Covalent Immobilization of Oriented Photosystem II on a Nanostructured Electrode for Solar Water Oxidation</t>
  </si>
  <si>
    <t>10.1021/ja404699h</t>
  </si>
  <si>
    <t>Combined diffraction and DFT calculations of halogen bonded co-crystal monolayers</t>
  </si>
  <si>
    <t>10.1021/la402910a</t>
  </si>
  <si>
    <t>Adapting data processing to compare model and experiment accurately: a discrete element model and magnetic resonance measurements of a 3D cylindrical fluidized bed</t>
  </si>
  <si>
    <t>Industrial &amp; Engineering Chemistry Research</t>
  </si>
  <si>
    <t>10.1021/ie401896x</t>
  </si>
  <si>
    <t>Monitoring the electrochemical processes in the lithium-air battery by solid state NMR spectroscopy</t>
  </si>
  <si>
    <t>Journal of Physical Chemistry C</t>
  </si>
  <si>
    <t>10.1021/jp410429k</t>
  </si>
  <si>
    <t>Targeting low-druggability bromodomains: Fragment based screening and inhibitor design against the BAZ2B bromodomain</t>
  </si>
  <si>
    <t>Journal of Medicinal Chemistry</t>
  </si>
  <si>
    <t>10.1021/jm401582c</t>
  </si>
  <si>
    <t>Direct Observation of Heterogeneous Amyloid Fibril Growth Kinetics via Two-Color Super-Resolution Microscopy</t>
  </si>
  <si>
    <t>10.1021/nl4041093</t>
  </si>
  <si>
    <t>A versatile photocatalytic system for H2 Generation in water based on an efficient DuBois-type Nickel catalyst</t>
  </si>
  <si>
    <t>10.1021/ja410592d</t>
  </si>
  <si>
    <t>One in a million: flow cytometric sorting of single cell-lysate assays in monodisperse picolitre double emulsion droplets for directed evolution</t>
  </si>
  <si>
    <t>10.1021/ac403585p</t>
  </si>
  <si>
    <t>Ultrafast Charge and Energy Transfer Dynamics in Conjugated Polymer: Cadmium Selenide Nanocrystal Blends</t>
  </si>
  <si>
    <t>10.1021/nn405978f</t>
  </si>
  <si>
    <t>Phase Transitions in Zeolitic Imidazolate Framework 7: the Im-portance of Framework Flexibility and Guest-Induced Instability</t>
  </si>
  <si>
    <t>10.1021/cm500407f</t>
  </si>
  <si>
    <t>Publisher</t>
  </si>
  <si>
    <t>Article</t>
  </si>
  <si>
    <t>Amount paid on APC (incl. VAT)</t>
  </si>
  <si>
    <t>AIP</t>
  </si>
  <si>
    <t>Alloy content determination of fully strained and partially relaxed semi-polar group III-nitrides by x-ray diffraction</t>
  </si>
  <si>
    <t>Journal of Applied Physics</t>
  </si>
  <si>
    <t>Cryogenic on-chip multiplexer for the study of quantum transport in 256 split-gate devices</t>
  </si>
  <si>
    <t>Applied Physics Letters</t>
  </si>
  <si>
    <t>Wavelength limits for InGaN quantum wells on GaN</t>
  </si>
  <si>
    <t>A simple model for thermal management in solenoids</t>
  </si>
  <si>
    <t>Review of Scientific Instruments</t>
  </si>
  <si>
    <t>Triplet Diffusion in Singlet Exciton Fission Sensitized Pentacene Solar Cells</t>
  </si>
  <si>
    <t>Polar precursor ordering in BaTiO3 detected by resonant piezoelectric spectroscopy</t>
  </si>
  <si>
    <t>10.1063/1.4817422</t>
  </si>
  <si>
    <t>10.1063/1.4811376</t>
  </si>
  <si>
    <t>10.1063/1.4811560</t>
  </si>
  <si>
    <t>10.1063/1.4832041</t>
  </si>
  <si>
    <t>10.1063/1.4824420</t>
  </si>
  <si>
    <t>10.1063/1.4823576</t>
  </si>
  <si>
    <t>American Psychological Association</t>
  </si>
  <si>
    <t>Executive functions are employed to process episodic and relational memories in children with Autism Spectrum Disorders</t>
  </si>
  <si>
    <t>Neuropsychology</t>
  </si>
  <si>
    <t xml:space="preserve"> 10.1037/a0034492</t>
  </si>
  <si>
    <t>ASBMB</t>
  </si>
  <si>
    <t>Transcription Factor Reb1p Regulates DGK1-encoded Diacylglycerol Kinase and Lipid Metabolism in Saccharomyces cerevisiae</t>
  </si>
  <si>
    <t>Journal of Biological Chemistry</t>
  </si>
  <si>
    <t>Extracellular Monomeric Tau Protein is Sufficient to Initiate the Spread of Tau Protein Pathology</t>
  </si>
  <si>
    <t>Distinct roles of the phosphatidate phosphatases lipin 1 and 2 during adipogenesis and lipid droplet biogenesis in 3T3-L1 cells</t>
  </si>
  <si>
    <t>A novel family of human lymphocyte antigen class II receptors may have its origin in archaic human species</t>
  </si>
  <si>
    <t>10.1074/jbc.M113.507392</t>
  </si>
  <si>
    <t>10.1074/jbc.M113.515445</t>
  </si>
  <si>
    <t>10.1074/jbc.M113.488445</t>
  </si>
  <si>
    <t>10.1074/jbc.M113.515767</t>
  </si>
  <si>
    <t>ASCE</t>
  </si>
  <si>
    <t>Analysis of Structural Health Monitoring Data from Hammersmith Flyover</t>
  </si>
  <si>
    <t>Journal of Bridge Engineering</t>
  </si>
  <si>
    <t>10.1061/(ASCE)BE.1943-5592.0000587</t>
  </si>
  <si>
    <t>ASM</t>
  </si>
  <si>
    <t>Nuclear-cytoplasmic partitioning of the Cucumber mosaic virus 2b protein determines the balance between its roles as a virulence determinant and RNA silencing suppressor</t>
  </si>
  <si>
    <t>Journal of Virology</t>
  </si>
  <si>
    <t xml:space="preserve">10.1128/JVI.00284-14 </t>
  </si>
  <si>
    <t>Association for Computing Machinery</t>
  </si>
  <si>
    <t>Degree Lower Bounds of Tower-Type for Approximating Formulas with Parity Quantifiers</t>
  </si>
  <si>
    <t>ACM Transactions on Computational Logic</t>
  </si>
  <si>
    <t>10.1145/2559948</t>
  </si>
  <si>
    <t>BioMed Central</t>
  </si>
  <si>
    <t>Creating ‘obesogenic realities’; do our methodological choices make a difference when measuring the food environment?</t>
  </si>
  <si>
    <t>International Journal of Health Geographics</t>
  </si>
  <si>
    <t>A single mutation in the core domain of the lac repressor reduces leakiness</t>
  </si>
  <si>
    <t>Microbial Cell Factories</t>
  </si>
  <si>
    <t>More of the same or a change of scenery? An observational study of variety and frequency of physical activity in British children</t>
  </si>
  <si>
    <t>BMC Public Health</t>
  </si>
  <si>
    <t>What determines the self-rated health of older individuals with stroke compared to other older individuals? A cross-sectional analysis of the Medical Research Council Cognitive Function and Aging Study</t>
  </si>
  <si>
    <t>BMC Geriatrics</t>
  </si>
  <si>
    <t>Maternal awareness of young children's physical activity: levels and cross-sectional correlates of overestimation</t>
  </si>
  <si>
    <t>Magnetic resonance imaging of a randomized controlled trial investigating predictors of recovery following psychological treatment in adolescents with moderate to severe unipolar depression: study protocol for Magnetic Resonance - Improving Mood with Psychoanalytic and Cognitive Therapies (MR-IMPACT)</t>
  </si>
  <si>
    <t>BMC Psychiatry</t>
  </si>
  <si>
    <t>The Drosophila anatomy ontology</t>
  </si>
  <si>
    <t>Journal of Biomedical Semantics</t>
  </si>
  <si>
    <t>An analysis of segmentation dynamics throughout embryogenesis in the centipede Strigamia maritima</t>
  </si>
  <si>
    <t>BMC Biology</t>
  </si>
  <si>
    <t>Socioeconomic status, financial hardship and measured obesity in older adults: a cross-sectional study of the EPIC-Norfolk cohort</t>
  </si>
  <si>
    <t>Children’s sedentary behaviour: Descriptive epidemiology and associations with objectively-measured sedentary time.</t>
  </si>
  <si>
    <t>How do couples influence each other’s physical activity behaviours in retirement? An exploratory qualitative study</t>
  </si>
  <si>
    <t>The role of Dichaete in transcriptional regulation during Drosophila embryonic development</t>
  </si>
  <si>
    <t>BMC Genomics</t>
  </si>
  <si>
    <t>Bedroom media, sedentary time and screen-time in children: A longitudinal analysis</t>
  </si>
  <si>
    <t>International Journal of Behavioral Nutrition and Physical Activity</t>
  </si>
  <si>
    <t>Objectively measured physical activity in four-year-old British children: A cross-sectional analysis of activity patterns segmented across the day</t>
  </si>
  <si>
    <t>Thrifty metabolic programming in rats is induced by both maternal and undernutritional and post natal leptin treatment, but masked in the presence of both: implications for models of developmental programming</t>
  </si>
  <si>
    <t>How well do modelled routes to school record the environments children are exposed to? A cross-sectional comparison of GIS-modelled and GPS-measured routes to school</t>
  </si>
  <si>
    <t>Combined influence of epoch length, cut-point and bout duration on accelerometry-derived physical activity</t>
  </si>
  <si>
    <t>Levels and patterns of objectively-measured physical activity volume and intensity distribution in UK adolescents: the ROOTS study</t>
  </si>
  <si>
    <t>BioMed Genomics</t>
  </si>
  <si>
    <t>10.1186/1476-072X-12-33</t>
  </si>
  <si>
    <t>10.1186/1475-2859-12-67</t>
  </si>
  <si>
    <t>10.1186/1471-2458-13-761</t>
  </si>
  <si>
    <t>10.1186/1471-2318-13-85</t>
  </si>
  <si>
    <t>10.1186/1471-2458-13-924</t>
  </si>
  <si>
    <t>10.1186/1471-244X-13-247</t>
  </si>
  <si>
    <t>10.1186/2041-1480-4-32</t>
  </si>
  <si>
    <t>10.1186/1741-7007-11-112</t>
  </si>
  <si>
    <t>10.1186/1471-2458-13-1039</t>
  </si>
  <si>
    <t>10.1186/1471-2458-13-1092</t>
  </si>
  <si>
    <t>10.1186/1471-2458-13-1197</t>
  </si>
  <si>
    <t>10.1186/1471-2164-14-861</t>
  </si>
  <si>
    <t>10.1186/1479-5868-11-1</t>
  </si>
  <si>
    <t>10.1186/1471-2164-15-49</t>
  </si>
  <si>
    <t>10.1186/1479-5868-11-34</t>
  </si>
  <si>
    <t>10.1186/1479-5868-11-23</t>
  </si>
  <si>
    <t>10.1186/1471-2164-14-744</t>
  </si>
  <si>
    <t>What do adolescents want in order to become more active?</t>
  </si>
  <si>
    <t>10.1186/1471-2458-13-718</t>
  </si>
  <si>
    <t>BMJ Group</t>
  </si>
  <si>
    <t>Transient neurological symptoms in the older population: Report of a prospective cohort study - the Medical Research Council Cognitive Function and Ageing (CFAS) Study</t>
  </si>
  <si>
    <t>BMJ Open</t>
  </si>
  <si>
    <t>Area deprivation, individual socioeconomic status and low vision</t>
  </si>
  <si>
    <t>Journal of Epidemiology and Community Health</t>
  </si>
  <si>
    <t>The association of cycling with all-cause, cardiovascular and cancer mortality: findings from the population based EPIC-Norfolk cohort</t>
  </si>
  <si>
    <t>Change in objectively measured physical activity during the transition to adolescence</t>
  </si>
  <si>
    <t>British Journal of Sports Medicine</t>
  </si>
  <si>
    <t>Visual acuity, self-reported vision and falls in the EPIC-Norfolk Eye study.</t>
  </si>
  <si>
    <t>British Journal of Ophthalmology</t>
  </si>
  <si>
    <t>Changes in household, transport and recreational physical activity and television viewing time across the transition to retirement: longitudinal evidence from the EPIC-Norfolk cohort</t>
  </si>
  <si>
    <t>Journal of Epidemiology &amp; Community Health</t>
  </si>
  <si>
    <t xml:space="preserve">10.1136/bmjopen-2013-003195 </t>
  </si>
  <si>
    <t xml:space="preserve">10.1136/jech-2013-203265 </t>
  </si>
  <si>
    <t xml:space="preserve">10.1136/bmjopen-2013-003797 </t>
  </si>
  <si>
    <t xml:space="preserve">10.1136/bjsports-2013-093190 </t>
  </si>
  <si>
    <t xml:space="preserve">10.1136/bjophthalmol-2013-304179 </t>
  </si>
  <si>
    <t xml:space="preserve">10.1136/jech-2013-203225 </t>
  </si>
  <si>
    <t>CUP</t>
  </si>
  <si>
    <t>Empirical analysis of legal institutions and institutional change: multiple-methods approaches and their application to corporate governance research</t>
  </si>
  <si>
    <t>Journal of Institutional Economics</t>
  </si>
  <si>
    <t>10.1017/S1744137413000349</t>
  </si>
  <si>
    <t>EGU</t>
  </si>
  <si>
    <t>Modelling the impact of megacities on local, regional and global tropospheric ozone and the deposition of nitrogen species</t>
  </si>
  <si>
    <t>Atmospheric Chemistry and Physics Discussions</t>
  </si>
  <si>
    <t>Estimates of tropical bromoform emissions using an inversion method</t>
  </si>
  <si>
    <t>Representing ozone extremes in European megacities: the importance of resolution in a global chemistry climate model</t>
  </si>
  <si>
    <t>High-resolution modelling of the seasonal evolution of surface water storage on the Greenland Ice Sheet</t>
  </si>
  <si>
    <t>Cryosphere Discussions</t>
  </si>
  <si>
    <t>10.5194/acpd-13-17675-2013</t>
  </si>
  <si>
    <t>10.5194/acpd-13-20463-2013</t>
  </si>
  <si>
    <t>10.5194/acpd-13-27423-2013</t>
  </si>
  <si>
    <t>10.5194/tcd-7-6143-2013</t>
  </si>
  <si>
    <t>FASEB</t>
  </si>
  <si>
    <t>Maternal diet amplifies the hepatic aging trajectory of Cidea in male mice and leads to the development of fatty liver</t>
  </si>
  <si>
    <t>FASEB Journal</t>
  </si>
  <si>
    <t xml:space="preserve">10.1096/fj.13-242727 </t>
  </si>
  <si>
    <t>10.1096/fj.13-231084</t>
  </si>
  <si>
    <t>Frontiers</t>
  </si>
  <si>
    <t>Social modulation of decision-making: a cross-species review</t>
  </si>
  <si>
    <t>Frontiers in Human Neuroscience</t>
  </si>
  <si>
    <t>The effects of transcription factor competition on gene regulation</t>
  </si>
  <si>
    <t>Frontiers in Systems Biology</t>
  </si>
  <si>
    <t>Opioidergic and Dopaminergic Manipulation of Gambling Tendencies</t>
  </si>
  <si>
    <t>Frontiers in Behavioral Neuroscience</t>
  </si>
  <si>
    <t>Neural Entrainment to Rhythmic Speech in Children with Developmental Dyslexia</t>
  </si>
  <si>
    <t>Does kisspeptin signaling have a role in the testes?</t>
  </si>
  <si>
    <t>Frontiers in Endocrinology</t>
  </si>
  <si>
    <t>Impaired extraction of speech rhythm from temporal modulation patterns in speech in developmental dyslexia</t>
  </si>
  <si>
    <t>A single GABAergic neuron mediates feedback of odor-evoked signals in the mushroom body of larval Drosophila</t>
  </si>
  <si>
    <t>Frontiers in Neural Circuits</t>
  </si>
  <si>
    <t>10.3389/fnhum.2013.00301</t>
  </si>
  <si>
    <t>10.3389/fgene.2013.00197</t>
  </si>
  <si>
    <t xml:space="preserve">10.3389/fnbeh.2013.00138 </t>
  </si>
  <si>
    <t>10.3389/fnhum.2013.00777</t>
  </si>
  <si>
    <t xml:space="preserve">10.3389/fendo.2013.00198 </t>
  </si>
  <si>
    <t>10.3389/fnhum.2014.00096</t>
  </si>
  <si>
    <t xml:space="preserve">10.3389/fncir.2014.00035 </t>
  </si>
  <si>
    <t>Geological Society of America</t>
  </si>
  <si>
    <t>Abrupt weakening of the summer monsoon in northwest India ~4100 years ago</t>
  </si>
  <si>
    <t>Geology</t>
  </si>
  <si>
    <t>10.1130/G35236.1</t>
  </si>
  <si>
    <t>Characterising food environment exposure at home, at work, and along commuting journeys using data on adults in the UK</t>
  </si>
  <si>
    <t>International Society of Behavioral Nutrition and Physical Activity/Biomed central</t>
  </si>
  <si>
    <t>10.1186/1479-5868-10-85</t>
  </si>
  <si>
    <t>IOPScience</t>
  </si>
  <si>
    <t>10.1088/0957-4484/24/30/305301</t>
  </si>
  <si>
    <t>Fabricating large-area metallic woodpile photonic crystals using stacking and rolling</t>
  </si>
  <si>
    <t>Nanotechnology</t>
  </si>
  <si>
    <t>Adult rat retinal ganglion cells and glia can be printed by piezoelectric inkjet printing</t>
  </si>
  <si>
    <t>Biofabrication</t>
  </si>
  <si>
    <t>10.1088/1758-5082/6/1/015001</t>
  </si>
  <si>
    <t>Resonant ultrasonic spectroscopy and resonant piezoelectric spectroscopy in ferroelastic lead phosphate, Pb3(PO4)2</t>
  </si>
  <si>
    <t>Journal of Physics: Condensed Matter</t>
  </si>
  <si>
    <t>10.1088/0953-8984/25/46/465401</t>
  </si>
  <si>
    <t>Elastic anomalies associated with structural and magnetic phase transitions in single crystal hexagonal YMnO3</t>
  </si>
  <si>
    <t>10.1088/0953-8984/26/4/045901</t>
  </si>
  <si>
    <t>Synthesising evidence for equity impacts of population-based physical activity interventions: a pilot study</t>
  </si>
  <si>
    <t>International Society for Behavioural Nutrition and Physical Activity</t>
  </si>
  <si>
    <t>ISBNPA/Biomed Central</t>
  </si>
  <si>
    <t>10.1186/1479-5868-10-76</t>
  </si>
  <si>
    <t>Maney</t>
  </si>
  <si>
    <t>Material needs for turbine sealing at high temperature</t>
  </si>
  <si>
    <t>Materials Science and Technology</t>
  </si>
  <si>
    <t>10.1179/1743284714Y.0000000527</t>
  </si>
  <si>
    <t>Mary Ann Liebert, Inc. publishers</t>
  </si>
  <si>
    <t>Lactate uptake by the injured human brain - evidence from an arterio-venous gradient and cerebral microdialysis study</t>
  </si>
  <si>
    <t>Journal of Neurotrauma</t>
  </si>
  <si>
    <t>Oral coenzyme Q10 supplementation does not prevent cardiac alterations during a high altitude trek to Everest Base Camp</t>
  </si>
  <si>
    <t>High Altitude Medicine and Biology</t>
  </si>
  <si>
    <t>10.1089/neu.2013.2947</t>
  </si>
  <si>
    <t>10.1089/ham.2013.1053</t>
  </si>
  <si>
    <t>MDPI</t>
  </si>
  <si>
    <t>What do we need to know to enhance the environmental sustainability of agricultural production? A prioritisation of knowledge needs for the UK food system</t>
  </si>
  <si>
    <t>Sustainability</t>
  </si>
  <si>
    <t>Monodisperse w/o/w double emulsion droplets as uniform compartments for high-throughput analysis via flow cytometry</t>
  </si>
  <si>
    <t>Micromachines</t>
  </si>
  <si>
    <t>10.3390/su5073095</t>
  </si>
  <si>
    <t>10.3390/mi4040402</t>
  </si>
  <si>
    <t>NPG</t>
  </si>
  <si>
    <t>Identification of novel modifiers of Aβ toxicity by transcriptomic analysis in the fruitfly</t>
  </si>
  <si>
    <t>Scientific Reports</t>
  </si>
  <si>
    <t>Serum levels of mature microRNAs in DICER1-mutated pleuropulmonary blastoma</t>
  </si>
  <si>
    <t>Oncogenesis</t>
  </si>
  <si>
    <t>10.1038/srep03512</t>
  </si>
  <si>
    <t>10.1038/oncsis.2014.1</t>
  </si>
  <si>
    <t>OUP</t>
  </si>
  <si>
    <t>Triggering of microearthquakes in Iceland by volatiles released from a dyke intrusion</t>
  </si>
  <si>
    <t>Geophysical Journal International</t>
  </si>
  <si>
    <t>Crystal-Melt Relationships and the Record of Deep Mixing and Crystallisation in the AD 1783 Laki Eruption, Iceland</t>
  </si>
  <si>
    <t>Journal of Petrology</t>
  </si>
  <si>
    <t>TIMBAL v2: Update of a database holding small molecules modulating protein-protein interactions</t>
  </si>
  <si>
    <t>Database</t>
  </si>
  <si>
    <t>Extreme-mass-ratio-bursts from extragalactic sources</t>
  </si>
  <si>
    <t>Monthly Notices of the Royal Astronomical Society</t>
  </si>
  <si>
    <t>Biological sex affects the neurobiology of autism</t>
  </si>
  <si>
    <t>Brain</t>
  </si>
  <si>
    <t>Disequilibrium dihedral angles in layered intrusions: a microstructural record of fractionation</t>
  </si>
  <si>
    <t>In Vitro Affinity Screening of Protein and Peptide Binders by Megavalent Bead Surface Display (BeSD)</t>
  </si>
  <si>
    <t>Protein Engineering, Design and Selection</t>
  </si>
  <si>
    <t>Proteins that contain a functional Z-DNA binding domain localize to cytoplasmic stress granules</t>
  </si>
  <si>
    <t>Nucleic Acids Research</t>
  </si>
  <si>
    <t>The Demand and Supply of External Finance for Innovative Firms</t>
  </si>
  <si>
    <t>Industrial and Corporate Change</t>
  </si>
  <si>
    <t>Longitudinal association of C-reactive protein and lung function over 13 years: the EPIC-Norfolk study</t>
  </si>
  <si>
    <t>American Journal of Epidemiology</t>
  </si>
  <si>
    <t>Risk-Sensitive Decision-Making in Patients with Posterior Parietal and Ventromedial Prefrontal Cortex Injury</t>
  </si>
  <si>
    <t>Cerebral Cortex</t>
  </si>
  <si>
    <t>Coalescence Microseismic Mapping</t>
  </si>
  <si>
    <t>Expectations for extreme-mass-ratio bursts from the Galactic Centre</t>
  </si>
  <si>
    <t>MNRAS</t>
  </si>
  <si>
    <t>The 11 August 2012 Ahar earthquakes: consequences for tectonics and earthquake hazard in the Turkish-Iranian Plateau</t>
  </si>
  <si>
    <t>Prevalence and properties of mecC methicillin-resistant Staphylococcus aureus (MRSA) in bovine bulk tank milk in Great Britain</t>
  </si>
  <si>
    <t>Journal of Antimicrobial Chemotherapy</t>
  </si>
  <si>
    <t>Novel mutations in penicillin-binding protein genes in clinical Staphylococcus aureus isolates that are methicillin-resistant on susceptibility testing but lack the mec gene</t>
  </si>
  <si>
    <t>A positron emission tomography study of nigro-striatal dopaminergic mechanisms underlying attention:
implications for ADHD and its treatment</t>
  </si>
  <si>
    <t>Constraining fault friction by re-examining earthquake nodal plane dips</t>
  </si>
  <si>
    <t>Over-adjustment in regression analyses: considerations when evaluating relationships between body mass index, muscle strength and body size</t>
  </si>
  <si>
    <t>Journals of Gerontology, Series A</t>
  </si>
  <si>
    <t>Prevalence and characterisation of human mecC MRSA isolates in England</t>
  </si>
  <si>
    <t>A novel hybrid SCCmec-mecC region in Staphyloccus sciuri</t>
  </si>
  <si>
    <t>Imaging the lithosphere beneath NE Tibet: Teleseismic P- and S- body wave tomography incorporating surface wave starting models</t>
  </si>
  <si>
    <t>Mass-spectrometry based spatial proteomics data analysis using pRoloc and pRolocdata</t>
  </si>
  <si>
    <t>Bioinformatics</t>
  </si>
  <si>
    <t>Rapid single colony whole-genome sequencing of bacterial pathogens</t>
  </si>
  <si>
    <t>The alpha isoform of topoisomerase II is required for hypercompaction of mitotic chromosomes in human cells</t>
  </si>
  <si>
    <t>Physical constraints determine the logic of bacterial promoter architectures</t>
  </si>
  <si>
    <t>A reassessment of outer-rise seismicity and its implications for the mechanics of oceanic lithosphere</t>
  </si>
  <si>
    <t>Postseismic afterslip thirty years after the 1978 Tabas-e-Golshan (Iran) earthquake: observations and implications for the geological evolution of thrust belts</t>
  </si>
  <si>
    <t>Daytime napping and the risk of all-cause and cause-specific mortality: a 13-year follow up of a British population</t>
  </si>
  <si>
    <t>10.1093/gji/ggt184</t>
  </si>
  <si>
    <t>10.1093/petrology/egt027</t>
  </si>
  <si>
    <t>10.1093/database/bat039</t>
  </si>
  <si>
    <t>10.1093/mnras/stt990</t>
  </si>
  <si>
    <t>10.1093/brain/awt216</t>
  </si>
  <si>
    <t>10.1093/petrology/egt041</t>
  </si>
  <si>
    <t>10.1093/protein/gzt039</t>
  </si>
  <si>
    <t>10.1093/nar/gkt750</t>
  </si>
  <si>
    <t>10.1093/icc/dtt020</t>
  </si>
  <si>
    <t>10.1093/aje/kwt208</t>
  </si>
  <si>
    <t>10.1093/cercor/bht197</t>
  </si>
  <si>
    <t>10.1093/gji/ggt331</t>
  </si>
  <si>
    <t>10.1093/mnras/stt1543</t>
  </si>
  <si>
    <t>10.1093/gji/ggt379</t>
  </si>
  <si>
    <t>10.1093/jac/dkt417</t>
  </si>
  <si>
    <t>10.1093/jac/dkt418</t>
  </si>
  <si>
    <t>10.1093/brain/awt263</t>
  </si>
  <si>
    <t>10.1093/gji/ggt427</t>
  </si>
  <si>
    <t>10.1093/gerona/glt186</t>
  </si>
  <si>
    <t>10.1093/jac/dkt462</t>
  </si>
  <si>
    <t>10.1093/jac/dkt452</t>
  </si>
  <si>
    <t>10.1093/gji/ggt476</t>
  </si>
  <si>
    <t>10.1093/bioinformatics/btu013</t>
  </si>
  <si>
    <t>10.1093/jac/dkt494</t>
  </si>
  <si>
    <t>10.1093/nar/gku076</t>
  </si>
  <si>
    <t>10.1093/nar/gku078</t>
  </si>
  <si>
    <t>10.1093/gji/ggu013</t>
  </si>
  <si>
    <t>10.1093/gji/ggu023</t>
  </si>
  <si>
    <t>PLoS</t>
  </si>
  <si>
    <t>Incidence and characterisation of methicillin-resistant Staphylococcus aureus (MRSA) from nasal colonisation in participants attending a cattle veterinary conference in the UK</t>
  </si>
  <si>
    <t>PLoS ONE</t>
  </si>
  <si>
    <t>Functionally different pads on the same foot allow control of attachment: stick insects have load-sensitive “heel” pads for friction and shear-sensitive “toe” pads for adhesion</t>
  </si>
  <si>
    <t>Making sense of a new transport system: an ethnographic study of the Cambridgeshire Guided Busway</t>
  </si>
  <si>
    <t>Regulation of RNA-Dependent RNA Polymerase 1 and Isochorismate Synthase Gene Expression in Arabidopsis</t>
  </si>
  <si>
    <t>The influence of transcription factor competition on the relationship between occupancy and affinity</t>
  </si>
  <si>
    <t>Human cytomegalovirus latency-associated proteins elicit immune-suppressive IL-10 producing CD4+ T cells</t>
  </si>
  <si>
    <t>PLoS Pathogens</t>
  </si>
  <si>
    <t>Genome-wide and cell-specific epigenetic analysis challenges the role of Polycomb in Drosophila spermatogenesis</t>
  </si>
  <si>
    <t>PLoS Genetics</t>
  </si>
  <si>
    <t>Evolution of chloroplast transcript processing in Plasmodium and its chromerid algal relatives</t>
  </si>
  <si>
    <t>The development of the mental representation of fraction magnitude</t>
  </si>
  <si>
    <t>A trio of viral proteins tunes aphid-plant interactions in Arabidopsis thaliana</t>
  </si>
  <si>
    <t>Neuregulin and BDNF induce a switch to NMDA receptor dependent myelination by oligodendrocytes</t>
  </si>
  <si>
    <t>PLoS Biology</t>
  </si>
  <si>
    <t>Comparison of the EPIC Physical Activity Questionnaire with combined heart rate and movement sensing in a nationally representative sample of older British adults</t>
  </si>
  <si>
    <t>Physical activity maintenance in the transition to adolescence: a longitudinal study of the roles of sport and lifestyle activities in British youth</t>
  </si>
  <si>
    <t>The Indole Pulse: A new perspective on indole signalling in Escherichia coli</t>
  </si>
  <si>
    <t>10.1371/journal.pone.0068463</t>
  </si>
  <si>
    <t>10.1371/journal.pone.0081943</t>
  </si>
  <si>
    <t>10.1371/journal.pone.0069254</t>
  </si>
  <si>
    <t>10.1371/journal.pone.0066530</t>
  </si>
  <si>
    <t>10.1371/journal.pone.0073714</t>
  </si>
  <si>
    <t>10.1371/journal.ppat.1003635</t>
  </si>
  <si>
    <t>10.1371/journal.pgen.1003842</t>
  </si>
  <si>
    <t>10.1371/journal.pgen.1004008</t>
  </si>
  <si>
    <t>10.1371/journal.pone.0080016</t>
  </si>
  <si>
    <t>10.1371/journal.pone.0083066</t>
  </si>
  <si>
    <t>10.1371/journal.pbio.1001743</t>
  </si>
  <si>
    <t>10.1371/journal.pone.0087085</t>
  </si>
  <si>
    <t>10.1371/journal.pone.0089028</t>
  </si>
  <si>
    <t>PNAS</t>
  </si>
  <si>
    <t xml:space="preserve">Structural basis of Vps33A recruitment to the human HOPS complex by Vps16 </t>
  </si>
  <si>
    <t>Proceedings of the National Academy of Sciences</t>
  </si>
  <si>
    <t>10.1073/pnas.1307074110</t>
  </si>
  <si>
    <t>Portland Press</t>
  </si>
  <si>
    <t>Evolutionary conserved structural changes in phosphatidylinositol 5-phosphate 4-kinase (PI5P4K) isoforms are responsible for differences in enzyme activity and localisation</t>
  </si>
  <si>
    <t>Biochemical Journal</t>
  </si>
  <si>
    <t>Royal College of General Practitioners</t>
  </si>
  <si>
    <t>Change in cardiovascular risk factors following early diagnosis of type 2 diabetes</t>
  </si>
  <si>
    <t>British Journal of General Practice</t>
  </si>
  <si>
    <t>Royal Society Publishing</t>
  </si>
  <si>
    <t>Analysing photonic structures in plants</t>
  </si>
  <si>
    <t>Journal of the Royal Society Interface</t>
  </si>
  <si>
    <t>Social competition and selection in males and females</t>
  </si>
  <si>
    <t>Philosophical transactions of the Royal Society of London. Series B, Biological sciences</t>
  </si>
  <si>
    <t>Direct visualisation of carbon dioxide adsorption in gate-opening zeolitic imidazolate framework ZIF-7</t>
  </si>
  <si>
    <t>Journal of Materials Chemistry A</t>
  </si>
  <si>
    <t>GluN2A and GluN2B subunit-containing NMDA receptors in hippocampal plasticity</t>
  </si>
  <si>
    <t>Surface contact and design of fibrillar ‘friction pads’ in stick insects (Carausius morosus): mechanisms for large friction coefficients and negligible adhesion</t>
  </si>
  <si>
    <t>Can male Eurasian jays disengage from their own current desire to feed the female what she wants?</t>
  </si>
  <si>
    <t>Biology Letters</t>
  </si>
  <si>
    <t>10.1098/rsif.2013.0394</t>
  </si>
  <si>
    <t>10.1098/rstb.2013.0074</t>
  </si>
  <si>
    <t>10.1039/C3TA13981F</t>
  </si>
  <si>
    <t xml:space="preserve">10.1098/rstb.2013.0163 </t>
  </si>
  <si>
    <t xml:space="preserve"> 10.1098/​rsif.2014.0034 </t>
  </si>
  <si>
    <t xml:space="preserve">10.1098/rsbl.2014.0042 </t>
  </si>
  <si>
    <t>RSC</t>
  </si>
  <si>
    <t>Reactions of Cp2M (M = Ni, V) with Dilithium Diamido-aryl Reagents; Retention and Oxidation of the Transition Metal Ions</t>
  </si>
  <si>
    <t>Dalton Transactions</t>
  </si>
  <si>
    <t>RYB Tri-Colour Electrochromism based on a Molecular Cobaloxime</t>
  </si>
  <si>
    <t>Chemical Communications</t>
  </si>
  <si>
    <t>Synthesis, Structure and Reactivity of Ni Site Models of [NiFeSe] Hydrogenases</t>
  </si>
  <si>
    <t>10.1039/C3DT51632F</t>
  </si>
  <si>
    <t>10.1039/C3CC45881D</t>
  </si>
  <si>
    <t xml:space="preserve">10.1039/C3DT52967C </t>
  </si>
  <si>
    <t>Society for General Microbiology</t>
  </si>
  <si>
    <t>Expression of the herpes simplex virus type-1 latency associated transcripts does not influence latency establishment of virus mutants deficient for neuronal replication.</t>
  </si>
  <si>
    <t>Journal of General Virology</t>
  </si>
  <si>
    <t>Loss of memory CD4+ T-cells in semi-wild Mandrills (Mandrillus sphinx) naturally infected with SIVmnd-1</t>
  </si>
  <si>
    <t>Interference with jasmonic acid-regulated gene expression is a general property of viral suppressors of RNA silencing but only partly explains virus-induced changes in plant-aphid interactions</t>
  </si>
  <si>
    <t>Domains of the cucumber mosaic virus 2b silencing suppressor protein affecting inhibition of salicylic acid-induced resistance and priming of salicylic acid accumulation during infection</t>
  </si>
  <si>
    <t xml:space="preserve">10.1099/vir.0.056176-0 </t>
  </si>
  <si>
    <t>10.1099/vir.0.059808-0</t>
  </si>
  <si>
    <t xml:space="preserve">10.1099/vir.0.060624-0 </t>
  </si>
  <si>
    <t>10.1099/vir.0.063461-0</t>
  </si>
  <si>
    <t>Springer</t>
  </si>
  <si>
    <t>Molecular pathogenesis of hepatic adenomas: implications for surgical therapy</t>
  </si>
  <si>
    <t>Journal of Gastrointestinal Surgery</t>
  </si>
  <si>
    <t>Did I turn off the gas? Reality monitoring of everyday actions</t>
  </si>
  <si>
    <t>Cognitive, Affective, and Behavioral Neuroscience</t>
  </si>
  <si>
    <t>Behavioural coordination of dogs in a cooperative problem solving task with a conspecific and a human partner</t>
  </si>
  <si>
    <t>Animal Cognition</t>
  </si>
  <si>
    <t>on transporters in brain endothelial cells that contribute to formation of brain interstitial fluid</t>
  </si>
  <si>
    <t>Pflügers Archiv European Journal of Physiology</t>
  </si>
  <si>
    <t>Enzyme activity of the PIP4K2A gene product polymorphism that is implicated in schizophrenia</t>
  </si>
  <si>
    <t>Psychopharmacology</t>
  </si>
  <si>
    <t>Validity of thermally driven small-scale ventilated filling box models</t>
  </si>
  <si>
    <t>Experiments in Fluids</t>
  </si>
  <si>
    <t>The importance of health co-benefits in macroeconomic assessments of UK Greenhouse Gas emission reduction strategies</t>
  </si>
  <si>
    <t>Climatic Change</t>
  </si>
  <si>
    <t>The Centre for Speech Language and the Brain (CSLB) Concept Property Norms</t>
  </si>
  <si>
    <t>Behavior Research Methods</t>
  </si>
  <si>
    <t>Increasing objectively measured sedentary time increases clustered cardiometabolic risk: a 6 year analysis of the ProActive study</t>
  </si>
  <si>
    <t>Diabetologia</t>
  </si>
  <si>
    <t>Copy number and nucleotide variation of the LILR family of myelomonocytic cell activating and inhibitory receptors</t>
  </si>
  <si>
    <t>Immunogenetics</t>
  </si>
  <si>
    <t>Dietary dairy product intake and incident type 2 diabetes: a prospective study using dietary data from a 7-day food diary</t>
  </si>
  <si>
    <t>Does electronic monitoring influence adherence to medication? Randomized controlled trial of measurement reactivity</t>
  </si>
  <si>
    <t>Annals of Behavioral Medicine</t>
  </si>
  <si>
    <t>Eurasian Jays (Garrulus glandarius) conceal caches from onlookers</t>
  </si>
  <si>
    <t>10.1007/s11605-013-2274-6</t>
  </si>
  <si>
    <t>10.3758/s13415-013-0189-z</t>
  </si>
  <si>
    <t>10.1007/s10071-013-0676-1</t>
  </si>
  <si>
    <t>10.1007/s00424-013-1342-9</t>
  </si>
  <si>
    <t>10.1007/s00213-013-3299-y</t>
  </si>
  <si>
    <t>10.1007/s00348-013-1613-4</t>
  </si>
  <si>
    <t>10.1007/s10584-013-0881-6</t>
  </si>
  <si>
    <t>10.3758/s13428-013-0420-4</t>
  </si>
  <si>
    <t xml:space="preserve">Y </t>
  </si>
  <si>
    <t>10.1007/s00125-013-3102-y</t>
  </si>
  <si>
    <t>10.1007/s00251-013-0742-5</t>
  </si>
  <si>
    <t>10.1007/s00125-014-3176-1</t>
  </si>
  <si>
    <t>10.1007/s12160-014-9595-x</t>
  </si>
  <si>
    <t>10.1007/s10071-014-0743-2</t>
  </si>
  <si>
    <t>10.1007/s00253-013-5186-1</t>
  </si>
  <si>
    <t>Taylor &amp; Francis</t>
  </si>
  <si>
    <t>Requirements-based Development of an Improved Engineering Change Management Method</t>
  </si>
  <si>
    <t>Journal of Engineering Design</t>
  </si>
  <si>
    <t>Comparison of ilities for protection against uncertainty in system design</t>
  </si>
  <si>
    <t>Signing below the dotted line: Signature position as a marker of vulnerability for visuospatial processing difficulties</t>
  </si>
  <si>
    <t>Neurocase</t>
  </si>
  <si>
    <t>10.1080/09544828.2013.834039</t>
  </si>
  <si>
    <t>10.1080/09544828.2013.851783</t>
  </si>
  <si>
    <t>10.1080/13554794.2013.860178</t>
  </si>
  <si>
    <t>The Geological Society</t>
  </si>
  <si>
    <t>Ice Sheets and the Anthropocene</t>
  </si>
  <si>
    <t>Geological Society of London Special Publication</t>
  </si>
  <si>
    <t xml:space="preserve">10.1144/SP395.10 </t>
  </si>
  <si>
    <t>University of York</t>
  </si>
  <si>
    <t>10.11141/ia.35.4</t>
  </si>
  <si>
    <t>Using Social Media for Research Dissemination: The Digital Research Video Project</t>
  </si>
  <si>
    <t>Internet Archaeology</t>
  </si>
  <si>
    <t>Crystallisation and Phase Changes in Paracetamol from the Amorphous Solid to the Liquid Phase</t>
  </si>
  <si>
    <t>Molecular Pharmaceutics</t>
  </si>
  <si>
    <t>10.1021/mp400768m</t>
  </si>
  <si>
    <t>Control Analysis of the Eukaryotyc Cell Cycle using Gene Copy-number Series in yeast Tetraploids</t>
  </si>
  <si>
    <t xml:space="preserve">Nonaggressive and adapted social cognition is controlled by the interplay between noradrenergic and nicotinic receptor mechanisms in the prefrontal cortex </t>
  </si>
  <si>
    <t>Investigating the physiological response of Pichia (Komagataella) pastoris GS115 to the heterologous expression of misfolded proteins using chemostat cultures</t>
  </si>
  <si>
    <t>Applied Microbiology &amp; Biotechnology</t>
  </si>
  <si>
    <t>10.1186/1476-072X-13-5</t>
  </si>
  <si>
    <t>First Publication</t>
  </si>
  <si>
    <t>Problem-free OA publication</t>
  </si>
  <si>
    <t>10.1093/aje/kwu036</t>
  </si>
  <si>
    <t>Access charges?</t>
  </si>
  <si>
    <t>10.1371/journal.pone.0093168</t>
  </si>
  <si>
    <t xml:space="preserve">Characterisation of FUT4 and FUT6 α-(1→2)-Fucosyltransferases Reveals that Absence of Root Arabinogalactan Fucosylation Increases Arabidopsis Root Growth Salt Sensitivity </t>
  </si>
  <si>
    <t>10.1371/journal.pone.0093291</t>
  </si>
  <si>
    <t>10.1042/BJ20130488</t>
  </si>
  <si>
    <t xml:space="preserve">10.3399/bjgp14X677833 </t>
  </si>
  <si>
    <t>Undated</t>
  </si>
  <si>
    <t>Number paid for and published</t>
  </si>
  <si>
    <t>Number which have had no problems</t>
  </si>
  <si>
    <t>Number which have had problems</t>
  </si>
  <si>
    <t>Number still not satisfactory (3/4/2014)</t>
  </si>
  <si>
    <t>Amount spent on articles still not satisfactory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</si>
</sst>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[$-F800]dddd\,\ mmmm\ dd\,\ yyyy"/>
    <numFmt numFmtId="165" formatCode="0.0%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theme="0"/>
      <name val="Gill Sans MT"/>
      <family val="2"/>
    </font>
    <font>
      <sz val="16"/>
      <color theme="0"/>
      <name val="Gill Sans MT"/>
      <family val="2"/>
    </font>
    <font>
      <sz val="14"/>
      <color theme="0"/>
      <name val="Gill Sans MT"/>
      <family val="2"/>
    </font>
    <font>
      <sz val="18"/>
      <color theme="0"/>
      <name val="Gill Sans MT"/>
      <family val="2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2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8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3" fillId="0" borderId="0"/>
  </cellStyleXfs>
  <cellXfs count="62">
    <xf numFmtId="0" fontId="0" fillId="0" borderId="0" xfId="0"/>
    <xf numFmtId="0" fontId="0" fillId="0" borderId="3" xfId="0" applyBorder="1"/>
    <xf numFmtId="0" fontId="0" fillId="0" borderId="0" xfId="0" applyFill="1" applyBorder="1"/>
    <xf numFmtId="164" fontId="0" fillId="0" borderId="3" xfId="0" applyNumberFormat="1" applyFont="1" applyBorder="1"/>
    <xf numFmtId="164" fontId="0" fillId="0" borderId="3" xfId="0" applyNumberFormat="1" applyBorder="1"/>
    <xf numFmtId="164" fontId="0" fillId="0" borderId="3" xfId="0" applyNumberFormat="1" applyBorder="1" applyAlignment="1">
      <alignment horizontal="right"/>
    </xf>
    <xf numFmtId="0" fontId="0" fillId="0" borderId="5" xfId="0" applyBorder="1"/>
    <xf numFmtId="0" fontId="0" fillId="0" borderId="4" xfId="0" applyBorder="1"/>
    <xf numFmtId="0" fontId="0" fillId="0" borderId="5" xfId="0" applyFill="1" applyBorder="1"/>
    <xf numFmtId="164" fontId="0" fillId="0" borderId="0" xfId="0" applyNumberFormat="1"/>
    <xf numFmtId="0" fontId="0" fillId="0" borderId="0" xfId="0" applyBorder="1"/>
    <xf numFmtId="0" fontId="4" fillId="0" borderId="0" xfId="2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vertical="center"/>
    </xf>
    <xf numFmtId="44" fontId="0" fillId="0" borderId="8" xfId="0" applyNumberFormat="1" applyBorder="1"/>
    <xf numFmtId="0" fontId="0" fillId="0" borderId="8" xfId="0" applyBorder="1"/>
    <xf numFmtId="0" fontId="5" fillId="4" borderId="5" xfId="0" applyFont="1" applyFill="1" applyBorder="1" applyAlignment="1">
      <alignment vertical="center"/>
    </xf>
    <xf numFmtId="0" fontId="0" fillId="0" borderId="8" xfId="0" applyFill="1" applyBorder="1"/>
    <xf numFmtId="0" fontId="5" fillId="0" borderId="0" xfId="0" applyFont="1" applyFill="1" applyBorder="1" applyAlignment="1">
      <alignment vertical="center"/>
    </xf>
    <xf numFmtId="0" fontId="5" fillId="4" borderId="10" xfId="0" applyFont="1" applyFill="1" applyBorder="1" applyAlignment="1">
      <alignment vertical="center"/>
    </xf>
    <xf numFmtId="0" fontId="6" fillId="4" borderId="11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0" fontId="0" fillId="0" borderId="4" xfId="0" applyFill="1" applyBorder="1"/>
    <xf numFmtId="0" fontId="0" fillId="5" borderId="8" xfId="0" applyFill="1" applyBorder="1"/>
    <xf numFmtId="0" fontId="0" fillId="0" borderId="6" xfId="0" applyBorder="1"/>
    <xf numFmtId="0" fontId="0" fillId="0" borderId="17" xfId="0" applyBorder="1"/>
    <xf numFmtId="0" fontId="0" fillId="0" borderId="17" xfId="0" applyFill="1" applyBorder="1"/>
    <xf numFmtId="0" fontId="5" fillId="4" borderId="1" xfId="0" applyFont="1" applyFill="1" applyBorder="1" applyAlignment="1">
      <alignment vertical="center" wrapText="1"/>
    </xf>
    <xf numFmtId="0" fontId="5" fillId="4" borderId="12" xfId="0" applyNumberFormat="1" applyFont="1" applyFill="1" applyBorder="1" applyAlignment="1">
      <alignment vertical="center" wrapText="1"/>
    </xf>
    <xf numFmtId="0" fontId="0" fillId="0" borderId="3" xfId="0" applyFont="1" applyBorder="1" applyAlignment="1">
      <alignment horizontal="left"/>
    </xf>
    <xf numFmtId="44" fontId="0" fillId="0" borderId="3" xfId="0" applyNumberFormat="1" applyFont="1" applyBorder="1"/>
    <xf numFmtId="44" fontId="0" fillId="0" borderId="3" xfId="0" applyNumberFormat="1" applyBorder="1"/>
    <xf numFmtId="44" fontId="0" fillId="0" borderId="3" xfId="0" applyNumberFormat="1" applyBorder="1" applyAlignment="1">
      <alignment horizontal="left"/>
    </xf>
    <xf numFmtId="0" fontId="2" fillId="0" borderId="3" xfId="1" applyFont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3" fillId="0" borderId="3" xfId="2" applyFont="1" applyFill="1" applyBorder="1" applyAlignment="1">
      <alignment horizontal="left" vertical="center" wrapText="1"/>
    </xf>
    <xf numFmtId="164" fontId="3" fillId="0" borderId="3" xfId="3" applyNumberFormat="1" applyFont="1" applyFill="1" applyBorder="1" applyAlignment="1">
      <alignment horizontal="right" wrapText="1"/>
    </xf>
    <xf numFmtId="0" fontId="0" fillId="0" borderId="3" xfId="0" applyFont="1" applyBorder="1"/>
    <xf numFmtId="0" fontId="0" fillId="0" borderId="3" xfId="0" applyFont="1" applyFill="1" applyBorder="1"/>
    <xf numFmtId="44" fontId="0" fillId="0" borderId="3" xfId="0" applyNumberFormat="1" applyFill="1" applyBorder="1"/>
    <xf numFmtId="14" fontId="0" fillId="0" borderId="3" xfId="0" applyNumberFormat="1" applyBorder="1"/>
    <xf numFmtId="44" fontId="3" fillId="0" borderId="3" xfId="3" applyNumberFormat="1" applyFont="1" applyFill="1" applyBorder="1" applyAlignment="1"/>
    <xf numFmtId="44" fontId="0" fillId="0" borderId="3" xfId="0" applyNumberFormat="1" applyFont="1" applyFill="1" applyBorder="1"/>
    <xf numFmtId="0" fontId="0" fillId="0" borderId="14" xfId="0" applyFont="1" applyBorder="1" applyAlignment="1">
      <alignment horizontal="left"/>
    </xf>
    <xf numFmtId="164" fontId="0" fillId="0" borderId="14" xfId="0" applyNumberFormat="1" applyFont="1" applyBorder="1"/>
    <xf numFmtId="44" fontId="0" fillId="0" borderId="14" xfId="0" applyNumberFormat="1" applyFont="1" applyBorder="1"/>
    <xf numFmtId="165" fontId="0" fillId="0" borderId="3" xfId="0" applyNumberFormat="1" applyBorder="1"/>
    <xf numFmtId="9" fontId="0" fillId="0" borderId="3" xfId="0" applyNumberFormat="1" applyBorder="1"/>
    <xf numFmtId="0" fontId="9" fillId="0" borderId="9" xfId="0" applyFont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10" fillId="2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_Sheet1" xfId="3"/>
    <cellStyle name="Normal_Sheet3" xfId="2"/>
  </cellStyles>
  <dxfs count="13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Elsevier</a:t>
            </a:r>
          </a:p>
        </c:rich>
      </c:tx>
      <c:overlay val="0"/>
    </c:title>
    <c:autoTitleDeleted val="0"/>
    <c:plotArea>
      <c:layout/>
      <c:pieChart>
        <c:varyColors val="1"/>
        <c:ser>
          <c:idx val="1"/>
          <c:order val="1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rgbClr val="C00000"/>
              </a:solidFill>
            </c:spPr>
          </c:dPt>
          <c:cat>
            <c:strRef>
              <c:f>Stats!$A$11:$A$12</c:f>
              <c:strCache>
                <c:ptCount val="2"/>
                <c:pt idx="0">
                  <c:v>Number which have had no problems</c:v>
                </c:pt>
                <c:pt idx="1">
                  <c:v>Number which have had problems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33.0</c:v>
                </c:pt>
                <c:pt idx="1">
                  <c:v>28.0</c:v>
                </c:pt>
              </c:numCache>
            </c:numRef>
          </c:val>
        </c:ser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rgbClr val="C00000"/>
              </a:solidFill>
            </c:spPr>
          </c:dPt>
          <c:cat>
            <c:strRef>
              <c:f>Stats!$A$11:$A$12</c:f>
              <c:strCache>
                <c:ptCount val="2"/>
                <c:pt idx="0">
                  <c:v>Number which have had no problems</c:v>
                </c:pt>
                <c:pt idx="1">
                  <c:v>Number which have had problems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33.0</c:v>
                </c:pt>
                <c:pt idx="1">
                  <c:v>28.0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Wiley</a:t>
            </a:r>
          </a:p>
        </c:rich>
      </c:tx>
      <c:overlay val="0"/>
    </c:title>
    <c:autoTitleDeleted val="0"/>
    <c:plotArea>
      <c:layout/>
      <c:pieChart>
        <c:varyColors val="1"/>
        <c:ser>
          <c:idx val="1"/>
          <c:order val="1"/>
          <c:spPr>
            <a:solidFill>
              <a:srgbClr val="92D050"/>
            </a:solidFill>
          </c:spPr>
          <c:dPt>
            <c:idx val="1"/>
            <c:bubble3D val="0"/>
            <c:spPr>
              <a:solidFill>
                <a:srgbClr val="C00000"/>
              </a:solidFill>
            </c:spPr>
          </c:dPt>
          <c:cat>
            <c:strRef>
              <c:f>Stats!$A$20:$A$21</c:f>
              <c:strCache>
                <c:ptCount val="2"/>
                <c:pt idx="0">
                  <c:v>Number which have had no problems</c:v>
                </c:pt>
                <c:pt idx="1">
                  <c:v>Number which have had problems</c:v>
                </c:pt>
              </c:strCache>
            </c:strRef>
          </c:cat>
          <c:val>
            <c:numRef>
              <c:f>Stats!$B$20:$B$21</c:f>
              <c:numCache>
                <c:formatCode>General</c:formatCode>
                <c:ptCount val="2"/>
                <c:pt idx="0">
                  <c:v>16.0</c:v>
                </c:pt>
                <c:pt idx="1">
                  <c:v>12.0</c:v>
                </c:pt>
              </c:numCache>
            </c:numRef>
          </c:val>
        </c:ser>
        <c:ser>
          <c:idx val="0"/>
          <c:order val="0"/>
          <c:spPr>
            <a:solidFill>
              <a:srgbClr val="92D050"/>
            </a:solidFill>
          </c:spPr>
          <c:dPt>
            <c:idx val="1"/>
            <c:bubble3D val="0"/>
            <c:spPr>
              <a:solidFill>
                <a:srgbClr val="C00000"/>
              </a:solidFill>
            </c:spPr>
          </c:dPt>
          <c:cat>
            <c:strRef>
              <c:f>Stats!$A$20:$A$21</c:f>
              <c:strCache>
                <c:ptCount val="2"/>
                <c:pt idx="0">
                  <c:v>Number which have had no problems</c:v>
                </c:pt>
                <c:pt idx="1">
                  <c:v>Number which have had problems</c:v>
                </c:pt>
              </c:strCache>
            </c:strRef>
          </c:cat>
          <c:val>
            <c:numRef>
              <c:f>Stats!$B$20:$B$21</c:f>
              <c:numCache>
                <c:formatCode>General</c:formatCode>
                <c:ptCount val="2"/>
                <c:pt idx="0">
                  <c:v>16.0</c:v>
                </c:pt>
                <c:pt idx="1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OUP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rgbClr val="C00000"/>
              </a:solidFill>
            </c:spPr>
          </c:dPt>
          <c:cat>
            <c:strRef>
              <c:f>Stats!$A$29:$A$30</c:f>
              <c:strCache>
                <c:ptCount val="2"/>
                <c:pt idx="0">
                  <c:v>Number which have had no problems</c:v>
                </c:pt>
                <c:pt idx="1">
                  <c:v>Number which have had problems</c:v>
                </c:pt>
              </c:strCache>
            </c:strRef>
          </c:cat>
          <c:val>
            <c:numRef>
              <c:f>Stats!$B$29:$B$30</c:f>
              <c:numCache>
                <c:formatCode>General</c:formatCode>
                <c:ptCount val="2"/>
                <c:pt idx="0">
                  <c:v>26.0</c:v>
                </c:pt>
                <c:pt idx="1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rgbClr val="C00000"/>
              </a:solidFill>
            </c:spPr>
          </c:dPt>
          <c:cat>
            <c:strRef>
              <c:f>Stats!$A$38:$A$39</c:f>
              <c:strCache>
                <c:ptCount val="2"/>
                <c:pt idx="0">
                  <c:v>Number which have had no problems</c:v>
                </c:pt>
                <c:pt idx="1">
                  <c:v>Number which have had problems</c:v>
                </c:pt>
              </c:strCache>
            </c:strRef>
          </c:cat>
          <c:val>
            <c:numRef>
              <c:f>Stats!$B$38:$B$39</c:f>
              <c:numCache>
                <c:formatCode>General</c:formatCode>
                <c:ptCount val="2"/>
                <c:pt idx="0">
                  <c:v>8.0</c:v>
                </c:pt>
                <c:pt idx="1">
                  <c:v>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514349</xdr:colOff>
      <xdr:row>6</xdr:row>
      <xdr:rowOff>9525</xdr:rowOff>
    </xdr:from>
    <xdr:to>
      <xdr:col>8</xdr:col>
      <xdr:colOff>600074</xdr:colOff>
      <xdr:row>15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533400</xdr:colOff>
      <xdr:row>15</xdr:row>
      <xdr:rowOff>171450</xdr:rowOff>
    </xdr:from>
    <xdr:to>
      <xdr:col>9</xdr:col>
      <xdr:colOff>28575</xdr:colOff>
      <xdr:row>24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533400</xdr:colOff>
      <xdr:row>24</xdr:row>
      <xdr:rowOff>180975</xdr:rowOff>
    </xdr:from>
    <xdr:to>
      <xdr:col>9</xdr:col>
      <xdr:colOff>28575</xdr:colOff>
      <xdr:row>33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533400</xdr:colOff>
      <xdr:row>33</xdr:row>
      <xdr:rowOff>171451</xdr:rowOff>
    </xdr:from>
    <xdr:to>
      <xdr:col>9</xdr:col>
      <xdr:colOff>38100</xdr:colOff>
      <xdr:row>43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0"/>
  <sheetViews>
    <sheetView tabSelected="1" workbookViewId="0">
      <pane ySplit="2" topLeftCell="A113" activePane="bottomLeft" state="frozen"/>
      <selection pane="bottomLeft" activeCell="B113" sqref="B113"/>
    </sheetView>
  </sheetViews>
  <sheetFormatPr baseColWidth="10" defaultColWidth="8.83203125" defaultRowHeight="14" x14ac:dyDescent="0"/>
  <cols>
    <col min="1" max="1" width="10.1640625" style="10" customWidth="1"/>
    <col min="2" max="2" width="30.5" style="10" customWidth="1"/>
    <col min="3" max="3" width="40.33203125" style="10" customWidth="1"/>
    <col min="4" max="4" width="34.5" style="10" bestFit="1" customWidth="1"/>
    <col min="5" max="5" width="27.6640625" style="10" customWidth="1"/>
    <col min="6" max="6" width="15.6640625" style="13" customWidth="1"/>
    <col min="7" max="7" width="9.5" style="6" customWidth="1"/>
    <col min="8" max="8" width="9.1640625" style="1" customWidth="1"/>
    <col min="9" max="9" width="8.83203125" style="7"/>
    <col min="10" max="10" width="8.5" style="6" customWidth="1"/>
    <col min="11" max="11" width="8.83203125" style="1"/>
    <col min="12" max="12" width="8.83203125" style="7"/>
    <col min="13" max="13" width="15" style="14" customWidth="1"/>
    <col min="14" max="16384" width="8.83203125" style="10"/>
  </cols>
  <sheetData>
    <row r="1" spans="1:51" ht="24.75" customHeight="1" thickBot="1">
      <c r="A1" s="56"/>
      <c r="B1" s="56"/>
      <c r="C1" s="56"/>
      <c r="D1" s="56"/>
      <c r="E1" s="56"/>
      <c r="F1" s="57"/>
      <c r="G1" s="55" t="s">
        <v>747</v>
      </c>
      <c r="H1" s="55"/>
      <c r="I1" s="55"/>
      <c r="J1" s="55" t="s">
        <v>5</v>
      </c>
      <c r="K1" s="55"/>
      <c r="L1" s="55"/>
      <c r="M1" s="30"/>
    </row>
    <row r="2" spans="1:51" s="12" customFormat="1" ht="56.25" customHeight="1" thickBot="1">
      <c r="A2" s="18" t="s">
        <v>333</v>
      </c>
      <c r="B2" s="19" t="s">
        <v>334</v>
      </c>
      <c r="C2" s="20" t="s">
        <v>1</v>
      </c>
      <c r="D2" s="19" t="s">
        <v>2</v>
      </c>
      <c r="E2" s="21" t="s">
        <v>0</v>
      </c>
      <c r="F2" s="35" t="s">
        <v>335</v>
      </c>
      <c r="G2" s="22" t="s">
        <v>4</v>
      </c>
      <c r="H2" s="23" t="s">
        <v>3</v>
      </c>
      <c r="I2" s="24" t="s">
        <v>750</v>
      </c>
      <c r="J2" s="22" t="s">
        <v>4</v>
      </c>
      <c r="K2" s="23" t="s">
        <v>3</v>
      </c>
      <c r="L2" s="24" t="s">
        <v>750</v>
      </c>
      <c r="M2" s="34" t="s">
        <v>748</v>
      </c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5"/>
    </row>
    <row r="3" spans="1:51">
      <c r="A3" s="26" t="s">
        <v>179</v>
      </c>
      <c r="B3" s="26" t="s">
        <v>6</v>
      </c>
      <c r="C3" s="26" t="s">
        <v>7</v>
      </c>
      <c r="D3" s="50" t="s">
        <v>8</v>
      </c>
      <c r="E3" s="51">
        <v>41568</v>
      </c>
      <c r="F3" s="52">
        <v>1893.3833</v>
      </c>
      <c r="G3" s="27" t="s">
        <v>9</v>
      </c>
      <c r="H3" s="26" t="s">
        <v>10</v>
      </c>
      <c r="I3" s="28" t="s">
        <v>10</v>
      </c>
      <c r="J3" s="27" t="s">
        <v>9</v>
      </c>
      <c r="K3" s="26" t="s">
        <v>9</v>
      </c>
      <c r="L3" s="31" t="s">
        <v>10</v>
      </c>
      <c r="M3" s="1" t="s">
        <v>10</v>
      </c>
    </row>
    <row r="4" spans="1:51">
      <c r="A4" s="1" t="s">
        <v>179</v>
      </c>
      <c r="B4" s="1" t="s">
        <v>11</v>
      </c>
      <c r="C4" s="1" t="s">
        <v>12</v>
      </c>
      <c r="D4" s="36" t="s">
        <v>13</v>
      </c>
      <c r="E4" s="3">
        <v>41523</v>
      </c>
      <c r="F4" s="37">
        <v>1730.2184999999999</v>
      </c>
      <c r="G4" s="6" t="s">
        <v>9</v>
      </c>
      <c r="H4" s="1" t="s">
        <v>9</v>
      </c>
      <c r="I4" s="7" t="s">
        <v>10</v>
      </c>
      <c r="J4" s="6" t="s">
        <v>9</v>
      </c>
      <c r="K4" s="1" t="s">
        <v>9</v>
      </c>
      <c r="L4" s="32" t="s">
        <v>10</v>
      </c>
      <c r="M4" s="1" t="s">
        <v>9</v>
      </c>
    </row>
    <row r="5" spans="1:51">
      <c r="A5" s="1" t="s">
        <v>179</v>
      </c>
      <c r="B5" s="1" t="s">
        <v>14</v>
      </c>
      <c r="C5" s="1" t="s">
        <v>15</v>
      </c>
      <c r="D5" s="36" t="s">
        <v>16</v>
      </c>
      <c r="E5" s="3">
        <v>41432</v>
      </c>
      <c r="F5" s="37">
        <v>1919.7778000000001</v>
      </c>
      <c r="G5" s="6" t="s">
        <v>9</v>
      </c>
      <c r="H5" s="1" t="s">
        <v>10</v>
      </c>
      <c r="I5" s="7" t="s">
        <v>10</v>
      </c>
      <c r="J5" s="6" t="s">
        <v>9</v>
      </c>
      <c r="K5" s="1" t="s">
        <v>9</v>
      </c>
      <c r="L5" s="32" t="s">
        <v>10</v>
      </c>
      <c r="M5" s="1" t="s">
        <v>10</v>
      </c>
    </row>
    <row r="6" spans="1:51">
      <c r="A6" s="1" t="s">
        <v>179</v>
      </c>
      <c r="B6" s="1" t="s">
        <v>17</v>
      </c>
      <c r="C6" s="1" t="s">
        <v>18</v>
      </c>
      <c r="D6" s="36" t="s">
        <v>19</v>
      </c>
      <c r="E6" s="4">
        <v>41432</v>
      </c>
      <c r="F6" s="38">
        <v>2399.7265000000002</v>
      </c>
      <c r="G6" s="6" t="s">
        <v>9</v>
      </c>
      <c r="H6" s="1" t="s">
        <v>9</v>
      </c>
      <c r="I6" s="7" t="s">
        <v>10</v>
      </c>
      <c r="J6" s="6" t="s">
        <v>9</v>
      </c>
      <c r="K6" s="1" t="s">
        <v>9</v>
      </c>
      <c r="L6" s="32" t="s">
        <v>10</v>
      </c>
      <c r="M6" s="25" t="s">
        <v>9</v>
      </c>
    </row>
    <row r="7" spans="1:51">
      <c r="A7" s="1" t="s">
        <v>179</v>
      </c>
      <c r="B7" s="1" t="s">
        <v>20</v>
      </c>
      <c r="C7" s="1" t="s">
        <v>21</v>
      </c>
      <c r="D7" s="36" t="s">
        <v>22</v>
      </c>
      <c r="E7" s="4">
        <v>41534</v>
      </c>
      <c r="F7" s="38">
        <v>1742.4375478991601</v>
      </c>
      <c r="G7" s="6" t="s">
        <v>9</v>
      </c>
      <c r="H7" s="1" t="s">
        <v>9</v>
      </c>
      <c r="I7" s="7" t="s">
        <v>10</v>
      </c>
      <c r="J7" s="6" t="s">
        <v>9</v>
      </c>
      <c r="K7" s="1" t="s">
        <v>9</v>
      </c>
      <c r="L7" s="32" t="s">
        <v>10</v>
      </c>
      <c r="M7" s="25" t="s">
        <v>9</v>
      </c>
    </row>
    <row r="8" spans="1:51">
      <c r="A8" s="1" t="s">
        <v>179</v>
      </c>
      <c r="B8" s="1" t="s">
        <v>23</v>
      </c>
      <c r="C8" s="1" t="s">
        <v>24</v>
      </c>
      <c r="D8" s="36" t="s">
        <v>25</v>
      </c>
      <c r="E8" s="4">
        <v>41453</v>
      </c>
      <c r="F8" s="38">
        <v>1923.0769</v>
      </c>
      <c r="G8" s="6" t="s">
        <v>10</v>
      </c>
      <c r="H8" s="1" t="s">
        <v>10</v>
      </c>
      <c r="I8" s="7" t="s">
        <v>9</v>
      </c>
      <c r="J8" s="6" t="s">
        <v>9</v>
      </c>
      <c r="K8" s="1" t="s">
        <v>10</v>
      </c>
      <c r="L8" s="32" t="s">
        <v>10</v>
      </c>
      <c r="M8" s="25" t="s">
        <v>10</v>
      </c>
    </row>
    <row r="9" spans="1:51">
      <c r="A9" s="1" t="s">
        <v>179</v>
      </c>
      <c r="B9" s="1" t="s">
        <v>26</v>
      </c>
      <c r="C9" s="1" t="s">
        <v>27</v>
      </c>
      <c r="D9" s="36" t="s">
        <v>28</v>
      </c>
      <c r="E9" s="4">
        <v>41495</v>
      </c>
      <c r="F9" s="38">
        <v>2065.8654000000001</v>
      </c>
      <c r="G9" s="6" t="s">
        <v>9</v>
      </c>
      <c r="H9" s="1" t="s">
        <v>10</v>
      </c>
      <c r="I9" s="7" t="s">
        <v>10</v>
      </c>
      <c r="J9" s="6" t="s">
        <v>9</v>
      </c>
      <c r="K9" s="1" t="s">
        <v>10</v>
      </c>
      <c r="L9" s="32" t="s">
        <v>10</v>
      </c>
      <c r="M9" s="25" t="s">
        <v>10</v>
      </c>
    </row>
    <row r="10" spans="1:51">
      <c r="A10" s="1" t="s">
        <v>179</v>
      </c>
      <c r="B10" s="1" t="s">
        <v>29</v>
      </c>
      <c r="C10" s="1" t="s">
        <v>30</v>
      </c>
      <c r="D10" s="36" t="s">
        <v>31</v>
      </c>
      <c r="E10" s="4">
        <v>41528</v>
      </c>
      <c r="F10" s="38">
        <v>2949.2352999999998</v>
      </c>
      <c r="G10" s="6" t="s">
        <v>9</v>
      </c>
      <c r="H10" s="1" t="s">
        <v>9</v>
      </c>
      <c r="I10" s="7" t="s">
        <v>10</v>
      </c>
      <c r="J10" s="6" t="s">
        <v>9</v>
      </c>
      <c r="K10" s="1" t="s">
        <v>9</v>
      </c>
      <c r="L10" s="32" t="s">
        <v>10</v>
      </c>
      <c r="M10" s="25" t="s">
        <v>9</v>
      </c>
    </row>
    <row r="11" spans="1:51">
      <c r="A11" s="1" t="s">
        <v>179</v>
      </c>
      <c r="B11" s="1" t="s">
        <v>32</v>
      </c>
      <c r="C11" s="1" t="s">
        <v>33</v>
      </c>
      <c r="D11" s="36" t="s">
        <v>34</v>
      </c>
      <c r="E11" s="4">
        <v>41466</v>
      </c>
      <c r="F11" s="38">
        <v>2017.0172</v>
      </c>
      <c r="G11" s="6" t="s">
        <v>9</v>
      </c>
      <c r="H11" s="1" t="s">
        <v>9</v>
      </c>
      <c r="I11" s="7" t="s">
        <v>9</v>
      </c>
      <c r="J11" s="6" t="s">
        <v>9</v>
      </c>
      <c r="K11" s="1" t="s">
        <v>9</v>
      </c>
      <c r="L11" s="32" t="s">
        <v>10</v>
      </c>
      <c r="M11" s="25" t="s">
        <v>9</v>
      </c>
    </row>
    <row r="12" spans="1:51">
      <c r="A12" s="1" t="s">
        <v>179</v>
      </c>
      <c r="B12" s="1" t="s">
        <v>35</v>
      </c>
      <c r="C12" s="1" t="s">
        <v>36</v>
      </c>
      <c r="D12" s="36" t="s">
        <v>37</v>
      </c>
      <c r="E12" s="4">
        <v>41481</v>
      </c>
      <c r="F12" s="38">
        <v>2034.5564999999999</v>
      </c>
      <c r="G12" s="6" t="s">
        <v>9</v>
      </c>
      <c r="H12" s="1" t="s">
        <v>10</v>
      </c>
      <c r="I12" s="7" t="s">
        <v>10</v>
      </c>
      <c r="J12" s="6" t="s">
        <v>9</v>
      </c>
      <c r="K12" s="1" t="s">
        <v>9</v>
      </c>
      <c r="L12" s="32" t="s">
        <v>10</v>
      </c>
      <c r="M12" s="25" t="s">
        <v>10</v>
      </c>
    </row>
    <row r="13" spans="1:51">
      <c r="A13" s="1" t="s">
        <v>179</v>
      </c>
      <c r="B13" s="1" t="s">
        <v>38</v>
      </c>
      <c r="C13" s="1" t="s">
        <v>39</v>
      </c>
      <c r="D13" s="36" t="s">
        <v>40</v>
      </c>
      <c r="E13" s="4">
        <v>41557</v>
      </c>
      <c r="F13" s="38">
        <v>385.68</v>
      </c>
      <c r="G13" s="6" t="s">
        <v>9</v>
      </c>
      <c r="H13" s="1" t="s">
        <v>9</v>
      </c>
      <c r="I13" s="7" t="s">
        <v>9</v>
      </c>
      <c r="J13" s="6" t="s">
        <v>9</v>
      </c>
      <c r="K13" s="1" t="s">
        <v>9</v>
      </c>
      <c r="L13" s="32" t="s">
        <v>10</v>
      </c>
      <c r="M13" s="25" t="s">
        <v>10</v>
      </c>
    </row>
    <row r="14" spans="1:51">
      <c r="A14" s="1" t="s">
        <v>179</v>
      </c>
      <c r="B14" s="1" t="s">
        <v>41</v>
      </c>
      <c r="C14" s="1" t="s">
        <v>42</v>
      </c>
      <c r="D14" s="36" t="s">
        <v>43</v>
      </c>
      <c r="E14" s="4">
        <v>41487</v>
      </c>
      <c r="F14" s="38">
        <v>2441.4609</v>
      </c>
      <c r="G14" s="6" t="s">
        <v>9</v>
      </c>
      <c r="H14" s="1" t="s">
        <v>10</v>
      </c>
      <c r="I14" s="7" t="s">
        <v>10</v>
      </c>
      <c r="J14" s="6" t="s">
        <v>9</v>
      </c>
      <c r="K14" s="1" t="s">
        <v>9</v>
      </c>
      <c r="L14" s="32" t="s">
        <v>10</v>
      </c>
      <c r="M14" s="25" t="s">
        <v>10</v>
      </c>
    </row>
    <row r="15" spans="1:51">
      <c r="A15" s="1" t="s">
        <v>179</v>
      </c>
      <c r="B15" s="1" t="s">
        <v>44</v>
      </c>
      <c r="C15" s="1" t="s">
        <v>45</v>
      </c>
      <c r="D15" s="36" t="s">
        <v>46</v>
      </c>
      <c r="E15" s="4">
        <v>41478</v>
      </c>
      <c r="F15" s="38">
        <v>2420.4137999999998</v>
      </c>
      <c r="G15" s="6" t="s">
        <v>9</v>
      </c>
      <c r="H15" s="1" t="s">
        <v>10</v>
      </c>
      <c r="I15" s="7" t="s">
        <v>10</v>
      </c>
      <c r="J15" s="6" t="s">
        <v>9</v>
      </c>
      <c r="K15" s="1" t="s">
        <v>10</v>
      </c>
      <c r="L15" s="32" t="s">
        <v>10</v>
      </c>
      <c r="M15" s="25" t="s">
        <v>10</v>
      </c>
    </row>
    <row r="16" spans="1:51">
      <c r="A16" s="1" t="s">
        <v>179</v>
      </c>
      <c r="B16" s="1" t="s">
        <v>47</v>
      </c>
      <c r="C16" s="1" t="s">
        <v>48</v>
      </c>
      <c r="D16" s="36" t="s">
        <v>49</v>
      </c>
      <c r="E16" s="4">
        <v>41491</v>
      </c>
      <c r="F16" s="38">
        <v>2420.4137999999998</v>
      </c>
      <c r="G16" s="6" t="s">
        <v>10</v>
      </c>
      <c r="H16" s="1" t="s">
        <v>10</v>
      </c>
      <c r="I16" s="7" t="s">
        <v>9</v>
      </c>
      <c r="J16" s="6" t="s">
        <v>9</v>
      </c>
      <c r="K16" s="1" t="s">
        <v>10</v>
      </c>
      <c r="L16" s="32" t="s">
        <v>10</v>
      </c>
      <c r="M16" s="25" t="s">
        <v>10</v>
      </c>
    </row>
    <row r="17" spans="1:13">
      <c r="A17" s="1" t="s">
        <v>179</v>
      </c>
      <c r="B17" s="1" t="s">
        <v>50</v>
      </c>
      <c r="C17" s="1" t="s">
        <v>51</v>
      </c>
      <c r="D17" s="36" t="s">
        <v>52</v>
      </c>
      <c r="E17" s="4">
        <v>41488</v>
      </c>
      <c r="F17" s="38">
        <v>2236.0248000000001</v>
      </c>
      <c r="G17" s="6" t="s">
        <v>9</v>
      </c>
      <c r="H17" s="1" t="s">
        <v>9</v>
      </c>
      <c r="I17" s="7" t="s">
        <v>10</v>
      </c>
      <c r="J17" s="6" t="s">
        <v>9</v>
      </c>
      <c r="K17" s="1" t="s">
        <v>9</v>
      </c>
      <c r="L17" s="32" t="s">
        <v>10</v>
      </c>
      <c r="M17" s="25" t="s">
        <v>9</v>
      </c>
    </row>
    <row r="18" spans="1:13">
      <c r="A18" s="1" t="s">
        <v>179</v>
      </c>
      <c r="B18" s="1" t="s">
        <v>53</v>
      </c>
      <c r="C18" s="1" t="s">
        <v>54</v>
      </c>
      <c r="D18" s="36" t="s">
        <v>55</v>
      </c>
      <c r="E18" s="4">
        <v>41495</v>
      </c>
      <c r="F18" s="38">
        <v>1982.8305</v>
      </c>
      <c r="G18" s="6" t="s">
        <v>9</v>
      </c>
      <c r="H18" s="1" t="s">
        <v>10</v>
      </c>
      <c r="I18" s="7" t="s">
        <v>10</v>
      </c>
      <c r="J18" s="6" t="s">
        <v>9</v>
      </c>
      <c r="K18" s="1" t="s">
        <v>10</v>
      </c>
      <c r="L18" s="32" t="s">
        <v>10</v>
      </c>
      <c r="M18" s="25" t="s">
        <v>10</v>
      </c>
    </row>
    <row r="19" spans="1:13">
      <c r="A19" s="1" t="s">
        <v>179</v>
      </c>
      <c r="B19" s="1" t="s">
        <v>56</v>
      </c>
      <c r="C19" s="1" t="s">
        <v>57</v>
      </c>
      <c r="D19" s="36" t="s">
        <v>58</v>
      </c>
      <c r="E19" s="4">
        <v>41508</v>
      </c>
      <c r="F19" s="38">
        <v>1629.6296</v>
      </c>
      <c r="G19" s="6" t="s">
        <v>9</v>
      </c>
      <c r="H19" s="1" t="s">
        <v>9</v>
      </c>
      <c r="I19" s="7" t="s">
        <v>10</v>
      </c>
      <c r="J19" s="6" t="s">
        <v>9</v>
      </c>
      <c r="K19" s="1" t="s">
        <v>9</v>
      </c>
      <c r="L19" s="32" t="s">
        <v>10</v>
      </c>
      <c r="M19" s="25" t="s">
        <v>9</v>
      </c>
    </row>
    <row r="20" spans="1:13">
      <c r="A20" s="1" t="s">
        <v>179</v>
      </c>
      <c r="B20" s="1" t="s">
        <v>59</v>
      </c>
      <c r="C20" s="1" t="s">
        <v>36</v>
      </c>
      <c r="D20" s="36" t="s">
        <v>60</v>
      </c>
      <c r="E20" s="4">
        <v>41530</v>
      </c>
      <c r="F20" s="38">
        <v>1875</v>
      </c>
      <c r="G20" s="6" t="s">
        <v>9</v>
      </c>
      <c r="H20" s="1" t="s">
        <v>9</v>
      </c>
      <c r="I20" s="7" t="s">
        <v>10</v>
      </c>
      <c r="J20" s="6" t="s">
        <v>9</v>
      </c>
      <c r="K20" s="1" t="s">
        <v>9</v>
      </c>
      <c r="L20" s="32" t="s">
        <v>10</v>
      </c>
      <c r="M20" s="25" t="s">
        <v>9</v>
      </c>
    </row>
    <row r="21" spans="1:13">
      <c r="A21" s="1" t="s">
        <v>179</v>
      </c>
      <c r="B21" s="1" t="s">
        <v>61</v>
      </c>
      <c r="C21" s="1" t="s">
        <v>45</v>
      </c>
      <c r="D21" s="36" t="s">
        <v>62</v>
      </c>
      <c r="E21" s="4">
        <v>41505</v>
      </c>
      <c r="F21" s="38">
        <v>2166.7671999999998</v>
      </c>
      <c r="G21" s="6" t="s">
        <v>9</v>
      </c>
      <c r="H21" s="1" t="s">
        <v>10</v>
      </c>
      <c r="I21" s="7" t="s">
        <v>9</v>
      </c>
      <c r="J21" s="6" t="s">
        <v>9</v>
      </c>
      <c r="K21" s="1" t="s">
        <v>10</v>
      </c>
      <c r="L21" s="32" t="s">
        <v>10</v>
      </c>
      <c r="M21" s="25" t="s">
        <v>10</v>
      </c>
    </row>
    <row r="22" spans="1:13">
      <c r="A22" s="1" t="s">
        <v>179</v>
      </c>
      <c r="B22" s="1" t="s">
        <v>63</v>
      </c>
      <c r="C22" s="1" t="s">
        <v>64</v>
      </c>
      <c r="D22" s="36" t="s">
        <v>65</v>
      </c>
      <c r="E22" s="4">
        <v>41414</v>
      </c>
      <c r="F22" s="38">
        <v>2662.4483</v>
      </c>
      <c r="G22" s="6" t="s">
        <v>9</v>
      </c>
      <c r="H22" s="1" t="s">
        <v>9</v>
      </c>
      <c r="I22" s="7" t="s">
        <v>10</v>
      </c>
      <c r="J22" s="6" t="s">
        <v>9</v>
      </c>
      <c r="K22" s="1" t="s">
        <v>9</v>
      </c>
      <c r="L22" s="32" t="s">
        <v>10</v>
      </c>
      <c r="M22" s="25" t="s">
        <v>9</v>
      </c>
    </row>
    <row r="23" spans="1:13">
      <c r="A23" s="1" t="s">
        <v>179</v>
      </c>
      <c r="B23" s="1" t="s">
        <v>66</v>
      </c>
      <c r="C23" s="1" t="s">
        <v>15</v>
      </c>
      <c r="D23" s="36" t="s">
        <v>67</v>
      </c>
      <c r="E23" s="4">
        <v>41527</v>
      </c>
      <c r="F23" s="38">
        <v>1903.5084999999999</v>
      </c>
      <c r="G23" s="6" t="s">
        <v>9</v>
      </c>
      <c r="H23" s="1" t="s">
        <v>9</v>
      </c>
      <c r="I23" s="7" t="s">
        <v>10</v>
      </c>
      <c r="J23" s="6" t="s">
        <v>9</v>
      </c>
      <c r="K23" s="1" t="s">
        <v>9</v>
      </c>
      <c r="L23" s="32" t="s">
        <v>10</v>
      </c>
      <c r="M23" s="25" t="s">
        <v>9</v>
      </c>
    </row>
    <row r="24" spans="1:13">
      <c r="A24" s="1" t="s">
        <v>179</v>
      </c>
      <c r="B24" s="1" t="s">
        <v>68</v>
      </c>
      <c r="C24" s="1" t="s">
        <v>69</v>
      </c>
      <c r="D24" s="36" t="s">
        <v>70</v>
      </c>
      <c r="E24" s="4">
        <v>41512</v>
      </c>
      <c r="F24" s="38">
        <v>1903.5084999999999</v>
      </c>
      <c r="G24" s="6" t="s">
        <v>9</v>
      </c>
      <c r="H24" s="1" t="s">
        <v>9</v>
      </c>
      <c r="I24" s="7" t="s">
        <v>10</v>
      </c>
      <c r="J24" s="6" t="s">
        <v>9</v>
      </c>
      <c r="K24" s="1" t="s">
        <v>9</v>
      </c>
      <c r="L24" s="32" t="s">
        <v>10</v>
      </c>
      <c r="M24" s="25" t="s">
        <v>9</v>
      </c>
    </row>
    <row r="25" spans="1:13">
      <c r="A25" s="1" t="s">
        <v>179</v>
      </c>
      <c r="B25" s="1" t="s">
        <v>71</v>
      </c>
      <c r="C25" s="1" t="s">
        <v>72</v>
      </c>
      <c r="D25" s="36" t="s">
        <v>73</v>
      </c>
      <c r="E25" s="4">
        <v>41537</v>
      </c>
      <c r="F25" s="38">
        <v>1966.1596999999999</v>
      </c>
      <c r="G25" s="6" t="s">
        <v>9</v>
      </c>
      <c r="H25" s="1" t="s">
        <v>9</v>
      </c>
      <c r="I25" s="7" t="s">
        <v>10</v>
      </c>
      <c r="J25" s="6" t="s">
        <v>9</v>
      </c>
      <c r="K25" s="1" t="s">
        <v>9</v>
      </c>
      <c r="L25" s="32" t="s">
        <v>10</v>
      </c>
      <c r="M25" s="25" t="s">
        <v>9</v>
      </c>
    </row>
    <row r="26" spans="1:13">
      <c r="A26" s="1" t="s">
        <v>179</v>
      </c>
      <c r="B26" s="1" t="s">
        <v>74</v>
      </c>
      <c r="C26" s="1" t="s">
        <v>75</v>
      </c>
      <c r="D26" s="36" t="s">
        <v>76</v>
      </c>
      <c r="E26" s="4">
        <v>41599</v>
      </c>
      <c r="F26" s="38">
        <v>1666.166666666667</v>
      </c>
      <c r="G26" s="6" t="s">
        <v>9</v>
      </c>
      <c r="H26" s="1" t="s">
        <v>10</v>
      </c>
      <c r="I26" s="7" t="s">
        <v>10</v>
      </c>
      <c r="J26" s="6" t="s">
        <v>9</v>
      </c>
      <c r="K26" s="1" t="s">
        <v>9</v>
      </c>
      <c r="L26" s="32" t="s">
        <v>10</v>
      </c>
      <c r="M26" s="25" t="s">
        <v>10</v>
      </c>
    </row>
    <row r="27" spans="1:13">
      <c r="A27" s="1" t="s">
        <v>179</v>
      </c>
      <c r="B27" s="1" t="s">
        <v>77</v>
      </c>
      <c r="C27" s="1" t="s">
        <v>72</v>
      </c>
      <c r="D27" s="36" t="s">
        <v>78</v>
      </c>
      <c r="E27" s="4">
        <v>41537</v>
      </c>
      <c r="F27" s="38">
        <v>2359.395</v>
      </c>
      <c r="G27" s="6" t="s">
        <v>9</v>
      </c>
      <c r="H27" s="1" t="s">
        <v>9</v>
      </c>
      <c r="I27" s="7" t="s">
        <v>10</v>
      </c>
      <c r="J27" s="6" t="s">
        <v>9</v>
      </c>
      <c r="K27" s="1" t="s">
        <v>9</v>
      </c>
      <c r="L27" s="32" t="s">
        <v>10</v>
      </c>
      <c r="M27" s="25" t="s">
        <v>9</v>
      </c>
    </row>
    <row r="28" spans="1:13">
      <c r="A28" s="1" t="s">
        <v>179</v>
      </c>
      <c r="B28" s="1" t="s">
        <v>79</v>
      </c>
      <c r="C28" s="1" t="s">
        <v>69</v>
      </c>
      <c r="D28" s="36" t="s">
        <v>80</v>
      </c>
      <c r="E28" s="4">
        <v>41550</v>
      </c>
      <c r="F28" s="38">
        <v>1553.5385000000001</v>
      </c>
      <c r="G28" s="6" t="s">
        <v>9</v>
      </c>
      <c r="H28" s="1" t="s">
        <v>9</v>
      </c>
      <c r="I28" s="7" t="s">
        <v>10</v>
      </c>
      <c r="J28" s="6" t="s">
        <v>9</v>
      </c>
      <c r="K28" s="1" t="s">
        <v>9</v>
      </c>
      <c r="L28" s="32" t="s">
        <v>10</v>
      </c>
      <c r="M28" s="25" t="s">
        <v>9</v>
      </c>
    </row>
    <row r="29" spans="1:13">
      <c r="A29" s="1" t="s">
        <v>179</v>
      </c>
      <c r="B29" s="1" t="s">
        <v>81</v>
      </c>
      <c r="C29" s="1" t="s">
        <v>82</v>
      </c>
      <c r="D29" s="36" t="s">
        <v>83</v>
      </c>
      <c r="E29" s="4">
        <v>41509</v>
      </c>
      <c r="F29" s="38">
        <v>3179.4872</v>
      </c>
      <c r="G29" s="6" t="s">
        <v>9</v>
      </c>
      <c r="H29" s="1" t="s">
        <v>9</v>
      </c>
      <c r="I29" s="7" t="s">
        <v>10</v>
      </c>
      <c r="J29" s="6" t="s">
        <v>9</v>
      </c>
      <c r="K29" s="1" t="s">
        <v>9</v>
      </c>
      <c r="L29" s="32" t="s">
        <v>10</v>
      </c>
      <c r="M29" s="25" t="s">
        <v>9</v>
      </c>
    </row>
    <row r="30" spans="1:13">
      <c r="A30" s="1" t="s">
        <v>179</v>
      </c>
      <c r="B30" s="1" t="s">
        <v>84</v>
      </c>
      <c r="C30" s="1" t="s">
        <v>85</v>
      </c>
      <c r="D30" s="36" t="s">
        <v>86</v>
      </c>
      <c r="E30" s="4">
        <v>41541</v>
      </c>
      <c r="F30" s="38">
        <v>3315.5864000000001</v>
      </c>
      <c r="G30" s="6" t="s">
        <v>9</v>
      </c>
      <c r="H30" s="1" t="s">
        <v>10</v>
      </c>
      <c r="I30" s="7" t="s">
        <v>10</v>
      </c>
      <c r="J30" s="6" t="s">
        <v>9</v>
      </c>
      <c r="K30" s="1" t="s">
        <v>10</v>
      </c>
      <c r="L30" s="32" t="s">
        <v>10</v>
      </c>
      <c r="M30" s="25" t="s">
        <v>10</v>
      </c>
    </row>
    <row r="31" spans="1:13">
      <c r="A31" s="1" t="s">
        <v>179</v>
      </c>
      <c r="B31" s="1" t="s">
        <v>87</v>
      </c>
      <c r="C31" s="1" t="s">
        <v>88</v>
      </c>
      <c r="D31" s="36" t="s">
        <v>89</v>
      </c>
      <c r="E31" s="4">
        <v>41536</v>
      </c>
      <c r="F31" s="38">
        <v>1851.8518999999999</v>
      </c>
      <c r="G31" s="6" t="s">
        <v>9</v>
      </c>
      <c r="H31" s="1" t="s">
        <v>10</v>
      </c>
      <c r="I31" s="7" t="s">
        <v>10</v>
      </c>
      <c r="J31" s="6" t="s">
        <v>9</v>
      </c>
      <c r="K31" s="1" t="s">
        <v>10</v>
      </c>
      <c r="L31" s="32" t="s">
        <v>10</v>
      </c>
      <c r="M31" s="25" t="s">
        <v>10</v>
      </c>
    </row>
    <row r="32" spans="1:13">
      <c r="A32" s="1" t="s">
        <v>179</v>
      </c>
      <c r="B32" s="1" t="s">
        <v>90</v>
      </c>
      <c r="C32" s="1" t="s">
        <v>91</v>
      </c>
      <c r="D32" s="36" t="s">
        <v>92</v>
      </c>
      <c r="E32" s="4">
        <v>41537</v>
      </c>
      <c r="F32" s="38">
        <v>1189.6949</v>
      </c>
      <c r="G32" s="6" t="s">
        <v>9</v>
      </c>
      <c r="H32" s="1" t="s">
        <v>9</v>
      </c>
      <c r="I32" s="7" t="s">
        <v>10</v>
      </c>
      <c r="J32" s="6" t="s">
        <v>9</v>
      </c>
      <c r="K32" s="1" t="s">
        <v>9</v>
      </c>
      <c r="L32" s="32" t="s">
        <v>10</v>
      </c>
      <c r="M32" s="25" t="s">
        <v>9</v>
      </c>
    </row>
    <row r="33" spans="1:13">
      <c r="A33" s="1" t="s">
        <v>179</v>
      </c>
      <c r="B33" s="1" t="s">
        <v>93</v>
      </c>
      <c r="C33" s="1" t="s">
        <v>94</v>
      </c>
      <c r="D33" s="36" t="s">
        <v>95</v>
      </c>
      <c r="E33" s="4">
        <v>41541</v>
      </c>
      <c r="F33" s="38">
        <v>1638.4706000000001</v>
      </c>
      <c r="G33" s="6" t="s">
        <v>9</v>
      </c>
      <c r="H33" s="1" t="s">
        <v>9</v>
      </c>
      <c r="I33" s="7" t="s">
        <v>10</v>
      </c>
      <c r="J33" s="6" t="s">
        <v>9</v>
      </c>
      <c r="K33" s="1" t="s">
        <v>9</v>
      </c>
      <c r="L33" s="32" t="s">
        <v>10</v>
      </c>
      <c r="M33" s="25" t="s">
        <v>9</v>
      </c>
    </row>
    <row r="34" spans="1:13">
      <c r="A34" s="1" t="s">
        <v>179</v>
      </c>
      <c r="B34" s="1" t="s">
        <v>96</v>
      </c>
      <c r="C34" s="1" t="s">
        <v>45</v>
      </c>
      <c r="D34" s="36" t="s">
        <v>97</v>
      </c>
      <c r="E34" s="4">
        <v>41542</v>
      </c>
      <c r="F34" s="38">
        <v>2513.4500333333331</v>
      </c>
      <c r="G34" s="6" t="s">
        <v>9</v>
      </c>
      <c r="H34" s="1" t="s">
        <v>10</v>
      </c>
      <c r="I34" s="7" t="s">
        <v>9</v>
      </c>
      <c r="J34" s="6" t="s">
        <v>9</v>
      </c>
      <c r="K34" s="1" t="s">
        <v>10</v>
      </c>
      <c r="L34" s="32" t="s">
        <v>10</v>
      </c>
      <c r="M34" s="25" t="s">
        <v>10</v>
      </c>
    </row>
    <row r="35" spans="1:13">
      <c r="A35" s="1" t="s">
        <v>179</v>
      </c>
      <c r="B35" s="1" t="s">
        <v>98</v>
      </c>
      <c r="C35" s="1" t="s">
        <v>99</v>
      </c>
      <c r="D35" s="36" t="s">
        <v>100</v>
      </c>
      <c r="E35" s="4">
        <v>41591</v>
      </c>
      <c r="F35" s="38">
        <v>3773.5849176100633</v>
      </c>
      <c r="G35" s="6" t="s">
        <v>9</v>
      </c>
      <c r="H35" s="1" t="s">
        <v>9</v>
      </c>
      <c r="I35" s="7" t="s">
        <v>10</v>
      </c>
      <c r="J35" s="6" t="s">
        <v>9</v>
      </c>
      <c r="K35" s="1" t="s">
        <v>9</v>
      </c>
      <c r="L35" s="32" t="s">
        <v>10</v>
      </c>
      <c r="M35" s="25" t="s">
        <v>9</v>
      </c>
    </row>
    <row r="36" spans="1:13">
      <c r="A36" s="1" t="s">
        <v>179</v>
      </c>
      <c r="B36" s="1" t="s">
        <v>101</v>
      </c>
      <c r="C36" s="1" t="s">
        <v>45</v>
      </c>
      <c r="D36" s="36" t="s">
        <v>102</v>
      </c>
      <c r="E36" s="4">
        <v>41558</v>
      </c>
      <c r="F36" s="38">
        <v>2350.39655862069</v>
      </c>
      <c r="G36" s="6" t="s">
        <v>9</v>
      </c>
      <c r="H36" s="1" t="s">
        <v>10</v>
      </c>
      <c r="I36" s="7" t="s">
        <v>9</v>
      </c>
      <c r="J36" s="6" t="s">
        <v>9</v>
      </c>
      <c r="K36" s="1" t="s">
        <v>10</v>
      </c>
      <c r="L36" s="32" t="s">
        <v>10</v>
      </c>
      <c r="M36" s="25" t="s">
        <v>10</v>
      </c>
    </row>
    <row r="37" spans="1:13">
      <c r="A37" s="1" t="s">
        <v>179</v>
      </c>
      <c r="B37" s="1" t="s">
        <v>103</v>
      </c>
      <c r="C37" s="1" t="s">
        <v>104</v>
      </c>
      <c r="D37" s="36" t="s">
        <v>105</v>
      </c>
      <c r="E37" s="4">
        <v>41565</v>
      </c>
      <c r="F37" s="38">
        <v>2541.6185999999998</v>
      </c>
      <c r="G37" s="6" t="s">
        <v>9</v>
      </c>
      <c r="H37" s="1" t="s">
        <v>9</v>
      </c>
      <c r="I37" s="7" t="s">
        <v>10</v>
      </c>
      <c r="J37" s="6" t="s">
        <v>9</v>
      </c>
      <c r="K37" s="1" t="s">
        <v>9</v>
      </c>
      <c r="L37" s="32" t="s">
        <v>10</v>
      </c>
      <c r="M37" s="25" t="s">
        <v>9</v>
      </c>
    </row>
    <row r="38" spans="1:13">
      <c r="A38" s="1" t="s">
        <v>179</v>
      </c>
      <c r="B38" s="1" t="s">
        <v>106</v>
      </c>
      <c r="C38" s="1" t="s">
        <v>107</v>
      </c>
      <c r="D38" s="36" t="s">
        <v>108</v>
      </c>
      <c r="E38" s="4">
        <v>41576</v>
      </c>
      <c r="F38" s="38">
        <v>2760.7361999999998</v>
      </c>
      <c r="G38" s="6" t="s">
        <v>9</v>
      </c>
      <c r="H38" s="1" t="s">
        <v>10</v>
      </c>
      <c r="I38" s="7" t="s">
        <v>10</v>
      </c>
      <c r="J38" s="6" t="s">
        <v>9</v>
      </c>
      <c r="K38" s="1" t="s">
        <v>9</v>
      </c>
      <c r="L38" s="32" t="s">
        <v>10</v>
      </c>
      <c r="M38" s="25" t="s">
        <v>10</v>
      </c>
    </row>
    <row r="39" spans="1:13">
      <c r="A39" s="1" t="s">
        <v>179</v>
      </c>
      <c r="B39" s="1" t="s">
        <v>109</v>
      </c>
      <c r="C39" s="1" t="s">
        <v>110</v>
      </c>
      <c r="D39" s="36" t="s">
        <v>111</v>
      </c>
      <c r="E39" s="4">
        <v>41578</v>
      </c>
      <c r="F39" s="38">
        <v>1386.3390220338981</v>
      </c>
      <c r="G39" s="6" t="s">
        <v>9</v>
      </c>
      <c r="H39" s="1" t="s">
        <v>9</v>
      </c>
      <c r="I39" s="7" t="s">
        <v>10</v>
      </c>
      <c r="J39" s="6" t="s">
        <v>9</v>
      </c>
      <c r="K39" s="1" t="s">
        <v>9</v>
      </c>
      <c r="L39" s="32" t="s">
        <v>10</v>
      </c>
      <c r="M39" s="25" t="s">
        <v>9</v>
      </c>
    </row>
    <row r="40" spans="1:13">
      <c r="A40" s="1" t="s">
        <v>179</v>
      </c>
      <c r="B40" s="1" t="s">
        <v>112</v>
      </c>
      <c r="C40" s="1" t="s">
        <v>113</v>
      </c>
      <c r="D40" s="36" t="s">
        <v>114</v>
      </c>
      <c r="E40" s="4">
        <v>41597</v>
      </c>
      <c r="F40" s="38">
        <v>1325.153395705521</v>
      </c>
      <c r="G40" s="6" t="s">
        <v>9</v>
      </c>
      <c r="H40" s="1" t="s">
        <v>10</v>
      </c>
      <c r="I40" s="7" t="s">
        <v>10</v>
      </c>
      <c r="J40" s="6" t="s">
        <v>9</v>
      </c>
      <c r="K40" s="1" t="s">
        <v>10</v>
      </c>
      <c r="L40" s="32" t="s">
        <v>10</v>
      </c>
      <c r="M40" s="25" t="s">
        <v>10</v>
      </c>
    </row>
    <row r="41" spans="1:13">
      <c r="A41" s="1" t="s">
        <v>179</v>
      </c>
      <c r="B41" s="1" t="s">
        <v>115</v>
      </c>
      <c r="C41" s="1" t="s">
        <v>116</v>
      </c>
      <c r="D41" s="36" t="s">
        <v>117</v>
      </c>
      <c r="E41" s="4">
        <v>41545</v>
      </c>
      <c r="F41" s="38">
        <v>1415.6387</v>
      </c>
      <c r="G41" s="6" t="s">
        <v>9</v>
      </c>
      <c r="H41" s="1" t="s">
        <v>10</v>
      </c>
      <c r="I41" s="7" t="s">
        <v>10</v>
      </c>
      <c r="J41" s="6" t="s">
        <v>9</v>
      </c>
      <c r="K41" s="1" t="s">
        <v>10</v>
      </c>
      <c r="L41" s="32" t="s">
        <v>10</v>
      </c>
      <c r="M41" s="25" t="s">
        <v>10</v>
      </c>
    </row>
    <row r="42" spans="1:13">
      <c r="A42" s="1" t="s">
        <v>179</v>
      </c>
      <c r="B42" s="1" t="s">
        <v>118</v>
      </c>
      <c r="C42" s="1" t="s">
        <v>119</v>
      </c>
      <c r="D42" s="36" t="s">
        <v>120</v>
      </c>
      <c r="E42" s="4">
        <v>41529</v>
      </c>
      <c r="F42" s="38">
        <v>1730.2184999999999</v>
      </c>
      <c r="G42" s="6" t="s">
        <v>9</v>
      </c>
      <c r="H42" s="1" t="s">
        <v>10</v>
      </c>
      <c r="I42" s="7" t="s">
        <v>10</v>
      </c>
      <c r="J42" s="6" t="s">
        <v>9</v>
      </c>
      <c r="K42" s="1" t="s">
        <v>10</v>
      </c>
      <c r="L42" s="32" t="s">
        <v>10</v>
      </c>
      <c r="M42" s="25" t="s">
        <v>10</v>
      </c>
    </row>
    <row r="43" spans="1:13">
      <c r="A43" s="1" t="s">
        <v>179</v>
      </c>
      <c r="B43" s="1" t="s">
        <v>121</v>
      </c>
      <c r="C43" s="1" t="s">
        <v>122</v>
      </c>
      <c r="D43" s="36" t="s">
        <v>123</v>
      </c>
      <c r="E43" s="4">
        <v>41600</v>
      </c>
      <c r="F43" s="38">
        <v>2195.1219999999998</v>
      </c>
      <c r="G43" s="6" t="s">
        <v>9</v>
      </c>
      <c r="H43" s="1" t="s">
        <v>10</v>
      </c>
      <c r="I43" s="7" t="s">
        <v>10</v>
      </c>
      <c r="J43" s="6" t="s">
        <v>9</v>
      </c>
      <c r="K43" s="1" t="s">
        <v>10</v>
      </c>
      <c r="L43" s="32" t="s">
        <v>10</v>
      </c>
      <c r="M43" s="25" t="s">
        <v>10</v>
      </c>
    </row>
    <row r="44" spans="1:13">
      <c r="A44" s="1" t="s">
        <v>179</v>
      </c>
      <c r="B44" s="1" t="s">
        <v>124</v>
      </c>
      <c r="C44" s="1" t="s">
        <v>125</v>
      </c>
      <c r="D44" s="36" t="s">
        <v>126</v>
      </c>
      <c r="E44" s="4">
        <v>41604</v>
      </c>
      <c r="F44" s="38">
        <v>1155.2711999999999</v>
      </c>
      <c r="G44" s="6" t="s">
        <v>9</v>
      </c>
      <c r="H44" s="1" t="s">
        <v>10</v>
      </c>
      <c r="I44" s="7" t="s">
        <v>10</v>
      </c>
      <c r="J44" s="6" t="s">
        <v>9</v>
      </c>
      <c r="K44" s="1" t="s">
        <v>10</v>
      </c>
      <c r="L44" s="32" t="s">
        <v>10</v>
      </c>
      <c r="M44" s="25" t="s">
        <v>10</v>
      </c>
    </row>
    <row r="45" spans="1:13">
      <c r="A45" s="1" t="s">
        <v>179</v>
      </c>
      <c r="B45" s="1" t="s">
        <v>127</v>
      </c>
      <c r="C45" s="1" t="s">
        <v>128</v>
      </c>
      <c r="D45" s="36" t="s">
        <v>129</v>
      </c>
      <c r="E45" s="4">
        <v>41617</v>
      </c>
      <c r="F45" s="38">
        <v>1591.0755999999999</v>
      </c>
      <c r="G45" s="6" t="s">
        <v>9</v>
      </c>
      <c r="H45" s="1" t="s">
        <v>9</v>
      </c>
      <c r="I45" s="7" t="s">
        <v>10</v>
      </c>
      <c r="J45" s="6" t="s">
        <v>9</v>
      </c>
      <c r="K45" s="1" t="s">
        <v>9</v>
      </c>
      <c r="L45" s="32" t="s">
        <v>10</v>
      </c>
      <c r="M45" s="25" t="s">
        <v>9</v>
      </c>
    </row>
    <row r="46" spans="1:13">
      <c r="A46" s="1" t="s">
        <v>179</v>
      </c>
      <c r="B46" s="1" t="s">
        <v>130</v>
      </c>
      <c r="C46" s="1" t="s">
        <v>131</v>
      </c>
      <c r="D46" s="36" t="s">
        <v>132</v>
      </c>
      <c r="E46" s="4">
        <v>41614</v>
      </c>
      <c r="F46" s="38">
        <v>2291.1428999999998</v>
      </c>
      <c r="G46" s="6" t="s">
        <v>9</v>
      </c>
      <c r="H46" s="1" t="s">
        <v>10</v>
      </c>
      <c r="I46" s="7" t="s">
        <v>10</v>
      </c>
      <c r="J46" s="6" t="s">
        <v>9</v>
      </c>
      <c r="K46" s="1" t="s">
        <v>10</v>
      </c>
      <c r="L46" s="32" t="s">
        <v>10</v>
      </c>
      <c r="M46" s="25" t="s">
        <v>10</v>
      </c>
    </row>
    <row r="47" spans="1:13">
      <c r="A47" s="1" t="s">
        <v>179</v>
      </c>
      <c r="B47" s="1" t="s">
        <v>133</v>
      </c>
      <c r="C47" s="1" t="s">
        <v>69</v>
      </c>
      <c r="D47" s="36" t="s">
        <v>134</v>
      </c>
      <c r="E47" s="4">
        <v>41633</v>
      </c>
      <c r="F47" s="38">
        <v>1472.1</v>
      </c>
      <c r="G47" s="6" t="s">
        <v>9</v>
      </c>
      <c r="H47" s="1" t="s">
        <v>9</v>
      </c>
      <c r="I47" s="7" t="s">
        <v>10</v>
      </c>
      <c r="J47" s="6" t="s">
        <v>9</v>
      </c>
      <c r="K47" s="1" t="s">
        <v>9</v>
      </c>
      <c r="L47" s="32" t="s">
        <v>10</v>
      </c>
      <c r="M47" s="25" t="s">
        <v>9</v>
      </c>
    </row>
    <row r="48" spans="1:13">
      <c r="A48" s="1" t="s">
        <v>179</v>
      </c>
      <c r="B48" s="1" t="s">
        <v>135</v>
      </c>
      <c r="C48" s="1" t="s">
        <v>136</v>
      </c>
      <c r="D48" s="36" t="s">
        <v>137</v>
      </c>
      <c r="E48" s="4">
        <v>41632</v>
      </c>
      <c r="F48" s="38">
        <v>2428.9666999999999</v>
      </c>
      <c r="G48" s="6" t="s">
        <v>9</v>
      </c>
      <c r="H48" s="1" t="s">
        <v>10</v>
      </c>
      <c r="I48" s="7" t="s">
        <v>10</v>
      </c>
      <c r="J48" s="6" t="s">
        <v>9</v>
      </c>
      <c r="K48" s="1" t="s">
        <v>10</v>
      </c>
      <c r="L48" s="32" t="s">
        <v>10</v>
      </c>
      <c r="M48" s="25" t="s">
        <v>10</v>
      </c>
    </row>
    <row r="49" spans="1:13">
      <c r="A49" s="1" t="s">
        <v>179</v>
      </c>
      <c r="B49" s="1" t="s">
        <v>138</v>
      </c>
      <c r="C49" s="1" t="s">
        <v>128</v>
      </c>
      <c r="D49" s="36" t="s">
        <v>139</v>
      </c>
      <c r="E49" s="4">
        <v>41633</v>
      </c>
      <c r="F49" s="38">
        <v>1533.4417000000001</v>
      </c>
      <c r="G49" s="6" t="s">
        <v>9</v>
      </c>
      <c r="H49" s="1" t="s">
        <v>10</v>
      </c>
      <c r="I49" s="7" t="s">
        <v>10</v>
      </c>
      <c r="J49" s="6" t="s">
        <v>9</v>
      </c>
      <c r="K49" s="1" t="s">
        <v>9</v>
      </c>
      <c r="L49" s="32" t="s">
        <v>10</v>
      </c>
      <c r="M49" s="25" t="s">
        <v>10</v>
      </c>
    </row>
    <row r="50" spans="1:13">
      <c r="A50" s="1" t="s">
        <v>179</v>
      </c>
      <c r="B50" s="1" t="s">
        <v>140</v>
      </c>
      <c r="C50" s="1" t="s">
        <v>141</v>
      </c>
      <c r="D50" s="36" t="s">
        <v>142</v>
      </c>
      <c r="E50" s="5">
        <v>41652</v>
      </c>
      <c r="F50" s="39">
        <v>2408.89</v>
      </c>
      <c r="G50" s="6" t="s">
        <v>9</v>
      </c>
      <c r="H50" s="1" t="s">
        <v>10</v>
      </c>
      <c r="I50" s="7" t="s">
        <v>10</v>
      </c>
      <c r="J50" s="6" t="s">
        <v>9</v>
      </c>
      <c r="K50" s="1" t="s">
        <v>10</v>
      </c>
      <c r="L50" s="32" t="s">
        <v>10</v>
      </c>
      <c r="M50" s="25" t="s">
        <v>10</v>
      </c>
    </row>
    <row r="51" spans="1:13">
      <c r="A51" s="1" t="s">
        <v>179</v>
      </c>
      <c r="B51" s="1" t="s">
        <v>143</v>
      </c>
      <c r="C51" s="1" t="s">
        <v>144</v>
      </c>
      <c r="D51" s="36" t="s">
        <v>145</v>
      </c>
      <c r="E51" s="4">
        <v>41646</v>
      </c>
      <c r="F51" s="38">
        <v>1980.1068421052628</v>
      </c>
      <c r="G51" s="6" t="s">
        <v>9</v>
      </c>
      <c r="H51" s="1" t="s">
        <v>9</v>
      </c>
      <c r="I51" s="7" t="s">
        <v>10</v>
      </c>
      <c r="J51" s="6" t="s">
        <v>9</v>
      </c>
      <c r="K51" s="1" t="s">
        <v>9</v>
      </c>
      <c r="L51" s="32" t="s">
        <v>10</v>
      </c>
      <c r="M51" s="25" t="s">
        <v>9</v>
      </c>
    </row>
    <row r="52" spans="1:13">
      <c r="A52" s="1" t="s">
        <v>179</v>
      </c>
      <c r="B52" s="1" t="s">
        <v>146</v>
      </c>
      <c r="C52" s="1" t="s">
        <v>147</v>
      </c>
      <c r="D52" s="40" t="s">
        <v>148</v>
      </c>
      <c r="E52" s="4">
        <v>41652</v>
      </c>
      <c r="F52" s="38">
        <v>2189.9</v>
      </c>
      <c r="G52" s="6" t="s">
        <v>9</v>
      </c>
      <c r="H52" s="1" t="s">
        <v>9</v>
      </c>
      <c r="I52" s="7" t="s">
        <v>10</v>
      </c>
      <c r="J52" s="6" t="s">
        <v>9</v>
      </c>
      <c r="K52" s="1" t="s">
        <v>9</v>
      </c>
      <c r="L52" s="32" t="s">
        <v>10</v>
      </c>
      <c r="M52" s="25" t="s">
        <v>9</v>
      </c>
    </row>
    <row r="53" spans="1:13">
      <c r="A53" s="1" t="s">
        <v>179</v>
      </c>
      <c r="B53" s="1" t="s">
        <v>149</v>
      </c>
      <c r="C53" s="1" t="s">
        <v>150</v>
      </c>
      <c r="D53" s="36" t="s">
        <v>151</v>
      </c>
      <c r="E53" s="4">
        <v>41645</v>
      </c>
      <c r="F53" s="38">
        <v>1840.13</v>
      </c>
      <c r="G53" s="6" t="s">
        <v>9</v>
      </c>
      <c r="H53" s="1" t="s">
        <v>9</v>
      </c>
      <c r="I53" s="7" t="s">
        <v>10</v>
      </c>
      <c r="J53" s="6" t="s">
        <v>9</v>
      </c>
      <c r="K53" s="1" t="s">
        <v>9</v>
      </c>
      <c r="L53" s="32" t="s">
        <v>10</v>
      </c>
      <c r="M53" s="25" t="s">
        <v>9</v>
      </c>
    </row>
    <row r="54" spans="1:13">
      <c r="A54" s="1" t="s">
        <v>179</v>
      </c>
      <c r="B54" s="1" t="s">
        <v>152</v>
      </c>
      <c r="C54" s="1" t="s">
        <v>153</v>
      </c>
      <c r="D54" s="36" t="s">
        <v>154</v>
      </c>
      <c r="E54" s="4">
        <v>41687</v>
      </c>
      <c r="F54" s="38">
        <v>1386.1563719999999</v>
      </c>
      <c r="G54" s="6" t="s">
        <v>9</v>
      </c>
      <c r="H54" s="1" t="s">
        <v>9</v>
      </c>
      <c r="I54" s="7" t="s">
        <v>10</v>
      </c>
      <c r="J54" s="6" t="s">
        <v>9</v>
      </c>
      <c r="K54" s="1" t="s">
        <v>9</v>
      </c>
      <c r="L54" s="32" t="s">
        <v>10</v>
      </c>
      <c r="M54" s="25" t="s">
        <v>9</v>
      </c>
    </row>
    <row r="55" spans="1:13">
      <c r="A55" s="1" t="s">
        <v>179</v>
      </c>
      <c r="B55" s="1" t="s">
        <v>155</v>
      </c>
      <c r="C55" s="1" t="s">
        <v>156</v>
      </c>
      <c r="D55" s="36" t="s">
        <v>157</v>
      </c>
      <c r="E55" s="4">
        <v>41654</v>
      </c>
      <c r="F55" s="38">
        <v>1338.27</v>
      </c>
      <c r="G55" s="6" t="s">
        <v>9</v>
      </c>
      <c r="H55" s="1" t="s">
        <v>9</v>
      </c>
      <c r="I55" s="7" t="s">
        <v>10</v>
      </c>
      <c r="J55" s="6" t="s">
        <v>9</v>
      </c>
      <c r="K55" s="1" t="s">
        <v>9</v>
      </c>
      <c r="L55" s="32" t="s">
        <v>10</v>
      </c>
      <c r="M55" s="25" t="s">
        <v>9</v>
      </c>
    </row>
    <row r="56" spans="1:13">
      <c r="A56" s="1" t="s">
        <v>179</v>
      </c>
      <c r="B56" s="1" t="s">
        <v>158</v>
      </c>
      <c r="C56" s="1" t="s">
        <v>159</v>
      </c>
      <c r="D56" s="36" t="s">
        <v>160</v>
      </c>
      <c r="E56" s="4">
        <v>41693</v>
      </c>
      <c r="F56" s="38">
        <v>1827.961182</v>
      </c>
      <c r="G56" s="6" t="s">
        <v>9</v>
      </c>
      <c r="H56" s="1" t="s">
        <v>9</v>
      </c>
      <c r="I56" s="7" t="s">
        <v>10</v>
      </c>
      <c r="J56" s="6" t="s">
        <v>9</v>
      </c>
      <c r="K56" s="1" t="s">
        <v>9</v>
      </c>
      <c r="L56" s="32" t="s">
        <v>10</v>
      </c>
      <c r="M56" s="25" t="s">
        <v>9</v>
      </c>
    </row>
    <row r="57" spans="1:13">
      <c r="A57" s="1" t="s">
        <v>179</v>
      </c>
      <c r="B57" s="1" t="s">
        <v>161</v>
      </c>
      <c r="C57" s="1" t="s">
        <v>162</v>
      </c>
      <c r="D57" s="36" t="s">
        <v>163</v>
      </c>
      <c r="E57" s="4">
        <v>41666</v>
      </c>
      <c r="F57" s="38">
        <v>2180.6098630000001</v>
      </c>
      <c r="G57" s="6" t="s">
        <v>9</v>
      </c>
      <c r="H57" s="1" t="s">
        <v>10</v>
      </c>
      <c r="I57" s="7" t="s">
        <v>10</v>
      </c>
      <c r="J57" s="6" t="s">
        <v>9</v>
      </c>
      <c r="K57" s="1" t="s">
        <v>10</v>
      </c>
      <c r="L57" s="32" t="s">
        <v>10</v>
      </c>
      <c r="M57" s="25" t="s">
        <v>10</v>
      </c>
    </row>
    <row r="58" spans="1:13">
      <c r="A58" s="1" t="s">
        <v>179</v>
      </c>
      <c r="B58" s="1" t="s">
        <v>164</v>
      </c>
      <c r="C58" s="1" t="s">
        <v>165</v>
      </c>
      <c r="D58" s="36" t="s">
        <v>166</v>
      </c>
      <c r="E58" s="4">
        <v>41666</v>
      </c>
      <c r="F58" s="38">
        <v>1816.0482179999999</v>
      </c>
      <c r="G58" s="6" t="s">
        <v>9</v>
      </c>
      <c r="H58" s="1" t="s">
        <v>9</v>
      </c>
      <c r="I58" s="7" t="s">
        <v>10</v>
      </c>
      <c r="J58" s="6" t="s">
        <v>9</v>
      </c>
      <c r="K58" s="1" t="s">
        <v>9</v>
      </c>
      <c r="L58" s="32" t="s">
        <v>10</v>
      </c>
      <c r="M58" s="25" t="s">
        <v>9</v>
      </c>
    </row>
    <row r="59" spans="1:13">
      <c r="A59" s="1" t="s">
        <v>179</v>
      </c>
      <c r="B59" s="1" t="s">
        <v>167</v>
      </c>
      <c r="C59" s="1" t="s">
        <v>168</v>
      </c>
      <c r="D59" s="36" t="s">
        <v>169</v>
      </c>
      <c r="E59" s="4">
        <v>41670</v>
      </c>
      <c r="F59" s="38">
        <v>2198.1911620000001</v>
      </c>
      <c r="G59" s="6" t="s">
        <v>9</v>
      </c>
      <c r="H59" s="1" t="s">
        <v>9</v>
      </c>
      <c r="I59" s="7" t="s">
        <v>10</v>
      </c>
      <c r="J59" s="6" t="s">
        <v>9</v>
      </c>
      <c r="K59" s="1" t="s">
        <v>9</v>
      </c>
      <c r="L59" s="32" t="s">
        <v>10</v>
      </c>
      <c r="M59" s="25" t="s">
        <v>9</v>
      </c>
    </row>
    <row r="60" spans="1:13">
      <c r="A60" s="1" t="s">
        <v>179</v>
      </c>
      <c r="B60" s="1" t="s">
        <v>170</v>
      </c>
      <c r="C60" s="1" t="s">
        <v>69</v>
      </c>
      <c r="D60" s="36" t="s">
        <v>171</v>
      </c>
      <c r="E60" s="4">
        <v>41691</v>
      </c>
      <c r="F60" s="38">
        <v>1744.6416019999999</v>
      </c>
      <c r="G60" s="6" t="s">
        <v>9</v>
      </c>
      <c r="H60" s="1" t="s">
        <v>9</v>
      </c>
      <c r="I60" s="7" t="s">
        <v>10</v>
      </c>
      <c r="J60" s="6" t="s">
        <v>9</v>
      </c>
      <c r="K60" s="1" t="s">
        <v>9</v>
      </c>
      <c r="L60" s="32" t="s">
        <v>10</v>
      </c>
      <c r="M60" s="25" t="s">
        <v>9</v>
      </c>
    </row>
    <row r="61" spans="1:13">
      <c r="A61" s="1" t="s">
        <v>179</v>
      </c>
      <c r="B61" s="1" t="s">
        <v>172</v>
      </c>
      <c r="C61" s="1" t="s">
        <v>69</v>
      </c>
      <c r="D61" s="36" t="s">
        <v>173</v>
      </c>
      <c r="E61" s="4">
        <v>41690</v>
      </c>
      <c r="F61" s="38">
        <v>1750.7021480000001</v>
      </c>
      <c r="G61" s="6" t="s">
        <v>9</v>
      </c>
      <c r="H61" s="1" t="s">
        <v>9</v>
      </c>
      <c r="I61" s="7" t="s">
        <v>10</v>
      </c>
      <c r="J61" s="6" t="s">
        <v>9</v>
      </c>
      <c r="K61" s="1" t="s">
        <v>9</v>
      </c>
      <c r="L61" s="32" t="s">
        <v>10</v>
      </c>
      <c r="M61" s="25" t="s">
        <v>9</v>
      </c>
    </row>
    <row r="62" spans="1:13">
      <c r="A62" s="1" t="s">
        <v>179</v>
      </c>
      <c r="B62" s="1" t="s">
        <v>174</v>
      </c>
      <c r="C62" s="1" t="s">
        <v>69</v>
      </c>
      <c r="D62" s="36" t="s">
        <v>175</v>
      </c>
      <c r="E62" s="4">
        <v>41691</v>
      </c>
      <c r="F62" s="38">
        <v>1740.459106</v>
      </c>
      <c r="G62" s="6" t="s">
        <v>9</v>
      </c>
      <c r="H62" s="1" t="s">
        <v>9</v>
      </c>
      <c r="I62" s="7" t="s">
        <v>10</v>
      </c>
      <c r="J62" s="6" t="s">
        <v>9</v>
      </c>
      <c r="K62" s="1" t="s">
        <v>9</v>
      </c>
      <c r="L62" s="32" t="s">
        <v>10</v>
      </c>
      <c r="M62" s="25" t="s">
        <v>9</v>
      </c>
    </row>
    <row r="63" spans="1:13">
      <c r="A63" s="1" t="s">
        <v>179</v>
      </c>
      <c r="B63" s="1" t="s">
        <v>176</v>
      </c>
      <c r="C63" s="1" t="s">
        <v>177</v>
      </c>
      <c r="D63" s="36" t="s">
        <v>178</v>
      </c>
      <c r="E63" s="4">
        <v>41710</v>
      </c>
      <c r="F63" s="38">
        <v>2453.4423830000001</v>
      </c>
      <c r="G63" s="6" t="s">
        <v>9</v>
      </c>
      <c r="H63" s="1" t="s">
        <v>9</v>
      </c>
      <c r="I63" s="7" t="s">
        <v>10</v>
      </c>
      <c r="J63" s="6" t="s">
        <v>9</v>
      </c>
      <c r="K63" s="1" t="s">
        <v>9</v>
      </c>
      <c r="L63" s="32" t="s">
        <v>10</v>
      </c>
      <c r="M63" s="25" t="s">
        <v>9</v>
      </c>
    </row>
    <row r="64" spans="1:13">
      <c r="A64" s="1" t="s">
        <v>180</v>
      </c>
      <c r="B64" s="1" t="s">
        <v>181</v>
      </c>
      <c r="C64" s="1" t="s">
        <v>182</v>
      </c>
      <c r="D64" s="36" t="s">
        <v>183</v>
      </c>
      <c r="E64" s="4">
        <v>41431</v>
      </c>
      <c r="F64" s="37">
        <v>2709.6774032258058</v>
      </c>
      <c r="G64" s="6" t="s">
        <v>9</v>
      </c>
      <c r="H64" s="1" t="s">
        <v>10</v>
      </c>
      <c r="I64" s="7" t="s">
        <v>10</v>
      </c>
      <c r="J64" s="6" t="s">
        <v>9</v>
      </c>
      <c r="K64" s="1" t="s">
        <v>10</v>
      </c>
      <c r="L64" s="32" t="s">
        <v>10</v>
      </c>
      <c r="M64" s="1" t="s">
        <v>10</v>
      </c>
    </row>
    <row r="65" spans="1:13">
      <c r="A65" s="1" t="s">
        <v>180</v>
      </c>
      <c r="B65" s="1" t="s">
        <v>184</v>
      </c>
      <c r="C65" s="1" t="s">
        <v>185</v>
      </c>
      <c r="D65" s="36" t="s">
        <v>186</v>
      </c>
      <c r="E65" s="3">
        <v>41442</v>
      </c>
      <c r="F65" s="37">
        <v>2173.284517241379</v>
      </c>
      <c r="G65" s="6" t="s">
        <v>9</v>
      </c>
      <c r="H65" s="1" t="s">
        <v>10</v>
      </c>
      <c r="I65" s="7" t="s">
        <v>10</v>
      </c>
      <c r="J65" s="6" t="s">
        <v>9</v>
      </c>
      <c r="K65" s="1" t="s">
        <v>9</v>
      </c>
      <c r="L65" s="32" t="s">
        <v>10</v>
      </c>
      <c r="M65" s="1" t="s">
        <v>10</v>
      </c>
    </row>
    <row r="66" spans="1:13">
      <c r="A66" s="1" t="s">
        <v>180</v>
      </c>
      <c r="B66" s="1" t="s">
        <v>187</v>
      </c>
      <c r="C66" s="1" t="s">
        <v>188</v>
      </c>
      <c r="D66" s="36" t="s">
        <v>189</v>
      </c>
      <c r="E66" s="4">
        <v>41662</v>
      </c>
      <c r="F66" s="38">
        <f>2121.2121*1.2</f>
        <v>2545.4545200000002</v>
      </c>
      <c r="G66" s="6" t="s">
        <v>9</v>
      </c>
      <c r="H66" s="1" t="s">
        <v>9</v>
      </c>
      <c r="I66" s="7" t="s">
        <v>10</v>
      </c>
      <c r="J66" s="6" t="s">
        <v>9</v>
      </c>
      <c r="K66" s="1" t="s">
        <v>9</v>
      </c>
      <c r="L66" s="32" t="s">
        <v>10</v>
      </c>
      <c r="M66" s="1" t="s">
        <v>9</v>
      </c>
    </row>
    <row r="67" spans="1:13">
      <c r="A67" s="1" t="s">
        <v>180</v>
      </c>
      <c r="B67" s="1" t="s">
        <v>190</v>
      </c>
      <c r="C67" s="1" t="s">
        <v>191</v>
      </c>
      <c r="D67" s="36" t="s">
        <v>192</v>
      </c>
      <c r="E67" s="4">
        <v>41466</v>
      </c>
      <c r="F67" s="38">
        <v>2432.432405405405</v>
      </c>
      <c r="G67" s="6" t="s">
        <v>9</v>
      </c>
      <c r="H67" s="1" t="s">
        <v>10</v>
      </c>
      <c r="I67" s="7" t="s">
        <v>10</v>
      </c>
      <c r="J67" s="6" t="s">
        <v>9</v>
      </c>
      <c r="K67" s="1" t="s">
        <v>10</v>
      </c>
      <c r="L67" s="32" t="s">
        <v>10</v>
      </c>
      <c r="M67" s="25" t="s">
        <v>10</v>
      </c>
    </row>
    <row r="68" spans="1:13">
      <c r="A68" s="1" t="s">
        <v>180</v>
      </c>
      <c r="B68" s="1" t="s">
        <v>193</v>
      </c>
      <c r="C68" s="1" t="s">
        <v>194</v>
      </c>
      <c r="D68" s="36" t="s">
        <v>195</v>
      </c>
      <c r="E68" s="4">
        <v>41627</v>
      </c>
      <c r="F68" s="38">
        <v>2152.5947747999999</v>
      </c>
      <c r="G68" s="6" t="s">
        <v>10</v>
      </c>
      <c r="H68" s="1" t="s">
        <v>10</v>
      </c>
      <c r="I68" s="7" t="s">
        <v>9</v>
      </c>
      <c r="J68" s="6" t="s">
        <v>10</v>
      </c>
      <c r="K68" s="1" t="s">
        <v>10</v>
      </c>
      <c r="L68" s="32" t="s">
        <v>9</v>
      </c>
      <c r="M68" s="25" t="s">
        <v>10</v>
      </c>
    </row>
    <row r="69" spans="1:13">
      <c r="A69" s="1" t="s">
        <v>180</v>
      </c>
      <c r="B69" s="1" t="s">
        <v>196</v>
      </c>
      <c r="C69" s="1" t="s">
        <v>197</v>
      </c>
      <c r="D69" s="36" t="s">
        <v>198</v>
      </c>
      <c r="E69" s="4">
        <v>41478</v>
      </c>
      <c r="F69" s="38">
        <v>1006.5359908496732</v>
      </c>
      <c r="G69" s="6" t="s">
        <v>9</v>
      </c>
      <c r="H69" s="1" t="s">
        <v>9</v>
      </c>
      <c r="I69" s="7" t="s">
        <v>10</v>
      </c>
      <c r="J69" s="6" t="s">
        <v>9</v>
      </c>
      <c r="K69" s="1" t="s">
        <v>9</v>
      </c>
      <c r="L69" s="32" t="s">
        <v>10</v>
      </c>
      <c r="M69" s="25" t="s">
        <v>9</v>
      </c>
    </row>
    <row r="70" spans="1:13">
      <c r="A70" s="1" t="s">
        <v>180</v>
      </c>
      <c r="B70" s="1" t="s">
        <v>199</v>
      </c>
      <c r="C70" s="1" t="s">
        <v>200</v>
      </c>
      <c r="D70" s="36" t="s">
        <v>201</v>
      </c>
      <c r="E70" s="4">
        <v>41526</v>
      </c>
      <c r="F70" s="38">
        <v>1243.2</v>
      </c>
      <c r="G70" s="6" t="s">
        <v>9</v>
      </c>
      <c r="H70" s="1" t="s">
        <v>10</v>
      </c>
      <c r="I70" s="7" t="s">
        <v>10</v>
      </c>
      <c r="J70" s="6" t="s">
        <v>9</v>
      </c>
      <c r="K70" s="1" t="s">
        <v>9</v>
      </c>
      <c r="L70" s="32" t="s">
        <v>10</v>
      </c>
      <c r="M70" s="25" t="s">
        <v>10</v>
      </c>
    </row>
    <row r="71" spans="1:13">
      <c r="A71" s="1" t="s">
        <v>180</v>
      </c>
      <c r="B71" s="1" t="s">
        <v>202</v>
      </c>
      <c r="C71" s="1" t="s">
        <v>203</v>
      </c>
      <c r="D71" s="36" t="s">
        <v>204</v>
      </c>
      <c r="E71" s="4">
        <v>41450</v>
      </c>
      <c r="F71" s="38">
        <v>2368.421042105263</v>
      </c>
      <c r="G71" s="6" t="s">
        <v>9</v>
      </c>
      <c r="H71" s="1" t="s">
        <v>9</v>
      </c>
      <c r="I71" s="7" t="s">
        <v>10</v>
      </c>
      <c r="J71" s="6" t="s">
        <v>9</v>
      </c>
      <c r="K71" s="1" t="s">
        <v>9</v>
      </c>
      <c r="L71" s="32" t="s">
        <v>10</v>
      </c>
      <c r="M71" s="25" t="s">
        <v>9</v>
      </c>
    </row>
    <row r="72" spans="1:13">
      <c r="A72" s="1" t="s">
        <v>180</v>
      </c>
      <c r="B72" s="1" t="s">
        <v>205</v>
      </c>
      <c r="C72" s="1" t="s">
        <v>206</v>
      </c>
      <c r="D72" s="36" t="s">
        <v>207</v>
      </c>
      <c r="E72" s="4">
        <v>41509</v>
      </c>
      <c r="F72" s="38">
        <v>2322.580674193548</v>
      </c>
      <c r="G72" s="6" t="s">
        <v>9</v>
      </c>
      <c r="H72" s="1" t="s">
        <v>9</v>
      </c>
      <c r="I72" s="7" t="s">
        <v>10</v>
      </c>
      <c r="J72" s="6" t="s">
        <v>9</v>
      </c>
      <c r="K72" s="1" t="s">
        <v>9</v>
      </c>
      <c r="L72" s="32" t="s">
        <v>10</v>
      </c>
      <c r="M72" s="25" t="s">
        <v>9</v>
      </c>
    </row>
    <row r="73" spans="1:13">
      <c r="A73" s="1" t="s">
        <v>180</v>
      </c>
      <c r="B73" s="1" t="s">
        <v>208</v>
      </c>
      <c r="C73" s="1" t="s">
        <v>209</v>
      </c>
      <c r="D73" s="36" t="s">
        <v>210</v>
      </c>
      <c r="E73" s="4">
        <v>41528</v>
      </c>
      <c r="F73" s="38">
        <v>2119</v>
      </c>
      <c r="G73" s="6" t="s">
        <v>9</v>
      </c>
      <c r="H73" s="1" t="s">
        <v>9</v>
      </c>
      <c r="I73" s="7" t="s">
        <v>10</v>
      </c>
      <c r="J73" s="6" t="s">
        <v>9</v>
      </c>
      <c r="K73" s="1" t="s">
        <v>9</v>
      </c>
      <c r="L73" s="32" t="s">
        <v>10</v>
      </c>
      <c r="M73" s="25" t="s">
        <v>9</v>
      </c>
    </row>
    <row r="74" spans="1:13">
      <c r="A74" s="1" t="s">
        <v>180</v>
      </c>
      <c r="B74" s="1" t="s">
        <v>211</v>
      </c>
      <c r="C74" s="1" t="s">
        <v>191</v>
      </c>
      <c r="D74" s="36" t="s">
        <v>212</v>
      </c>
      <c r="E74" s="4">
        <v>41564</v>
      </c>
      <c r="F74" s="38">
        <v>2991.033874576271</v>
      </c>
      <c r="G74" s="6" t="s">
        <v>9</v>
      </c>
      <c r="H74" s="1" t="s">
        <v>9</v>
      </c>
      <c r="I74" s="7" t="s">
        <v>10</v>
      </c>
      <c r="J74" s="6" t="s">
        <v>9</v>
      </c>
      <c r="K74" s="1" t="s">
        <v>9</v>
      </c>
      <c r="L74" s="32" t="s">
        <v>10</v>
      </c>
      <c r="M74" s="25" t="s">
        <v>9</v>
      </c>
    </row>
    <row r="75" spans="1:13">
      <c r="A75" s="1" t="s">
        <v>180</v>
      </c>
      <c r="B75" s="1" t="s">
        <v>213</v>
      </c>
      <c r="C75" s="1" t="s">
        <v>214</v>
      </c>
      <c r="D75" s="36" t="s">
        <v>215</v>
      </c>
      <c r="E75" s="4">
        <v>41570</v>
      </c>
      <c r="F75" s="38">
        <v>1677.018605590062</v>
      </c>
      <c r="G75" s="6" t="s">
        <v>9</v>
      </c>
      <c r="H75" s="1" t="s">
        <v>10</v>
      </c>
      <c r="I75" s="7" t="s">
        <v>10</v>
      </c>
      <c r="J75" s="6" t="s">
        <v>9</v>
      </c>
      <c r="K75" s="1" t="s">
        <v>10</v>
      </c>
      <c r="L75" s="32" t="s">
        <v>10</v>
      </c>
      <c r="M75" s="25" t="s">
        <v>10</v>
      </c>
    </row>
    <row r="76" spans="1:13">
      <c r="A76" s="1" t="s">
        <v>180</v>
      </c>
      <c r="B76" s="1" t="s">
        <v>216</v>
      </c>
      <c r="C76" s="1" t="s">
        <v>217</v>
      </c>
      <c r="D76" s="36" t="s">
        <v>218</v>
      </c>
      <c r="E76" s="4">
        <v>41558</v>
      </c>
      <c r="F76" s="38">
        <v>2264.1509905660378</v>
      </c>
      <c r="G76" s="6" t="s">
        <v>9</v>
      </c>
      <c r="H76" s="1" t="s">
        <v>9</v>
      </c>
      <c r="I76" s="7" t="s">
        <v>10</v>
      </c>
      <c r="J76" s="6" t="s">
        <v>9</v>
      </c>
      <c r="K76" s="1" t="s">
        <v>9</v>
      </c>
      <c r="L76" s="32" t="s">
        <v>10</v>
      </c>
      <c r="M76" s="25" t="s">
        <v>9</v>
      </c>
    </row>
    <row r="77" spans="1:13">
      <c r="A77" s="1" t="s">
        <v>180</v>
      </c>
      <c r="B77" s="1" t="s">
        <v>219</v>
      </c>
      <c r="C77" s="1" t="s">
        <v>220</v>
      </c>
      <c r="D77" s="36" t="s">
        <v>221</v>
      </c>
      <c r="E77" s="4">
        <v>41565</v>
      </c>
      <c r="F77" s="38">
        <v>2236.0248000000001</v>
      </c>
      <c r="G77" s="6" t="s">
        <v>9</v>
      </c>
      <c r="H77" s="1" t="s">
        <v>10</v>
      </c>
      <c r="I77" s="7" t="s">
        <v>10</v>
      </c>
      <c r="J77" s="6" t="s">
        <v>9</v>
      </c>
      <c r="K77" s="1" t="s">
        <v>9</v>
      </c>
      <c r="L77" s="32" t="s">
        <v>10</v>
      </c>
      <c r="M77" s="25" t="s">
        <v>10</v>
      </c>
    </row>
    <row r="78" spans="1:13">
      <c r="A78" s="1" t="s">
        <v>180</v>
      </c>
      <c r="B78" s="1" t="s">
        <v>222</v>
      </c>
      <c r="C78" s="1" t="s">
        <v>223</v>
      </c>
      <c r="D78" s="36" t="s">
        <v>224</v>
      </c>
      <c r="E78" s="4">
        <v>41547</v>
      </c>
      <c r="F78" s="38">
        <v>2236.0248000000001</v>
      </c>
      <c r="G78" s="6" t="s">
        <v>9</v>
      </c>
      <c r="H78" s="1" t="s">
        <v>9</v>
      </c>
      <c r="I78" s="7" t="s">
        <v>10</v>
      </c>
      <c r="J78" s="6" t="s">
        <v>9</v>
      </c>
      <c r="K78" s="1" t="s">
        <v>9</v>
      </c>
      <c r="L78" s="32" t="s">
        <v>10</v>
      </c>
      <c r="M78" s="25" t="s">
        <v>9</v>
      </c>
    </row>
    <row r="79" spans="1:13">
      <c r="A79" s="1" t="s">
        <v>180</v>
      </c>
      <c r="B79" s="1" t="s">
        <v>225</v>
      </c>
      <c r="C79" s="1" t="s">
        <v>217</v>
      </c>
      <c r="D79" s="36" t="s">
        <v>226</v>
      </c>
      <c r="E79" s="4">
        <v>41964</v>
      </c>
      <c r="F79" s="38">
        <v>2157.7571772000001</v>
      </c>
      <c r="G79" s="6" t="s">
        <v>9</v>
      </c>
      <c r="H79" s="1" t="s">
        <v>9</v>
      </c>
      <c r="I79" s="7" t="s">
        <v>10</v>
      </c>
      <c r="J79" s="6" t="s">
        <v>9</v>
      </c>
      <c r="K79" s="1" t="s">
        <v>9</v>
      </c>
      <c r="L79" s="32" t="s">
        <v>10</v>
      </c>
      <c r="M79" s="25" t="s">
        <v>9</v>
      </c>
    </row>
    <row r="80" spans="1:13">
      <c r="A80" s="1" t="s">
        <v>180</v>
      </c>
      <c r="B80" s="1" t="s">
        <v>227</v>
      </c>
      <c r="C80" s="1" t="s">
        <v>194</v>
      </c>
      <c r="D80" s="36" t="s">
        <v>228</v>
      </c>
      <c r="E80" s="4">
        <v>41604</v>
      </c>
      <c r="F80" s="38">
        <v>2163.8519532</v>
      </c>
      <c r="G80" s="6" t="s">
        <v>9</v>
      </c>
      <c r="H80" s="1" t="s">
        <v>9</v>
      </c>
      <c r="I80" s="7" t="s">
        <v>10</v>
      </c>
      <c r="J80" s="6" t="s">
        <v>9</v>
      </c>
      <c r="K80" s="1" t="s">
        <v>9</v>
      </c>
      <c r="L80" s="32" t="s">
        <v>10</v>
      </c>
      <c r="M80" s="25" t="s">
        <v>9</v>
      </c>
    </row>
    <row r="81" spans="1:13">
      <c r="A81" s="1" t="s">
        <v>180</v>
      </c>
      <c r="B81" s="1" t="s">
        <v>229</v>
      </c>
      <c r="C81" s="1" t="s">
        <v>230</v>
      </c>
      <c r="D81" s="36" t="s">
        <v>231</v>
      </c>
      <c r="E81" s="4">
        <v>41600</v>
      </c>
      <c r="F81" s="38">
        <v>2208.5889999999999</v>
      </c>
      <c r="G81" s="6" t="s">
        <v>9</v>
      </c>
      <c r="H81" s="1" t="s">
        <v>10</v>
      </c>
      <c r="I81" s="7" t="s">
        <v>10</v>
      </c>
      <c r="J81" s="6" t="s">
        <v>9</v>
      </c>
      <c r="K81" s="1" t="s">
        <v>9</v>
      </c>
      <c r="L81" s="32" t="s">
        <v>10</v>
      </c>
      <c r="M81" s="25" t="s">
        <v>9</v>
      </c>
    </row>
    <row r="82" spans="1:13">
      <c r="A82" s="1" t="s">
        <v>180</v>
      </c>
      <c r="B82" s="1" t="s">
        <v>232</v>
      </c>
      <c r="C82" s="1" t="s">
        <v>209</v>
      </c>
      <c r="D82" s="36" t="s">
        <v>233</v>
      </c>
      <c r="E82" s="4">
        <v>41676</v>
      </c>
      <c r="F82" s="38">
        <v>2514.0600587999998</v>
      </c>
      <c r="G82" s="6" t="s">
        <v>9</v>
      </c>
      <c r="H82" s="1" t="s">
        <v>9</v>
      </c>
      <c r="I82" s="7" t="s">
        <v>10</v>
      </c>
      <c r="J82" s="6" t="s">
        <v>9</v>
      </c>
      <c r="K82" s="1" t="s">
        <v>9</v>
      </c>
      <c r="L82" s="32" t="s">
        <v>10</v>
      </c>
      <c r="M82" s="25" t="s">
        <v>9</v>
      </c>
    </row>
    <row r="83" spans="1:13">
      <c r="A83" s="1" t="s">
        <v>180</v>
      </c>
      <c r="B83" s="1" t="s">
        <v>234</v>
      </c>
      <c r="C83" s="1" t="s">
        <v>191</v>
      </c>
      <c r="D83" s="36" t="s">
        <v>235</v>
      </c>
      <c r="E83" s="4">
        <v>41675</v>
      </c>
      <c r="F83" s="38">
        <v>2930.2763676</v>
      </c>
      <c r="G83" s="6" t="s">
        <v>9</v>
      </c>
      <c r="H83" s="1" t="s">
        <v>9</v>
      </c>
      <c r="I83" s="7" t="s">
        <v>10</v>
      </c>
      <c r="J83" s="6" t="s">
        <v>9</v>
      </c>
      <c r="K83" s="1" t="s">
        <v>9</v>
      </c>
      <c r="L83" s="32" t="s">
        <v>10</v>
      </c>
      <c r="M83" s="25" t="s">
        <v>9</v>
      </c>
    </row>
    <row r="84" spans="1:13">
      <c r="A84" s="1" t="s">
        <v>180</v>
      </c>
      <c r="B84" s="1" t="s">
        <v>236</v>
      </c>
      <c r="C84" s="1" t="s">
        <v>237</v>
      </c>
      <c r="D84" s="36" t="s">
        <v>238</v>
      </c>
      <c r="E84" s="4">
        <v>41647</v>
      </c>
      <c r="F84" s="38">
        <v>3365.853658536585</v>
      </c>
      <c r="G84" s="6" t="s">
        <v>9</v>
      </c>
      <c r="H84" s="1" t="s">
        <v>9</v>
      </c>
      <c r="I84" s="7" t="s">
        <v>10</v>
      </c>
      <c r="J84" s="6" t="s">
        <v>9</v>
      </c>
      <c r="K84" s="1" t="s">
        <v>9</v>
      </c>
      <c r="L84" s="32" t="s">
        <v>10</v>
      </c>
      <c r="M84" s="25" t="s">
        <v>9</v>
      </c>
    </row>
    <row r="85" spans="1:13">
      <c r="A85" s="1" t="s">
        <v>180</v>
      </c>
      <c r="B85" s="1" t="s">
        <v>239</v>
      </c>
      <c r="C85" s="1" t="s">
        <v>240</v>
      </c>
      <c r="D85" s="36" t="s">
        <v>241</v>
      </c>
      <c r="E85" s="4">
        <v>41652</v>
      </c>
      <c r="F85" s="38">
        <v>2210</v>
      </c>
      <c r="G85" s="6" t="s">
        <v>9</v>
      </c>
      <c r="H85" s="1" t="s">
        <v>10</v>
      </c>
      <c r="I85" s="7" t="s">
        <v>10</v>
      </c>
      <c r="J85" s="6" t="s">
        <v>9</v>
      </c>
      <c r="K85" s="1" t="s">
        <v>10</v>
      </c>
      <c r="L85" s="32" t="s">
        <v>10</v>
      </c>
      <c r="M85" s="25" t="s">
        <v>10</v>
      </c>
    </row>
    <row r="86" spans="1:13">
      <c r="A86" s="1" t="s">
        <v>180</v>
      </c>
      <c r="B86" s="1" t="s">
        <v>242</v>
      </c>
      <c r="C86" s="1" t="s">
        <v>243</v>
      </c>
      <c r="D86" s="36" t="s">
        <v>244</v>
      </c>
      <c r="E86" s="4">
        <v>41675</v>
      </c>
      <c r="F86" s="38">
        <v>2208.3190428000003</v>
      </c>
      <c r="G86" s="6" t="s">
        <v>9</v>
      </c>
      <c r="H86" s="1" t="s">
        <v>9</v>
      </c>
      <c r="I86" s="7" t="s">
        <v>10</v>
      </c>
      <c r="J86" s="6" t="s">
        <v>9</v>
      </c>
      <c r="K86" s="1" t="s">
        <v>9</v>
      </c>
      <c r="L86" s="32" t="s">
        <v>10</v>
      </c>
      <c r="M86" s="25" t="s">
        <v>9</v>
      </c>
    </row>
    <row r="87" spans="1:13">
      <c r="A87" s="1" t="s">
        <v>180</v>
      </c>
      <c r="B87" s="1" t="s">
        <v>245</v>
      </c>
      <c r="C87" s="1" t="s">
        <v>243</v>
      </c>
      <c r="D87" s="36" t="s">
        <v>246</v>
      </c>
      <c r="E87" s="4">
        <v>41667</v>
      </c>
      <c r="F87" s="38">
        <v>2187.1800000000003</v>
      </c>
      <c r="G87" s="6" t="s">
        <v>9</v>
      </c>
      <c r="H87" s="1" t="s">
        <v>9</v>
      </c>
      <c r="I87" s="7" t="s">
        <v>10</v>
      </c>
      <c r="J87" s="6" t="s">
        <v>9</v>
      </c>
      <c r="K87" s="1" t="s">
        <v>9</v>
      </c>
      <c r="L87" s="32" t="s">
        <v>10</v>
      </c>
      <c r="M87" s="25" t="s">
        <v>9</v>
      </c>
    </row>
    <row r="88" spans="1:13">
      <c r="A88" s="1" t="s">
        <v>180</v>
      </c>
      <c r="B88" s="1" t="s">
        <v>247</v>
      </c>
      <c r="C88" s="1" t="s">
        <v>248</v>
      </c>
      <c r="D88" s="36" t="s">
        <v>249</v>
      </c>
      <c r="E88" s="4">
        <v>41675</v>
      </c>
      <c r="F88" s="38">
        <v>2208.3190428000003</v>
      </c>
      <c r="G88" s="6" t="s">
        <v>9</v>
      </c>
      <c r="H88" s="1" t="s">
        <v>9</v>
      </c>
      <c r="I88" s="7" t="s">
        <v>10</v>
      </c>
      <c r="J88" s="6" t="s">
        <v>9</v>
      </c>
      <c r="K88" s="1" t="s">
        <v>9</v>
      </c>
      <c r="L88" s="32" t="s">
        <v>10</v>
      </c>
      <c r="M88" s="25" t="s">
        <v>9</v>
      </c>
    </row>
    <row r="89" spans="1:13">
      <c r="A89" s="1" t="s">
        <v>180</v>
      </c>
      <c r="B89" s="1" t="s">
        <v>250</v>
      </c>
      <c r="C89" s="1" t="s">
        <v>251</v>
      </c>
      <c r="D89" s="36" t="s">
        <v>252</v>
      </c>
      <c r="E89" s="4">
        <v>41709</v>
      </c>
      <c r="F89" s="38">
        <v>2167.8911136000002</v>
      </c>
      <c r="G89" s="6" t="s">
        <v>9</v>
      </c>
      <c r="H89" s="1" t="s">
        <v>10</v>
      </c>
      <c r="I89" s="7" t="s">
        <v>10</v>
      </c>
      <c r="J89" s="6" t="s">
        <v>9</v>
      </c>
      <c r="K89" s="1" t="s">
        <v>10</v>
      </c>
      <c r="L89" s="32" t="s">
        <v>10</v>
      </c>
      <c r="M89" s="25" t="s">
        <v>10</v>
      </c>
    </row>
    <row r="90" spans="1:13">
      <c r="A90" s="1" t="s">
        <v>180</v>
      </c>
      <c r="B90" s="1" t="s">
        <v>253</v>
      </c>
      <c r="C90" s="1" t="s">
        <v>254</v>
      </c>
      <c r="D90" s="36" t="s">
        <v>255</v>
      </c>
      <c r="E90" s="4">
        <v>41716</v>
      </c>
      <c r="F90" s="38">
        <v>1854.98</v>
      </c>
      <c r="G90" s="6" t="s">
        <v>9</v>
      </c>
      <c r="H90" s="1" t="s">
        <v>9</v>
      </c>
      <c r="I90" s="7" t="s">
        <v>10</v>
      </c>
      <c r="J90" s="6" t="s">
        <v>9</v>
      </c>
      <c r="K90" s="1" t="s">
        <v>9</v>
      </c>
      <c r="L90" s="32" t="s">
        <v>10</v>
      </c>
      <c r="M90" s="25" t="s">
        <v>9</v>
      </c>
    </row>
    <row r="91" spans="1:13">
      <c r="A91" s="1" t="s">
        <v>180</v>
      </c>
      <c r="B91" s="1" t="s">
        <v>256</v>
      </c>
      <c r="C91" s="1" t="s">
        <v>257</v>
      </c>
      <c r="D91" s="36" t="s">
        <v>258</v>
      </c>
      <c r="E91" s="4">
        <v>41711</v>
      </c>
      <c r="F91" s="38">
        <v>2160.09</v>
      </c>
      <c r="G91" s="6" t="s">
        <v>9</v>
      </c>
      <c r="H91" s="1" t="s">
        <v>9</v>
      </c>
      <c r="I91" s="7" t="s">
        <v>10</v>
      </c>
      <c r="J91" s="6" t="s">
        <v>9</v>
      </c>
      <c r="K91" s="1" t="s">
        <v>9</v>
      </c>
      <c r="L91" s="32" t="s">
        <v>10</v>
      </c>
      <c r="M91" s="25" t="s">
        <v>9</v>
      </c>
    </row>
    <row r="92" spans="1:13">
      <c r="A92" s="1" t="s">
        <v>259</v>
      </c>
      <c r="B92" s="1" t="s">
        <v>260</v>
      </c>
      <c r="C92" s="1" t="s">
        <v>261</v>
      </c>
      <c r="D92" s="36" t="s">
        <v>262</v>
      </c>
      <c r="E92" s="4">
        <v>41408</v>
      </c>
      <c r="F92" s="37">
        <v>1184.210521052632</v>
      </c>
      <c r="G92" s="6" t="s">
        <v>9</v>
      </c>
      <c r="H92" s="1" t="s">
        <v>10</v>
      </c>
      <c r="I92" s="7" t="s">
        <v>10</v>
      </c>
      <c r="J92" s="6" t="s">
        <v>9</v>
      </c>
      <c r="K92" s="1" t="s">
        <v>9</v>
      </c>
      <c r="L92" s="32" t="s">
        <v>10</v>
      </c>
      <c r="M92" s="25" t="s">
        <v>10</v>
      </c>
    </row>
    <row r="93" spans="1:13">
      <c r="A93" s="1" t="s">
        <v>259</v>
      </c>
      <c r="B93" s="1" t="s">
        <v>263</v>
      </c>
      <c r="C93" s="1" t="s">
        <v>264</v>
      </c>
      <c r="D93" s="36" t="s">
        <v>265</v>
      </c>
      <c r="E93" s="3">
        <v>41408</v>
      </c>
      <c r="F93" s="37">
        <v>1184.210521052632</v>
      </c>
      <c r="G93" s="6" t="s">
        <v>9</v>
      </c>
      <c r="H93" s="1" t="s">
        <v>10</v>
      </c>
      <c r="I93" s="7" t="s">
        <v>10</v>
      </c>
      <c r="J93" s="6" t="s">
        <v>9</v>
      </c>
      <c r="K93" s="1" t="s">
        <v>9</v>
      </c>
      <c r="L93" s="32" t="s">
        <v>10</v>
      </c>
      <c r="M93" s="25" t="s">
        <v>10</v>
      </c>
    </row>
    <row r="94" spans="1:13">
      <c r="A94" s="1" t="s">
        <v>259</v>
      </c>
      <c r="B94" s="1" t="s">
        <v>266</v>
      </c>
      <c r="C94" s="1" t="s">
        <v>267</v>
      </c>
      <c r="D94" s="36" t="s">
        <v>268</v>
      </c>
      <c r="E94" s="3">
        <v>41432</v>
      </c>
      <c r="F94" s="37">
        <v>1161.2902870967739</v>
      </c>
      <c r="G94" s="6" t="s">
        <v>9</v>
      </c>
      <c r="H94" s="1" t="s">
        <v>10</v>
      </c>
      <c r="I94" s="7" t="s">
        <v>10</v>
      </c>
      <c r="J94" s="6" t="s">
        <v>9</v>
      </c>
      <c r="K94" s="1" t="s">
        <v>9</v>
      </c>
      <c r="L94" s="32" t="s">
        <v>10</v>
      </c>
      <c r="M94" s="25" t="s">
        <v>10</v>
      </c>
    </row>
    <row r="95" spans="1:13">
      <c r="A95" s="1" t="s">
        <v>259</v>
      </c>
      <c r="B95" s="1" t="s">
        <v>269</v>
      </c>
      <c r="C95" s="1" t="s">
        <v>270</v>
      </c>
      <c r="D95" s="36" t="s">
        <v>271</v>
      </c>
      <c r="E95" s="3">
        <v>41466</v>
      </c>
      <c r="F95" s="37">
        <v>1189.455931372549</v>
      </c>
      <c r="G95" s="6" t="s">
        <v>9</v>
      </c>
      <c r="H95" s="1" t="s">
        <v>10</v>
      </c>
      <c r="I95" s="7" t="s">
        <v>10</v>
      </c>
      <c r="J95" s="6" t="s">
        <v>9</v>
      </c>
      <c r="K95" s="1" t="s">
        <v>9</v>
      </c>
      <c r="L95" s="32" t="s">
        <v>10</v>
      </c>
      <c r="M95" s="25" t="s">
        <v>10</v>
      </c>
    </row>
    <row r="96" spans="1:13">
      <c r="A96" s="1" t="s">
        <v>259</v>
      </c>
      <c r="B96" s="1" t="s">
        <v>272</v>
      </c>
      <c r="C96" s="1" t="s">
        <v>261</v>
      </c>
      <c r="D96" s="36" t="s">
        <v>271</v>
      </c>
      <c r="E96" s="3">
        <v>41466</v>
      </c>
      <c r="F96" s="37">
        <v>1176.470631372549</v>
      </c>
      <c r="G96" s="6" t="s">
        <v>9</v>
      </c>
      <c r="H96" s="1" t="s">
        <v>10</v>
      </c>
      <c r="I96" s="7" t="s">
        <v>10</v>
      </c>
      <c r="J96" s="6" t="s">
        <v>9</v>
      </c>
      <c r="K96" s="1" t="s">
        <v>9</v>
      </c>
      <c r="L96" s="32" t="s">
        <v>10</v>
      </c>
      <c r="M96" s="25" t="s">
        <v>10</v>
      </c>
    </row>
    <row r="97" spans="1:13">
      <c r="A97" s="1" t="s">
        <v>259</v>
      </c>
      <c r="B97" s="1" t="s">
        <v>273</v>
      </c>
      <c r="C97" s="1" t="s">
        <v>274</v>
      </c>
      <c r="D97" s="36" t="s">
        <v>275</v>
      </c>
      <c r="E97" s="3">
        <v>41472</v>
      </c>
      <c r="F97" s="37">
        <v>1184.210521052632</v>
      </c>
      <c r="G97" s="6" t="s">
        <v>9</v>
      </c>
      <c r="H97" s="1" t="s">
        <v>10</v>
      </c>
      <c r="I97" s="7" t="s">
        <v>10</v>
      </c>
      <c r="J97" s="6" t="s">
        <v>9</v>
      </c>
      <c r="K97" s="1" t="s">
        <v>9</v>
      </c>
      <c r="L97" s="32" t="s">
        <v>10</v>
      </c>
      <c r="M97" s="25" t="s">
        <v>10</v>
      </c>
    </row>
    <row r="98" spans="1:13">
      <c r="A98" s="1" t="s">
        <v>259</v>
      </c>
      <c r="B98" s="1" t="s">
        <v>276</v>
      </c>
      <c r="C98" s="1" t="s">
        <v>277</v>
      </c>
      <c r="D98" s="36" t="s">
        <v>278</v>
      </c>
      <c r="E98" s="3">
        <v>41472</v>
      </c>
      <c r="F98" s="37">
        <v>1184.210521052632</v>
      </c>
      <c r="G98" s="6" t="s">
        <v>9</v>
      </c>
      <c r="H98" s="1" t="s">
        <v>10</v>
      </c>
      <c r="I98" s="7" t="s">
        <v>10</v>
      </c>
      <c r="J98" s="6" t="s">
        <v>9</v>
      </c>
      <c r="K98" s="1" t="s">
        <v>9</v>
      </c>
      <c r="L98" s="32" t="s">
        <v>10</v>
      </c>
      <c r="M98" s="25" t="s">
        <v>10</v>
      </c>
    </row>
    <row r="99" spans="1:13">
      <c r="A99" s="1" t="s">
        <v>259</v>
      </c>
      <c r="B99" s="1" t="s">
        <v>279</v>
      </c>
      <c r="C99" s="1" t="s">
        <v>280</v>
      </c>
      <c r="D99" s="36" t="s">
        <v>281</v>
      </c>
      <c r="E99" s="3">
        <v>41710</v>
      </c>
      <c r="F99" s="37">
        <v>1164.53</v>
      </c>
      <c r="G99" s="6" t="s">
        <v>9</v>
      </c>
      <c r="H99" s="1" t="s">
        <v>9</v>
      </c>
      <c r="I99" s="7" t="s">
        <v>10</v>
      </c>
      <c r="J99" s="6" t="s">
        <v>9</v>
      </c>
      <c r="K99" s="1" t="s">
        <v>9</v>
      </c>
      <c r="L99" s="32" t="s">
        <v>10</v>
      </c>
      <c r="M99" s="25" t="s">
        <v>9</v>
      </c>
    </row>
    <row r="100" spans="1:13">
      <c r="A100" s="1" t="s">
        <v>259</v>
      </c>
      <c r="B100" s="1" t="s">
        <v>282</v>
      </c>
      <c r="C100" s="1" t="s">
        <v>283</v>
      </c>
      <c r="D100" s="36" t="s">
        <v>284</v>
      </c>
      <c r="E100" s="3">
        <v>41477</v>
      </c>
      <c r="F100" s="37">
        <v>1176.470631372549</v>
      </c>
      <c r="G100" s="6" t="s">
        <v>9</v>
      </c>
      <c r="H100" s="1" t="s">
        <v>10</v>
      </c>
      <c r="I100" s="7" t="s">
        <v>10</v>
      </c>
      <c r="J100" s="6" t="s">
        <v>9</v>
      </c>
      <c r="K100" s="1" t="s">
        <v>9</v>
      </c>
      <c r="L100" s="32" t="s">
        <v>10</v>
      </c>
      <c r="M100" s="25" t="s">
        <v>10</v>
      </c>
    </row>
    <row r="101" spans="1:13">
      <c r="A101" s="1" t="s">
        <v>259</v>
      </c>
      <c r="B101" s="1" t="s">
        <v>285</v>
      </c>
      <c r="C101" s="1" t="s">
        <v>286</v>
      </c>
      <c r="D101" s="36" t="s">
        <v>287</v>
      </c>
      <c r="E101" s="3">
        <v>41477</v>
      </c>
      <c r="F101" s="37">
        <v>1176.470631372549</v>
      </c>
      <c r="G101" s="6" t="s">
        <v>9</v>
      </c>
      <c r="H101" s="1" t="s">
        <v>10</v>
      </c>
      <c r="I101" s="7" t="s">
        <v>10</v>
      </c>
      <c r="J101" s="6" t="s">
        <v>9</v>
      </c>
      <c r="K101" s="1" t="s">
        <v>9</v>
      </c>
      <c r="L101" s="32" t="s">
        <v>10</v>
      </c>
      <c r="M101" s="25" t="s">
        <v>10</v>
      </c>
    </row>
    <row r="102" spans="1:13">
      <c r="A102" s="1" t="s">
        <v>259</v>
      </c>
      <c r="B102" s="1" t="s">
        <v>288</v>
      </c>
      <c r="C102" s="1" t="s">
        <v>289</v>
      </c>
      <c r="D102" s="36" t="s">
        <v>290</v>
      </c>
      <c r="E102" s="3">
        <v>41540</v>
      </c>
      <c r="F102" s="37">
        <v>1111.1110851851849</v>
      </c>
      <c r="G102" s="6" t="s">
        <v>9</v>
      </c>
      <c r="H102" s="1" t="s">
        <v>10</v>
      </c>
      <c r="I102" s="7" t="s">
        <v>10</v>
      </c>
      <c r="J102" s="6" t="s">
        <v>9</v>
      </c>
      <c r="K102" s="1" t="s">
        <v>9</v>
      </c>
      <c r="L102" s="32" t="s">
        <v>10</v>
      </c>
      <c r="M102" s="25" t="s">
        <v>10</v>
      </c>
    </row>
    <row r="103" spans="1:13">
      <c r="A103" s="1" t="s">
        <v>259</v>
      </c>
      <c r="B103" s="1" t="s">
        <v>291</v>
      </c>
      <c r="C103" s="1" t="s">
        <v>289</v>
      </c>
      <c r="D103" s="36" t="s">
        <v>292</v>
      </c>
      <c r="E103" s="3">
        <v>41592</v>
      </c>
      <c r="F103" s="37">
        <v>1118.012403726708</v>
      </c>
      <c r="G103" s="6" t="s">
        <v>9</v>
      </c>
      <c r="H103" s="1" t="s">
        <v>10</v>
      </c>
      <c r="I103" s="7" t="s">
        <v>10</v>
      </c>
      <c r="J103" s="6" t="s">
        <v>9</v>
      </c>
      <c r="K103" s="1" t="s">
        <v>10</v>
      </c>
      <c r="L103" s="32" t="s">
        <v>10</v>
      </c>
      <c r="M103" s="25" t="s">
        <v>10</v>
      </c>
    </row>
    <row r="104" spans="1:13">
      <c r="A104" s="1" t="s">
        <v>259</v>
      </c>
      <c r="B104" s="1" t="s">
        <v>293</v>
      </c>
      <c r="C104" s="1" t="s">
        <v>294</v>
      </c>
      <c r="D104" s="36" t="s">
        <v>295</v>
      </c>
      <c r="E104" s="3">
        <v>41563</v>
      </c>
      <c r="F104" s="37">
        <v>1125</v>
      </c>
      <c r="G104" s="6" t="s">
        <v>9</v>
      </c>
      <c r="H104" s="1" t="s">
        <v>10</v>
      </c>
      <c r="I104" s="7" t="s">
        <v>10</v>
      </c>
      <c r="J104" s="6" t="s">
        <v>9</v>
      </c>
      <c r="K104" s="1" t="s">
        <v>9</v>
      </c>
      <c r="L104" s="32" t="s">
        <v>10</v>
      </c>
      <c r="M104" s="25" t="s">
        <v>10</v>
      </c>
    </row>
    <row r="105" spans="1:13">
      <c r="A105" s="1" t="s">
        <v>259</v>
      </c>
      <c r="B105" s="1" t="s">
        <v>296</v>
      </c>
      <c r="C105" s="1" t="s">
        <v>274</v>
      </c>
      <c r="D105" s="36" t="s">
        <v>297</v>
      </c>
      <c r="E105" s="3">
        <v>41563</v>
      </c>
      <c r="F105" s="37">
        <v>1118.012403726708</v>
      </c>
      <c r="G105" s="6" t="s">
        <v>9</v>
      </c>
      <c r="H105" s="1" t="s">
        <v>10</v>
      </c>
      <c r="I105" s="7" t="s">
        <v>10</v>
      </c>
      <c r="J105" s="6" t="s">
        <v>9</v>
      </c>
      <c r="K105" s="1" t="s">
        <v>9</v>
      </c>
      <c r="L105" s="32" t="s">
        <v>10</v>
      </c>
      <c r="M105" s="25" t="s">
        <v>10</v>
      </c>
    </row>
    <row r="106" spans="1:13">
      <c r="A106" s="1" t="s">
        <v>259</v>
      </c>
      <c r="B106" s="1" t="s">
        <v>298</v>
      </c>
      <c r="C106" s="1" t="s">
        <v>270</v>
      </c>
      <c r="D106" s="36" t="s">
        <v>299</v>
      </c>
      <c r="E106" s="3">
        <v>41572</v>
      </c>
      <c r="F106" s="37">
        <v>1125</v>
      </c>
      <c r="G106" s="6" t="s">
        <v>9</v>
      </c>
      <c r="H106" s="1" t="s">
        <v>9</v>
      </c>
      <c r="I106" s="7" t="s">
        <v>10</v>
      </c>
      <c r="J106" s="6" t="s">
        <v>9</v>
      </c>
      <c r="K106" s="1" t="s">
        <v>9</v>
      </c>
      <c r="L106" s="32" t="s">
        <v>10</v>
      </c>
      <c r="M106" s="25" t="s">
        <v>10</v>
      </c>
    </row>
    <row r="107" spans="1:13">
      <c r="A107" s="1" t="s">
        <v>259</v>
      </c>
      <c r="B107" s="1" t="s">
        <v>300</v>
      </c>
      <c r="C107" s="1" t="s">
        <v>301</v>
      </c>
      <c r="D107" s="36" t="s">
        <v>302</v>
      </c>
      <c r="E107" s="3">
        <v>41626</v>
      </c>
      <c r="F107" s="37">
        <v>1111.1110851851849</v>
      </c>
      <c r="G107" s="6" t="s">
        <v>9</v>
      </c>
      <c r="H107" s="1" t="s">
        <v>10</v>
      </c>
      <c r="I107" s="7" t="s">
        <v>10</v>
      </c>
      <c r="J107" s="6" t="s">
        <v>9</v>
      </c>
      <c r="K107" s="1" t="s">
        <v>9</v>
      </c>
      <c r="L107" s="32" t="s">
        <v>10</v>
      </c>
      <c r="M107" s="25" t="s">
        <v>10</v>
      </c>
    </row>
    <row r="108" spans="1:13">
      <c r="A108" s="1" t="s">
        <v>259</v>
      </c>
      <c r="B108" s="1" t="s">
        <v>303</v>
      </c>
      <c r="C108" s="1" t="s">
        <v>304</v>
      </c>
      <c r="D108" s="36" t="s">
        <v>305</v>
      </c>
      <c r="E108" s="3">
        <v>41591</v>
      </c>
      <c r="F108" s="37">
        <v>1132.079245283019</v>
      </c>
      <c r="G108" s="6" t="s">
        <v>9</v>
      </c>
      <c r="H108" s="1" t="s">
        <v>10</v>
      </c>
      <c r="I108" s="7" t="s">
        <v>10</v>
      </c>
      <c r="J108" s="6" t="s">
        <v>9</v>
      </c>
      <c r="K108" s="1" t="s">
        <v>9</v>
      </c>
      <c r="L108" s="32" t="s">
        <v>10</v>
      </c>
      <c r="M108" s="25" t="s">
        <v>10</v>
      </c>
    </row>
    <row r="109" spans="1:13">
      <c r="A109" s="1" t="s">
        <v>259</v>
      </c>
      <c r="B109" s="1" t="s">
        <v>306</v>
      </c>
      <c r="C109" s="1" t="s">
        <v>289</v>
      </c>
      <c r="D109" s="36" t="s">
        <v>307</v>
      </c>
      <c r="E109" s="3">
        <v>41592</v>
      </c>
      <c r="F109" s="37">
        <v>1118.012403726708</v>
      </c>
      <c r="G109" s="6" t="s">
        <v>9</v>
      </c>
      <c r="H109" s="1" t="s">
        <v>10</v>
      </c>
      <c r="I109" s="7" t="s">
        <v>10</v>
      </c>
      <c r="J109" s="6" t="s">
        <v>9</v>
      </c>
      <c r="K109" s="1" t="s">
        <v>9</v>
      </c>
      <c r="L109" s="32" t="s">
        <v>10</v>
      </c>
      <c r="M109" s="25" t="s">
        <v>10</v>
      </c>
    </row>
    <row r="110" spans="1:13">
      <c r="A110" s="1" t="s">
        <v>259</v>
      </c>
      <c r="B110" s="1" t="s">
        <v>308</v>
      </c>
      <c r="C110" s="1" t="s">
        <v>289</v>
      </c>
      <c r="D110" s="36" t="s">
        <v>309</v>
      </c>
      <c r="E110" s="3">
        <v>41592</v>
      </c>
      <c r="F110" s="37">
        <v>1118.012403726708</v>
      </c>
      <c r="G110" s="6" t="s">
        <v>9</v>
      </c>
      <c r="H110" s="1" t="s">
        <v>10</v>
      </c>
      <c r="I110" s="7" t="s">
        <v>10</v>
      </c>
      <c r="J110" s="6" t="s">
        <v>9</v>
      </c>
      <c r="K110" s="1" t="s">
        <v>9</v>
      </c>
      <c r="L110" s="32" t="s">
        <v>10</v>
      </c>
      <c r="M110" s="25" t="s">
        <v>10</v>
      </c>
    </row>
    <row r="111" spans="1:13">
      <c r="A111" s="1" t="s">
        <v>259</v>
      </c>
      <c r="B111" s="1" t="s">
        <v>310</v>
      </c>
      <c r="C111" s="1" t="s">
        <v>286</v>
      </c>
      <c r="D111" s="36" t="s">
        <v>311</v>
      </c>
      <c r="E111" s="3">
        <v>41557</v>
      </c>
      <c r="F111" s="37">
        <v>1118.012403726708</v>
      </c>
      <c r="G111" s="6" t="s">
        <v>9</v>
      </c>
      <c r="H111" s="1" t="s">
        <v>10</v>
      </c>
      <c r="I111" s="7" t="s">
        <v>10</v>
      </c>
      <c r="J111" s="6" t="s">
        <v>9</v>
      </c>
      <c r="K111" s="1" t="s">
        <v>10</v>
      </c>
      <c r="L111" s="32" t="s">
        <v>10</v>
      </c>
      <c r="M111" s="25" t="s">
        <v>10</v>
      </c>
    </row>
    <row r="112" spans="1:13">
      <c r="A112" s="1" t="s">
        <v>259</v>
      </c>
      <c r="B112" s="1" t="s">
        <v>312</v>
      </c>
      <c r="C112" s="1" t="s">
        <v>270</v>
      </c>
      <c r="D112" s="36" t="s">
        <v>313</v>
      </c>
      <c r="E112" s="3">
        <v>41708</v>
      </c>
      <c r="F112" s="37">
        <v>1442.1336912000002</v>
      </c>
      <c r="G112" s="6" t="s">
        <v>9</v>
      </c>
      <c r="H112" s="1" t="s">
        <v>9</v>
      </c>
      <c r="I112" s="7" t="s">
        <v>10</v>
      </c>
      <c r="J112" s="6" t="s">
        <v>9</v>
      </c>
      <c r="K112" s="1" t="s">
        <v>9</v>
      </c>
      <c r="L112" s="32" t="s">
        <v>10</v>
      </c>
      <c r="M112" s="25" t="s">
        <v>9</v>
      </c>
    </row>
    <row r="113" spans="1:13">
      <c r="A113" s="1" t="s">
        <v>259</v>
      </c>
      <c r="B113" s="1" t="s">
        <v>314</v>
      </c>
      <c r="C113" s="1" t="s">
        <v>315</v>
      </c>
      <c r="D113" s="36" t="s">
        <v>316</v>
      </c>
      <c r="E113" s="3">
        <v>41614</v>
      </c>
      <c r="F113" s="37">
        <v>1111.1110851851849</v>
      </c>
      <c r="G113" s="6" t="s">
        <v>9</v>
      </c>
      <c r="H113" s="1" t="s">
        <v>10</v>
      </c>
      <c r="I113" s="7" t="s">
        <v>10</v>
      </c>
      <c r="J113" s="6" t="s">
        <v>9</v>
      </c>
      <c r="K113" s="1" t="s">
        <v>9</v>
      </c>
      <c r="L113" s="32" t="s">
        <v>10</v>
      </c>
      <c r="M113" s="25" t="s">
        <v>10</v>
      </c>
    </row>
    <row r="114" spans="1:13">
      <c r="A114" s="1" t="s">
        <v>259</v>
      </c>
      <c r="B114" s="1" t="s">
        <v>317</v>
      </c>
      <c r="C114" s="1" t="s">
        <v>318</v>
      </c>
      <c r="D114" s="36" t="s">
        <v>319</v>
      </c>
      <c r="E114" s="3">
        <v>41627</v>
      </c>
      <c r="F114" s="37">
        <v>1111.1110851851849</v>
      </c>
      <c r="G114" s="6" t="s">
        <v>9</v>
      </c>
      <c r="H114" s="1" t="s">
        <v>10</v>
      </c>
      <c r="I114" s="7" t="s">
        <v>10</v>
      </c>
      <c r="J114" s="6" t="s">
        <v>9</v>
      </c>
      <c r="K114" s="1" t="s">
        <v>9</v>
      </c>
      <c r="L114" s="32" t="s">
        <v>10</v>
      </c>
      <c r="M114" s="25" t="s">
        <v>10</v>
      </c>
    </row>
    <row r="115" spans="1:13">
      <c r="A115" s="1" t="s">
        <v>259</v>
      </c>
      <c r="B115" s="1" t="s">
        <v>320</v>
      </c>
      <c r="C115" s="1" t="s">
        <v>321</v>
      </c>
      <c r="D115" s="36" t="s">
        <v>322</v>
      </c>
      <c r="E115" s="3">
        <v>41627</v>
      </c>
      <c r="F115" s="37">
        <v>1111.1110851851849</v>
      </c>
      <c r="G115" s="6" t="s">
        <v>9</v>
      </c>
      <c r="H115" s="1" t="s">
        <v>10</v>
      </c>
      <c r="I115" s="7" t="s">
        <v>10</v>
      </c>
      <c r="J115" s="6" t="s">
        <v>9</v>
      </c>
      <c r="K115" s="1" t="s">
        <v>9</v>
      </c>
      <c r="L115" s="32" t="s">
        <v>10</v>
      </c>
      <c r="M115" s="25" t="s">
        <v>10</v>
      </c>
    </row>
    <row r="116" spans="1:13">
      <c r="A116" s="1" t="s">
        <v>259</v>
      </c>
      <c r="B116" s="1" t="s">
        <v>323</v>
      </c>
      <c r="C116" s="1" t="s">
        <v>289</v>
      </c>
      <c r="D116" s="36" t="s">
        <v>324</v>
      </c>
      <c r="E116" s="3">
        <v>41620</v>
      </c>
      <c r="F116" s="37">
        <v>1111.1110851851849</v>
      </c>
      <c r="G116" s="6" t="s">
        <v>9</v>
      </c>
      <c r="H116" s="1" t="s">
        <v>10</v>
      </c>
      <c r="I116" s="7" t="s">
        <v>10</v>
      </c>
      <c r="J116" s="6" t="s">
        <v>9</v>
      </c>
      <c r="K116" s="1" t="s">
        <v>9</v>
      </c>
      <c r="L116" s="32" t="s">
        <v>10</v>
      </c>
      <c r="M116" s="25" t="s">
        <v>10</v>
      </c>
    </row>
    <row r="117" spans="1:13">
      <c r="A117" s="1" t="s">
        <v>259</v>
      </c>
      <c r="B117" s="1" t="s">
        <v>325</v>
      </c>
      <c r="C117" s="1" t="s">
        <v>286</v>
      </c>
      <c r="D117" s="36" t="s">
        <v>326</v>
      </c>
      <c r="E117" s="3">
        <v>41624</v>
      </c>
      <c r="F117" s="37">
        <v>1111.1110851851849</v>
      </c>
      <c r="G117" s="6" t="s">
        <v>9</v>
      </c>
      <c r="H117" s="1" t="s">
        <v>10</v>
      </c>
      <c r="I117" s="7" t="s">
        <v>10</v>
      </c>
      <c r="J117" s="6" t="s">
        <v>9</v>
      </c>
      <c r="K117" s="1" t="s">
        <v>9</v>
      </c>
      <c r="L117" s="32" t="s">
        <v>10</v>
      </c>
      <c r="M117" s="25" t="s">
        <v>10</v>
      </c>
    </row>
    <row r="118" spans="1:13">
      <c r="A118" s="1" t="s">
        <v>259</v>
      </c>
      <c r="B118" s="1" t="s">
        <v>327</v>
      </c>
      <c r="C118" s="1" t="s">
        <v>261</v>
      </c>
      <c r="D118" s="36" t="s">
        <v>328</v>
      </c>
      <c r="E118" s="3">
        <v>41677</v>
      </c>
      <c r="F118" s="37">
        <v>1438.5046871999998</v>
      </c>
      <c r="G118" s="6" t="s">
        <v>9</v>
      </c>
      <c r="H118" s="1" t="s">
        <v>9</v>
      </c>
      <c r="I118" s="7" t="s">
        <v>10</v>
      </c>
      <c r="J118" s="6" t="s">
        <v>9</v>
      </c>
      <c r="K118" s="1" t="s">
        <v>9</v>
      </c>
      <c r="L118" s="32" t="s">
        <v>10</v>
      </c>
      <c r="M118" s="25" t="s">
        <v>9</v>
      </c>
    </row>
    <row r="119" spans="1:13">
      <c r="A119" s="1" t="s">
        <v>259</v>
      </c>
      <c r="B119" s="25" t="s">
        <v>329</v>
      </c>
      <c r="C119" s="25" t="s">
        <v>264</v>
      </c>
      <c r="D119" s="41" t="s">
        <v>330</v>
      </c>
      <c r="E119" s="3">
        <v>41675</v>
      </c>
      <c r="F119" s="37">
        <v>1566.926383</v>
      </c>
      <c r="G119" s="6" t="s">
        <v>9</v>
      </c>
      <c r="H119" s="1" t="s">
        <v>9</v>
      </c>
      <c r="I119" s="7" t="s">
        <v>10</v>
      </c>
      <c r="J119" s="6" t="s">
        <v>9</v>
      </c>
      <c r="K119" s="1" t="s">
        <v>9</v>
      </c>
      <c r="L119" s="32" t="s">
        <v>10</v>
      </c>
      <c r="M119" s="25" t="s">
        <v>9</v>
      </c>
    </row>
    <row r="120" spans="1:13">
      <c r="A120" s="1" t="s">
        <v>259</v>
      </c>
      <c r="B120" s="25" t="s">
        <v>331</v>
      </c>
      <c r="C120" s="25" t="s">
        <v>301</v>
      </c>
      <c r="D120" s="41" t="s">
        <v>332</v>
      </c>
      <c r="E120" s="3">
        <v>41690</v>
      </c>
      <c r="F120" s="37">
        <v>1437.9864252</v>
      </c>
      <c r="G120" s="6" t="s">
        <v>9</v>
      </c>
      <c r="H120" s="1" t="s">
        <v>9</v>
      </c>
      <c r="I120" s="7" t="s">
        <v>10</v>
      </c>
      <c r="J120" s="6" t="s">
        <v>9</v>
      </c>
      <c r="K120" s="1" t="s">
        <v>9</v>
      </c>
      <c r="L120" s="32" t="s">
        <v>10</v>
      </c>
      <c r="M120" s="25" t="s">
        <v>9</v>
      </c>
    </row>
    <row r="121" spans="1:13">
      <c r="A121" s="1" t="s">
        <v>336</v>
      </c>
      <c r="B121" s="25" t="s">
        <v>337</v>
      </c>
      <c r="C121" s="25" t="s">
        <v>338</v>
      </c>
      <c r="D121" s="42" t="s">
        <v>346</v>
      </c>
      <c r="E121" s="43">
        <v>41493</v>
      </c>
      <c r="F121" s="38">
        <v>1219.2299</v>
      </c>
      <c r="G121" s="6" t="s">
        <v>9</v>
      </c>
      <c r="H121" s="1" t="s">
        <v>9</v>
      </c>
      <c r="I121" s="7" t="s">
        <v>10</v>
      </c>
      <c r="J121" s="6" t="s">
        <v>9</v>
      </c>
      <c r="K121" s="1" t="s">
        <v>9</v>
      </c>
      <c r="L121" s="32" t="s">
        <v>10</v>
      </c>
      <c r="M121" s="25" t="s">
        <v>9</v>
      </c>
    </row>
    <row r="122" spans="1:13">
      <c r="A122" s="1" t="s">
        <v>336</v>
      </c>
      <c r="B122" s="25" t="s">
        <v>339</v>
      </c>
      <c r="C122" s="25" t="s">
        <v>340</v>
      </c>
      <c r="D122" s="42" t="s">
        <v>347</v>
      </c>
      <c r="E122" s="4">
        <v>41442</v>
      </c>
      <c r="F122" s="38">
        <v>1692.307682051282</v>
      </c>
      <c r="G122" s="6" t="s">
        <v>9</v>
      </c>
      <c r="H122" s="1" t="s">
        <v>10</v>
      </c>
      <c r="I122" s="7" t="s">
        <v>10</v>
      </c>
      <c r="J122" s="6" t="s">
        <v>9</v>
      </c>
      <c r="K122" s="1" t="s">
        <v>9</v>
      </c>
      <c r="L122" s="7" t="s">
        <v>10</v>
      </c>
      <c r="M122" s="25" t="s">
        <v>10</v>
      </c>
    </row>
    <row r="123" spans="1:13">
      <c r="A123" s="1" t="s">
        <v>336</v>
      </c>
      <c r="B123" s="25" t="s">
        <v>341</v>
      </c>
      <c r="C123" s="25" t="s">
        <v>340</v>
      </c>
      <c r="D123" s="42" t="s">
        <v>348</v>
      </c>
      <c r="E123" s="4">
        <v>41470</v>
      </c>
      <c r="F123" s="38">
        <v>1744.5352993464051</v>
      </c>
      <c r="G123" s="6" t="s">
        <v>9</v>
      </c>
      <c r="H123" s="1" t="s">
        <v>10</v>
      </c>
      <c r="I123" s="7" t="s">
        <v>10</v>
      </c>
      <c r="J123" s="6" t="s">
        <v>9</v>
      </c>
      <c r="K123" s="1" t="s">
        <v>9</v>
      </c>
      <c r="L123" s="7" t="s">
        <v>10</v>
      </c>
      <c r="M123" s="25" t="s">
        <v>10</v>
      </c>
    </row>
    <row r="124" spans="1:13">
      <c r="A124" s="1" t="s">
        <v>336</v>
      </c>
      <c r="B124" s="25" t="s">
        <v>342</v>
      </c>
      <c r="C124" s="25" t="s">
        <v>343</v>
      </c>
      <c r="D124" s="42" t="s">
        <v>349</v>
      </c>
      <c r="E124" s="4">
        <v>41585</v>
      </c>
      <c r="F124" s="38">
        <v>1641.54</v>
      </c>
      <c r="G124" s="6" t="s">
        <v>9</v>
      </c>
      <c r="H124" s="1" t="s">
        <v>9</v>
      </c>
      <c r="I124" s="7" t="s">
        <v>10</v>
      </c>
      <c r="J124" s="6" t="s">
        <v>9</v>
      </c>
      <c r="K124" s="1" t="s">
        <v>9</v>
      </c>
      <c r="L124" s="7" t="s">
        <v>10</v>
      </c>
      <c r="M124" s="25" t="s">
        <v>9</v>
      </c>
    </row>
    <row r="125" spans="1:13">
      <c r="A125" s="1" t="s">
        <v>336</v>
      </c>
      <c r="B125" s="25" t="s">
        <v>344</v>
      </c>
      <c r="C125" s="25" t="s">
        <v>340</v>
      </c>
      <c r="D125" s="42" t="s">
        <v>350</v>
      </c>
      <c r="E125" s="4">
        <v>41544</v>
      </c>
      <c r="F125" s="38">
        <v>1629.629638271605</v>
      </c>
      <c r="G125" s="6" t="s">
        <v>9</v>
      </c>
      <c r="H125" s="1" t="s">
        <v>9</v>
      </c>
      <c r="I125" s="7" t="s">
        <v>10</v>
      </c>
      <c r="J125" s="6" t="s">
        <v>9</v>
      </c>
      <c r="K125" s="1" t="s">
        <v>9</v>
      </c>
      <c r="L125" s="7" t="s">
        <v>10</v>
      </c>
      <c r="M125" s="25" t="s">
        <v>9</v>
      </c>
    </row>
    <row r="126" spans="1:13">
      <c r="A126" s="1" t="s">
        <v>336</v>
      </c>
      <c r="B126" s="25" t="s">
        <v>345</v>
      </c>
      <c r="C126" s="25" t="s">
        <v>340</v>
      </c>
      <c r="D126" s="42" t="s">
        <v>351</v>
      </c>
      <c r="E126" s="4">
        <v>41560</v>
      </c>
      <c r="F126" s="38">
        <v>1883.18</v>
      </c>
      <c r="G126" s="6" t="s">
        <v>9</v>
      </c>
      <c r="H126" s="1" t="s">
        <v>10</v>
      </c>
      <c r="I126" s="7" t="s">
        <v>10</v>
      </c>
      <c r="J126" s="6" t="s">
        <v>9</v>
      </c>
      <c r="K126" s="1" t="s">
        <v>9</v>
      </c>
      <c r="L126" s="7" t="s">
        <v>10</v>
      </c>
      <c r="M126" s="25" t="s">
        <v>10</v>
      </c>
    </row>
    <row r="127" spans="1:13">
      <c r="A127" s="44" t="s">
        <v>352</v>
      </c>
      <c r="B127" s="25" t="s">
        <v>353</v>
      </c>
      <c r="C127" s="25" t="s">
        <v>354</v>
      </c>
      <c r="D127" s="42" t="s">
        <v>355</v>
      </c>
      <c r="E127" s="4">
        <v>41656</v>
      </c>
      <c r="F127" s="38">
        <v>2924.51</v>
      </c>
      <c r="G127" s="6" t="s">
        <v>9</v>
      </c>
      <c r="H127" s="1" t="s">
        <v>10</v>
      </c>
      <c r="I127" s="7" t="s">
        <v>10</v>
      </c>
      <c r="J127" s="6" t="s">
        <v>9</v>
      </c>
      <c r="K127" s="1" t="s">
        <v>9</v>
      </c>
      <c r="L127" s="7" t="s">
        <v>10</v>
      </c>
      <c r="M127" s="25" t="s">
        <v>10</v>
      </c>
    </row>
    <row r="128" spans="1:13">
      <c r="A128" s="44" t="s">
        <v>356</v>
      </c>
      <c r="B128" s="25" t="s">
        <v>357</v>
      </c>
      <c r="C128" s="25" t="s">
        <v>358</v>
      </c>
      <c r="D128" s="42" t="s">
        <v>362</v>
      </c>
      <c r="E128" s="4">
        <v>41522</v>
      </c>
      <c r="F128" s="38">
        <v>1146.5</v>
      </c>
      <c r="G128" s="6" t="s">
        <v>9</v>
      </c>
      <c r="H128" s="1" t="s">
        <v>10</v>
      </c>
      <c r="I128" s="7" t="s">
        <v>10</v>
      </c>
      <c r="J128" s="6" t="s">
        <v>9</v>
      </c>
      <c r="K128" s="1" t="s">
        <v>9</v>
      </c>
      <c r="L128" s="7" t="s">
        <v>10</v>
      </c>
      <c r="M128" s="25" t="s">
        <v>10</v>
      </c>
    </row>
    <row r="129" spans="1:14">
      <c r="A129" s="44" t="s">
        <v>356</v>
      </c>
      <c r="B129" s="25" t="s">
        <v>359</v>
      </c>
      <c r="C129" s="25" t="s">
        <v>358</v>
      </c>
      <c r="D129" s="42" t="s">
        <v>363</v>
      </c>
      <c r="E129" s="4">
        <v>41614</v>
      </c>
      <c r="F129" s="38">
        <v>1463.41</v>
      </c>
      <c r="G129" s="6" t="s">
        <v>9</v>
      </c>
      <c r="H129" s="1" t="s">
        <v>9</v>
      </c>
      <c r="I129" s="7" t="s">
        <v>10</v>
      </c>
      <c r="J129" s="6" t="s">
        <v>9</v>
      </c>
      <c r="K129" s="1" t="s">
        <v>9</v>
      </c>
      <c r="L129" s="7" t="s">
        <v>10</v>
      </c>
      <c r="M129" s="25" t="s">
        <v>9</v>
      </c>
    </row>
    <row r="130" spans="1:14">
      <c r="A130" s="44" t="s">
        <v>356</v>
      </c>
      <c r="B130" s="25" t="s">
        <v>360</v>
      </c>
      <c r="C130" s="25" t="s">
        <v>358</v>
      </c>
      <c r="D130" s="42" t="s">
        <v>364</v>
      </c>
      <c r="E130" s="4">
        <v>41577</v>
      </c>
      <c r="F130" s="38">
        <v>1845</v>
      </c>
      <c r="G130" s="6" t="s">
        <v>9</v>
      </c>
      <c r="H130" s="1" t="s">
        <v>10</v>
      </c>
      <c r="I130" s="7" t="s">
        <v>10</v>
      </c>
      <c r="J130" s="6" t="s">
        <v>9</v>
      </c>
      <c r="K130" s="1" t="s">
        <v>9</v>
      </c>
      <c r="L130" s="7" t="s">
        <v>10</v>
      </c>
      <c r="M130" s="25" t="s">
        <v>10</v>
      </c>
    </row>
    <row r="131" spans="1:14">
      <c r="A131" s="44" t="s">
        <v>356</v>
      </c>
      <c r="B131" s="25" t="s">
        <v>361</v>
      </c>
      <c r="C131" s="25" t="s">
        <v>358</v>
      </c>
      <c r="D131" s="42" t="s">
        <v>365</v>
      </c>
      <c r="E131" s="4">
        <v>41619</v>
      </c>
      <c r="F131" s="38">
        <v>1472.39</v>
      </c>
      <c r="G131" s="6" t="s">
        <v>9</v>
      </c>
      <c r="H131" s="1" t="s">
        <v>9</v>
      </c>
      <c r="I131" s="7" t="s">
        <v>10</v>
      </c>
      <c r="J131" s="6" t="s">
        <v>9</v>
      </c>
      <c r="K131" s="1" t="s">
        <v>9</v>
      </c>
      <c r="L131" s="7" t="s">
        <v>10</v>
      </c>
      <c r="M131" s="25" t="s">
        <v>9</v>
      </c>
    </row>
    <row r="132" spans="1:14">
      <c r="A132" s="45" t="s">
        <v>366</v>
      </c>
      <c r="B132" s="25" t="s">
        <v>367</v>
      </c>
      <c r="C132" s="25" t="s">
        <v>368</v>
      </c>
      <c r="D132" s="42" t="s">
        <v>369</v>
      </c>
      <c r="E132" s="4">
        <v>41667</v>
      </c>
      <c r="F132" s="38">
        <v>1281.5</v>
      </c>
      <c r="G132" s="6" t="s">
        <v>9</v>
      </c>
      <c r="H132" s="1" t="s">
        <v>9</v>
      </c>
      <c r="I132" s="7" t="s">
        <v>10</v>
      </c>
      <c r="J132" s="6" t="s">
        <v>9</v>
      </c>
      <c r="K132" s="1" t="s">
        <v>9</v>
      </c>
      <c r="L132" s="7" t="s">
        <v>10</v>
      </c>
      <c r="M132" s="25" t="s">
        <v>9</v>
      </c>
    </row>
    <row r="133" spans="1:14">
      <c r="A133" s="45" t="s">
        <v>370</v>
      </c>
      <c r="B133" s="25" t="s">
        <v>371</v>
      </c>
      <c r="C133" s="25" t="s">
        <v>372</v>
      </c>
      <c r="D133" s="42" t="s">
        <v>373</v>
      </c>
      <c r="E133" s="4">
        <v>41709</v>
      </c>
      <c r="F133" s="46">
        <v>1440.66</v>
      </c>
      <c r="G133" s="6" t="s">
        <v>10</v>
      </c>
      <c r="H133" s="1" t="s">
        <v>10</v>
      </c>
      <c r="I133" s="7" t="s">
        <v>9</v>
      </c>
      <c r="J133" s="6" t="s">
        <v>10</v>
      </c>
      <c r="K133" s="1" t="s">
        <v>10</v>
      </c>
      <c r="L133" s="32" t="s">
        <v>9</v>
      </c>
      <c r="M133" s="25" t="s">
        <v>10</v>
      </c>
      <c r="N133" s="2"/>
    </row>
    <row r="134" spans="1:14">
      <c r="A134" s="45" t="s">
        <v>374</v>
      </c>
      <c r="B134" s="25" t="s">
        <v>375</v>
      </c>
      <c r="C134" s="25" t="s">
        <v>376</v>
      </c>
      <c r="D134" s="42" t="s">
        <v>377</v>
      </c>
      <c r="E134" s="4">
        <v>41710</v>
      </c>
      <c r="F134" s="46">
        <v>936.43</v>
      </c>
      <c r="G134" s="6" t="s">
        <v>9</v>
      </c>
      <c r="H134" s="1" t="s">
        <v>10</v>
      </c>
      <c r="I134" s="7" t="s">
        <v>10</v>
      </c>
      <c r="J134" s="6" t="s">
        <v>9</v>
      </c>
      <c r="K134" s="1" t="s">
        <v>10</v>
      </c>
      <c r="L134" s="32" t="s">
        <v>10</v>
      </c>
      <c r="M134" s="25" t="s">
        <v>10</v>
      </c>
    </row>
    <row r="135" spans="1:14">
      <c r="A135" s="1" t="s">
        <v>378</v>
      </c>
      <c r="B135" s="25" t="s">
        <v>379</v>
      </c>
      <c r="C135" s="25" t="s">
        <v>380</v>
      </c>
      <c r="D135" s="42" t="s">
        <v>407</v>
      </c>
      <c r="E135" s="4">
        <v>41456</v>
      </c>
      <c r="F135" s="38">
        <v>1197.3</v>
      </c>
      <c r="G135" s="6" t="s">
        <v>9</v>
      </c>
      <c r="H135" s="1" t="s">
        <v>9</v>
      </c>
      <c r="I135" s="7" t="s">
        <v>10</v>
      </c>
      <c r="J135" s="6" t="s">
        <v>9</v>
      </c>
      <c r="K135" s="1" t="s">
        <v>9</v>
      </c>
      <c r="L135" s="32" t="s">
        <v>10</v>
      </c>
      <c r="M135" s="25" t="s">
        <v>9</v>
      </c>
    </row>
    <row r="136" spans="1:14">
      <c r="A136" s="1" t="s">
        <v>378</v>
      </c>
      <c r="B136" s="25" t="s">
        <v>381</v>
      </c>
      <c r="C136" s="25" t="s">
        <v>382</v>
      </c>
      <c r="D136" s="42" t="s">
        <v>408</v>
      </c>
      <c r="E136" s="4">
        <v>41456</v>
      </c>
      <c r="F136" s="38">
        <v>1197.3</v>
      </c>
      <c r="G136" s="6" t="s">
        <v>9</v>
      </c>
      <c r="H136" s="1" t="s">
        <v>9</v>
      </c>
      <c r="I136" s="7" t="s">
        <v>10</v>
      </c>
      <c r="J136" s="6" t="s">
        <v>9</v>
      </c>
      <c r="K136" s="1" t="s">
        <v>9</v>
      </c>
      <c r="L136" s="32" t="s">
        <v>10</v>
      </c>
      <c r="M136" s="25" t="s">
        <v>9</v>
      </c>
    </row>
    <row r="137" spans="1:14">
      <c r="A137" s="1" t="s">
        <v>378</v>
      </c>
      <c r="B137" s="25" t="s">
        <v>383</v>
      </c>
      <c r="C137" s="25" t="s">
        <v>384</v>
      </c>
      <c r="D137" s="42" t="s">
        <v>409</v>
      </c>
      <c r="E137" s="4">
        <v>41501</v>
      </c>
      <c r="F137" s="38">
        <v>1375.8</v>
      </c>
      <c r="G137" s="6" t="s">
        <v>9</v>
      </c>
      <c r="H137" s="1" t="s">
        <v>9</v>
      </c>
      <c r="I137" s="7" t="s">
        <v>10</v>
      </c>
      <c r="J137" s="6" t="s">
        <v>9</v>
      </c>
      <c r="K137" s="1" t="s">
        <v>9</v>
      </c>
      <c r="L137" s="32" t="s">
        <v>10</v>
      </c>
      <c r="M137" s="25" t="s">
        <v>9</v>
      </c>
    </row>
    <row r="138" spans="1:14">
      <c r="A138" s="1" t="s">
        <v>378</v>
      </c>
      <c r="B138" s="25" t="s">
        <v>385</v>
      </c>
      <c r="C138" s="25" t="s">
        <v>386</v>
      </c>
      <c r="D138" s="42" t="s">
        <v>410</v>
      </c>
      <c r="E138" s="4">
        <v>41514</v>
      </c>
      <c r="F138" s="38">
        <v>1314.6</v>
      </c>
      <c r="G138" s="6" t="s">
        <v>9</v>
      </c>
      <c r="H138" s="1" t="s">
        <v>9</v>
      </c>
      <c r="I138" s="7" t="s">
        <v>10</v>
      </c>
      <c r="J138" s="6" t="s">
        <v>9</v>
      </c>
      <c r="K138" s="1" t="s">
        <v>9</v>
      </c>
      <c r="L138" s="32" t="s">
        <v>10</v>
      </c>
      <c r="M138" s="25" t="s">
        <v>9</v>
      </c>
    </row>
    <row r="139" spans="1:14">
      <c r="A139" s="1" t="s">
        <v>378</v>
      </c>
      <c r="B139" s="25" t="s">
        <v>387</v>
      </c>
      <c r="C139" s="25" t="s">
        <v>384</v>
      </c>
      <c r="D139" s="42" t="s">
        <v>411</v>
      </c>
      <c r="E139" s="4">
        <v>41535</v>
      </c>
      <c r="F139" s="38">
        <v>1375.8</v>
      </c>
      <c r="G139" s="6" t="s">
        <v>9</v>
      </c>
      <c r="H139" s="1" t="s">
        <v>9</v>
      </c>
      <c r="I139" s="7" t="s">
        <v>10</v>
      </c>
      <c r="J139" s="6" t="s">
        <v>9</v>
      </c>
      <c r="K139" s="1" t="s">
        <v>9</v>
      </c>
      <c r="L139" s="32" t="s">
        <v>10</v>
      </c>
      <c r="M139" s="25" t="s">
        <v>9</v>
      </c>
    </row>
    <row r="140" spans="1:14">
      <c r="A140" s="1" t="s">
        <v>378</v>
      </c>
      <c r="B140" s="25" t="s">
        <v>388</v>
      </c>
      <c r="C140" s="25" t="s">
        <v>389</v>
      </c>
      <c r="D140" s="42" t="s">
        <v>412</v>
      </c>
      <c r="E140" s="4">
        <v>41549</v>
      </c>
      <c r="F140" s="38">
        <v>1375.8</v>
      </c>
      <c r="G140" s="6" t="s">
        <v>9</v>
      </c>
      <c r="H140" s="1" t="s">
        <v>9</v>
      </c>
      <c r="I140" s="7" t="s">
        <v>10</v>
      </c>
      <c r="J140" s="6" t="s">
        <v>9</v>
      </c>
      <c r="K140" s="1" t="s">
        <v>9</v>
      </c>
      <c r="L140" s="32" t="s">
        <v>10</v>
      </c>
      <c r="M140" s="25" t="s">
        <v>9</v>
      </c>
    </row>
    <row r="141" spans="1:14">
      <c r="A141" s="1" t="s">
        <v>378</v>
      </c>
      <c r="B141" s="25" t="s">
        <v>390</v>
      </c>
      <c r="C141" s="25" t="s">
        <v>391</v>
      </c>
      <c r="D141" s="42" t="s">
        <v>413</v>
      </c>
      <c r="E141" s="4">
        <v>41565</v>
      </c>
      <c r="F141" s="38">
        <v>1197.3</v>
      </c>
      <c r="G141" s="6" t="s">
        <v>9</v>
      </c>
      <c r="H141" s="1" t="s">
        <v>9</v>
      </c>
      <c r="I141" s="7" t="s">
        <v>10</v>
      </c>
      <c r="J141" s="6" t="s">
        <v>9</v>
      </c>
      <c r="K141" s="1" t="s">
        <v>9</v>
      </c>
      <c r="L141" s="32" t="s">
        <v>10</v>
      </c>
      <c r="M141" s="25" t="s">
        <v>9</v>
      </c>
    </row>
    <row r="142" spans="1:14">
      <c r="A142" s="1" t="s">
        <v>378</v>
      </c>
      <c r="B142" s="25" t="s">
        <v>392</v>
      </c>
      <c r="C142" s="25" t="s">
        <v>393</v>
      </c>
      <c r="D142" s="42" t="s">
        <v>414</v>
      </c>
      <c r="E142" s="4">
        <v>41592</v>
      </c>
      <c r="F142" s="38">
        <v>1605.3</v>
      </c>
      <c r="G142" s="6" t="s">
        <v>9</v>
      </c>
      <c r="H142" s="1" t="s">
        <v>9</v>
      </c>
      <c r="I142" s="7" t="s">
        <v>10</v>
      </c>
      <c r="J142" s="6" t="s">
        <v>9</v>
      </c>
      <c r="K142" s="1" t="s">
        <v>9</v>
      </c>
      <c r="L142" s="32" t="s">
        <v>10</v>
      </c>
      <c r="M142" s="25" t="s">
        <v>9</v>
      </c>
    </row>
    <row r="143" spans="1:14">
      <c r="A143" s="1" t="s">
        <v>378</v>
      </c>
      <c r="B143" s="25" t="s">
        <v>394</v>
      </c>
      <c r="C143" s="25" t="s">
        <v>384</v>
      </c>
      <c r="D143" s="42" t="s">
        <v>415</v>
      </c>
      <c r="E143" s="4">
        <v>41582</v>
      </c>
      <c r="F143" s="38">
        <v>1375.8</v>
      </c>
      <c r="G143" s="6" t="s">
        <v>9</v>
      </c>
      <c r="H143" s="1" t="s">
        <v>9</v>
      </c>
      <c r="I143" s="7" t="s">
        <v>10</v>
      </c>
      <c r="J143" s="6" t="s">
        <v>9</v>
      </c>
      <c r="K143" s="1" t="s">
        <v>9</v>
      </c>
      <c r="L143" s="32" t="s">
        <v>10</v>
      </c>
      <c r="M143" s="25" t="s">
        <v>9</v>
      </c>
    </row>
    <row r="144" spans="1:14">
      <c r="A144" s="44" t="s">
        <v>378</v>
      </c>
      <c r="B144" s="25" t="s">
        <v>395</v>
      </c>
      <c r="C144" s="25" t="s">
        <v>384</v>
      </c>
      <c r="D144" s="42" t="s">
        <v>416</v>
      </c>
      <c r="E144" s="4">
        <v>41603</v>
      </c>
      <c r="F144" s="38">
        <v>1375.8</v>
      </c>
      <c r="G144" s="6" t="s">
        <v>9</v>
      </c>
      <c r="H144" s="1" t="s">
        <v>9</v>
      </c>
      <c r="I144" s="7" t="s">
        <v>10</v>
      </c>
      <c r="J144" s="6" t="s">
        <v>9</v>
      </c>
      <c r="K144" s="1" t="s">
        <v>9</v>
      </c>
      <c r="L144" s="32" t="s">
        <v>10</v>
      </c>
      <c r="M144" s="25" t="s">
        <v>9</v>
      </c>
    </row>
    <row r="145" spans="1:13">
      <c r="A145" s="44" t="s">
        <v>378</v>
      </c>
      <c r="B145" s="25" t="s">
        <v>396</v>
      </c>
      <c r="C145" s="25" t="s">
        <v>384</v>
      </c>
      <c r="D145" s="42" t="s">
        <v>417</v>
      </c>
      <c r="E145" s="4">
        <v>41626</v>
      </c>
      <c r="F145" s="38">
        <v>1375.8</v>
      </c>
      <c r="G145" s="6" t="s">
        <v>9</v>
      </c>
      <c r="H145" s="1" t="s">
        <v>9</v>
      </c>
      <c r="I145" s="7" t="s">
        <v>10</v>
      </c>
      <c r="J145" s="6" t="s">
        <v>9</v>
      </c>
      <c r="K145" s="1" t="s">
        <v>9</v>
      </c>
      <c r="L145" s="32" t="s">
        <v>10</v>
      </c>
      <c r="M145" s="25" t="s">
        <v>9</v>
      </c>
    </row>
    <row r="146" spans="1:13">
      <c r="A146" s="44" t="s">
        <v>378</v>
      </c>
      <c r="B146" s="25" t="s">
        <v>397</v>
      </c>
      <c r="C146" s="25" t="s">
        <v>398</v>
      </c>
      <c r="D146" s="42" t="s">
        <v>418</v>
      </c>
      <c r="E146" s="4">
        <v>41709</v>
      </c>
      <c r="F146" s="38">
        <v>1608</v>
      </c>
      <c r="G146" s="6" t="s">
        <v>9</v>
      </c>
      <c r="H146" s="1" t="s">
        <v>9</v>
      </c>
      <c r="I146" s="7" t="s">
        <v>10</v>
      </c>
      <c r="J146" s="6" t="s">
        <v>9</v>
      </c>
      <c r="K146" s="1" t="s">
        <v>9</v>
      </c>
      <c r="L146" s="32" t="s">
        <v>10</v>
      </c>
      <c r="M146" s="25" t="s">
        <v>9</v>
      </c>
    </row>
    <row r="147" spans="1:13">
      <c r="A147" s="44" t="s">
        <v>378</v>
      </c>
      <c r="B147" s="25" t="s">
        <v>399</v>
      </c>
      <c r="C147" s="25" t="s">
        <v>400</v>
      </c>
      <c r="D147" s="42" t="s">
        <v>416</v>
      </c>
      <c r="E147" s="4">
        <v>41625</v>
      </c>
      <c r="F147" s="38">
        <v>1559.4</v>
      </c>
      <c r="G147" s="6" t="s">
        <v>9</v>
      </c>
      <c r="H147" s="1" t="s">
        <v>9</v>
      </c>
      <c r="I147" s="7" t="s">
        <v>10</v>
      </c>
      <c r="J147" s="6" t="s">
        <v>9</v>
      </c>
      <c r="K147" s="1" t="s">
        <v>9</v>
      </c>
      <c r="L147" s="32" t="s">
        <v>10</v>
      </c>
      <c r="M147" s="25" t="s">
        <v>9</v>
      </c>
    </row>
    <row r="148" spans="1:13">
      <c r="A148" s="45" t="s">
        <v>378</v>
      </c>
      <c r="B148" s="25" t="s">
        <v>401</v>
      </c>
      <c r="C148" s="25" t="s">
        <v>400</v>
      </c>
      <c r="D148" s="42" t="s">
        <v>419</v>
      </c>
      <c r="E148" s="4">
        <v>41648</v>
      </c>
      <c r="F148" s="38">
        <v>1426.8</v>
      </c>
      <c r="G148" s="6" t="s">
        <v>9</v>
      </c>
      <c r="H148" s="1" t="s">
        <v>9</v>
      </c>
      <c r="I148" s="7" t="s">
        <v>10</v>
      </c>
      <c r="J148" s="6" t="s">
        <v>9</v>
      </c>
      <c r="K148" s="1" t="s">
        <v>9</v>
      </c>
      <c r="L148" s="32" t="s">
        <v>10</v>
      </c>
      <c r="M148" s="25" t="s">
        <v>9</v>
      </c>
    </row>
    <row r="149" spans="1:13">
      <c r="A149" s="45" t="s">
        <v>378</v>
      </c>
      <c r="B149" s="25" t="s">
        <v>402</v>
      </c>
      <c r="C149" s="25" t="s">
        <v>398</v>
      </c>
      <c r="D149" s="42" t="s">
        <v>420</v>
      </c>
      <c r="E149" s="4">
        <v>41660</v>
      </c>
      <c r="F149" s="38">
        <v>1375.8</v>
      </c>
      <c r="G149" s="6" t="s">
        <v>9</v>
      </c>
      <c r="H149" s="1" t="s">
        <v>9</v>
      </c>
      <c r="I149" s="7" t="s">
        <v>10</v>
      </c>
      <c r="J149" s="6" t="s">
        <v>9</v>
      </c>
      <c r="K149" s="1" t="s">
        <v>9</v>
      </c>
      <c r="L149" s="32" t="s">
        <v>10</v>
      </c>
      <c r="M149" s="25" t="s">
        <v>9</v>
      </c>
    </row>
    <row r="150" spans="1:13">
      <c r="A150" s="45" t="s">
        <v>378</v>
      </c>
      <c r="B150" s="25" t="s">
        <v>403</v>
      </c>
      <c r="C150" s="25" t="s">
        <v>380</v>
      </c>
      <c r="D150" s="1" t="s">
        <v>746</v>
      </c>
      <c r="E150" s="4">
        <v>41684</v>
      </c>
      <c r="F150" s="38">
        <v>1197.3</v>
      </c>
      <c r="G150" s="6" t="s">
        <v>9</v>
      </c>
      <c r="H150" s="1" t="s">
        <v>9</v>
      </c>
      <c r="I150" s="7" t="s">
        <v>10</v>
      </c>
      <c r="J150" s="6" t="s">
        <v>9</v>
      </c>
      <c r="K150" s="1" t="s">
        <v>9</v>
      </c>
      <c r="L150" s="32" t="s">
        <v>10</v>
      </c>
      <c r="M150" s="25" t="s">
        <v>9</v>
      </c>
    </row>
    <row r="151" spans="1:13">
      <c r="A151" s="45" t="s">
        <v>378</v>
      </c>
      <c r="B151" s="25" t="s">
        <v>404</v>
      </c>
      <c r="C151" s="25" t="s">
        <v>400</v>
      </c>
      <c r="D151" s="42" t="s">
        <v>421</v>
      </c>
      <c r="E151" s="4">
        <v>41708</v>
      </c>
      <c r="F151" s="38">
        <v>1559.4</v>
      </c>
      <c r="G151" s="6" t="s">
        <v>9</v>
      </c>
      <c r="H151" s="1" t="s">
        <v>9</v>
      </c>
      <c r="I151" s="7" t="s">
        <v>10</v>
      </c>
      <c r="J151" s="6" t="s">
        <v>9</v>
      </c>
      <c r="K151" s="1" t="s">
        <v>9</v>
      </c>
      <c r="L151" s="32" t="s">
        <v>10</v>
      </c>
      <c r="M151" s="25" t="s">
        <v>9</v>
      </c>
    </row>
    <row r="152" spans="1:13">
      <c r="A152" s="45" t="s">
        <v>378</v>
      </c>
      <c r="B152" s="25" t="s">
        <v>405</v>
      </c>
      <c r="C152" s="25" t="s">
        <v>400</v>
      </c>
      <c r="D152" s="42" t="s">
        <v>422</v>
      </c>
      <c r="E152" s="4">
        <v>41694</v>
      </c>
      <c r="F152" s="38">
        <v>1559.4</v>
      </c>
      <c r="G152" s="6" t="s">
        <v>9</v>
      </c>
      <c r="H152" s="1" t="s">
        <v>9</v>
      </c>
      <c r="I152" s="7" t="s">
        <v>10</v>
      </c>
      <c r="J152" s="6" t="s">
        <v>9</v>
      </c>
      <c r="K152" s="1" t="s">
        <v>9</v>
      </c>
      <c r="L152" s="32" t="s">
        <v>10</v>
      </c>
      <c r="M152" s="25" t="s">
        <v>9</v>
      </c>
    </row>
    <row r="153" spans="1:13">
      <c r="A153" s="1" t="s">
        <v>378</v>
      </c>
      <c r="B153" s="25" t="s">
        <v>742</v>
      </c>
      <c r="C153" s="25" t="s">
        <v>406</v>
      </c>
      <c r="D153" s="42" t="s">
        <v>423</v>
      </c>
      <c r="E153" s="4">
        <v>41711</v>
      </c>
      <c r="F153" s="38">
        <v>1548</v>
      </c>
      <c r="G153" s="6" t="s">
        <v>9</v>
      </c>
      <c r="H153" s="1" t="s">
        <v>9</v>
      </c>
      <c r="I153" s="7" t="s">
        <v>10</v>
      </c>
      <c r="J153" s="6" t="s">
        <v>9</v>
      </c>
      <c r="K153" s="1" t="s">
        <v>9</v>
      </c>
      <c r="L153" s="32" t="s">
        <v>10</v>
      </c>
      <c r="M153" s="25" t="s">
        <v>9</v>
      </c>
    </row>
    <row r="154" spans="1:13">
      <c r="A154" s="1" t="s">
        <v>378</v>
      </c>
      <c r="B154" s="25" t="s">
        <v>424</v>
      </c>
      <c r="C154" s="25" t="s">
        <v>384</v>
      </c>
      <c r="D154" s="42" t="s">
        <v>425</v>
      </c>
      <c r="E154" s="4">
        <v>41491</v>
      </c>
      <c r="F154" s="38">
        <v>1375.8</v>
      </c>
      <c r="G154" s="6" t="s">
        <v>9</v>
      </c>
      <c r="H154" s="1" t="s">
        <v>9</v>
      </c>
      <c r="I154" s="7" t="s">
        <v>10</v>
      </c>
      <c r="J154" s="6" t="s">
        <v>9</v>
      </c>
      <c r="K154" s="1" t="s">
        <v>9</v>
      </c>
      <c r="L154" s="32" t="s">
        <v>10</v>
      </c>
      <c r="M154" s="25" t="s">
        <v>9</v>
      </c>
    </row>
    <row r="155" spans="1:13">
      <c r="A155" s="1" t="s">
        <v>426</v>
      </c>
      <c r="B155" s="25" t="s">
        <v>427</v>
      </c>
      <c r="C155" s="25" t="s">
        <v>428</v>
      </c>
      <c r="D155" s="42" t="s">
        <v>438</v>
      </c>
      <c r="E155" s="4">
        <v>41464</v>
      </c>
      <c r="F155" s="38">
        <v>1680</v>
      </c>
      <c r="G155" s="6" t="s">
        <v>9</v>
      </c>
      <c r="H155" s="1" t="s">
        <v>10</v>
      </c>
      <c r="I155" s="7" t="s">
        <v>10</v>
      </c>
      <c r="J155" s="6" t="s">
        <v>9</v>
      </c>
      <c r="K155" s="1" t="s">
        <v>9</v>
      </c>
      <c r="L155" s="32" t="s">
        <v>10</v>
      </c>
      <c r="M155" s="25" t="s">
        <v>10</v>
      </c>
    </row>
    <row r="156" spans="1:13">
      <c r="A156" s="1" t="s">
        <v>426</v>
      </c>
      <c r="B156" s="25" t="s">
        <v>429</v>
      </c>
      <c r="C156" s="25" t="s">
        <v>430</v>
      </c>
      <c r="D156" s="42" t="s">
        <v>439</v>
      </c>
      <c r="E156" s="4">
        <v>41569</v>
      </c>
      <c r="F156" s="38">
        <v>2340</v>
      </c>
      <c r="G156" s="6" t="s">
        <v>9</v>
      </c>
      <c r="H156" s="1" t="s">
        <v>10</v>
      </c>
      <c r="I156" s="7" t="s">
        <v>10</v>
      </c>
      <c r="J156" s="6" t="s">
        <v>9</v>
      </c>
      <c r="K156" s="1" t="s">
        <v>9</v>
      </c>
      <c r="L156" s="32" t="s">
        <v>10</v>
      </c>
      <c r="M156" s="25" t="s">
        <v>10</v>
      </c>
    </row>
    <row r="157" spans="1:13">
      <c r="A157" s="1" t="s">
        <v>426</v>
      </c>
      <c r="B157" s="25" t="s">
        <v>431</v>
      </c>
      <c r="C157" s="25" t="s">
        <v>428</v>
      </c>
      <c r="D157" s="42" t="s">
        <v>440</v>
      </c>
      <c r="E157" s="4">
        <v>41576</v>
      </c>
      <c r="F157" s="38">
        <v>1680</v>
      </c>
      <c r="G157" s="6" t="s">
        <v>9</v>
      </c>
      <c r="H157" s="1" t="s">
        <v>10</v>
      </c>
      <c r="I157" s="7" t="s">
        <v>10</v>
      </c>
      <c r="J157" s="6" t="s">
        <v>9</v>
      </c>
      <c r="K157" s="1" t="s">
        <v>10</v>
      </c>
      <c r="L157" s="32" t="s">
        <v>10</v>
      </c>
      <c r="M157" s="25" t="s">
        <v>10</v>
      </c>
    </row>
    <row r="158" spans="1:13">
      <c r="A158" s="1" t="s">
        <v>426</v>
      </c>
      <c r="B158" s="25" t="s">
        <v>432</v>
      </c>
      <c r="C158" s="25" t="s">
        <v>433</v>
      </c>
      <c r="D158" s="42" t="s">
        <v>441</v>
      </c>
      <c r="E158" s="4">
        <v>41583</v>
      </c>
      <c r="F158" s="38">
        <v>2340</v>
      </c>
      <c r="G158" s="6" t="s">
        <v>9</v>
      </c>
      <c r="H158" s="1" t="s">
        <v>10</v>
      </c>
      <c r="I158" s="29" t="s">
        <v>10</v>
      </c>
      <c r="J158" s="6" t="s">
        <v>9</v>
      </c>
      <c r="K158" s="1" t="s">
        <v>10</v>
      </c>
      <c r="L158" s="33" t="s">
        <v>10</v>
      </c>
      <c r="M158" s="25" t="s">
        <v>10</v>
      </c>
    </row>
    <row r="159" spans="1:13">
      <c r="A159" s="1" t="s">
        <v>426</v>
      </c>
      <c r="B159" s="25" t="s">
        <v>434</v>
      </c>
      <c r="C159" s="25" t="s">
        <v>435</v>
      </c>
      <c r="D159" s="42" t="s">
        <v>442</v>
      </c>
      <c r="E159" s="4">
        <v>41612</v>
      </c>
      <c r="F159" s="38">
        <v>2342.54</v>
      </c>
      <c r="G159" s="6" t="s">
        <v>9</v>
      </c>
      <c r="H159" s="1" t="s">
        <v>9</v>
      </c>
      <c r="I159" s="7" t="s">
        <v>10</v>
      </c>
      <c r="J159" s="6" t="s">
        <v>9</v>
      </c>
      <c r="K159" s="1" t="s">
        <v>9</v>
      </c>
      <c r="L159" s="32" t="s">
        <v>10</v>
      </c>
      <c r="M159" s="25" t="s">
        <v>9</v>
      </c>
    </row>
    <row r="160" spans="1:13">
      <c r="A160" s="44" t="s">
        <v>426</v>
      </c>
      <c r="B160" s="25" t="s">
        <v>436</v>
      </c>
      <c r="C160" s="25" t="s">
        <v>437</v>
      </c>
      <c r="D160" s="42" t="s">
        <v>443</v>
      </c>
      <c r="E160" s="4">
        <v>41620</v>
      </c>
      <c r="F160" s="38">
        <v>2370.3703999999998</v>
      </c>
      <c r="G160" s="6" t="s">
        <v>9</v>
      </c>
      <c r="H160" s="1" t="s">
        <v>9</v>
      </c>
      <c r="I160" s="7" t="s">
        <v>10</v>
      </c>
      <c r="J160" s="6" t="s">
        <v>9</v>
      </c>
      <c r="K160" s="1" t="s">
        <v>9</v>
      </c>
      <c r="L160" s="32" t="s">
        <v>10</v>
      </c>
      <c r="M160" s="25" t="s">
        <v>9</v>
      </c>
    </row>
    <row r="161" spans="1:14">
      <c r="A161" s="45" t="s">
        <v>444</v>
      </c>
      <c r="B161" s="25" t="s">
        <v>445</v>
      </c>
      <c r="C161" s="25" t="s">
        <v>446</v>
      </c>
      <c r="D161" s="42" t="s">
        <v>447</v>
      </c>
      <c r="E161" s="4">
        <v>41670</v>
      </c>
      <c r="F161" s="38">
        <v>1997.53</v>
      </c>
      <c r="G161" s="6" t="s">
        <v>9</v>
      </c>
      <c r="H161" s="1" t="s">
        <v>9</v>
      </c>
      <c r="I161" s="7" t="s">
        <v>10</v>
      </c>
      <c r="J161" s="6" t="s">
        <v>9</v>
      </c>
      <c r="K161" s="1" t="s">
        <v>9</v>
      </c>
      <c r="L161" s="32" t="s">
        <v>10</v>
      </c>
      <c r="M161" s="25" t="s">
        <v>9</v>
      </c>
    </row>
    <row r="162" spans="1:14">
      <c r="A162" s="1" t="s">
        <v>448</v>
      </c>
      <c r="B162" s="25" t="s">
        <v>449</v>
      </c>
      <c r="C162" s="25" t="s">
        <v>450</v>
      </c>
      <c r="D162" s="42" t="s">
        <v>455</v>
      </c>
      <c r="E162" s="4">
        <v>41459</v>
      </c>
      <c r="F162" s="38">
        <v>1009.23</v>
      </c>
      <c r="G162" s="6" t="s">
        <v>9</v>
      </c>
      <c r="H162" s="1" t="s">
        <v>9</v>
      </c>
      <c r="I162" s="7" t="s">
        <v>10</v>
      </c>
      <c r="J162" s="6" t="s">
        <v>9</v>
      </c>
      <c r="K162" s="1" t="s">
        <v>9</v>
      </c>
      <c r="L162" s="32" t="s">
        <v>10</v>
      </c>
      <c r="M162" s="25" t="s">
        <v>9</v>
      </c>
    </row>
    <row r="163" spans="1:14">
      <c r="A163" s="1" t="s">
        <v>448</v>
      </c>
      <c r="B163" s="25" t="s">
        <v>451</v>
      </c>
      <c r="C163" s="25" t="s">
        <v>450</v>
      </c>
      <c r="D163" s="42" t="s">
        <v>456</v>
      </c>
      <c r="E163" s="4">
        <v>41492</v>
      </c>
      <c r="F163" s="38">
        <v>1001.74</v>
      </c>
      <c r="G163" s="6" t="s">
        <v>9</v>
      </c>
      <c r="H163" s="1" t="s">
        <v>9</v>
      </c>
      <c r="I163" s="7" t="s">
        <v>10</v>
      </c>
      <c r="J163" s="6" t="s">
        <v>9</v>
      </c>
      <c r="K163" s="1" t="s">
        <v>9</v>
      </c>
      <c r="L163" s="32" t="s">
        <v>10</v>
      </c>
      <c r="M163" s="25" t="s">
        <v>9</v>
      </c>
    </row>
    <row r="164" spans="1:14">
      <c r="A164" s="1" t="s">
        <v>448</v>
      </c>
      <c r="B164" s="25" t="s">
        <v>452</v>
      </c>
      <c r="C164" s="25" t="s">
        <v>450</v>
      </c>
      <c r="D164" s="42" t="s">
        <v>457</v>
      </c>
      <c r="E164" s="4">
        <v>41570</v>
      </c>
      <c r="F164" s="38">
        <v>884.9</v>
      </c>
      <c r="G164" s="6" t="s">
        <v>9</v>
      </c>
      <c r="H164" s="1" t="s">
        <v>9</v>
      </c>
      <c r="I164" s="7" t="s">
        <v>10</v>
      </c>
      <c r="J164" s="6" t="s">
        <v>9</v>
      </c>
      <c r="K164" s="1" t="s">
        <v>9</v>
      </c>
      <c r="L164" s="32" t="s">
        <v>10</v>
      </c>
      <c r="M164" s="25" t="s">
        <v>9</v>
      </c>
    </row>
    <row r="165" spans="1:14">
      <c r="A165" s="1" t="s">
        <v>448</v>
      </c>
      <c r="B165" s="25" t="s">
        <v>453</v>
      </c>
      <c r="C165" s="25" t="s">
        <v>454</v>
      </c>
      <c r="D165" s="42" t="s">
        <v>458</v>
      </c>
      <c r="E165" s="4">
        <v>41628</v>
      </c>
      <c r="F165" s="38">
        <v>825.76</v>
      </c>
      <c r="G165" s="6" t="s">
        <v>9</v>
      </c>
      <c r="H165" s="1" t="s">
        <v>9</v>
      </c>
      <c r="I165" s="7" t="s">
        <v>10</v>
      </c>
      <c r="J165" s="6" t="s">
        <v>9</v>
      </c>
      <c r="K165" s="1" t="s">
        <v>9</v>
      </c>
      <c r="L165" s="32" t="s">
        <v>10</v>
      </c>
      <c r="M165" s="25" t="s">
        <v>9</v>
      </c>
    </row>
    <row r="166" spans="1:14">
      <c r="A166" s="45" t="s">
        <v>459</v>
      </c>
      <c r="B166" s="25" t="s">
        <v>460</v>
      </c>
      <c r="C166" s="25" t="s">
        <v>461</v>
      </c>
      <c r="D166" s="42" t="s">
        <v>462</v>
      </c>
      <c r="E166" s="4">
        <v>41661</v>
      </c>
      <c r="F166" s="38">
        <v>1792.97</v>
      </c>
      <c r="G166" s="6" t="s">
        <v>10</v>
      </c>
      <c r="H166" s="1" t="s">
        <v>10</v>
      </c>
      <c r="I166" s="7" t="s">
        <v>9</v>
      </c>
      <c r="J166" s="6" t="s">
        <v>10</v>
      </c>
      <c r="K166" s="1" t="s">
        <v>10</v>
      </c>
      <c r="L166" s="32" t="s">
        <v>9</v>
      </c>
      <c r="M166" s="25" t="s">
        <v>10</v>
      </c>
      <c r="N166" s="2"/>
    </row>
    <row r="167" spans="1:14">
      <c r="A167" s="45" t="s">
        <v>459</v>
      </c>
      <c r="B167" s="25" t="s">
        <v>743</v>
      </c>
      <c r="C167" s="25" t="s">
        <v>461</v>
      </c>
      <c r="D167" s="42" t="s">
        <v>463</v>
      </c>
      <c r="E167" s="4">
        <v>41694</v>
      </c>
      <c r="F167" s="38">
        <v>1821.13</v>
      </c>
      <c r="G167" s="6" t="s">
        <v>10</v>
      </c>
      <c r="H167" s="1" t="s">
        <v>10</v>
      </c>
      <c r="I167" s="29" t="s">
        <v>9</v>
      </c>
      <c r="J167" s="6" t="s">
        <v>10</v>
      </c>
      <c r="K167" s="1" t="s">
        <v>10</v>
      </c>
      <c r="L167" s="33" t="s">
        <v>9</v>
      </c>
      <c r="M167" s="25" t="s">
        <v>10</v>
      </c>
    </row>
    <row r="168" spans="1:14">
      <c r="A168" s="1" t="s">
        <v>464</v>
      </c>
      <c r="B168" s="25" t="s">
        <v>465</v>
      </c>
      <c r="C168" s="25" t="s">
        <v>466</v>
      </c>
      <c r="D168" s="42" t="s">
        <v>477</v>
      </c>
      <c r="E168" s="4">
        <v>41442</v>
      </c>
      <c r="F168" s="38">
        <v>219.66</v>
      </c>
      <c r="G168" s="6" t="s">
        <v>9</v>
      </c>
      <c r="H168" s="1" t="s">
        <v>10</v>
      </c>
      <c r="I168" s="7" t="s">
        <v>10</v>
      </c>
      <c r="J168" s="6" t="s">
        <v>9</v>
      </c>
      <c r="K168" s="1" t="s">
        <v>9</v>
      </c>
      <c r="L168" s="33" t="s">
        <v>10</v>
      </c>
      <c r="M168" s="25" t="s">
        <v>10</v>
      </c>
    </row>
    <row r="169" spans="1:14">
      <c r="A169" s="1" t="s">
        <v>464</v>
      </c>
      <c r="B169" s="25" t="s">
        <v>467</v>
      </c>
      <c r="C169" s="25" t="s">
        <v>468</v>
      </c>
      <c r="D169" s="42" t="s">
        <v>478</v>
      </c>
      <c r="E169" s="4">
        <v>41534</v>
      </c>
      <c r="F169" s="38">
        <v>968.07</v>
      </c>
      <c r="G169" s="6" t="s">
        <v>9</v>
      </c>
      <c r="H169" s="1" t="s">
        <v>9</v>
      </c>
      <c r="I169" s="7" t="s">
        <v>10</v>
      </c>
      <c r="J169" s="6" t="s">
        <v>9</v>
      </c>
      <c r="K169" s="1" t="s">
        <v>9</v>
      </c>
      <c r="L169" s="33" t="s">
        <v>10</v>
      </c>
      <c r="M169" s="25" t="s">
        <v>9</v>
      </c>
    </row>
    <row r="170" spans="1:14">
      <c r="A170" s="1" t="s">
        <v>464</v>
      </c>
      <c r="B170" s="25" t="s">
        <v>469</v>
      </c>
      <c r="C170" s="25" t="s">
        <v>470</v>
      </c>
      <c r="D170" s="42" t="s">
        <v>479</v>
      </c>
      <c r="E170" s="4">
        <v>41533</v>
      </c>
      <c r="F170" s="38">
        <v>976.27</v>
      </c>
      <c r="G170" s="6" t="s">
        <v>9</v>
      </c>
      <c r="H170" s="1" t="s">
        <v>9</v>
      </c>
      <c r="I170" s="7" t="s">
        <v>10</v>
      </c>
      <c r="J170" s="6" t="s">
        <v>9</v>
      </c>
      <c r="K170" s="1" t="s">
        <v>9</v>
      </c>
      <c r="L170" s="33" t="s">
        <v>10</v>
      </c>
      <c r="M170" s="25" t="s">
        <v>9</v>
      </c>
    </row>
    <row r="171" spans="1:14">
      <c r="A171" s="1" t="s">
        <v>464</v>
      </c>
      <c r="B171" s="25" t="s">
        <v>471</v>
      </c>
      <c r="C171" s="25" t="s">
        <v>466</v>
      </c>
      <c r="D171" s="42" t="s">
        <v>480</v>
      </c>
      <c r="E171" s="4">
        <v>41575</v>
      </c>
      <c r="F171" s="38">
        <v>776.47</v>
      </c>
      <c r="G171" s="6" t="s">
        <v>9</v>
      </c>
      <c r="H171" s="1" t="s">
        <v>9</v>
      </c>
      <c r="I171" s="7" t="s">
        <v>10</v>
      </c>
      <c r="J171" s="6" t="s">
        <v>9</v>
      </c>
      <c r="K171" s="1" t="s">
        <v>9</v>
      </c>
      <c r="L171" s="33" t="s">
        <v>10</v>
      </c>
      <c r="M171" s="25" t="s">
        <v>9</v>
      </c>
    </row>
    <row r="172" spans="1:14">
      <c r="A172" s="45" t="s">
        <v>464</v>
      </c>
      <c r="B172" s="25" t="s">
        <v>472</v>
      </c>
      <c r="C172" s="25" t="s">
        <v>473</v>
      </c>
      <c r="D172" s="42" t="s">
        <v>481</v>
      </c>
      <c r="E172" s="4">
        <v>41621</v>
      </c>
      <c r="F172" s="38">
        <v>829.33</v>
      </c>
      <c r="G172" s="6" t="s">
        <v>9</v>
      </c>
      <c r="H172" s="1" t="s">
        <v>9</v>
      </c>
      <c r="I172" s="7" t="s">
        <v>10</v>
      </c>
      <c r="J172" s="6" t="s">
        <v>9</v>
      </c>
      <c r="K172" s="1" t="s">
        <v>9</v>
      </c>
      <c r="L172" s="33" t="s">
        <v>10</v>
      </c>
      <c r="M172" s="25" t="s">
        <v>9</v>
      </c>
    </row>
    <row r="173" spans="1:14">
      <c r="A173" s="45" t="s">
        <v>464</v>
      </c>
      <c r="B173" s="25" t="s">
        <v>474</v>
      </c>
      <c r="C173" s="25" t="s">
        <v>466</v>
      </c>
      <c r="D173" s="42" t="s">
        <v>482</v>
      </c>
      <c r="E173" s="4">
        <v>41678</v>
      </c>
      <c r="F173" s="38">
        <v>958.95</v>
      </c>
      <c r="G173" s="6" t="s">
        <v>9</v>
      </c>
      <c r="H173" s="1" t="s">
        <v>9</v>
      </c>
      <c r="I173" s="7" t="s">
        <v>10</v>
      </c>
      <c r="J173" s="6" t="s">
        <v>9</v>
      </c>
      <c r="K173" s="1" t="s">
        <v>9</v>
      </c>
      <c r="L173" s="33" t="s">
        <v>10</v>
      </c>
      <c r="M173" s="25" t="s">
        <v>9</v>
      </c>
    </row>
    <row r="174" spans="1:14">
      <c r="A174" s="1" t="s">
        <v>464</v>
      </c>
      <c r="B174" s="25" t="s">
        <v>475</v>
      </c>
      <c r="C174" s="25" t="s">
        <v>476</v>
      </c>
      <c r="D174" s="42" t="s">
        <v>483</v>
      </c>
      <c r="E174" s="4">
        <v>41721</v>
      </c>
      <c r="F174" s="38">
        <v>1603.55</v>
      </c>
      <c r="G174" s="6" t="s">
        <v>9</v>
      </c>
      <c r="H174" s="1" t="s">
        <v>9</v>
      </c>
      <c r="I174" s="7" t="s">
        <v>10</v>
      </c>
      <c r="J174" s="6" t="s">
        <v>9</v>
      </c>
      <c r="K174" s="1" t="s">
        <v>9</v>
      </c>
      <c r="L174" s="33" t="s">
        <v>10</v>
      </c>
      <c r="M174" s="25" t="s">
        <v>9</v>
      </c>
    </row>
    <row r="175" spans="1:14">
      <c r="A175" s="45" t="s">
        <v>484</v>
      </c>
      <c r="B175" s="25" t="s">
        <v>485</v>
      </c>
      <c r="C175" s="25" t="s">
        <v>486</v>
      </c>
      <c r="D175" s="42" t="s">
        <v>487</v>
      </c>
      <c r="E175" s="47">
        <v>41663</v>
      </c>
      <c r="F175" s="38">
        <v>1818.18</v>
      </c>
      <c r="G175" s="6" t="s">
        <v>9</v>
      </c>
      <c r="H175" s="1" t="s">
        <v>9</v>
      </c>
      <c r="I175" s="7" t="s">
        <v>10</v>
      </c>
      <c r="J175" s="6" t="s">
        <v>9</v>
      </c>
      <c r="K175" s="1" t="s">
        <v>9</v>
      </c>
      <c r="L175" s="33" t="s">
        <v>10</v>
      </c>
      <c r="M175" s="25" t="s">
        <v>9</v>
      </c>
    </row>
    <row r="176" spans="1:14">
      <c r="A176" s="1" t="s">
        <v>489</v>
      </c>
      <c r="B176" s="25" t="s">
        <v>488</v>
      </c>
      <c r="C176" s="25" t="s">
        <v>400</v>
      </c>
      <c r="D176" s="42" t="s">
        <v>490</v>
      </c>
      <c r="E176" s="4">
        <v>41444</v>
      </c>
      <c r="F176" s="38">
        <v>1426.8</v>
      </c>
      <c r="G176" s="6" t="s">
        <v>9</v>
      </c>
      <c r="H176" s="1" t="s">
        <v>9</v>
      </c>
      <c r="I176" s="7" t="s">
        <v>10</v>
      </c>
      <c r="J176" s="6" t="s">
        <v>9</v>
      </c>
      <c r="K176" s="1" t="s">
        <v>9</v>
      </c>
      <c r="L176" s="33" t="s">
        <v>10</v>
      </c>
      <c r="M176" s="25" t="s">
        <v>9</v>
      </c>
    </row>
    <row r="177" spans="1:14">
      <c r="A177" s="1" t="s">
        <v>491</v>
      </c>
      <c r="B177" s="25" t="s">
        <v>493</v>
      </c>
      <c r="C177" s="25" t="s">
        <v>494</v>
      </c>
      <c r="D177" s="42" t="s">
        <v>492</v>
      </c>
      <c r="E177" s="4">
        <v>41547</v>
      </c>
      <c r="F177" s="38">
        <v>2040</v>
      </c>
      <c r="G177" s="6" t="s">
        <v>9</v>
      </c>
      <c r="H177" s="1" t="s">
        <v>9</v>
      </c>
      <c r="I177" s="7" t="s">
        <v>10</v>
      </c>
      <c r="J177" s="6" t="s">
        <v>9</v>
      </c>
      <c r="K177" s="1" t="s">
        <v>9</v>
      </c>
      <c r="L177" s="33" t="s">
        <v>10</v>
      </c>
      <c r="M177" s="25" t="s">
        <v>9</v>
      </c>
    </row>
    <row r="178" spans="1:14">
      <c r="A178" s="1" t="s">
        <v>491</v>
      </c>
      <c r="B178" s="25" t="s">
        <v>495</v>
      </c>
      <c r="C178" s="25" t="s">
        <v>496</v>
      </c>
      <c r="D178" s="42" t="s">
        <v>497</v>
      </c>
      <c r="E178" s="4">
        <v>41712</v>
      </c>
      <c r="F178" s="38">
        <v>2040</v>
      </c>
      <c r="G178" s="6" t="s">
        <v>9</v>
      </c>
      <c r="H178" s="1" t="s">
        <v>9</v>
      </c>
      <c r="I178" s="7" t="s">
        <v>10</v>
      </c>
      <c r="J178" s="6" t="s">
        <v>9</v>
      </c>
      <c r="K178" s="1" t="s">
        <v>9</v>
      </c>
      <c r="L178" s="33" t="s">
        <v>10</v>
      </c>
      <c r="M178" s="25" t="s">
        <v>9</v>
      </c>
    </row>
    <row r="179" spans="1:14">
      <c r="A179" s="1" t="s">
        <v>491</v>
      </c>
      <c r="B179" s="25" t="s">
        <v>498</v>
      </c>
      <c r="C179" s="25" t="s">
        <v>499</v>
      </c>
      <c r="D179" s="42" t="s">
        <v>500</v>
      </c>
      <c r="E179" s="4">
        <v>41606</v>
      </c>
      <c r="F179" s="38">
        <v>2040</v>
      </c>
      <c r="G179" s="6" t="s">
        <v>9</v>
      </c>
      <c r="H179" s="1" t="s">
        <v>9</v>
      </c>
      <c r="I179" s="7" t="s">
        <v>10</v>
      </c>
      <c r="J179" s="6" t="s">
        <v>9</v>
      </c>
      <c r="K179" s="1" t="s">
        <v>9</v>
      </c>
      <c r="L179" s="33" t="s">
        <v>10</v>
      </c>
      <c r="M179" s="25" t="s">
        <v>9</v>
      </c>
    </row>
    <row r="180" spans="1:14">
      <c r="A180" s="44" t="s">
        <v>491</v>
      </c>
      <c r="B180" s="25" t="s">
        <v>501</v>
      </c>
      <c r="C180" s="25" t="s">
        <v>499</v>
      </c>
      <c r="D180" s="42" t="s">
        <v>502</v>
      </c>
      <c r="E180" s="4">
        <v>41660</v>
      </c>
      <c r="F180" s="38">
        <v>2040</v>
      </c>
      <c r="G180" s="6" t="s">
        <v>9</v>
      </c>
      <c r="H180" s="1" t="s">
        <v>10</v>
      </c>
      <c r="I180" s="7" t="s">
        <v>10</v>
      </c>
      <c r="J180" s="6" t="s">
        <v>9</v>
      </c>
      <c r="K180" s="1" t="s">
        <v>10</v>
      </c>
      <c r="L180" s="33" t="s">
        <v>10</v>
      </c>
      <c r="M180" s="25" t="s">
        <v>10</v>
      </c>
    </row>
    <row r="181" spans="1:14">
      <c r="A181" s="1" t="s">
        <v>505</v>
      </c>
      <c r="B181" s="25" t="s">
        <v>503</v>
      </c>
      <c r="C181" s="25" t="s">
        <v>504</v>
      </c>
      <c r="D181" s="42" t="s">
        <v>506</v>
      </c>
      <c r="E181" s="4">
        <v>41438</v>
      </c>
      <c r="F181" s="38">
        <v>1375.8</v>
      </c>
      <c r="G181" s="6" t="s">
        <v>9</v>
      </c>
      <c r="H181" s="1" t="s">
        <v>9</v>
      </c>
      <c r="I181" s="29" t="s">
        <v>10</v>
      </c>
      <c r="J181" s="6" t="s">
        <v>9</v>
      </c>
      <c r="K181" s="1" t="s">
        <v>9</v>
      </c>
      <c r="L181" s="33" t="s">
        <v>10</v>
      </c>
      <c r="M181" s="25" t="s">
        <v>9</v>
      </c>
    </row>
    <row r="182" spans="1:14">
      <c r="A182" s="45" t="s">
        <v>507</v>
      </c>
      <c r="B182" s="25" t="s">
        <v>508</v>
      </c>
      <c r="C182" s="25" t="s">
        <v>509</v>
      </c>
      <c r="D182" s="42" t="s">
        <v>510</v>
      </c>
      <c r="E182" s="4">
        <v>41701</v>
      </c>
      <c r="F182" s="38">
        <v>1500</v>
      </c>
      <c r="G182" s="6" t="s">
        <v>10</v>
      </c>
      <c r="H182" s="1" t="s">
        <v>10</v>
      </c>
      <c r="I182" s="7" t="s">
        <v>9</v>
      </c>
      <c r="J182" s="6" t="s">
        <v>10</v>
      </c>
      <c r="K182" s="1" t="s">
        <v>10</v>
      </c>
      <c r="L182" s="32" t="s">
        <v>9</v>
      </c>
      <c r="M182" s="25" t="s">
        <v>10</v>
      </c>
      <c r="N182" s="2"/>
    </row>
    <row r="183" spans="1:14">
      <c r="A183" s="1" t="s">
        <v>511</v>
      </c>
      <c r="B183" s="25" t="s">
        <v>512</v>
      </c>
      <c r="C183" s="25" t="s">
        <v>513</v>
      </c>
      <c r="D183" s="42" t="s">
        <v>516</v>
      </c>
      <c r="E183" s="4">
        <v>41585</v>
      </c>
      <c r="F183" s="38">
        <v>2415.09</v>
      </c>
      <c r="G183" s="6" t="s">
        <v>9</v>
      </c>
      <c r="H183" s="1" t="s">
        <v>9</v>
      </c>
      <c r="I183" s="7" t="s">
        <v>10</v>
      </c>
      <c r="J183" s="6" t="s">
        <v>9</v>
      </c>
      <c r="K183" s="1" t="s">
        <v>9</v>
      </c>
      <c r="L183" s="7" t="s">
        <v>10</v>
      </c>
      <c r="M183" s="25" t="s">
        <v>9</v>
      </c>
    </row>
    <row r="184" spans="1:14">
      <c r="A184" s="45" t="s">
        <v>511</v>
      </c>
      <c r="B184" s="25" t="s">
        <v>514</v>
      </c>
      <c r="C184" s="25" t="s">
        <v>515</v>
      </c>
      <c r="D184" s="42" t="s">
        <v>517</v>
      </c>
      <c r="E184" s="4">
        <v>41670</v>
      </c>
      <c r="F184" s="38">
        <v>2319.12</v>
      </c>
      <c r="G184" s="6" t="s">
        <v>9</v>
      </c>
      <c r="H184" s="1" t="s">
        <v>10</v>
      </c>
      <c r="I184" s="7" t="s">
        <v>10</v>
      </c>
      <c r="J184" s="6" t="s">
        <v>9</v>
      </c>
      <c r="K184" s="1" t="s">
        <v>10</v>
      </c>
      <c r="L184" s="7" t="s">
        <v>10</v>
      </c>
      <c r="M184" s="25" t="s">
        <v>10</v>
      </c>
    </row>
    <row r="185" spans="1:14">
      <c r="A185" s="1" t="s">
        <v>518</v>
      </c>
      <c r="B185" s="25" t="s">
        <v>519</v>
      </c>
      <c r="C185" s="25" t="s">
        <v>520</v>
      </c>
      <c r="D185" s="42" t="s">
        <v>523</v>
      </c>
      <c r="E185" s="4">
        <v>41470</v>
      </c>
      <c r="F185" s="38">
        <v>653.05999999999995</v>
      </c>
      <c r="G185" s="6" t="s">
        <v>9</v>
      </c>
      <c r="H185" s="1" t="s">
        <v>9</v>
      </c>
      <c r="I185" s="7" t="s">
        <v>10</v>
      </c>
      <c r="J185" s="6" t="s">
        <v>9</v>
      </c>
      <c r="K185" s="1" t="s">
        <v>9</v>
      </c>
      <c r="L185" s="7" t="s">
        <v>10</v>
      </c>
      <c r="M185" s="25" t="s">
        <v>9</v>
      </c>
    </row>
    <row r="186" spans="1:14">
      <c r="A186" s="1" t="s">
        <v>518</v>
      </c>
      <c r="B186" s="25" t="s">
        <v>521</v>
      </c>
      <c r="C186" s="25" t="s">
        <v>522</v>
      </c>
      <c r="D186" s="42" t="s">
        <v>524</v>
      </c>
      <c r="E186" s="4">
        <v>41599</v>
      </c>
      <c r="F186" s="38">
        <v>408.16</v>
      </c>
      <c r="G186" s="6" t="s">
        <v>9</v>
      </c>
      <c r="H186" s="1" t="s">
        <v>9</v>
      </c>
      <c r="I186" s="7" t="s">
        <v>10</v>
      </c>
      <c r="J186" s="6" t="s">
        <v>9</v>
      </c>
      <c r="K186" s="1" t="s">
        <v>9</v>
      </c>
      <c r="L186" s="7" t="s">
        <v>10</v>
      </c>
      <c r="M186" s="25" t="s">
        <v>9</v>
      </c>
    </row>
    <row r="187" spans="1:14">
      <c r="A187" s="44" t="s">
        <v>525</v>
      </c>
      <c r="B187" s="25" t="s">
        <v>526</v>
      </c>
      <c r="C187" s="25" t="s">
        <v>527</v>
      </c>
      <c r="D187" s="42" t="s">
        <v>530</v>
      </c>
      <c r="E187" s="4">
        <v>41613</v>
      </c>
      <c r="F187" s="38">
        <v>1068</v>
      </c>
      <c r="G187" s="6" t="s">
        <v>9</v>
      </c>
      <c r="H187" s="1" t="s">
        <v>9</v>
      </c>
      <c r="I187" s="7" t="s">
        <v>10</v>
      </c>
      <c r="J187" s="6" t="s">
        <v>9</v>
      </c>
      <c r="K187" s="1" t="s">
        <v>9</v>
      </c>
      <c r="L187" s="7" t="s">
        <v>10</v>
      </c>
      <c r="M187" s="25" t="s">
        <v>9</v>
      </c>
    </row>
    <row r="188" spans="1:14">
      <c r="A188" s="45" t="s">
        <v>525</v>
      </c>
      <c r="B188" s="25" t="s">
        <v>528</v>
      </c>
      <c r="C188" s="25" t="s">
        <v>529</v>
      </c>
      <c r="D188" s="42" t="s">
        <v>531</v>
      </c>
      <c r="E188" s="4">
        <v>41656</v>
      </c>
      <c r="F188" s="38">
        <v>3120</v>
      </c>
      <c r="G188" s="6" t="s">
        <v>9</v>
      </c>
      <c r="H188" s="1" t="s">
        <v>9</v>
      </c>
      <c r="I188" s="7" t="s">
        <v>10</v>
      </c>
      <c r="J188" s="6" t="s">
        <v>9</v>
      </c>
      <c r="K188" s="1" t="s">
        <v>9</v>
      </c>
      <c r="L188" s="7" t="s">
        <v>10</v>
      </c>
      <c r="M188" s="25" t="s">
        <v>9</v>
      </c>
    </row>
    <row r="189" spans="1:14">
      <c r="A189" s="44" t="s">
        <v>532</v>
      </c>
      <c r="B189" s="25" t="s">
        <v>533</v>
      </c>
      <c r="C189" s="25" t="s">
        <v>534</v>
      </c>
      <c r="D189" s="42" t="s">
        <v>576</v>
      </c>
      <c r="E189" s="43">
        <v>41502</v>
      </c>
      <c r="F189" s="37">
        <v>1800</v>
      </c>
      <c r="G189" s="6" t="s">
        <v>9</v>
      </c>
      <c r="H189" s="1" t="s">
        <v>9</v>
      </c>
      <c r="I189" s="7" t="s">
        <v>10</v>
      </c>
      <c r="J189" s="6" t="s">
        <v>9</v>
      </c>
      <c r="K189" s="1" t="s">
        <v>9</v>
      </c>
      <c r="L189" s="7" t="s">
        <v>10</v>
      </c>
      <c r="M189" s="25" t="s">
        <v>9</v>
      </c>
    </row>
    <row r="190" spans="1:14">
      <c r="A190" s="44" t="s">
        <v>532</v>
      </c>
      <c r="B190" s="25" t="s">
        <v>535</v>
      </c>
      <c r="C190" s="25" t="s">
        <v>536</v>
      </c>
      <c r="D190" s="42" t="s">
        <v>577</v>
      </c>
      <c r="E190" s="3">
        <v>41480</v>
      </c>
      <c r="F190" s="37">
        <v>1750</v>
      </c>
      <c r="G190" s="6" t="s">
        <v>9</v>
      </c>
      <c r="H190" s="1" t="s">
        <v>9</v>
      </c>
      <c r="I190" s="7" t="s">
        <v>10</v>
      </c>
      <c r="J190" s="6" t="s">
        <v>9</v>
      </c>
      <c r="K190" s="1" t="s">
        <v>9</v>
      </c>
      <c r="L190" s="7" t="s">
        <v>10</v>
      </c>
      <c r="M190" s="25" t="s">
        <v>9</v>
      </c>
    </row>
    <row r="191" spans="1:14">
      <c r="A191" s="1" t="s">
        <v>532</v>
      </c>
      <c r="B191" s="25" t="s">
        <v>537</v>
      </c>
      <c r="C191" s="25" t="s">
        <v>538</v>
      </c>
      <c r="D191" s="42" t="s">
        <v>578</v>
      </c>
      <c r="E191" s="4">
        <v>41479</v>
      </c>
      <c r="F191" s="48">
        <v>800</v>
      </c>
      <c r="G191" s="6" t="s">
        <v>9</v>
      </c>
      <c r="H191" s="1" t="s">
        <v>9</v>
      </c>
      <c r="I191" s="7" t="s">
        <v>10</v>
      </c>
      <c r="J191" s="6" t="s">
        <v>9</v>
      </c>
      <c r="K191" s="1" t="s">
        <v>9</v>
      </c>
      <c r="L191" s="7" t="s">
        <v>10</v>
      </c>
      <c r="M191" s="25" t="s">
        <v>9</v>
      </c>
    </row>
    <row r="192" spans="1:14">
      <c r="A192" s="1" t="s">
        <v>532</v>
      </c>
      <c r="B192" s="25" t="s">
        <v>539</v>
      </c>
      <c r="C192" s="25" t="s">
        <v>540</v>
      </c>
      <c r="D192" s="42" t="s">
        <v>579</v>
      </c>
      <c r="E192" s="4">
        <v>41470</v>
      </c>
      <c r="F192" s="38">
        <v>1740</v>
      </c>
      <c r="G192" s="6" t="s">
        <v>9</v>
      </c>
      <c r="H192" s="1" t="s">
        <v>9</v>
      </c>
      <c r="I192" s="7" t="s">
        <v>10</v>
      </c>
      <c r="J192" s="6" t="s">
        <v>9</v>
      </c>
      <c r="K192" s="1" t="s">
        <v>9</v>
      </c>
      <c r="L192" s="7" t="s">
        <v>10</v>
      </c>
      <c r="M192" s="25" t="s">
        <v>9</v>
      </c>
    </row>
    <row r="193" spans="1:13">
      <c r="A193" s="1" t="s">
        <v>532</v>
      </c>
      <c r="B193" s="25" t="s">
        <v>541</v>
      </c>
      <c r="C193" s="25" t="s">
        <v>542</v>
      </c>
      <c r="D193" s="42" t="s">
        <v>580</v>
      </c>
      <c r="E193" s="4">
        <v>41463</v>
      </c>
      <c r="F193" s="38">
        <v>2400</v>
      </c>
      <c r="G193" s="6" t="s">
        <v>9</v>
      </c>
      <c r="H193" s="1" t="s">
        <v>9</v>
      </c>
      <c r="I193" s="7" t="s">
        <v>10</v>
      </c>
      <c r="J193" s="6" t="s">
        <v>9</v>
      </c>
      <c r="K193" s="1" t="s">
        <v>9</v>
      </c>
      <c r="L193" s="7" t="s">
        <v>10</v>
      </c>
      <c r="M193" s="25" t="s">
        <v>9</v>
      </c>
    </row>
    <row r="194" spans="1:13">
      <c r="A194" s="1" t="s">
        <v>532</v>
      </c>
      <c r="B194" s="25" t="s">
        <v>543</v>
      </c>
      <c r="C194" s="25" t="s">
        <v>536</v>
      </c>
      <c r="D194" s="42" t="s">
        <v>581</v>
      </c>
      <c r="E194" s="4">
        <v>41463</v>
      </c>
      <c r="F194" s="38">
        <v>2100</v>
      </c>
      <c r="G194" s="6" t="s">
        <v>9</v>
      </c>
      <c r="H194" s="1" t="s">
        <v>9</v>
      </c>
      <c r="I194" s="7" t="s">
        <v>10</v>
      </c>
      <c r="J194" s="6" t="s">
        <v>9</v>
      </c>
      <c r="K194" s="1" t="s">
        <v>9</v>
      </c>
      <c r="L194" s="7" t="s">
        <v>10</v>
      </c>
      <c r="M194" s="25" t="s">
        <v>9</v>
      </c>
    </row>
    <row r="195" spans="1:13">
      <c r="A195" s="1" t="s">
        <v>532</v>
      </c>
      <c r="B195" s="25" t="s">
        <v>544</v>
      </c>
      <c r="C195" s="25" t="s">
        <v>545</v>
      </c>
      <c r="D195" s="42" t="s">
        <v>582</v>
      </c>
      <c r="E195" s="4">
        <v>41477</v>
      </c>
      <c r="F195" s="38">
        <v>2100</v>
      </c>
      <c r="G195" s="6" t="s">
        <v>9</v>
      </c>
      <c r="H195" s="1" t="s">
        <v>9</v>
      </c>
      <c r="I195" s="7" t="s">
        <v>10</v>
      </c>
      <c r="J195" s="6" t="s">
        <v>9</v>
      </c>
      <c r="K195" s="1" t="s">
        <v>9</v>
      </c>
      <c r="L195" s="7" t="s">
        <v>10</v>
      </c>
      <c r="M195" s="25" t="s">
        <v>9</v>
      </c>
    </row>
    <row r="196" spans="1:13">
      <c r="A196" s="1" t="s">
        <v>532</v>
      </c>
      <c r="B196" s="25" t="s">
        <v>546</v>
      </c>
      <c r="C196" s="25" t="s">
        <v>547</v>
      </c>
      <c r="D196" s="42" t="s">
        <v>583</v>
      </c>
      <c r="E196" s="4">
        <v>41494</v>
      </c>
      <c r="F196" s="38">
        <v>852</v>
      </c>
      <c r="G196" s="6" t="s">
        <v>9</v>
      </c>
      <c r="H196" s="1" t="s">
        <v>9</v>
      </c>
      <c r="I196" s="7" t="s">
        <v>10</v>
      </c>
      <c r="J196" s="6" t="s">
        <v>9</v>
      </c>
      <c r="K196" s="1" t="s">
        <v>9</v>
      </c>
      <c r="L196" s="7" t="s">
        <v>10</v>
      </c>
      <c r="M196" s="25" t="s">
        <v>9</v>
      </c>
    </row>
    <row r="197" spans="1:13">
      <c r="A197" s="1" t="s">
        <v>532</v>
      </c>
      <c r="B197" s="25" t="s">
        <v>548</v>
      </c>
      <c r="C197" s="25" t="s">
        <v>549</v>
      </c>
      <c r="D197" s="42" t="s">
        <v>584</v>
      </c>
      <c r="E197" s="4">
        <v>41527</v>
      </c>
      <c r="F197" s="38">
        <v>2400</v>
      </c>
      <c r="G197" s="6" t="s">
        <v>9</v>
      </c>
      <c r="H197" s="1" t="s">
        <v>9</v>
      </c>
      <c r="I197" s="7" t="s">
        <v>10</v>
      </c>
      <c r="J197" s="6" t="s">
        <v>9</v>
      </c>
      <c r="K197" s="1" t="s">
        <v>9</v>
      </c>
      <c r="L197" s="7" t="s">
        <v>10</v>
      </c>
      <c r="M197" s="25" t="s">
        <v>9</v>
      </c>
    </row>
    <row r="198" spans="1:13">
      <c r="A198" s="1" t="s">
        <v>532</v>
      </c>
      <c r="B198" s="25" t="s">
        <v>550</v>
      </c>
      <c r="C198" s="25" t="s">
        <v>551</v>
      </c>
      <c r="D198" s="42" t="s">
        <v>585</v>
      </c>
      <c r="E198" s="4">
        <v>41509</v>
      </c>
      <c r="F198" s="38">
        <v>2040</v>
      </c>
      <c r="G198" s="6" t="s">
        <v>9</v>
      </c>
      <c r="H198" s="1" t="s">
        <v>10</v>
      </c>
      <c r="I198" s="7" t="s">
        <v>10</v>
      </c>
      <c r="J198" s="6" t="s">
        <v>9</v>
      </c>
      <c r="K198" s="1" t="s">
        <v>10</v>
      </c>
      <c r="L198" s="7" t="s">
        <v>10</v>
      </c>
      <c r="M198" s="25" t="s">
        <v>10</v>
      </c>
    </row>
    <row r="199" spans="1:13">
      <c r="A199" s="1" t="s">
        <v>532</v>
      </c>
      <c r="B199" s="25" t="s">
        <v>552</v>
      </c>
      <c r="C199" s="25" t="s">
        <v>553</v>
      </c>
      <c r="D199" s="42" t="s">
        <v>586</v>
      </c>
      <c r="E199" s="4">
        <v>41569</v>
      </c>
      <c r="F199" s="38">
        <v>2550</v>
      </c>
      <c r="G199" s="6" t="s">
        <v>9</v>
      </c>
      <c r="H199" s="1" t="s">
        <v>10</v>
      </c>
      <c r="I199" s="7" t="s">
        <v>10</v>
      </c>
      <c r="J199" s="6" t="s">
        <v>9</v>
      </c>
      <c r="K199" s="1" t="s">
        <v>10</v>
      </c>
      <c r="L199" s="7" t="s">
        <v>10</v>
      </c>
      <c r="M199" s="25" t="s">
        <v>10</v>
      </c>
    </row>
    <row r="200" spans="1:13">
      <c r="A200" s="1" t="s">
        <v>532</v>
      </c>
      <c r="B200" s="25" t="s">
        <v>554</v>
      </c>
      <c r="C200" s="25" t="s">
        <v>534</v>
      </c>
      <c r="D200" s="42" t="s">
        <v>587</v>
      </c>
      <c r="E200" s="4">
        <v>41505</v>
      </c>
      <c r="F200" s="38">
        <v>1800</v>
      </c>
      <c r="G200" s="6" t="s">
        <v>9</v>
      </c>
      <c r="H200" s="1" t="s">
        <v>9</v>
      </c>
      <c r="I200" s="7" t="s">
        <v>10</v>
      </c>
      <c r="J200" s="6" t="s">
        <v>9</v>
      </c>
      <c r="K200" s="1" t="s">
        <v>9</v>
      </c>
      <c r="L200" s="7" t="s">
        <v>10</v>
      </c>
      <c r="M200" s="25" t="s">
        <v>9</v>
      </c>
    </row>
    <row r="201" spans="1:13">
      <c r="A201" s="1" t="s">
        <v>532</v>
      </c>
      <c r="B201" s="25" t="s">
        <v>555</v>
      </c>
      <c r="C201" s="25" t="s">
        <v>556</v>
      </c>
      <c r="D201" s="42" t="s">
        <v>588</v>
      </c>
      <c r="E201" s="4">
        <v>41501</v>
      </c>
      <c r="F201" s="38">
        <v>1740</v>
      </c>
      <c r="G201" s="6" t="s">
        <v>9</v>
      </c>
      <c r="H201" s="1" t="s">
        <v>9</v>
      </c>
      <c r="I201" s="7" t="s">
        <v>10</v>
      </c>
      <c r="J201" s="6" t="s">
        <v>9</v>
      </c>
      <c r="K201" s="1" t="s">
        <v>9</v>
      </c>
      <c r="L201" s="7" t="s">
        <v>10</v>
      </c>
      <c r="M201" s="25" t="s">
        <v>9</v>
      </c>
    </row>
    <row r="202" spans="1:13">
      <c r="A202" s="1" t="s">
        <v>532</v>
      </c>
      <c r="B202" s="25" t="s">
        <v>557</v>
      </c>
      <c r="C202" s="25" t="s">
        <v>534</v>
      </c>
      <c r="D202" s="42" t="s">
        <v>589</v>
      </c>
      <c r="E202" s="4">
        <v>41535</v>
      </c>
      <c r="F202" s="38">
        <v>1800</v>
      </c>
      <c r="G202" s="6" t="s">
        <v>9</v>
      </c>
      <c r="H202" s="1" t="s">
        <v>9</v>
      </c>
      <c r="I202" s="7" t="s">
        <v>10</v>
      </c>
      <c r="J202" s="6" t="s">
        <v>9</v>
      </c>
      <c r="K202" s="1" t="s">
        <v>9</v>
      </c>
      <c r="L202" s="7" t="s">
        <v>10</v>
      </c>
      <c r="M202" s="25" t="s">
        <v>9</v>
      </c>
    </row>
    <row r="203" spans="1:13">
      <c r="A203" s="1" t="s">
        <v>532</v>
      </c>
      <c r="B203" s="25" t="s">
        <v>558</v>
      </c>
      <c r="C203" s="25" t="s">
        <v>559</v>
      </c>
      <c r="D203" s="42" t="s">
        <v>590</v>
      </c>
      <c r="E203" s="4">
        <v>41544</v>
      </c>
      <c r="F203" s="38">
        <v>2400</v>
      </c>
      <c r="G203" s="6" t="s">
        <v>9</v>
      </c>
      <c r="H203" s="1" t="s">
        <v>9</v>
      </c>
      <c r="I203" s="7" t="s">
        <v>10</v>
      </c>
      <c r="J203" s="6" t="s">
        <v>9</v>
      </c>
      <c r="K203" s="1" t="s">
        <v>9</v>
      </c>
      <c r="L203" s="7" t="s">
        <v>10</v>
      </c>
      <c r="M203" s="25" t="s">
        <v>9</v>
      </c>
    </row>
    <row r="204" spans="1:13">
      <c r="A204" s="1" t="s">
        <v>532</v>
      </c>
      <c r="B204" s="25" t="s">
        <v>560</v>
      </c>
      <c r="C204" s="25" t="s">
        <v>559</v>
      </c>
      <c r="D204" s="42" t="s">
        <v>591</v>
      </c>
      <c r="E204" s="4">
        <v>41590</v>
      </c>
      <c r="F204" s="38">
        <v>2400</v>
      </c>
      <c r="G204" s="6" t="s">
        <v>9</v>
      </c>
      <c r="H204" s="1" t="s">
        <v>9</v>
      </c>
      <c r="I204" s="7" t="s">
        <v>10</v>
      </c>
      <c r="J204" s="6" t="s">
        <v>9</v>
      </c>
      <c r="K204" s="1" t="s">
        <v>9</v>
      </c>
      <c r="L204" s="7" t="s">
        <v>10</v>
      </c>
      <c r="M204" s="25" t="s">
        <v>9</v>
      </c>
    </row>
    <row r="205" spans="1:13">
      <c r="A205" s="1" t="s">
        <v>532</v>
      </c>
      <c r="B205" s="25" t="s">
        <v>561</v>
      </c>
      <c r="C205" s="25" t="s">
        <v>542</v>
      </c>
      <c r="D205" s="42" t="s">
        <v>592</v>
      </c>
      <c r="E205" s="4">
        <v>41569</v>
      </c>
      <c r="F205" s="38">
        <v>2429</v>
      </c>
      <c r="G205" s="6" t="s">
        <v>9</v>
      </c>
      <c r="H205" s="1" t="s">
        <v>9</v>
      </c>
      <c r="I205" s="7" t="s">
        <v>10</v>
      </c>
      <c r="J205" s="6" t="s">
        <v>9</v>
      </c>
      <c r="K205" s="1" t="s">
        <v>9</v>
      </c>
      <c r="L205" s="7" t="s">
        <v>10</v>
      </c>
      <c r="M205" s="25" t="s">
        <v>9</v>
      </c>
    </row>
    <row r="206" spans="1:13">
      <c r="A206" s="1" t="s">
        <v>532</v>
      </c>
      <c r="B206" s="25" t="s">
        <v>562</v>
      </c>
      <c r="C206" s="25" t="s">
        <v>534</v>
      </c>
      <c r="D206" s="42" t="s">
        <v>593</v>
      </c>
      <c r="E206" s="4">
        <v>41558</v>
      </c>
      <c r="F206" s="38">
        <v>1800</v>
      </c>
      <c r="G206" s="6" t="s">
        <v>9</v>
      </c>
      <c r="H206" s="1" t="s">
        <v>9</v>
      </c>
      <c r="I206" s="7" t="s">
        <v>10</v>
      </c>
      <c r="J206" s="6" t="s">
        <v>9</v>
      </c>
      <c r="K206" s="1" t="s">
        <v>9</v>
      </c>
      <c r="L206" s="7" t="s">
        <v>10</v>
      </c>
      <c r="M206" s="25" t="s">
        <v>9</v>
      </c>
    </row>
    <row r="207" spans="1:13">
      <c r="A207" s="1" t="s">
        <v>532</v>
      </c>
      <c r="B207" s="25" t="s">
        <v>563</v>
      </c>
      <c r="C207" s="25" t="s">
        <v>564</v>
      </c>
      <c r="D207" s="42" t="s">
        <v>594</v>
      </c>
      <c r="E207" s="4">
        <v>41597</v>
      </c>
      <c r="F207" s="38">
        <v>2550</v>
      </c>
      <c r="G207" s="6" t="s">
        <v>9</v>
      </c>
      <c r="H207" s="1" t="s">
        <v>10</v>
      </c>
      <c r="I207" s="7" t="s">
        <v>10</v>
      </c>
      <c r="J207" s="6" t="s">
        <v>9</v>
      </c>
      <c r="K207" s="1" t="s">
        <v>9</v>
      </c>
      <c r="L207" s="7" t="s">
        <v>10</v>
      </c>
      <c r="M207" s="25" t="s">
        <v>10</v>
      </c>
    </row>
    <row r="208" spans="1:13">
      <c r="A208" s="1" t="s">
        <v>532</v>
      </c>
      <c r="B208" s="25" t="s">
        <v>565</v>
      </c>
      <c r="C208" s="25" t="s">
        <v>559</v>
      </c>
      <c r="D208" s="42" t="s">
        <v>595</v>
      </c>
      <c r="E208" s="4">
        <v>41577</v>
      </c>
      <c r="F208" s="38">
        <v>2400</v>
      </c>
      <c r="G208" s="6" t="s">
        <v>9</v>
      </c>
      <c r="H208" s="1" t="s">
        <v>9</v>
      </c>
      <c r="I208" s="7" t="s">
        <v>10</v>
      </c>
      <c r="J208" s="6" t="s">
        <v>9</v>
      </c>
      <c r="K208" s="1" t="s">
        <v>9</v>
      </c>
      <c r="L208" s="7" t="s">
        <v>10</v>
      </c>
      <c r="M208" s="25" t="s">
        <v>9</v>
      </c>
    </row>
    <row r="209" spans="1:14">
      <c r="A209" s="44" t="s">
        <v>532</v>
      </c>
      <c r="B209" s="25" t="s">
        <v>566</v>
      </c>
      <c r="C209" s="25" t="s">
        <v>559</v>
      </c>
      <c r="D209" s="42" t="s">
        <v>596</v>
      </c>
      <c r="E209" s="4">
        <v>41590</v>
      </c>
      <c r="F209" s="38">
        <v>2400</v>
      </c>
      <c r="G209" s="6" t="s">
        <v>9</v>
      </c>
      <c r="H209" s="1" t="s">
        <v>9</v>
      </c>
      <c r="I209" s="7" t="s">
        <v>10</v>
      </c>
      <c r="J209" s="6" t="s">
        <v>9</v>
      </c>
      <c r="K209" s="1" t="s">
        <v>9</v>
      </c>
      <c r="L209" s="7" t="s">
        <v>10</v>
      </c>
      <c r="M209" s="25" t="s">
        <v>9</v>
      </c>
    </row>
    <row r="210" spans="1:14">
      <c r="A210" s="44" t="s">
        <v>532</v>
      </c>
      <c r="B210" s="25" t="s">
        <v>567</v>
      </c>
      <c r="C210" s="25" t="s">
        <v>534</v>
      </c>
      <c r="D210" s="42" t="s">
        <v>597</v>
      </c>
      <c r="E210" s="4">
        <v>41648</v>
      </c>
      <c r="F210" s="38">
        <v>1800</v>
      </c>
      <c r="G210" s="6" t="s">
        <v>9</v>
      </c>
      <c r="H210" s="1" t="s">
        <v>9</v>
      </c>
      <c r="I210" s="7" t="s">
        <v>10</v>
      </c>
      <c r="J210" s="6" t="s">
        <v>9</v>
      </c>
      <c r="K210" s="1" t="s">
        <v>9</v>
      </c>
      <c r="L210" s="7" t="s">
        <v>10</v>
      </c>
      <c r="M210" s="25" t="s">
        <v>9</v>
      </c>
    </row>
    <row r="211" spans="1:14">
      <c r="A211" s="44" t="s">
        <v>532</v>
      </c>
      <c r="B211" s="25" t="s">
        <v>568</v>
      </c>
      <c r="C211" s="25" t="s">
        <v>569</v>
      </c>
      <c r="D211" s="42" t="s">
        <v>598</v>
      </c>
      <c r="E211" s="4">
        <v>41648</v>
      </c>
      <c r="F211" s="38">
        <v>1020</v>
      </c>
      <c r="G211" s="6" t="s">
        <v>9</v>
      </c>
      <c r="H211" s="1" t="s">
        <v>9</v>
      </c>
      <c r="I211" s="7" t="s">
        <v>10</v>
      </c>
      <c r="J211" s="6" t="s">
        <v>9</v>
      </c>
      <c r="K211" s="1" t="s">
        <v>9</v>
      </c>
      <c r="L211" s="7" t="s">
        <v>10</v>
      </c>
      <c r="M211" s="25" t="s">
        <v>9</v>
      </c>
    </row>
    <row r="212" spans="1:14">
      <c r="A212" s="44" t="s">
        <v>532</v>
      </c>
      <c r="B212" s="25" t="s">
        <v>570</v>
      </c>
      <c r="C212" s="25" t="s">
        <v>559</v>
      </c>
      <c r="D212" s="42" t="s">
        <v>599</v>
      </c>
      <c r="E212" s="4">
        <v>41614</v>
      </c>
      <c r="F212" s="38">
        <v>2400</v>
      </c>
      <c r="G212" s="6" t="s">
        <v>9</v>
      </c>
      <c r="H212" s="1" t="s">
        <v>9</v>
      </c>
      <c r="I212" s="7" t="s">
        <v>10</v>
      </c>
      <c r="J212" s="6" t="s">
        <v>9</v>
      </c>
      <c r="K212" s="1" t="s">
        <v>9</v>
      </c>
      <c r="L212" s="7" t="s">
        <v>10</v>
      </c>
      <c r="M212" s="25" t="s">
        <v>9</v>
      </c>
    </row>
    <row r="213" spans="1:14">
      <c r="A213" s="45" t="s">
        <v>532</v>
      </c>
      <c r="B213" s="25" t="s">
        <v>571</v>
      </c>
      <c r="C213" s="25" t="s">
        <v>547</v>
      </c>
      <c r="D213" s="42" t="s">
        <v>600</v>
      </c>
      <c r="E213" s="4">
        <v>41654</v>
      </c>
      <c r="F213" s="38">
        <v>852</v>
      </c>
      <c r="G213" s="6" t="s">
        <v>9</v>
      </c>
      <c r="H213" s="1" t="s">
        <v>9</v>
      </c>
      <c r="I213" s="7" t="s">
        <v>10</v>
      </c>
      <c r="J213" s="6" t="s">
        <v>9</v>
      </c>
      <c r="K213" s="1" t="s">
        <v>9</v>
      </c>
      <c r="L213" s="7" t="s">
        <v>10</v>
      </c>
      <c r="M213" s="25" t="s">
        <v>9</v>
      </c>
    </row>
    <row r="214" spans="1:14">
      <c r="A214" s="45" t="s">
        <v>532</v>
      </c>
      <c r="B214" s="25" t="s">
        <v>572</v>
      </c>
      <c r="C214" s="25" t="s">
        <v>547</v>
      </c>
      <c r="D214" s="42" t="s">
        <v>601</v>
      </c>
      <c r="E214" s="4">
        <v>41654</v>
      </c>
      <c r="F214" s="38">
        <v>852</v>
      </c>
      <c r="G214" s="6" t="s">
        <v>9</v>
      </c>
      <c r="H214" s="1" t="s">
        <v>9</v>
      </c>
      <c r="I214" s="7" t="s">
        <v>10</v>
      </c>
      <c r="J214" s="6" t="s">
        <v>9</v>
      </c>
      <c r="K214" s="1" t="s">
        <v>9</v>
      </c>
      <c r="L214" s="7" t="s">
        <v>10</v>
      </c>
      <c r="M214" s="25" t="s">
        <v>9</v>
      </c>
    </row>
    <row r="215" spans="1:14">
      <c r="A215" s="45" t="s">
        <v>532</v>
      </c>
      <c r="B215" s="25" t="s">
        <v>573</v>
      </c>
      <c r="C215" s="25" t="s">
        <v>534</v>
      </c>
      <c r="D215" s="42" t="s">
        <v>602</v>
      </c>
      <c r="E215" s="4">
        <v>41653</v>
      </c>
      <c r="F215" s="38">
        <v>1800</v>
      </c>
      <c r="G215" s="6" t="s">
        <v>9</v>
      </c>
      <c r="H215" s="1" t="s">
        <v>9</v>
      </c>
      <c r="I215" s="7" t="s">
        <v>10</v>
      </c>
      <c r="J215" s="6" t="s">
        <v>9</v>
      </c>
      <c r="K215" s="1" t="s">
        <v>9</v>
      </c>
      <c r="L215" s="7" t="s">
        <v>10</v>
      </c>
      <c r="M215" s="25" t="s">
        <v>9</v>
      </c>
    </row>
    <row r="216" spans="1:14">
      <c r="A216" s="45" t="s">
        <v>532</v>
      </c>
      <c r="B216" s="25" t="s">
        <v>574</v>
      </c>
      <c r="C216" s="25" t="s">
        <v>534</v>
      </c>
      <c r="D216" s="42" t="s">
        <v>603</v>
      </c>
      <c r="E216" s="4">
        <v>41660</v>
      </c>
      <c r="F216" s="38">
        <v>1800</v>
      </c>
      <c r="G216" s="6" t="s">
        <v>9</v>
      </c>
      <c r="H216" s="1" t="s">
        <v>9</v>
      </c>
      <c r="I216" s="7" t="s">
        <v>10</v>
      </c>
      <c r="J216" s="6" t="s">
        <v>9</v>
      </c>
      <c r="K216" s="1" t="s">
        <v>9</v>
      </c>
      <c r="L216" s="7" t="s">
        <v>10</v>
      </c>
      <c r="M216" s="25" t="s">
        <v>9</v>
      </c>
    </row>
    <row r="217" spans="1:14">
      <c r="A217" s="45" t="s">
        <v>532</v>
      </c>
      <c r="B217" s="25" t="s">
        <v>575</v>
      </c>
      <c r="C217" s="25" t="s">
        <v>551</v>
      </c>
      <c r="D217" s="42" t="s">
        <v>749</v>
      </c>
      <c r="E217" s="4">
        <v>41688</v>
      </c>
      <c r="F217" s="38">
        <v>2550</v>
      </c>
      <c r="G217" s="6" t="s">
        <v>9</v>
      </c>
      <c r="H217" s="1" t="s">
        <v>9</v>
      </c>
      <c r="I217" s="7" t="s">
        <v>10</v>
      </c>
      <c r="J217" s="6" t="s">
        <v>9</v>
      </c>
      <c r="K217" s="1" t="s">
        <v>9</v>
      </c>
      <c r="L217" s="7" t="s">
        <v>10</v>
      </c>
      <c r="M217" s="25" t="s">
        <v>9</v>
      </c>
      <c r="N217" s="2"/>
    </row>
    <row r="218" spans="1:14">
      <c r="A218" s="1" t="s">
        <v>604</v>
      </c>
      <c r="B218" s="25" t="s">
        <v>605</v>
      </c>
      <c r="C218" s="25" t="s">
        <v>606</v>
      </c>
      <c r="D218" s="42" t="s">
        <v>623</v>
      </c>
      <c r="E218" s="4">
        <v>41430</v>
      </c>
      <c r="F218" s="38">
        <v>1045.1600000000001</v>
      </c>
      <c r="G218" s="6" t="s">
        <v>9</v>
      </c>
      <c r="H218" s="1" t="s">
        <v>9</v>
      </c>
      <c r="I218" s="7" t="s">
        <v>10</v>
      </c>
      <c r="J218" s="6" t="s">
        <v>9</v>
      </c>
      <c r="K218" s="1" t="s">
        <v>9</v>
      </c>
      <c r="L218" s="7" t="s">
        <v>10</v>
      </c>
      <c r="M218" s="25" t="s">
        <v>9</v>
      </c>
    </row>
    <row r="219" spans="1:14">
      <c r="A219" s="1" t="s">
        <v>604</v>
      </c>
      <c r="B219" s="25" t="s">
        <v>607</v>
      </c>
      <c r="C219" s="25" t="s">
        <v>606</v>
      </c>
      <c r="D219" s="42" t="s">
        <v>624</v>
      </c>
      <c r="E219" s="4">
        <v>41576</v>
      </c>
      <c r="F219" s="38">
        <v>1012.5</v>
      </c>
      <c r="G219" s="6" t="s">
        <v>9</v>
      </c>
      <c r="H219" s="1" t="s">
        <v>9</v>
      </c>
      <c r="I219" s="7" t="s">
        <v>10</v>
      </c>
      <c r="J219" s="6" t="s">
        <v>9</v>
      </c>
      <c r="K219" s="1" t="s">
        <v>9</v>
      </c>
      <c r="L219" s="7" t="s">
        <v>10</v>
      </c>
      <c r="M219" s="25" t="s">
        <v>9</v>
      </c>
    </row>
    <row r="220" spans="1:14">
      <c r="A220" s="1" t="s">
        <v>604</v>
      </c>
      <c r="B220" s="25" t="s">
        <v>608</v>
      </c>
      <c r="C220" s="25" t="s">
        <v>606</v>
      </c>
      <c r="D220" s="42" t="s">
        <v>625</v>
      </c>
      <c r="E220" s="4">
        <v>41438</v>
      </c>
      <c r="F220" s="38">
        <v>1072.8499999999999</v>
      </c>
      <c r="G220" s="6" t="s">
        <v>9</v>
      </c>
      <c r="H220" s="1" t="s">
        <v>9</v>
      </c>
      <c r="I220" s="7" t="s">
        <v>10</v>
      </c>
      <c r="J220" s="6" t="s">
        <v>9</v>
      </c>
      <c r="K220" s="1" t="s">
        <v>9</v>
      </c>
      <c r="L220" s="7" t="s">
        <v>10</v>
      </c>
      <c r="M220" s="25" t="s">
        <v>9</v>
      </c>
    </row>
    <row r="221" spans="1:14">
      <c r="A221" s="1" t="s">
        <v>604</v>
      </c>
      <c r="B221" s="25" t="s">
        <v>609</v>
      </c>
      <c r="C221" s="25" t="s">
        <v>606</v>
      </c>
      <c r="D221" s="42" t="s">
        <v>626</v>
      </c>
      <c r="E221" s="4">
        <v>41466</v>
      </c>
      <c r="F221" s="38">
        <v>900</v>
      </c>
      <c r="G221" s="6" t="s">
        <v>9</v>
      </c>
      <c r="H221" s="1" t="s">
        <v>9</v>
      </c>
      <c r="I221" s="7" t="s">
        <v>10</v>
      </c>
      <c r="J221" s="6" t="s">
        <v>9</v>
      </c>
      <c r="K221" s="1" t="s">
        <v>9</v>
      </c>
      <c r="L221" s="7" t="s">
        <v>10</v>
      </c>
      <c r="M221" s="25" t="s">
        <v>9</v>
      </c>
    </row>
    <row r="222" spans="1:14">
      <c r="A222" s="1" t="s">
        <v>604</v>
      </c>
      <c r="B222" s="25" t="s">
        <v>610</v>
      </c>
      <c r="C222" s="25" t="s">
        <v>606</v>
      </c>
      <c r="D222" s="42" t="s">
        <v>627</v>
      </c>
      <c r="E222" s="4">
        <v>41487</v>
      </c>
      <c r="F222" s="38">
        <v>1058.82</v>
      </c>
      <c r="G222" s="6" t="s">
        <v>9</v>
      </c>
      <c r="H222" s="1" t="s">
        <v>9</v>
      </c>
      <c r="I222" s="7" t="s">
        <v>10</v>
      </c>
      <c r="J222" s="6" t="s">
        <v>9</v>
      </c>
      <c r="K222" s="1" t="s">
        <v>9</v>
      </c>
      <c r="L222" s="7" t="s">
        <v>10</v>
      </c>
      <c r="M222" s="25" t="s">
        <v>9</v>
      </c>
    </row>
    <row r="223" spans="1:14">
      <c r="A223" s="1" t="s">
        <v>604</v>
      </c>
      <c r="B223" s="25" t="s">
        <v>611</v>
      </c>
      <c r="C223" s="25" t="s">
        <v>612</v>
      </c>
      <c r="D223" s="42" t="s">
        <v>628</v>
      </c>
      <c r="E223" s="4">
        <v>41523</v>
      </c>
      <c r="F223" s="38">
        <v>1723.92</v>
      </c>
      <c r="G223" s="6" t="s">
        <v>9</v>
      </c>
      <c r="H223" s="1" t="s">
        <v>9</v>
      </c>
      <c r="I223" s="7" t="s">
        <v>10</v>
      </c>
      <c r="J223" s="6" t="s">
        <v>9</v>
      </c>
      <c r="K223" s="1" t="s">
        <v>9</v>
      </c>
      <c r="L223" s="7" t="s">
        <v>10</v>
      </c>
      <c r="M223" s="25" t="s">
        <v>9</v>
      </c>
    </row>
    <row r="224" spans="1:14">
      <c r="A224" s="1" t="s">
        <v>604</v>
      </c>
      <c r="B224" s="25" t="s">
        <v>613</v>
      </c>
      <c r="C224" s="25" t="s">
        <v>614</v>
      </c>
      <c r="D224" s="42" t="s">
        <v>629</v>
      </c>
      <c r="E224" s="4">
        <v>41505</v>
      </c>
      <c r="F224" s="38">
        <v>1719.75</v>
      </c>
      <c r="G224" s="6" t="s">
        <v>9</v>
      </c>
      <c r="H224" s="1" t="s">
        <v>9</v>
      </c>
      <c r="I224" s="7" t="s">
        <v>10</v>
      </c>
      <c r="J224" s="6" t="s">
        <v>9</v>
      </c>
      <c r="K224" s="1" t="s">
        <v>9</v>
      </c>
      <c r="L224" s="7" t="s">
        <v>10</v>
      </c>
      <c r="M224" s="25" t="s">
        <v>9</v>
      </c>
    </row>
    <row r="225" spans="1:14">
      <c r="A225" s="1" t="s">
        <v>604</v>
      </c>
      <c r="B225" s="25" t="s">
        <v>615</v>
      </c>
      <c r="C225" s="25" t="s">
        <v>614</v>
      </c>
      <c r="D225" s="42" t="s">
        <v>630</v>
      </c>
      <c r="E225" s="4">
        <v>41571</v>
      </c>
      <c r="F225" s="38">
        <v>1687.5</v>
      </c>
      <c r="G225" s="6" t="s">
        <v>9</v>
      </c>
      <c r="H225" s="1" t="s">
        <v>9</v>
      </c>
      <c r="I225" s="7" t="s">
        <v>10</v>
      </c>
      <c r="J225" s="6" t="s">
        <v>9</v>
      </c>
      <c r="K225" s="1" t="s">
        <v>9</v>
      </c>
      <c r="L225" s="7" t="s">
        <v>10</v>
      </c>
      <c r="M225" s="25" t="s">
        <v>9</v>
      </c>
    </row>
    <row r="226" spans="1:14">
      <c r="A226" s="44" t="s">
        <v>604</v>
      </c>
      <c r="B226" s="25" t="s">
        <v>616</v>
      </c>
      <c r="C226" s="25" t="s">
        <v>606</v>
      </c>
      <c r="D226" s="42" t="s">
        <v>631</v>
      </c>
      <c r="E226" s="4">
        <v>41555</v>
      </c>
      <c r="F226" s="38">
        <v>993.87</v>
      </c>
      <c r="G226" s="6" t="s">
        <v>9</v>
      </c>
      <c r="H226" s="1" t="s">
        <v>9</v>
      </c>
      <c r="I226" s="7" t="s">
        <v>10</v>
      </c>
      <c r="J226" s="6" t="s">
        <v>9</v>
      </c>
      <c r="K226" s="1" t="s">
        <v>9</v>
      </c>
      <c r="L226" s="7" t="s">
        <v>10</v>
      </c>
      <c r="M226" s="25" t="s">
        <v>9</v>
      </c>
    </row>
    <row r="227" spans="1:14">
      <c r="A227" s="1" t="s">
        <v>604</v>
      </c>
      <c r="B227" s="25" t="s">
        <v>617</v>
      </c>
      <c r="C227" s="25" t="s">
        <v>606</v>
      </c>
      <c r="D227" s="42" t="s">
        <v>632</v>
      </c>
      <c r="E227" s="4">
        <v>41589</v>
      </c>
      <c r="F227" s="38">
        <v>1018.87</v>
      </c>
      <c r="G227" s="6" t="s">
        <v>9</v>
      </c>
      <c r="H227" s="1" t="s">
        <v>9</v>
      </c>
      <c r="I227" s="7" t="s">
        <v>10</v>
      </c>
      <c r="J227" s="6" t="s">
        <v>9</v>
      </c>
      <c r="K227" s="1" t="s">
        <v>9</v>
      </c>
      <c r="L227" s="7" t="s">
        <v>10</v>
      </c>
      <c r="M227" s="25" t="s">
        <v>9</v>
      </c>
    </row>
    <row r="228" spans="1:14">
      <c r="A228" s="44" t="s">
        <v>604</v>
      </c>
      <c r="B228" s="25" t="s">
        <v>618</v>
      </c>
      <c r="C228" s="25" t="s">
        <v>619</v>
      </c>
      <c r="D228" s="42" t="s">
        <v>633</v>
      </c>
      <c r="E228" s="4">
        <v>41591</v>
      </c>
      <c r="F228" s="38">
        <v>2161.4899999999998</v>
      </c>
      <c r="G228" s="6" t="s">
        <v>9</v>
      </c>
      <c r="H228" s="1" t="s">
        <v>9</v>
      </c>
      <c r="I228" s="7" t="s">
        <v>10</v>
      </c>
      <c r="J228" s="6" t="s">
        <v>9</v>
      </c>
      <c r="K228" s="1" t="s">
        <v>9</v>
      </c>
      <c r="L228" s="7" t="s">
        <v>10</v>
      </c>
      <c r="M228" s="25" t="s">
        <v>9</v>
      </c>
    </row>
    <row r="229" spans="1:14">
      <c r="A229" s="45" t="s">
        <v>604</v>
      </c>
      <c r="B229" s="25" t="s">
        <v>620</v>
      </c>
      <c r="C229" s="25" t="s">
        <v>606</v>
      </c>
      <c r="D229" s="42" t="s">
        <v>634</v>
      </c>
      <c r="E229" s="4">
        <v>41634</v>
      </c>
      <c r="F229" s="38">
        <v>987.8</v>
      </c>
      <c r="G229" s="6" t="s">
        <v>9</v>
      </c>
      <c r="H229" s="1" t="s">
        <v>9</v>
      </c>
      <c r="I229" s="7" t="s">
        <v>10</v>
      </c>
      <c r="J229" s="6" t="s">
        <v>9</v>
      </c>
      <c r="K229" s="1" t="s">
        <v>9</v>
      </c>
      <c r="L229" s="7" t="s">
        <v>10</v>
      </c>
      <c r="M229" s="25" t="s">
        <v>9</v>
      </c>
    </row>
    <row r="230" spans="1:14">
      <c r="A230" s="45" t="s">
        <v>604</v>
      </c>
      <c r="B230" s="25" t="s">
        <v>621</v>
      </c>
      <c r="C230" s="25" t="s">
        <v>606</v>
      </c>
      <c r="D230" s="42" t="s">
        <v>635</v>
      </c>
      <c r="E230" s="4">
        <v>41698</v>
      </c>
      <c r="F230" s="38">
        <v>905.5</v>
      </c>
      <c r="G230" s="6" t="s">
        <v>9</v>
      </c>
      <c r="H230" s="1" t="s">
        <v>9</v>
      </c>
      <c r="I230" s="7" t="s">
        <v>10</v>
      </c>
      <c r="J230" s="6" t="s">
        <v>9</v>
      </c>
      <c r="K230" s="1" t="s">
        <v>9</v>
      </c>
      <c r="L230" s="7" t="s">
        <v>10</v>
      </c>
      <c r="M230" s="25" t="s">
        <v>9</v>
      </c>
    </row>
    <row r="231" spans="1:14">
      <c r="A231" s="45" t="s">
        <v>604</v>
      </c>
      <c r="B231" s="25" t="s">
        <v>622</v>
      </c>
      <c r="C231" s="25" t="s">
        <v>606</v>
      </c>
      <c r="D231" s="42" t="s">
        <v>751</v>
      </c>
      <c r="E231" s="4">
        <v>41701</v>
      </c>
      <c r="F231" s="38">
        <v>974.32</v>
      </c>
      <c r="G231" s="6" t="s">
        <v>9</v>
      </c>
      <c r="H231" s="1" t="s">
        <v>9</v>
      </c>
      <c r="I231" s="7" t="s">
        <v>10</v>
      </c>
      <c r="J231" s="6" t="s">
        <v>9</v>
      </c>
      <c r="K231" s="1" t="s">
        <v>9</v>
      </c>
      <c r="L231" s="7" t="s">
        <v>10</v>
      </c>
      <c r="M231" s="25" t="s">
        <v>9</v>
      </c>
      <c r="N231" s="2"/>
    </row>
    <row r="232" spans="1:14">
      <c r="A232" s="45" t="s">
        <v>604</v>
      </c>
      <c r="B232" s="25" t="s">
        <v>752</v>
      </c>
      <c r="C232" s="25" t="s">
        <v>606</v>
      </c>
      <c r="D232" s="42" t="s">
        <v>753</v>
      </c>
      <c r="E232" s="4">
        <v>41703</v>
      </c>
      <c r="F232" s="38">
        <v>972.16</v>
      </c>
      <c r="G232" s="6" t="s">
        <v>9</v>
      </c>
      <c r="H232" s="1" t="s">
        <v>9</v>
      </c>
      <c r="I232" s="7" t="s">
        <v>10</v>
      </c>
      <c r="J232" s="6" t="s">
        <v>9</v>
      </c>
      <c r="K232" s="1" t="s">
        <v>9</v>
      </c>
      <c r="L232" s="7" t="s">
        <v>10</v>
      </c>
      <c r="M232" s="25" t="s">
        <v>9</v>
      </c>
    </row>
    <row r="233" spans="1:14">
      <c r="A233" s="1" t="s">
        <v>636</v>
      </c>
      <c r="B233" s="25" t="s">
        <v>637</v>
      </c>
      <c r="C233" s="25" t="s">
        <v>638</v>
      </c>
      <c r="D233" s="42" t="s">
        <v>639</v>
      </c>
      <c r="E233" s="4">
        <v>41542</v>
      </c>
      <c r="F233" s="38">
        <v>781.4</v>
      </c>
      <c r="G233" s="6" t="s">
        <v>9</v>
      </c>
      <c r="H233" s="1" t="s">
        <v>10</v>
      </c>
      <c r="I233" s="7" t="s">
        <v>10</v>
      </c>
      <c r="J233" s="6" t="s">
        <v>9</v>
      </c>
      <c r="K233" s="1" t="s">
        <v>10</v>
      </c>
      <c r="L233" s="7" t="s">
        <v>10</v>
      </c>
      <c r="M233" s="25" t="s">
        <v>10</v>
      </c>
    </row>
    <row r="234" spans="1:14">
      <c r="A234" s="1" t="s">
        <v>640</v>
      </c>
      <c r="B234" s="25" t="s">
        <v>641</v>
      </c>
      <c r="C234" s="25" t="s">
        <v>642</v>
      </c>
      <c r="D234" s="42" t="s">
        <v>754</v>
      </c>
      <c r="E234" s="4">
        <v>41469</v>
      </c>
      <c r="F234" s="38">
        <v>1800</v>
      </c>
      <c r="G234" s="6" t="s">
        <v>9</v>
      </c>
      <c r="H234" s="1" t="s">
        <v>9</v>
      </c>
      <c r="I234" s="7" t="s">
        <v>10</v>
      </c>
      <c r="J234" s="6" t="s">
        <v>9</v>
      </c>
      <c r="K234" s="1" t="s">
        <v>9</v>
      </c>
      <c r="L234" s="7" t="s">
        <v>10</v>
      </c>
      <c r="M234" s="25" t="s">
        <v>9</v>
      </c>
      <c r="N234" s="2"/>
    </row>
    <row r="235" spans="1:14">
      <c r="A235" s="45" t="s">
        <v>643</v>
      </c>
      <c r="B235" s="25" t="s">
        <v>644</v>
      </c>
      <c r="C235" s="25" t="s">
        <v>645</v>
      </c>
      <c r="D235" s="42" t="s">
        <v>755</v>
      </c>
      <c r="E235" s="4">
        <v>41669</v>
      </c>
      <c r="F235" s="38">
        <v>2040</v>
      </c>
      <c r="G235" s="6" t="s">
        <v>9</v>
      </c>
      <c r="H235" s="1" t="s">
        <v>9</v>
      </c>
      <c r="I235" s="7" t="s">
        <v>10</v>
      </c>
      <c r="J235" s="6" t="s">
        <v>9</v>
      </c>
      <c r="K235" s="1" t="s">
        <v>9</v>
      </c>
      <c r="L235" s="7" t="s">
        <v>10</v>
      </c>
      <c r="M235" s="25" t="s">
        <v>9</v>
      </c>
      <c r="N235" s="2"/>
    </row>
    <row r="236" spans="1:14">
      <c r="A236" s="1" t="s">
        <v>646</v>
      </c>
      <c r="B236" s="25" t="s">
        <v>647</v>
      </c>
      <c r="C236" s="25" t="s">
        <v>648</v>
      </c>
      <c r="D236" s="42" t="s">
        <v>657</v>
      </c>
      <c r="E236" s="4">
        <v>41507</v>
      </c>
      <c r="F236" s="38">
        <v>1260</v>
      </c>
      <c r="G236" s="6" t="s">
        <v>9</v>
      </c>
      <c r="H236" s="1" t="s">
        <v>9</v>
      </c>
      <c r="I236" s="7" t="s">
        <v>10</v>
      </c>
      <c r="J236" s="6" t="s">
        <v>9</v>
      </c>
      <c r="K236" s="1" t="s">
        <v>9</v>
      </c>
      <c r="L236" s="7" t="s">
        <v>10</v>
      </c>
      <c r="M236" s="25" t="s">
        <v>9</v>
      </c>
    </row>
    <row r="237" spans="1:14">
      <c r="A237" s="1" t="s">
        <v>646</v>
      </c>
      <c r="B237" s="25" t="s">
        <v>649</v>
      </c>
      <c r="C237" s="25" t="s">
        <v>650</v>
      </c>
      <c r="D237" s="42" t="s">
        <v>658</v>
      </c>
      <c r="E237" s="4">
        <v>41537</v>
      </c>
      <c r="F237" s="38">
        <v>1260</v>
      </c>
      <c r="G237" s="6" t="s">
        <v>9</v>
      </c>
      <c r="H237" s="1" t="s">
        <v>9</v>
      </c>
      <c r="I237" s="7" t="s">
        <v>10</v>
      </c>
      <c r="J237" s="6" t="s">
        <v>9</v>
      </c>
      <c r="K237" s="1" t="s">
        <v>9</v>
      </c>
      <c r="L237" s="7" t="s">
        <v>10</v>
      </c>
      <c r="M237" s="25" t="s">
        <v>9</v>
      </c>
    </row>
    <row r="238" spans="1:14">
      <c r="A238" s="44" t="s">
        <v>646</v>
      </c>
      <c r="B238" s="25" t="s">
        <v>651</v>
      </c>
      <c r="C238" s="25" t="s">
        <v>652</v>
      </c>
      <c r="D238" s="42" t="s">
        <v>659</v>
      </c>
      <c r="E238" s="4">
        <v>41607</v>
      </c>
      <c r="F238" s="38">
        <v>1020</v>
      </c>
      <c r="G238" s="6" t="s">
        <v>9</v>
      </c>
      <c r="H238" s="1" t="s">
        <v>9</v>
      </c>
      <c r="I238" s="7" t="s">
        <v>10</v>
      </c>
      <c r="J238" s="6" t="s">
        <v>9</v>
      </c>
      <c r="K238" s="1" t="s">
        <v>9</v>
      </c>
      <c r="L238" s="7" t="s">
        <v>10</v>
      </c>
      <c r="M238" s="25" t="s">
        <v>9</v>
      </c>
    </row>
    <row r="239" spans="1:14">
      <c r="A239" s="44" t="s">
        <v>646</v>
      </c>
      <c r="B239" s="25" t="s">
        <v>653</v>
      </c>
      <c r="C239" s="25" t="s">
        <v>650</v>
      </c>
      <c r="D239" s="42" t="s">
        <v>660</v>
      </c>
      <c r="E239" s="4">
        <v>41567</v>
      </c>
      <c r="F239" s="37">
        <v>1620</v>
      </c>
      <c r="G239" s="6" t="s">
        <v>9</v>
      </c>
      <c r="H239" s="1" t="s">
        <v>9</v>
      </c>
      <c r="I239" s="7" t="s">
        <v>10</v>
      </c>
      <c r="J239" s="6" t="s">
        <v>9</v>
      </c>
      <c r="K239" s="1" t="s">
        <v>9</v>
      </c>
      <c r="L239" s="7" t="s">
        <v>10</v>
      </c>
      <c r="M239" s="25" t="s">
        <v>9</v>
      </c>
    </row>
    <row r="240" spans="1:14">
      <c r="A240" s="45" t="s">
        <v>646</v>
      </c>
      <c r="B240" s="25" t="s">
        <v>654</v>
      </c>
      <c r="C240" s="25" t="s">
        <v>648</v>
      </c>
      <c r="D240" s="42" t="s">
        <v>661</v>
      </c>
      <c r="E240" s="4">
        <v>41649</v>
      </c>
      <c r="F240" s="38">
        <v>1260</v>
      </c>
      <c r="G240" s="6" t="s">
        <v>9</v>
      </c>
      <c r="H240" s="1" t="s">
        <v>9</v>
      </c>
      <c r="I240" s="7" t="s">
        <v>10</v>
      </c>
      <c r="J240" s="6" t="s">
        <v>9</v>
      </c>
      <c r="K240" s="1" t="s">
        <v>9</v>
      </c>
      <c r="L240" s="7" t="s">
        <v>10</v>
      </c>
      <c r="M240" s="25" t="s">
        <v>9</v>
      </c>
    </row>
    <row r="241" spans="1:13">
      <c r="A241" s="45" t="s">
        <v>646</v>
      </c>
      <c r="B241" s="25" t="s">
        <v>655</v>
      </c>
      <c r="C241" s="25" t="s">
        <v>656</v>
      </c>
      <c r="D241" s="42" t="s">
        <v>662</v>
      </c>
      <c r="E241" s="4">
        <v>41703</v>
      </c>
      <c r="F241" s="38">
        <v>1260</v>
      </c>
      <c r="G241" s="6" t="s">
        <v>9</v>
      </c>
      <c r="H241" s="1" t="s">
        <v>9</v>
      </c>
      <c r="I241" s="7" t="s">
        <v>10</v>
      </c>
      <c r="J241" s="6" t="s">
        <v>9</v>
      </c>
      <c r="K241" s="1" t="s">
        <v>9</v>
      </c>
      <c r="L241" s="7" t="s">
        <v>10</v>
      </c>
      <c r="M241" s="25" t="s">
        <v>9</v>
      </c>
    </row>
    <row r="242" spans="1:13">
      <c r="A242" s="1" t="s">
        <v>663</v>
      </c>
      <c r="B242" s="25" t="s">
        <v>664</v>
      </c>
      <c r="C242" s="25" t="s">
        <v>665</v>
      </c>
      <c r="D242" s="42" t="s">
        <v>669</v>
      </c>
      <c r="E242" s="4">
        <v>41514</v>
      </c>
      <c r="F242" s="38">
        <v>1632</v>
      </c>
      <c r="G242" s="6" t="s">
        <v>9</v>
      </c>
      <c r="H242" s="1" t="s">
        <v>9</v>
      </c>
      <c r="I242" s="7" t="s">
        <v>10</v>
      </c>
      <c r="J242" s="6" t="s">
        <v>9</v>
      </c>
      <c r="K242" s="1" t="s">
        <v>9</v>
      </c>
      <c r="L242" s="7" t="s">
        <v>10</v>
      </c>
      <c r="M242" s="25" t="s">
        <v>9</v>
      </c>
    </row>
    <row r="243" spans="1:13">
      <c r="A243" s="1" t="s">
        <v>663</v>
      </c>
      <c r="B243" s="25" t="s">
        <v>666</v>
      </c>
      <c r="C243" s="25" t="s">
        <v>667</v>
      </c>
      <c r="D243" s="42" t="s">
        <v>670</v>
      </c>
      <c r="E243" s="4">
        <v>41530</v>
      </c>
      <c r="F243" s="38">
        <v>1020</v>
      </c>
      <c r="G243" s="6" t="s">
        <v>9</v>
      </c>
      <c r="H243" s="1" t="s">
        <v>10</v>
      </c>
      <c r="I243" s="7" t="s">
        <v>10</v>
      </c>
      <c r="J243" s="6" t="s">
        <v>9</v>
      </c>
      <c r="K243" s="1" t="s">
        <v>9</v>
      </c>
      <c r="L243" s="7" t="s">
        <v>10</v>
      </c>
      <c r="M243" s="25" t="s">
        <v>10</v>
      </c>
    </row>
    <row r="244" spans="1:13">
      <c r="A244" s="45" t="s">
        <v>663</v>
      </c>
      <c r="B244" s="25" t="s">
        <v>668</v>
      </c>
      <c r="C244" s="25" t="s">
        <v>665</v>
      </c>
      <c r="D244" s="42" t="s">
        <v>671</v>
      </c>
      <c r="E244" s="4">
        <v>41652</v>
      </c>
      <c r="F244" s="38">
        <v>1632</v>
      </c>
      <c r="G244" s="6" t="s">
        <v>9</v>
      </c>
      <c r="H244" s="1" t="s">
        <v>9</v>
      </c>
      <c r="I244" s="7" t="s">
        <v>10</v>
      </c>
      <c r="J244" s="6" t="s">
        <v>9</v>
      </c>
      <c r="K244" s="1" t="s">
        <v>9</v>
      </c>
      <c r="L244" s="7" t="s">
        <v>10</v>
      </c>
      <c r="M244" s="25" t="s">
        <v>9</v>
      </c>
    </row>
    <row r="245" spans="1:13">
      <c r="A245" s="1" t="s">
        <v>672</v>
      </c>
      <c r="B245" s="25" t="s">
        <v>673</v>
      </c>
      <c r="C245" s="25" t="s">
        <v>674</v>
      </c>
      <c r="D245" s="42" t="s">
        <v>678</v>
      </c>
      <c r="E245" s="4">
        <v>41568</v>
      </c>
      <c r="F245" s="38">
        <v>2100</v>
      </c>
      <c r="G245" s="6" t="s">
        <v>9</v>
      </c>
      <c r="H245" s="1" t="s">
        <v>9</v>
      </c>
      <c r="I245" s="7" t="s">
        <v>10</v>
      </c>
      <c r="J245" s="6" t="s">
        <v>9</v>
      </c>
      <c r="K245" s="1" t="s">
        <v>9</v>
      </c>
      <c r="L245" s="7" t="s">
        <v>10</v>
      </c>
      <c r="M245" s="25" t="s">
        <v>9</v>
      </c>
    </row>
    <row r="246" spans="1:13">
      <c r="A246" s="1" t="s">
        <v>672</v>
      </c>
      <c r="B246" s="25" t="s">
        <v>675</v>
      </c>
      <c r="C246" s="25" t="s">
        <v>674</v>
      </c>
      <c r="D246" s="42" t="s">
        <v>679</v>
      </c>
      <c r="E246" s="4" t="s">
        <v>756</v>
      </c>
      <c r="F246" s="38">
        <v>2100</v>
      </c>
      <c r="G246" s="6" t="s">
        <v>9</v>
      </c>
      <c r="H246" s="1" t="s">
        <v>9</v>
      </c>
      <c r="I246" s="7" t="s">
        <v>10</v>
      </c>
      <c r="J246" s="6" t="s">
        <v>9</v>
      </c>
      <c r="K246" s="1" t="s">
        <v>9</v>
      </c>
      <c r="L246" s="7" t="s">
        <v>10</v>
      </c>
      <c r="M246" s="25" t="s">
        <v>9</v>
      </c>
    </row>
    <row r="247" spans="1:13">
      <c r="A247" s="44" t="s">
        <v>672</v>
      </c>
      <c r="B247" s="25" t="s">
        <v>676</v>
      </c>
      <c r="C247" s="25" t="s">
        <v>674</v>
      </c>
      <c r="D247" s="42" t="s">
        <v>680</v>
      </c>
      <c r="E247" s="4" t="s">
        <v>756</v>
      </c>
      <c r="F247" s="38">
        <v>2100</v>
      </c>
      <c r="G247" s="6" t="s">
        <v>9</v>
      </c>
      <c r="H247" s="1" t="s">
        <v>9</v>
      </c>
      <c r="I247" s="7" t="s">
        <v>10</v>
      </c>
      <c r="J247" s="6" t="s">
        <v>9</v>
      </c>
      <c r="K247" s="1" t="s">
        <v>9</v>
      </c>
      <c r="L247" s="7" t="s">
        <v>10</v>
      </c>
      <c r="M247" s="25" t="s">
        <v>9</v>
      </c>
    </row>
    <row r="248" spans="1:13">
      <c r="A248" s="1" t="s">
        <v>672</v>
      </c>
      <c r="B248" s="25" t="s">
        <v>677</v>
      </c>
      <c r="C248" s="25" t="s">
        <v>674</v>
      </c>
      <c r="D248" s="42" t="s">
        <v>681</v>
      </c>
      <c r="E248" s="4">
        <v>41718</v>
      </c>
      <c r="F248" s="38">
        <v>2100</v>
      </c>
      <c r="G248" s="6" t="s">
        <v>9</v>
      </c>
      <c r="H248" s="1" t="s">
        <v>10</v>
      </c>
      <c r="I248" s="7" t="s">
        <v>10</v>
      </c>
      <c r="J248" s="6" t="s">
        <v>9</v>
      </c>
      <c r="K248" s="1" t="s">
        <v>10</v>
      </c>
      <c r="L248" s="7" t="s">
        <v>10</v>
      </c>
      <c r="M248" s="25" t="s">
        <v>10</v>
      </c>
    </row>
    <row r="249" spans="1:13">
      <c r="A249" s="1" t="s">
        <v>682</v>
      </c>
      <c r="B249" s="25" t="s">
        <v>683</v>
      </c>
      <c r="C249" s="25" t="s">
        <v>684</v>
      </c>
      <c r="D249" s="42" t="s">
        <v>707</v>
      </c>
      <c r="E249" s="4">
        <v>41541</v>
      </c>
      <c r="F249" s="38">
        <v>2240.48</v>
      </c>
      <c r="G249" s="6" t="s">
        <v>9</v>
      </c>
      <c r="H249" s="1" t="s">
        <v>10</v>
      </c>
      <c r="I249" s="7" t="s">
        <v>10</v>
      </c>
      <c r="J249" s="6" t="s">
        <v>9</v>
      </c>
      <c r="K249" s="1" t="s">
        <v>10</v>
      </c>
      <c r="L249" s="7" t="s">
        <v>10</v>
      </c>
      <c r="M249" s="25" t="s">
        <v>10</v>
      </c>
    </row>
    <row r="250" spans="1:13">
      <c r="A250" s="1" t="s">
        <v>682</v>
      </c>
      <c r="B250" s="25" t="s">
        <v>685</v>
      </c>
      <c r="C250" s="25" t="s">
        <v>686</v>
      </c>
      <c r="D250" s="42" t="s">
        <v>708</v>
      </c>
      <c r="E250" s="4">
        <v>41533</v>
      </c>
      <c r="F250" s="38">
        <v>2237.7800000000002</v>
      </c>
      <c r="G250" s="6" t="s">
        <v>9</v>
      </c>
      <c r="H250" s="1" t="s">
        <v>10</v>
      </c>
      <c r="I250" s="7" t="s">
        <v>10</v>
      </c>
      <c r="J250" s="6" t="s">
        <v>9</v>
      </c>
      <c r="K250" s="1" t="s">
        <v>9</v>
      </c>
      <c r="L250" s="7" t="s">
        <v>10</v>
      </c>
      <c r="M250" s="25" t="s">
        <v>10</v>
      </c>
    </row>
    <row r="251" spans="1:13">
      <c r="A251" s="1" t="s">
        <v>682</v>
      </c>
      <c r="B251" s="25" t="s">
        <v>687</v>
      </c>
      <c r="C251" s="25" t="s">
        <v>688</v>
      </c>
      <c r="D251" s="42" t="s">
        <v>709</v>
      </c>
      <c r="E251" s="4">
        <v>41521</v>
      </c>
      <c r="F251" s="38">
        <v>2218.4899999999998</v>
      </c>
      <c r="G251" s="6" t="s">
        <v>9</v>
      </c>
      <c r="H251" s="1" t="s">
        <v>9</v>
      </c>
      <c r="I251" s="7" t="s">
        <v>10</v>
      </c>
      <c r="J251" s="6" t="s">
        <v>9</v>
      </c>
      <c r="K251" s="1" t="s">
        <v>9</v>
      </c>
      <c r="L251" s="7" t="s">
        <v>10</v>
      </c>
      <c r="M251" s="25" t="s">
        <v>9</v>
      </c>
    </row>
    <row r="252" spans="1:13">
      <c r="A252" s="1" t="s">
        <v>682</v>
      </c>
      <c r="B252" s="25" t="s">
        <v>689</v>
      </c>
      <c r="C252" s="25" t="s">
        <v>690</v>
      </c>
      <c r="D252" s="42" t="s">
        <v>710</v>
      </c>
      <c r="E252" s="4">
        <v>41564</v>
      </c>
      <c r="F252" s="38">
        <v>2256.41</v>
      </c>
      <c r="G252" s="6" t="s">
        <v>9</v>
      </c>
      <c r="H252" s="1" t="s">
        <v>9</v>
      </c>
      <c r="I252" s="7" t="s">
        <v>10</v>
      </c>
      <c r="J252" s="6" t="s">
        <v>9</v>
      </c>
      <c r="K252" s="1" t="s">
        <v>9</v>
      </c>
      <c r="L252" s="7" t="s">
        <v>10</v>
      </c>
      <c r="M252" s="25" t="s">
        <v>9</v>
      </c>
    </row>
    <row r="253" spans="1:13">
      <c r="A253" s="1" t="s">
        <v>682</v>
      </c>
      <c r="B253" s="25" t="s">
        <v>691</v>
      </c>
      <c r="C253" s="25" t="s">
        <v>692</v>
      </c>
      <c r="D253" s="42" t="s">
        <v>711</v>
      </c>
      <c r="E253" s="4">
        <v>41568</v>
      </c>
      <c r="F253" s="38">
        <v>2237.29</v>
      </c>
      <c r="G253" s="6" t="s">
        <v>9</v>
      </c>
      <c r="H253" s="1" t="s">
        <v>10</v>
      </c>
      <c r="I253" s="7" t="s">
        <v>10</v>
      </c>
      <c r="J253" s="6" t="s">
        <v>9</v>
      </c>
      <c r="K253" s="1" t="s">
        <v>9</v>
      </c>
      <c r="L253" s="7" t="s">
        <v>10</v>
      </c>
      <c r="M253" s="25" t="s">
        <v>9</v>
      </c>
    </row>
    <row r="254" spans="1:13">
      <c r="A254" s="1" t="s">
        <v>682</v>
      </c>
      <c r="B254" s="25" t="s">
        <v>693</v>
      </c>
      <c r="C254" s="25" t="s">
        <v>694</v>
      </c>
      <c r="D254" s="42" t="s">
        <v>712</v>
      </c>
      <c r="E254" s="4">
        <v>41576</v>
      </c>
      <c r="F254" s="38">
        <v>2237.29</v>
      </c>
      <c r="G254" s="6" t="s">
        <v>9</v>
      </c>
      <c r="H254" s="1" t="s">
        <v>10</v>
      </c>
      <c r="I254" s="7" t="s">
        <v>10</v>
      </c>
      <c r="J254" s="6" t="s">
        <v>9</v>
      </c>
      <c r="K254" s="1" t="s">
        <v>10</v>
      </c>
      <c r="L254" s="7" t="s">
        <v>10</v>
      </c>
      <c r="M254" s="25" t="s">
        <v>10</v>
      </c>
    </row>
    <row r="255" spans="1:13">
      <c r="A255" s="1" t="s">
        <v>682</v>
      </c>
      <c r="B255" s="25" t="s">
        <v>695</v>
      </c>
      <c r="C255" s="25" t="s">
        <v>696</v>
      </c>
      <c r="D255" s="42" t="s">
        <v>713</v>
      </c>
      <c r="E255" s="4">
        <v>41619</v>
      </c>
      <c r="F255" s="38">
        <v>2237.29</v>
      </c>
      <c r="G255" s="6" t="s">
        <v>9</v>
      </c>
      <c r="H255" s="1" t="s">
        <v>10</v>
      </c>
      <c r="I255" s="7" t="s">
        <v>10</v>
      </c>
      <c r="J255" s="6" t="s">
        <v>9</v>
      </c>
      <c r="K255" s="1" t="s">
        <v>10</v>
      </c>
      <c r="L255" s="7" t="s">
        <v>10</v>
      </c>
      <c r="M255" s="25" t="s">
        <v>10</v>
      </c>
    </row>
    <row r="256" spans="1:13">
      <c r="A256" s="1" t="s">
        <v>682</v>
      </c>
      <c r="B256" s="25" t="s">
        <v>697</v>
      </c>
      <c r="C256" s="25" t="s">
        <v>698</v>
      </c>
      <c r="D256" s="42" t="s">
        <v>714</v>
      </c>
      <c r="E256" s="4">
        <v>41659</v>
      </c>
      <c r="F256" s="38">
        <v>2181.8200000000002</v>
      </c>
      <c r="G256" s="6" t="s">
        <v>9</v>
      </c>
      <c r="H256" s="1" t="s">
        <v>10</v>
      </c>
      <c r="I256" s="7" t="s">
        <v>10</v>
      </c>
      <c r="J256" s="6" t="s">
        <v>9</v>
      </c>
      <c r="K256" s="1" t="s">
        <v>715</v>
      </c>
      <c r="L256" s="7" t="s">
        <v>10</v>
      </c>
      <c r="M256" s="25" t="s">
        <v>10</v>
      </c>
    </row>
    <row r="257" spans="1:13">
      <c r="A257" s="44" t="s">
        <v>682</v>
      </c>
      <c r="B257" s="25" t="s">
        <v>699</v>
      </c>
      <c r="C257" s="25" t="s">
        <v>700</v>
      </c>
      <c r="D257" s="42" t="s">
        <v>716</v>
      </c>
      <c r="E257" s="4">
        <v>41658</v>
      </c>
      <c r="F257" s="38">
        <v>2253.4899999999998</v>
      </c>
      <c r="G257" s="6" t="s">
        <v>9</v>
      </c>
      <c r="H257" s="1" t="s">
        <v>9</v>
      </c>
      <c r="I257" s="7" t="s">
        <v>10</v>
      </c>
      <c r="J257" s="6" t="s">
        <v>9</v>
      </c>
      <c r="K257" s="1" t="s">
        <v>9</v>
      </c>
      <c r="L257" s="7" t="s">
        <v>10</v>
      </c>
      <c r="M257" s="25" t="s">
        <v>9</v>
      </c>
    </row>
    <row r="258" spans="1:13">
      <c r="A258" s="44" t="s">
        <v>682</v>
      </c>
      <c r="B258" s="25" t="s">
        <v>701</v>
      </c>
      <c r="C258" s="25" t="s">
        <v>702</v>
      </c>
      <c r="D258" s="42" t="s">
        <v>717</v>
      </c>
      <c r="E258" s="4">
        <v>41625</v>
      </c>
      <c r="F258" s="38">
        <v>2237.29</v>
      </c>
      <c r="G258" s="6" t="s">
        <v>9</v>
      </c>
      <c r="H258" s="1" t="s">
        <v>9</v>
      </c>
      <c r="I258" s="7" t="s">
        <v>10</v>
      </c>
      <c r="J258" s="6" t="s">
        <v>9</v>
      </c>
      <c r="K258" s="1" t="s">
        <v>9</v>
      </c>
      <c r="L258" s="7" t="s">
        <v>10</v>
      </c>
      <c r="M258" s="25" t="s">
        <v>9</v>
      </c>
    </row>
    <row r="259" spans="1:13">
      <c r="A259" s="45" t="s">
        <v>682</v>
      </c>
      <c r="B259" s="25" t="s">
        <v>703</v>
      </c>
      <c r="C259" s="25" t="s">
        <v>700</v>
      </c>
      <c r="D259" s="42" t="s">
        <v>718</v>
      </c>
      <c r="E259" s="4">
        <v>41680</v>
      </c>
      <c r="F259" s="38">
        <v>2168.66</v>
      </c>
      <c r="G259" s="6" t="s">
        <v>9</v>
      </c>
      <c r="H259" s="1" t="s">
        <v>9</v>
      </c>
      <c r="I259" s="7" t="s">
        <v>10</v>
      </c>
      <c r="J259" s="6" t="s">
        <v>9</v>
      </c>
      <c r="K259" s="1" t="s">
        <v>9</v>
      </c>
      <c r="L259" s="7" t="s">
        <v>10</v>
      </c>
      <c r="M259" s="25" t="s">
        <v>9</v>
      </c>
    </row>
    <row r="260" spans="1:13">
      <c r="A260" s="45" t="s">
        <v>682</v>
      </c>
      <c r="B260" s="25" t="s">
        <v>704</v>
      </c>
      <c r="C260" s="25" t="s">
        <v>705</v>
      </c>
      <c r="D260" s="42" t="s">
        <v>719</v>
      </c>
      <c r="E260" s="4">
        <v>41703</v>
      </c>
      <c r="F260" s="38">
        <v>2208.0500000000002</v>
      </c>
      <c r="G260" s="6" t="s">
        <v>9</v>
      </c>
      <c r="H260" s="1" t="s">
        <v>9</v>
      </c>
      <c r="I260" s="7" t="s">
        <v>10</v>
      </c>
      <c r="J260" s="6" t="s">
        <v>9</v>
      </c>
      <c r="K260" s="1" t="s">
        <v>9</v>
      </c>
      <c r="L260" s="7" t="s">
        <v>10</v>
      </c>
      <c r="M260" s="25" t="s">
        <v>9</v>
      </c>
    </row>
    <row r="261" spans="1:13">
      <c r="A261" s="45" t="s">
        <v>682</v>
      </c>
      <c r="B261" s="25" t="s">
        <v>706</v>
      </c>
      <c r="C261" s="25" t="s">
        <v>688</v>
      </c>
      <c r="D261" s="42" t="s">
        <v>720</v>
      </c>
      <c r="E261" s="4">
        <v>41717</v>
      </c>
      <c r="F261" s="38">
        <v>2198.64</v>
      </c>
      <c r="G261" s="6" t="s">
        <v>9</v>
      </c>
      <c r="H261" s="1" t="s">
        <v>9</v>
      </c>
      <c r="I261" s="7" t="s">
        <v>10</v>
      </c>
      <c r="J261" s="6" t="s">
        <v>9</v>
      </c>
      <c r="K261" s="1" t="s">
        <v>9</v>
      </c>
      <c r="L261" s="7" t="s">
        <v>10</v>
      </c>
      <c r="M261" s="25" t="s">
        <v>9</v>
      </c>
    </row>
    <row r="262" spans="1:13">
      <c r="A262" s="1" t="s">
        <v>682</v>
      </c>
      <c r="B262" s="25" t="s">
        <v>744</v>
      </c>
      <c r="C262" s="25" t="s">
        <v>745</v>
      </c>
      <c r="D262" s="42" t="s">
        <v>721</v>
      </c>
      <c r="E262" s="4">
        <v>41711</v>
      </c>
      <c r="F262" s="38">
        <v>2265.08</v>
      </c>
      <c r="G262" s="6" t="s">
        <v>9</v>
      </c>
      <c r="H262" s="1" t="s">
        <v>9</v>
      </c>
      <c r="I262" s="7" t="s">
        <v>10</v>
      </c>
      <c r="J262" s="6" t="s">
        <v>9</v>
      </c>
      <c r="K262" s="1" t="s">
        <v>9</v>
      </c>
      <c r="L262" s="7" t="s">
        <v>10</v>
      </c>
      <c r="M262" s="25" t="s">
        <v>9</v>
      </c>
    </row>
    <row r="263" spans="1:13">
      <c r="A263" s="1" t="s">
        <v>722</v>
      </c>
      <c r="B263" s="25" t="s">
        <v>723</v>
      </c>
      <c r="C263" s="25" t="s">
        <v>724</v>
      </c>
      <c r="D263" s="42" t="s">
        <v>728</v>
      </c>
      <c r="E263" s="4">
        <v>41498</v>
      </c>
      <c r="F263" s="38">
        <v>2298.6999999999998</v>
      </c>
      <c r="G263" s="6" t="s">
        <v>9</v>
      </c>
      <c r="H263" s="1" t="s">
        <v>9</v>
      </c>
      <c r="I263" s="7" t="s">
        <v>10</v>
      </c>
      <c r="J263" s="6" t="s">
        <v>9</v>
      </c>
      <c r="K263" s="1" t="s">
        <v>9</v>
      </c>
      <c r="L263" s="7" t="s">
        <v>10</v>
      </c>
      <c r="M263" s="25" t="s">
        <v>9</v>
      </c>
    </row>
    <row r="264" spans="1:13">
      <c r="A264" s="1" t="s">
        <v>722</v>
      </c>
      <c r="B264" s="25" t="s">
        <v>725</v>
      </c>
      <c r="C264" s="25" t="s">
        <v>724</v>
      </c>
      <c r="D264" s="42" t="s">
        <v>729</v>
      </c>
      <c r="E264" s="4">
        <v>41556</v>
      </c>
      <c r="F264" s="38">
        <v>2226.42</v>
      </c>
      <c r="G264" s="6" t="s">
        <v>9</v>
      </c>
      <c r="H264" s="1" t="s">
        <v>10</v>
      </c>
      <c r="I264" s="7" t="s">
        <v>10</v>
      </c>
      <c r="J264" s="6" t="s">
        <v>9</v>
      </c>
      <c r="K264" s="1" t="s">
        <v>9</v>
      </c>
      <c r="L264" s="7" t="s">
        <v>10</v>
      </c>
      <c r="M264" s="25" t="s">
        <v>10</v>
      </c>
    </row>
    <row r="265" spans="1:13">
      <c r="A265" s="1" t="s">
        <v>722</v>
      </c>
      <c r="B265" s="25" t="s">
        <v>726</v>
      </c>
      <c r="C265" s="25" t="s">
        <v>727</v>
      </c>
      <c r="D265" s="42" t="s">
        <v>730</v>
      </c>
      <c r="E265" s="4">
        <v>41577</v>
      </c>
      <c r="F265" s="38">
        <v>2145.6</v>
      </c>
      <c r="G265" s="6" t="s">
        <v>9</v>
      </c>
      <c r="H265" s="1" t="s">
        <v>9</v>
      </c>
      <c r="I265" s="7" t="s">
        <v>10</v>
      </c>
      <c r="J265" s="6" t="s">
        <v>9</v>
      </c>
      <c r="K265" s="1" t="s">
        <v>9</v>
      </c>
      <c r="L265" s="7" t="s">
        <v>10</v>
      </c>
      <c r="M265" s="25" t="s">
        <v>9</v>
      </c>
    </row>
    <row r="266" spans="1:13">
      <c r="A266" s="1" t="s">
        <v>731</v>
      </c>
      <c r="B266" s="25" t="s">
        <v>732</v>
      </c>
      <c r="C266" s="25" t="s">
        <v>733</v>
      </c>
      <c r="D266" s="42" t="s">
        <v>734</v>
      </c>
      <c r="E266" s="4">
        <v>41561</v>
      </c>
      <c r="F266" s="38">
        <v>1800</v>
      </c>
      <c r="G266" s="6" t="s">
        <v>9</v>
      </c>
      <c r="H266" s="1" t="s">
        <v>9</v>
      </c>
      <c r="I266" s="7" t="s">
        <v>10</v>
      </c>
      <c r="J266" s="6" t="s">
        <v>9</v>
      </c>
      <c r="K266" s="1" t="s">
        <v>9</v>
      </c>
      <c r="L266" s="7" t="s">
        <v>10</v>
      </c>
      <c r="M266" s="25" t="s">
        <v>9</v>
      </c>
    </row>
    <row r="267" spans="1:13">
      <c r="A267" s="1" t="s">
        <v>735</v>
      </c>
      <c r="B267" s="25" t="s">
        <v>737</v>
      </c>
      <c r="C267" s="25" t="s">
        <v>738</v>
      </c>
      <c r="D267" s="42" t="s">
        <v>736</v>
      </c>
      <c r="E267" s="4">
        <v>41453</v>
      </c>
      <c r="F267" s="38">
        <v>800</v>
      </c>
      <c r="G267" s="6" t="s">
        <v>10</v>
      </c>
      <c r="H267" s="1" t="s">
        <v>9</v>
      </c>
      <c r="I267" s="7" t="s">
        <v>9</v>
      </c>
      <c r="J267" s="6" t="s">
        <v>9</v>
      </c>
      <c r="K267" s="1" t="s">
        <v>9</v>
      </c>
      <c r="L267" s="7" t="s">
        <v>10</v>
      </c>
      <c r="M267" s="25" t="s">
        <v>10</v>
      </c>
    </row>
    <row r="268" spans="1:13">
      <c r="A268" s="25" t="s">
        <v>259</v>
      </c>
      <c r="B268" s="25" t="s">
        <v>739</v>
      </c>
      <c r="C268" s="25" t="s">
        <v>740</v>
      </c>
      <c r="D268" s="42" t="s">
        <v>741</v>
      </c>
      <c r="E268" s="4">
        <v>41705</v>
      </c>
      <c r="F268" s="49">
        <v>1437.04</v>
      </c>
      <c r="G268" s="6" t="s">
        <v>9</v>
      </c>
      <c r="H268" s="1" t="s">
        <v>9</v>
      </c>
      <c r="I268" s="7" t="s">
        <v>10</v>
      </c>
      <c r="J268" s="6" t="s">
        <v>9</v>
      </c>
      <c r="K268" s="1" t="s">
        <v>9</v>
      </c>
      <c r="L268" s="7" t="s">
        <v>10</v>
      </c>
      <c r="M268" s="25" t="s">
        <v>9</v>
      </c>
    </row>
    <row r="269" spans="1:13">
      <c r="A269" s="2"/>
      <c r="D269" s="11"/>
      <c r="G269" s="8"/>
      <c r="H269" s="25"/>
      <c r="J269" s="8"/>
      <c r="K269" s="25"/>
      <c r="M269" s="16"/>
    </row>
    <row r="270" spans="1:13">
      <c r="A270" s="2"/>
      <c r="D270" s="11"/>
      <c r="E270" s="9"/>
      <c r="G270" s="8"/>
      <c r="H270" s="25"/>
      <c r="J270" s="8"/>
      <c r="K270" s="25"/>
      <c r="M270" s="16"/>
    </row>
  </sheetData>
  <autoFilter ref="A1:A270"/>
  <mergeCells count="3">
    <mergeCell ref="G1:I1"/>
    <mergeCell ref="J1:L1"/>
    <mergeCell ref="A1:F1"/>
  </mergeCells>
  <conditionalFormatting sqref="J3:K3 M69:M268 J69:K268 N182">
    <cfRule type="containsText" dxfId="131" priority="1207" operator="containsText" text="N">
      <formula>NOT(ISERROR(SEARCH("N",J3)))</formula>
    </cfRule>
    <cfRule type="containsText" dxfId="130" priority="1211" operator="containsText" text="Y">
      <formula>NOT(ISERROR(SEARCH("Y",J3)))</formula>
    </cfRule>
  </conditionalFormatting>
  <conditionalFormatting sqref="M3">
    <cfRule type="containsText" dxfId="129" priority="1209" operator="containsText" text="N">
      <formula>NOT(ISERROR(SEARCH("N",M3)))</formula>
    </cfRule>
    <cfRule type="containsText" dxfId="128" priority="1210" operator="containsText" text="Y">
      <formula>NOT(ISERROR(SEARCH("Y",M3)))</formula>
    </cfRule>
  </conditionalFormatting>
  <conditionalFormatting sqref="L3">
    <cfRule type="containsText" dxfId="127" priority="1208" operator="containsText" text="N">
      <formula>NOT(ISERROR(SEARCH("N",L3)))</formula>
    </cfRule>
  </conditionalFormatting>
  <conditionalFormatting sqref="I3 I69:I268">
    <cfRule type="containsText" dxfId="126" priority="1205" operator="containsText" text="N">
      <formula>NOT(ISERROR(SEARCH("N",I3)))</formula>
    </cfRule>
    <cfRule type="containsText" dxfId="125" priority="1206" operator="containsText" text="Y">
      <formula>NOT(ISERROR(SEARCH("Y",I3)))</formula>
    </cfRule>
  </conditionalFormatting>
  <conditionalFormatting sqref="H3 G69:H268">
    <cfRule type="containsText" dxfId="124" priority="1204" operator="containsText" text="N">
      <formula>NOT(ISERROR(SEARCH("N",G3)))</formula>
    </cfRule>
  </conditionalFormatting>
  <conditionalFormatting sqref="J4:K5">
    <cfRule type="containsText" dxfId="123" priority="1199" operator="containsText" text="N">
      <formula>NOT(ISERROR(SEARCH("N",J4)))</formula>
    </cfRule>
    <cfRule type="containsText" dxfId="122" priority="1203" operator="containsText" text="Y">
      <formula>NOT(ISERROR(SEARCH("Y",J4)))</formula>
    </cfRule>
  </conditionalFormatting>
  <conditionalFormatting sqref="M4:M63">
    <cfRule type="containsText" dxfId="121" priority="1201" operator="containsText" text="N">
      <formula>NOT(ISERROR(SEARCH("N",M4)))</formula>
    </cfRule>
    <cfRule type="containsText" dxfId="120" priority="1202" operator="containsText" text="Y">
      <formula>NOT(ISERROR(SEARCH("Y",M4)))</formula>
    </cfRule>
  </conditionalFormatting>
  <conditionalFormatting sqref="L4:L5">
    <cfRule type="containsText" dxfId="119" priority="1200" operator="containsText" text="N">
      <formula>NOT(ISERROR(SEARCH("N",L4)))</formula>
    </cfRule>
  </conditionalFormatting>
  <conditionalFormatting sqref="I4:I5">
    <cfRule type="containsText" dxfId="118" priority="1197" operator="containsText" text="N">
      <formula>NOT(ISERROR(SEARCH("N",I4)))</formula>
    </cfRule>
    <cfRule type="containsText" dxfId="117" priority="1198" operator="containsText" text="Y">
      <formula>NOT(ISERROR(SEARCH("Y",I4)))</formula>
    </cfRule>
  </conditionalFormatting>
  <conditionalFormatting sqref="H3 G69:H268">
    <cfRule type="containsText" dxfId="116" priority="1196" operator="containsText" text="Y">
      <formula>NOT(ISERROR(SEARCH("Y",G3)))</formula>
    </cfRule>
  </conditionalFormatting>
  <conditionalFormatting sqref="H4:H5">
    <cfRule type="containsText" dxfId="115" priority="1195" operator="containsText" text="N">
      <formula>NOT(ISERROR(SEARCH("N",H4)))</formula>
    </cfRule>
  </conditionalFormatting>
  <conditionalFormatting sqref="H4:H5">
    <cfRule type="containsText" dxfId="114" priority="1194" operator="containsText" text="Y">
      <formula>NOT(ISERROR(SEARCH("Y",H4)))</formula>
    </cfRule>
  </conditionalFormatting>
  <conditionalFormatting sqref="G3 G6:H6">
    <cfRule type="containsText" dxfId="113" priority="1193" operator="containsText" text="N">
      <formula>NOT(ISERROR(SEARCH("N",G3)))</formula>
    </cfRule>
  </conditionalFormatting>
  <conditionalFormatting sqref="G3 G6:H6">
    <cfRule type="containsText" dxfId="112" priority="1192" operator="containsText" text="Y">
      <formula>NOT(ISERROR(SEARCH("Y",G3)))</formula>
    </cfRule>
  </conditionalFormatting>
  <conditionalFormatting sqref="G4:G5">
    <cfRule type="containsText" dxfId="111" priority="1191" operator="containsText" text="N">
      <formula>NOT(ISERROR(SEARCH("N",G4)))</formula>
    </cfRule>
  </conditionalFormatting>
  <conditionalFormatting sqref="G4:G5">
    <cfRule type="containsText" dxfId="110" priority="1190" operator="containsText" text="Y">
      <formula>NOT(ISERROR(SEARCH("Y",G4)))</formula>
    </cfRule>
  </conditionalFormatting>
  <conditionalFormatting sqref="I6">
    <cfRule type="containsText" dxfId="109" priority="1188" operator="containsText" text="N">
      <formula>NOT(ISERROR(SEARCH("N",I6)))</formula>
    </cfRule>
    <cfRule type="containsText" dxfId="108" priority="1189" operator="containsText" text="Y">
      <formula>NOT(ISERROR(SEARCH("Y",I6)))</formula>
    </cfRule>
  </conditionalFormatting>
  <conditionalFormatting sqref="J6:K6">
    <cfRule type="containsText" dxfId="107" priority="1185" operator="containsText" text="N">
      <formula>NOT(ISERROR(SEARCH("N",J6)))</formula>
    </cfRule>
    <cfRule type="containsText" dxfId="106" priority="1187" operator="containsText" text="Y">
      <formula>NOT(ISERROR(SEARCH("Y",J6)))</formula>
    </cfRule>
  </conditionalFormatting>
  <conditionalFormatting sqref="L6">
    <cfRule type="containsText" dxfId="105" priority="1186" operator="containsText" text="N">
      <formula>NOT(ISERROR(SEARCH("N",L6)))</formula>
    </cfRule>
  </conditionalFormatting>
  <conditionalFormatting sqref="G7">
    <cfRule type="containsText" dxfId="104" priority="1184" operator="containsText" text="N">
      <formula>NOT(ISERROR(SEARCH("N",G7)))</formula>
    </cfRule>
  </conditionalFormatting>
  <conditionalFormatting sqref="G7">
    <cfRule type="containsText" dxfId="103" priority="1183" operator="containsText" text="Y">
      <formula>NOT(ISERROR(SEARCH("Y",G7)))</formula>
    </cfRule>
  </conditionalFormatting>
  <conditionalFormatting sqref="H7">
    <cfRule type="containsText" dxfId="102" priority="1182" operator="containsText" text="N">
      <formula>NOT(ISERROR(SEARCH("N",H7)))</formula>
    </cfRule>
  </conditionalFormatting>
  <conditionalFormatting sqref="H7">
    <cfRule type="containsText" dxfId="101" priority="1181" operator="containsText" text="Y">
      <formula>NOT(ISERROR(SEARCH("Y",H7)))</formula>
    </cfRule>
  </conditionalFormatting>
  <conditionalFormatting sqref="I7">
    <cfRule type="containsText" dxfId="100" priority="1179" operator="containsText" text="N">
      <formula>NOT(ISERROR(SEARCH("N",I7)))</formula>
    </cfRule>
    <cfRule type="containsText" dxfId="99" priority="1180" operator="containsText" text="Y">
      <formula>NOT(ISERROR(SEARCH("Y",I7)))</formula>
    </cfRule>
  </conditionalFormatting>
  <conditionalFormatting sqref="J7">
    <cfRule type="containsText" dxfId="98" priority="1177" operator="containsText" text="N">
      <formula>NOT(ISERROR(SEARCH("N",J7)))</formula>
    </cfRule>
    <cfRule type="containsText" dxfId="97" priority="1178" operator="containsText" text="Y">
      <formula>NOT(ISERROR(SEARCH("Y",J7)))</formula>
    </cfRule>
  </conditionalFormatting>
  <conditionalFormatting sqref="K7">
    <cfRule type="containsText" dxfId="96" priority="1175" operator="containsText" text="N">
      <formula>NOT(ISERROR(SEARCH("N",K7)))</formula>
    </cfRule>
    <cfRule type="containsText" dxfId="95" priority="1176" operator="containsText" text="Y">
      <formula>NOT(ISERROR(SEARCH("Y",K7)))</formula>
    </cfRule>
  </conditionalFormatting>
  <conditionalFormatting sqref="L7">
    <cfRule type="containsText" dxfId="94" priority="1174" operator="containsText" text="N">
      <formula>NOT(ISERROR(SEARCH("N",L7)))</formula>
    </cfRule>
  </conditionalFormatting>
  <conditionalFormatting sqref="G8">
    <cfRule type="containsText" dxfId="93" priority="1173" operator="containsText" text="N">
      <formula>NOT(ISERROR(SEARCH("N",G8)))</formula>
    </cfRule>
  </conditionalFormatting>
  <conditionalFormatting sqref="G8">
    <cfRule type="containsText" dxfId="92" priority="1172" operator="containsText" text="Y">
      <formula>NOT(ISERROR(SEARCH("Y",G8)))</formula>
    </cfRule>
  </conditionalFormatting>
  <conditionalFormatting sqref="H8">
    <cfRule type="containsText" dxfId="91" priority="1171" operator="containsText" text="N">
      <formula>NOT(ISERROR(SEARCH("N",H8)))</formula>
    </cfRule>
  </conditionalFormatting>
  <conditionalFormatting sqref="H8">
    <cfRule type="containsText" dxfId="90" priority="1170" operator="containsText" text="Y">
      <formula>NOT(ISERROR(SEARCH("Y",H8)))</formula>
    </cfRule>
  </conditionalFormatting>
  <conditionalFormatting sqref="I8">
    <cfRule type="containsText" dxfId="89" priority="1168" operator="containsText" text="N">
      <formula>NOT(ISERROR(SEARCH("N",I8)))</formula>
    </cfRule>
    <cfRule type="containsText" dxfId="88" priority="1169" operator="containsText" text="Y">
      <formula>NOT(ISERROR(SEARCH("Y",I8)))</formula>
    </cfRule>
  </conditionalFormatting>
  <conditionalFormatting sqref="J8">
    <cfRule type="containsText" dxfId="87" priority="1166" operator="containsText" text="N">
      <formula>NOT(ISERROR(SEARCH("N",J8)))</formula>
    </cfRule>
    <cfRule type="containsText" dxfId="86" priority="1167" operator="containsText" text="Y">
      <formula>NOT(ISERROR(SEARCH("Y",J8)))</formula>
    </cfRule>
  </conditionalFormatting>
  <conditionalFormatting sqref="K8">
    <cfRule type="containsText" dxfId="85" priority="1164" operator="containsText" text="N">
      <formula>NOT(ISERROR(SEARCH("N",K8)))</formula>
    </cfRule>
    <cfRule type="containsText" dxfId="84" priority="1165" operator="containsText" text="Y">
      <formula>NOT(ISERROR(SEARCH("Y",K8)))</formula>
    </cfRule>
  </conditionalFormatting>
  <conditionalFormatting sqref="L8">
    <cfRule type="containsText" dxfId="83" priority="1163" operator="containsText" text="N">
      <formula>NOT(ISERROR(SEARCH("N",L8)))</formula>
    </cfRule>
  </conditionalFormatting>
  <conditionalFormatting sqref="G9">
    <cfRule type="containsText" dxfId="82" priority="1162" operator="containsText" text="N">
      <formula>NOT(ISERROR(SEARCH("N",G9)))</formula>
    </cfRule>
  </conditionalFormatting>
  <conditionalFormatting sqref="G9">
    <cfRule type="containsText" dxfId="81" priority="1161" operator="containsText" text="Y">
      <formula>NOT(ISERROR(SEARCH("Y",G9)))</formula>
    </cfRule>
  </conditionalFormatting>
  <conditionalFormatting sqref="H9">
    <cfRule type="containsText" dxfId="80" priority="1160" operator="containsText" text="N">
      <formula>NOT(ISERROR(SEARCH("N",H9)))</formula>
    </cfRule>
  </conditionalFormatting>
  <conditionalFormatting sqref="H9">
    <cfRule type="containsText" dxfId="79" priority="1159" operator="containsText" text="Y">
      <formula>NOT(ISERROR(SEARCH("Y",H9)))</formula>
    </cfRule>
  </conditionalFormatting>
  <conditionalFormatting sqref="I9">
    <cfRule type="containsText" dxfId="78" priority="1157" operator="containsText" text="N">
      <formula>NOT(ISERROR(SEARCH("N",I9)))</formula>
    </cfRule>
    <cfRule type="containsText" dxfId="77" priority="1158" operator="containsText" text="Y">
      <formula>NOT(ISERROR(SEARCH("Y",I9)))</formula>
    </cfRule>
  </conditionalFormatting>
  <conditionalFormatting sqref="J9">
    <cfRule type="containsText" dxfId="76" priority="1155" operator="containsText" text="N">
      <formula>NOT(ISERROR(SEARCH("N",J9)))</formula>
    </cfRule>
    <cfRule type="containsText" dxfId="75" priority="1156" operator="containsText" text="Y">
      <formula>NOT(ISERROR(SEARCH("Y",J9)))</formula>
    </cfRule>
  </conditionalFormatting>
  <conditionalFormatting sqref="K9">
    <cfRule type="containsText" dxfId="74" priority="1153" operator="containsText" text="N">
      <formula>NOT(ISERROR(SEARCH("N",K9)))</formula>
    </cfRule>
    <cfRule type="containsText" dxfId="73" priority="1154" operator="containsText" text="Y">
      <formula>NOT(ISERROR(SEARCH("Y",K9)))</formula>
    </cfRule>
  </conditionalFormatting>
  <conditionalFormatting sqref="L9">
    <cfRule type="containsText" dxfId="72" priority="1152" operator="containsText" text="N">
      <formula>NOT(ISERROR(SEARCH("N",L9)))</formula>
    </cfRule>
  </conditionalFormatting>
  <conditionalFormatting sqref="I10:I63">
    <cfRule type="containsText" dxfId="71" priority="1150" operator="containsText" text="N">
      <formula>NOT(ISERROR(SEARCH("N",I10)))</formula>
    </cfRule>
    <cfRule type="containsText" dxfId="70" priority="1151" operator="containsText" text="Y">
      <formula>NOT(ISERROR(SEARCH("Y",I10)))</formula>
    </cfRule>
  </conditionalFormatting>
  <conditionalFormatting sqref="G10:G63">
    <cfRule type="containsText" dxfId="69" priority="1149" operator="containsText" text="N">
      <formula>NOT(ISERROR(SEARCH("N",G10)))</formula>
    </cfRule>
  </conditionalFormatting>
  <conditionalFormatting sqref="G10:G63">
    <cfRule type="containsText" dxfId="68" priority="1148" operator="containsText" text="Y">
      <formula>NOT(ISERROR(SEARCH("Y",G10)))</formula>
    </cfRule>
  </conditionalFormatting>
  <conditionalFormatting sqref="H10:H63">
    <cfRule type="containsText" dxfId="67" priority="1147" operator="containsText" text="N">
      <formula>NOT(ISERROR(SEARCH("N",H10)))</formula>
    </cfRule>
  </conditionalFormatting>
  <conditionalFormatting sqref="H10:H63">
    <cfRule type="containsText" dxfId="66" priority="1146" operator="containsText" text="Y">
      <formula>NOT(ISERROR(SEARCH("Y",H10)))</formula>
    </cfRule>
  </conditionalFormatting>
  <conditionalFormatting sqref="J10:J63">
    <cfRule type="containsText" dxfId="65" priority="1144" operator="containsText" text="N">
      <formula>NOT(ISERROR(SEARCH("N",J10)))</formula>
    </cfRule>
    <cfRule type="containsText" dxfId="64" priority="1145" operator="containsText" text="Y">
      <formula>NOT(ISERROR(SEARCH("Y",J10)))</formula>
    </cfRule>
  </conditionalFormatting>
  <conditionalFormatting sqref="K10:K63">
    <cfRule type="containsText" dxfId="63" priority="1142" operator="containsText" text="N">
      <formula>NOT(ISERROR(SEARCH("N",K10)))</formula>
    </cfRule>
    <cfRule type="containsText" dxfId="62" priority="1143" operator="containsText" text="Y">
      <formula>NOT(ISERROR(SEARCH("Y",K10)))</formula>
    </cfRule>
  </conditionalFormatting>
  <conditionalFormatting sqref="L10:L63">
    <cfRule type="containsText" dxfId="61" priority="1141" operator="containsText" text="N">
      <formula>NOT(ISERROR(SEARCH("N",L10)))</formula>
    </cfRule>
  </conditionalFormatting>
  <conditionalFormatting sqref="J64:K64">
    <cfRule type="containsText" dxfId="60" priority="1117" operator="containsText" text="N">
      <formula>NOT(ISERROR(SEARCH("N",J64)))</formula>
    </cfRule>
    <cfRule type="containsText" dxfId="59" priority="1121" operator="containsText" text="Y">
      <formula>NOT(ISERROR(SEARCH("Y",J64)))</formula>
    </cfRule>
  </conditionalFormatting>
  <conditionalFormatting sqref="M64">
    <cfRule type="containsText" dxfId="58" priority="1119" operator="containsText" text="N">
      <formula>NOT(ISERROR(SEARCH("N",M64)))</formula>
    </cfRule>
    <cfRule type="containsText" dxfId="57" priority="1120" operator="containsText" text="Y">
      <formula>NOT(ISERROR(SEARCH("Y",M64)))</formula>
    </cfRule>
  </conditionalFormatting>
  <conditionalFormatting sqref="L64">
    <cfRule type="containsText" dxfId="56" priority="1118" operator="containsText" text="N">
      <formula>NOT(ISERROR(SEARCH("N",L64)))</formula>
    </cfRule>
  </conditionalFormatting>
  <conditionalFormatting sqref="I64">
    <cfRule type="containsText" dxfId="55" priority="1115" operator="containsText" text="N">
      <formula>NOT(ISERROR(SEARCH("N",I64)))</formula>
    </cfRule>
    <cfRule type="containsText" dxfId="54" priority="1116" operator="containsText" text="Y">
      <formula>NOT(ISERROR(SEARCH("Y",I64)))</formula>
    </cfRule>
  </conditionalFormatting>
  <conditionalFormatting sqref="H64">
    <cfRule type="containsText" dxfId="53" priority="1114" operator="containsText" text="N">
      <formula>NOT(ISERROR(SEARCH("N",H64)))</formula>
    </cfRule>
  </conditionalFormatting>
  <conditionalFormatting sqref="J65:K66">
    <cfRule type="containsText" dxfId="52" priority="1109" operator="containsText" text="N">
      <formula>NOT(ISERROR(SEARCH("N",J65)))</formula>
    </cfRule>
    <cfRule type="containsText" dxfId="51" priority="1113" operator="containsText" text="Y">
      <formula>NOT(ISERROR(SEARCH("Y",J65)))</formula>
    </cfRule>
  </conditionalFormatting>
  <conditionalFormatting sqref="M65:M68">
    <cfRule type="containsText" dxfId="50" priority="1111" operator="containsText" text="N">
      <formula>NOT(ISERROR(SEARCH("N",M65)))</formula>
    </cfRule>
    <cfRule type="containsText" dxfId="49" priority="1112" operator="containsText" text="Y">
      <formula>NOT(ISERROR(SEARCH("Y",M65)))</formula>
    </cfRule>
  </conditionalFormatting>
  <conditionalFormatting sqref="L65:L66">
    <cfRule type="containsText" dxfId="48" priority="1110" operator="containsText" text="N">
      <formula>NOT(ISERROR(SEARCH("N",L65)))</formula>
    </cfRule>
  </conditionalFormatting>
  <conditionalFormatting sqref="I65:I66">
    <cfRule type="containsText" dxfId="47" priority="1107" operator="containsText" text="N">
      <formula>NOT(ISERROR(SEARCH("N",I65)))</formula>
    </cfRule>
    <cfRule type="containsText" dxfId="46" priority="1108" operator="containsText" text="Y">
      <formula>NOT(ISERROR(SEARCH("Y",I65)))</formula>
    </cfRule>
  </conditionalFormatting>
  <conditionalFormatting sqref="H64">
    <cfRule type="containsText" dxfId="45" priority="1106" operator="containsText" text="Y">
      <formula>NOT(ISERROR(SEARCH("Y",H64)))</formula>
    </cfRule>
  </conditionalFormatting>
  <conditionalFormatting sqref="H65:H66">
    <cfRule type="containsText" dxfId="44" priority="1105" operator="containsText" text="N">
      <formula>NOT(ISERROR(SEARCH("N",H65)))</formula>
    </cfRule>
  </conditionalFormatting>
  <conditionalFormatting sqref="H65:H66">
    <cfRule type="containsText" dxfId="43" priority="1104" operator="containsText" text="Y">
      <formula>NOT(ISERROR(SEARCH("Y",H65)))</formula>
    </cfRule>
  </conditionalFormatting>
  <conditionalFormatting sqref="G64 G67:H67">
    <cfRule type="containsText" dxfId="42" priority="1103" operator="containsText" text="N">
      <formula>NOT(ISERROR(SEARCH("N",G64)))</formula>
    </cfRule>
  </conditionalFormatting>
  <conditionalFormatting sqref="G64 G67:H67">
    <cfRule type="containsText" dxfId="41" priority="1102" operator="containsText" text="Y">
      <formula>NOT(ISERROR(SEARCH("Y",G64)))</formula>
    </cfRule>
  </conditionalFormatting>
  <conditionalFormatting sqref="G65:G66">
    <cfRule type="containsText" dxfId="40" priority="1101" operator="containsText" text="N">
      <formula>NOT(ISERROR(SEARCH("N",G65)))</formula>
    </cfRule>
  </conditionalFormatting>
  <conditionalFormatting sqref="G65:G66">
    <cfRule type="containsText" dxfId="39" priority="1100" operator="containsText" text="Y">
      <formula>NOT(ISERROR(SEARCH("Y",G65)))</formula>
    </cfRule>
  </conditionalFormatting>
  <conditionalFormatting sqref="I67">
    <cfRule type="containsText" dxfId="38" priority="1098" operator="containsText" text="N">
      <formula>NOT(ISERROR(SEARCH("N",I67)))</formula>
    </cfRule>
    <cfRule type="containsText" dxfId="37" priority="1099" operator="containsText" text="Y">
      <formula>NOT(ISERROR(SEARCH("Y",I67)))</formula>
    </cfRule>
  </conditionalFormatting>
  <conditionalFormatting sqref="J67:K67">
    <cfRule type="containsText" dxfId="36" priority="1095" operator="containsText" text="N">
      <formula>NOT(ISERROR(SEARCH("N",J67)))</formula>
    </cfRule>
    <cfRule type="containsText" dxfId="35" priority="1097" operator="containsText" text="Y">
      <formula>NOT(ISERROR(SEARCH("Y",J67)))</formula>
    </cfRule>
  </conditionalFormatting>
  <conditionalFormatting sqref="L67">
    <cfRule type="containsText" dxfId="34" priority="1096" operator="containsText" text="N">
      <formula>NOT(ISERROR(SEARCH("N",L67)))</formula>
    </cfRule>
  </conditionalFormatting>
  <conditionalFormatting sqref="G68">
    <cfRule type="containsText" dxfId="33" priority="1094" operator="containsText" text="N">
      <formula>NOT(ISERROR(SEARCH("N",G68)))</formula>
    </cfRule>
  </conditionalFormatting>
  <conditionalFormatting sqref="G68">
    <cfRule type="containsText" dxfId="32" priority="1093" operator="containsText" text="Y">
      <formula>NOT(ISERROR(SEARCH("Y",G68)))</formula>
    </cfRule>
  </conditionalFormatting>
  <conditionalFormatting sqref="H68">
    <cfRule type="containsText" dxfId="31" priority="1092" operator="containsText" text="N">
      <formula>NOT(ISERROR(SEARCH("N",H68)))</formula>
    </cfRule>
  </conditionalFormatting>
  <conditionalFormatting sqref="H68">
    <cfRule type="containsText" dxfId="30" priority="1091" operator="containsText" text="Y">
      <formula>NOT(ISERROR(SEARCH("Y",H68)))</formula>
    </cfRule>
  </conditionalFormatting>
  <conditionalFormatting sqref="I68">
    <cfRule type="containsText" dxfId="29" priority="1089" operator="containsText" text="N">
      <formula>NOT(ISERROR(SEARCH("N",I68)))</formula>
    </cfRule>
    <cfRule type="containsText" dxfId="28" priority="1090" operator="containsText" text="Y">
      <formula>NOT(ISERROR(SEARCH("Y",I68)))</formula>
    </cfRule>
  </conditionalFormatting>
  <conditionalFormatting sqref="J68">
    <cfRule type="containsText" dxfId="27" priority="1087" operator="containsText" text="N">
      <formula>NOT(ISERROR(SEARCH("N",J68)))</formula>
    </cfRule>
    <cfRule type="containsText" dxfId="26" priority="1088" operator="containsText" text="Y">
      <formula>NOT(ISERROR(SEARCH("Y",J68)))</formula>
    </cfRule>
  </conditionalFormatting>
  <conditionalFormatting sqref="K68">
    <cfRule type="containsText" dxfId="25" priority="1085" operator="containsText" text="N">
      <formula>NOT(ISERROR(SEARCH("N",K68)))</formula>
    </cfRule>
    <cfRule type="containsText" dxfId="24" priority="1086" operator="containsText" text="Y">
      <formula>NOT(ISERROR(SEARCH("Y",K68)))</formula>
    </cfRule>
  </conditionalFormatting>
  <conditionalFormatting sqref="L68:L121 L155:L158 L166:L182 L133:L134">
    <cfRule type="containsText" dxfId="23" priority="1050" operator="containsText" text="Y">
      <formula>NOT(ISERROR(SEARCH("Y",L68)))</formula>
    </cfRule>
    <cfRule type="containsText" dxfId="22" priority="1084" operator="containsText" text="N">
      <formula>NOT(ISERROR(SEARCH("N",L68)))</formula>
    </cfRule>
  </conditionalFormatting>
  <conditionalFormatting sqref="N133 N166 N217 N231 N234:N235">
    <cfRule type="containsText" dxfId="21" priority="990" operator="containsText" text="N">
      <formula>NOT(ISERROR(SEARCH("N",N133)))</formula>
    </cfRule>
    <cfRule type="containsText" dxfId="20" priority="991" operator="containsText" text="Y">
      <formula>NOT(ISERROR(SEARCH("Y",N133)))</formula>
    </cfRule>
  </conditionalFormatting>
  <conditionalFormatting sqref="M269:M270">
    <cfRule type="containsText" dxfId="19" priority="94" operator="containsText" text="N">
      <formula>NOT(ISERROR(SEARCH("N",M269)))</formula>
    </cfRule>
    <cfRule type="containsText" dxfId="18" priority="95" operator="containsText" text="Y">
      <formula>NOT(ISERROR(SEARCH("Y",M269)))</formula>
    </cfRule>
  </conditionalFormatting>
  <conditionalFormatting sqref="G269:G270">
    <cfRule type="containsText" dxfId="17" priority="93" operator="containsText" text="N">
      <formula>NOT(ISERROR(SEARCH("N",G269)))</formula>
    </cfRule>
  </conditionalFormatting>
  <conditionalFormatting sqref="G269:G270">
    <cfRule type="containsText" dxfId="16" priority="92" operator="containsText" text="Y">
      <formula>NOT(ISERROR(SEARCH("Y",G269)))</formula>
    </cfRule>
  </conditionalFormatting>
  <conditionalFormatting sqref="H269:H270">
    <cfRule type="containsText" dxfId="15" priority="91" operator="containsText" text="N">
      <formula>NOT(ISERROR(SEARCH("N",H269)))</formula>
    </cfRule>
  </conditionalFormatting>
  <conditionalFormatting sqref="H269:H270">
    <cfRule type="containsText" dxfId="14" priority="90" operator="containsText" text="Y">
      <formula>NOT(ISERROR(SEARCH("Y",H269)))</formula>
    </cfRule>
  </conditionalFormatting>
  <conditionalFormatting sqref="J269:J270">
    <cfRule type="containsText" dxfId="13" priority="88" operator="containsText" text="N">
      <formula>NOT(ISERROR(SEARCH("N",J269)))</formula>
    </cfRule>
    <cfRule type="containsText" dxfId="12" priority="89" operator="containsText" text="Y">
      <formula>NOT(ISERROR(SEARCH("Y",J269)))</formula>
    </cfRule>
  </conditionalFormatting>
  <conditionalFormatting sqref="K269:K270">
    <cfRule type="containsText" dxfId="11" priority="86" operator="containsText" text="N">
      <formula>NOT(ISERROR(SEARCH("N",K269)))</formula>
    </cfRule>
    <cfRule type="containsText" dxfId="10" priority="87" operator="containsText" text="Y">
      <formula>NOT(ISERROR(SEARCH("Y",K269)))</formula>
    </cfRule>
  </conditionalFormatting>
  <conditionalFormatting sqref="L135:L154">
    <cfRule type="containsText" dxfId="9" priority="9" operator="containsText" text="N">
      <formula>NOT(ISERROR(SEARCH("N",L135)))</formula>
    </cfRule>
    <cfRule type="containsText" dxfId="8" priority="10" operator="containsText" text="Y">
      <formula>NOT(ISERROR(SEARCH("Y",L135)))</formula>
    </cfRule>
  </conditionalFormatting>
  <conditionalFormatting sqref="L159:L160">
    <cfRule type="containsText" dxfId="7" priority="7" operator="containsText" text="N">
      <formula>NOT(ISERROR(SEARCH("N",L159)))</formula>
    </cfRule>
    <cfRule type="containsText" dxfId="6" priority="8" operator="containsText" text="Y">
      <formula>NOT(ISERROR(SEARCH("Y",L159)))</formula>
    </cfRule>
  </conditionalFormatting>
  <conditionalFormatting sqref="L161:L165">
    <cfRule type="containsText" dxfId="5" priority="5" operator="containsText" text="N">
      <formula>NOT(ISERROR(SEARCH("N",L161)))</formula>
    </cfRule>
    <cfRule type="containsText" dxfId="4" priority="6" operator="containsText" text="Y">
      <formula>NOT(ISERROR(SEARCH("Y",L161)))</formula>
    </cfRule>
  </conditionalFormatting>
  <conditionalFormatting sqref="L122:L132">
    <cfRule type="containsText" dxfId="3" priority="3" operator="containsText" text="N">
      <formula>NOT(ISERROR(SEARCH("N",L122)))</formula>
    </cfRule>
    <cfRule type="containsText" dxfId="2" priority="4" operator="containsText" text="Y">
      <formula>NOT(ISERROR(SEARCH("Y",L122)))</formula>
    </cfRule>
  </conditionalFormatting>
  <conditionalFormatting sqref="L183:L268">
    <cfRule type="containsText" dxfId="1" priority="1" operator="containsText" text="N">
      <formula>NOT(ISERROR(SEARCH("N",L183)))</formula>
    </cfRule>
    <cfRule type="containsText" dxfId="0" priority="2" operator="containsText" text="Y">
      <formula>NOT(ISERROR(SEARCH("Y",L183)))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A48" sqref="A48"/>
    </sheetView>
  </sheetViews>
  <sheetFormatPr baseColWidth="10" defaultColWidth="8.83203125" defaultRowHeight="14" x14ac:dyDescent="0"/>
  <cols>
    <col min="1" max="1" width="41" customWidth="1"/>
    <col min="2" max="2" width="15" customWidth="1"/>
  </cols>
  <sheetData>
    <row r="1" spans="1:3">
      <c r="A1" s="1" t="s">
        <v>757</v>
      </c>
      <c r="B1" s="1">
        <v>266</v>
      </c>
      <c r="C1" s="1"/>
    </row>
    <row r="2" spans="1:3">
      <c r="A2" s="1" t="s">
        <v>758</v>
      </c>
      <c r="B2" s="1">
        <f>COUNTIF('Publisher Compliance'!M3:M268, "Y")</f>
        <v>175</v>
      </c>
      <c r="C2" s="53">
        <f>B2/B1</f>
        <v>0.65789473684210531</v>
      </c>
    </row>
    <row r="3" spans="1:3">
      <c r="A3" s="1" t="s">
        <v>759</v>
      </c>
      <c r="B3" s="1">
        <f>B1-B2</f>
        <v>91</v>
      </c>
      <c r="C3" s="53">
        <f>B3/B1</f>
        <v>0.34210526315789475</v>
      </c>
    </row>
    <row r="4" spans="1:3">
      <c r="A4" s="1" t="s">
        <v>760</v>
      </c>
      <c r="B4" s="1">
        <v>43</v>
      </c>
      <c r="C4" s="53">
        <f>B4/B1</f>
        <v>0.16165413533834586</v>
      </c>
    </row>
    <row r="5" spans="1:3">
      <c r="A5" s="1"/>
      <c r="B5" s="1"/>
      <c r="C5" s="1"/>
    </row>
    <row r="6" spans="1:3">
      <c r="A6" s="1" t="s">
        <v>761</v>
      </c>
      <c r="B6" s="38">
        <f>'Publisher Compliance'!F8+'Publisher Compliance'!F9+'Publisher Compliance'!F15+'Publisher Compliance'!F16+'Publisher Compliance'!F18+'Publisher Compliance'!F21+'Publisher Compliance'!F30+'Publisher Compliance'!F31+'Publisher Compliance'!F34+'Publisher Compliance'!F36+SUM('Publisher Compliance'!F40:F44)+'Publisher Compliance'!F46+'Publisher Compliance'!F48+'Publisher Compliance'!F50+'Publisher Compliance'!F57+'Publisher Compliance'!F64+'Publisher Compliance'!F67+'Publisher Compliance'!F68+'Publisher Compliance'!F75+'Publisher Compliance'!F85+'Publisher Compliance'!F89+'Publisher Compliance'!F103+'Publisher Compliance'!F111+'Publisher Compliance'!F133+'Publisher Compliance'!F134+'Publisher Compliance'!F157+'Publisher Compliance'!F158+'Publisher Compliance'!F166+'Publisher Compliance'!F167+'Publisher Compliance'!F180+'Publisher Compliance'!F182+'Publisher Compliance'!F184+SUM('Publisher Compliance'!F198:F199)+'Publisher Compliance'!F233+SUM('Publisher Compliance'!F248:F249)+'Publisher Compliance'!F254+'Publisher Compliance'!F255</f>
        <v>85784.07486073421</v>
      </c>
      <c r="C6" s="54">
        <f>B6/485511.236723371</f>
        <v>0.17668813484045329</v>
      </c>
    </row>
    <row r="8" spans="1:3" ht="15" customHeight="1">
      <c r="A8" s="58" t="s">
        <v>179</v>
      </c>
      <c r="B8" s="58"/>
      <c r="C8" s="58"/>
    </row>
    <row r="9" spans="1:3" ht="15" customHeight="1">
      <c r="A9" s="58"/>
      <c r="B9" s="58"/>
      <c r="C9" s="58"/>
    </row>
    <row r="10" spans="1:3">
      <c r="A10" s="1" t="s">
        <v>757</v>
      </c>
      <c r="B10" s="1">
        <v>61</v>
      </c>
      <c r="C10" s="1"/>
    </row>
    <row r="11" spans="1:3">
      <c r="A11" s="1" t="s">
        <v>758</v>
      </c>
      <c r="B11" s="1">
        <f>COUNTIFS('Publisher Compliance'!M12:M277, "Y",'Publisher Compliance'!A3:A268,"Elsevier")</f>
        <v>33</v>
      </c>
      <c r="C11" s="53">
        <f>B11/B10</f>
        <v>0.54098360655737709</v>
      </c>
    </row>
    <row r="12" spans="1:3">
      <c r="A12" s="1" t="s">
        <v>759</v>
      </c>
      <c r="B12" s="1">
        <f>B10-B11</f>
        <v>28</v>
      </c>
      <c r="C12" s="53">
        <f>B12/B10</f>
        <v>0.45901639344262296</v>
      </c>
    </row>
    <row r="13" spans="1:3">
      <c r="A13" s="1" t="s">
        <v>760</v>
      </c>
      <c r="B13" s="1">
        <v>19</v>
      </c>
      <c r="C13" s="53">
        <f>B13/B10</f>
        <v>0.31147540983606559</v>
      </c>
    </row>
    <row r="14" spans="1:3">
      <c r="A14" s="1"/>
      <c r="B14" s="1"/>
      <c r="C14" s="1"/>
    </row>
    <row r="15" spans="1:3">
      <c r="A15" s="1" t="s">
        <v>761</v>
      </c>
      <c r="B15" s="38">
        <f>'Publisher Compliance'!F57+'Publisher Compliance'!F50+'Publisher Compliance'!F46+'Publisher Compliance'!F44+'Publisher Compliance'!F43+'Publisher Compliance'!F42+'Publisher Compliance'!F41+'Publisher Compliance'!F40+'Publisher Compliance'!F36+'Publisher Compliance'!F34+'Publisher Compliance'!F31+'Publisher Compliance'!F30+'Publisher Compliance'!F21+'Publisher Compliance'!F18+'Publisher Compliance'!F16+'Publisher Compliance'!F15+'Publisher Compliance'!F9+'Publisher Compliance'!F8</f>
        <v>37712.699050659547</v>
      </c>
      <c r="C15" s="54">
        <f>B15/485511.236723371</f>
        <v>7.7676264107038678E-2</v>
      </c>
    </row>
    <row r="17" spans="1:3">
      <c r="A17" s="59" t="s">
        <v>180</v>
      </c>
      <c r="B17" s="59"/>
      <c r="C17" s="59"/>
    </row>
    <row r="18" spans="1:3">
      <c r="A18" s="59"/>
      <c r="B18" s="59"/>
      <c r="C18" s="59"/>
    </row>
    <row r="19" spans="1:3">
      <c r="A19" s="1" t="s">
        <v>757</v>
      </c>
      <c r="B19" s="1">
        <v>28</v>
      </c>
      <c r="C19" s="1"/>
    </row>
    <row r="20" spans="1:3">
      <c r="A20" s="1" t="s">
        <v>758</v>
      </c>
      <c r="B20" s="1">
        <f>COUNTIFS('Publisher Compliance'!M21:M286, "Y",'Publisher Compliance'!A12:A277,"Wiley")</f>
        <v>16</v>
      </c>
      <c r="C20" s="53">
        <f>B20/B19</f>
        <v>0.5714285714285714</v>
      </c>
    </row>
    <row r="21" spans="1:3">
      <c r="A21" s="1" t="s">
        <v>759</v>
      </c>
      <c r="B21" s="1">
        <f>B19-B20</f>
        <v>12</v>
      </c>
      <c r="C21" s="53">
        <f>B21/B19</f>
        <v>0.42857142857142855</v>
      </c>
    </row>
    <row r="22" spans="1:3">
      <c r="A22" s="1" t="s">
        <v>760</v>
      </c>
      <c r="B22" s="1">
        <v>6</v>
      </c>
      <c r="C22" s="53">
        <f>B22/B19</f>
        <v>0.21428571428571427</v>
      </c>
    </row>
    <row r="23" spans="1:3">
      <c r="A23" s="1"/>
      <c r="B23" s="1"/>
      <c r="C23" s="1"/>
    </row>
    <row r="24" spans="1:3">
      <c r="A24" s="1" t="s">
        <v>761</v>
      </c>
      <c r="B24" s="38">
        <f>'Publisher Compliance'!F64+'Publisher Compliance'!F67+'Publisher Compliance'!F75+'Publisher Compliance'!F85+'Publisher Compliance'!F89</f>
        <v>11197.019527821272</v>
      </c>
      <c r="C24" s="54">
        <f>B24/485511.236723371</f>
        <v>2.3062328285927976E-2</v>
      </c>
    </row>
    <row r="26" spans="1:3">
      <c r="A26" s="60" t="s">
        <v>532</v>
      </c>
      <c r="B26" s="60"/>
      <c r="C26" s="60"/>
    </row>
    <row r="27" spans="1:3">
      <c r="A27" s="60"/>
      <c r="B27" s="60"/>
      <c r="C27" s="60"/>
    </row>
    <row r="28" spans="1:3">
      <c r="A28" s="1" t="s">
        <v>757</v>
      </c>
      <c r="B28" s="1">
        <v>29</v>
      </c>
      <c r="C28" s="1"/>
    </row>
    <row r="29" spans="1:3">
      <c r="A29" s="1" t="s">
        <v>758</v>
      </c>
      <c r="B29" s="1">
        <f>COUNTIFS('Publisher Compliance'!M30:M295, "Y",'Publisher Compliance'!A21:A286,"OUP")</f>
        <v>26</v>
      </c>
      <c r="C29" s="53">
        <f>B29/B28</f>
        <v>0.89655172413793105</v>
      </c>
    </row>
    <row r="30" spans="1:3">
      <c r="A30" s="1" t="s">
        <v>759</v>
      </c>
      <c r="B30" s="1">
        <f>B28-B29</f>
        <v>3</v>
      </c>
      <c r="C30" s="53">
        <f>B30/B28</f>
        <v>0.10344827586206896</v>
      </c>
    </row>
    <row r="31" spans="1:3">
      <c r="A31" s="1" t="s">
        <v>760</v>
      </c>
      <c r="B31" s="1">
        <v>2</v>
      </c>
      <c r="C31" s="53">
        <f>B31/B28</f>
        <v>6.8965517241379309E-2</v>
      </c>
    </row>
    <row r="32" spans="1:3">
      <c r="A32" s="1"/>
      <c r="B32" s="1"/>
      <c r="C32" s="1"/>
    </row>
    <row r="33" spans="1:3">
      <c r="A33" s="1" t="s">
        <v>761</v>
      </c>
      <c r="B33" s="38">
        <f>'Publisher Compliance'!F198+'Publisher Compliance'!F199</f>
        <v>4590</v>
      </c>
      <c r="C33" s="54">
        <f>B33/485511.236723371</f>
        <v>9.4539521494437367E-3</v>
      </c>
    </row>
    <row r="35" spans="1:3">
      <c r="A35" s="61" t="s">
        <v>259</v>
      </c>
      <c r="B35" s="61"/>
      <c r="C35" s="61"/>
    </row>
    <row r="36" spans="1:3">
      <c r="A36" s="61"/>
      <c r="B36" s="61"/>
      <c r="C36" s="61"/>
    </row>
    <row r="37" spans="1:3">
      <c r="A37" s="1" t="s">
        <v>757</v>
      </c>
      <c r="B37" s="1">
        <v>30</v>
      </c>
      <c r="C37" s="1"/>
    </row>
    <row r="38" spans="1:3">
      <c r="A38" s="1" t="s">
        <v>758</v>
      </c>
      <c r="B38" s="1">
        <f>COUNTIFS('Publisher Compliance'!M39:M304, "Y",'Publisher Compliance'!A30:A295,"ACS")</f>
        <v>8</v>
      </c>
      <c r="C38" s="53">
        <f>B38/B37</f>
        <v>0.26666666666666666</v>
      </c>
    </row>
    <row r="39" spans="1:3">
      <c r="A39" s="1" t="s">
        <v>759</v>
      </c>
      <c r="B39" s="1">
        <f>B37-B38</f>
        <v>22</v>
      </c>
      <c r="C39" s="53">
        <f>B39/B37</f>
        <v>0.73333333333333328</v>
      </c>
    </row>
    <row r="40" spans="1:3">
      <c r="A40" s="1" t="s">
        <v>760</v>
      </c>
      <c r="B40" s="1">
        <v>2</v>
      </c>
      <c r="C40" s="53">
        <f>B40/B37</f>
        <v>6.6666666666666666E-2</v>
      </c>
    </row>
    <row r="41" spans="1:3">
      <c r="A41" s="1"/>
      <c r="B41" s="1"/>
      <c r="C41" s="1"/>
    </row>
    <row r="42" spans="1:3">
      <c r="A42" s="1" t="s">
        <v>761</v>
      </c>
      <c r="B42" s="38">
        <f>'Publisher Compliance'!F103+'Publisher Compliance'!F111</f>
        <v>2236.0248074534161</v>
      </c>
      <c r="C42" s="53">
        <f>B42/485511.236723371</f>
        <v>4.6055057809659562E-3</v>
      </c>
    </row>
  </sheetData>
  <mergeCells count="4">
    <mergeCell ref="A8:C9"/>
    <mergeCell ref="A17:C18"/>
    <mergeCell ref="A26:C27"/>
    <mergeCell ref="A35:C3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Publisher Compliance</vt:lpstr>
      <vt:lpstr>Stats</vt:lpstr>
    </vt:vector>
  </TitlesOfParts>
  <Company>Cambridge University Library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Boyes</dc:creator>
  <cp:lastModifiedBy>John</cp:lastModifiedBy>
  <dcterms:created xsi:type="dcterms:W3CDTF">2014-03-27T10:07:11Z</dcterms:created>
  <dcterms:modified xsi:type="dcterms:W3CDTF">2014-04-04T16:31:04Z</dcterms:modified>
</cp:coreProperties>
</file>