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connor/Documents/Projects/Lactate growth (Roy and Cam)/pH time series/Results/"/>
    </mc:Choice>
  </mc:AlternateContent>
  <xr:revisionPtr revIDLastSave="0" documentId="13_ncr:1_{825F1D2F-A145-9647-B43F-EB352224AA07}" xr6:coauthVersionLast="47" xr6:coauthVersionMax="47" xr10:uidLastSave="{00000000-0000-0000-0000-000000000000}"/>
  <bookViews>
    <workbookView xWindow="0" yWindow="0" windowWidth="25600" windowHeight="16000" activeTab="5" xr2:uid="{00000000-000D-0000-FFFF-FFFF00000000}"/>
  </bookViews>
  <sheets>
    <sheet name="C3-C8 data" sheetId="1" r:id="rId1"/>
    <sheet name="C2 data" sheetId="6" r:id="rId2"/>
    <sheet name="Analysis" sheetId="3" r:id="rId3"/>
    <sheet name="MH analysis" sheetId="4" r:id="rId4"/>
    <sheet name="ME analysis" sheetId="5" r:id="rId5"/>
    <sheet name="MH concentrations" sheetId="7" r:id="rId6"/>
    <sheet name="ME concentrations" sheetId="8" r:id="rId7"/>
    <sheet name="MH_specific_rates" sheetId="9" r:id="rId8"/>
    <sheet name="ME_specific_rates" sheetId="10" r:id="rId9"/>
    <sheet name="ME_growth_graph" sheetId="12" r:id="rId10"/>
    <sheet name="ME_rates_graph" sheetId="13" r:id="rId11"/>
    <sheet name="ME_rates_graph_2" sheetId="17" r:id="rId12"/>
    <sheet name="MH_growth_graph" sheetId="14" r:id="rId13"/>
    <sheet name="MH_rates_graph" sheetId="16" r:id="rId14"/>
    <sheet name="ValueList_Helper" sheetId="2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9" l="1"/>
  <c r="N25" i="10"/>
  <c r="M19" i="9"/>
  <c r="M20" i="10"/>
  <c r="N20" i="10"/>
  <c r="Z24" i="9"/>
  <c r="AF28" i="9"/>
  <c r="AL42" i="9"/>
  <c r="AR42" i="9"/>
  <c r="AR24" i="9"/>
  <c r="AX28" i="9"/>
  <c r="AX21" i="9"/>
  <c r="BB20" i="9"/>
  <c r="BD21" i="9" s="1"/>
  <c r="BC20" i="9"/>
  <c r="AX20" i="9"/>
  <c r="BD25" i="9"/>
  <c r="BD19" i="9"/>
  <c r="BD70" i="9"/>
  <c r="BD67" i="9"/>
  <c r="BD66" i="9"/>
  <c r="BD63" i="9"/>
  <c r="BD62" i="9"/>
  <c r="BD61" i="9"/>
  <c r="BD56" i="9"/>
  <c r="BD53" i="9"/>
  <c r="BD52" i="9"/>
  <c r="BD49" i="9"/>
  <c r="BD48" i="9"/>
  <c r="BD47" i="9"/>
  <c r="BD42" i="9"/>
  <c r="BD39" i="9"/>
  <c r="BD38" i="9"/>
  <c r="BD35" i="9"/>
  <c r="BD34" i="9"/>
  <c r="BD33" i="9"/>
  <c r="BD28" i="9"/>
  <c r="BD24" i="9"/>
  <c r="T19" i="9"/>
  <c r="N19" i="9"/>
  <c r="BC19" i="9"/>
  <c r="BC70" i="9"/>
  <c r="BC67" i="9"/>
  <c r="BC66" i="9"/>
  <c r="BC63" i="9"/>
  <c r="BC62" i="9"/>
  <c r="BC61" i="9"/>
  <c r="BC56" i="9"/>
  <c r="BC53" i="9"/>
  <c r="BC52" i="9"/>
  <c r="BC49" i="9"/>
  <c r="BC48" i="9"/>
  <c r="BC47" i="9"/>
  <c r="BC42" i="9"/>
  <c r="BC39" i="9"/>
  <c r="BC38" i="9"/>
  <c r="BC35" i="9"/>
  <c r="BC34" i="9"/>
  <c r="BC33" i="9"/>
  <c r="BC28" i="9"/>
  <c r="BC25" i="9"/>
  <c r="BC24" i="9"/>
  <c r="BC21" i="9"/>
  <c r="AX70" i="9"/>
  <c r="AX67" i="9"/>
  <c r="AX66" i="9"/>
  <c r="AX63" i="9"/>
  <c r="AX62" i="9"/>
  <c r="AX61" i="9"/>
  <c r="AX56" i="9"/>
  <c r="AX53" i="9"/>
  <c r="AX52" i="9"/>
  <c r="AX49" i="9"/>
  <c r="AX48" i="9"/>
  <c r="AX47" i="9"/>
  <c r="AX42" i="9"/>
  <c r="AX39" i="9"/>
  <c r="AX38" i="9"/>
  <c r="AX35" i="9"/>
  <c r="AX34" i="9"/>
  <c r="AX33" i="9"/>
  <c r="AX25" i="9"/>
  <c r="AX24" i="9"/>
  <c r="AX19" i="9"/>
  <c r="AR70" i="9"/>
  <c r="AR67" i="9"/>
  <c r="AR66" i="9"/>
  <c r="AR63" i="9"/>
  <c r="AR62" i="9"/>
  <c r="AR61" i="9"/>
  <c r="AR56" i="9"/>
  <c r="AR53" i="9"/>
  <c r="AR52" i="9"/>
  <c r="AR49" i="9"/>
  <c r="AR48" i="9"/>
  <c r="AR47" i="9"/>
  <c r="AR39" i="9"/>
  <c r="AR38" i="9"/>
  <c r="AR35" i="9"/>
  <c r="AR34" i="9"/>
  <c r="AR33" i="9"/>
  <c r="AR28" i="9"/>
  <c r="AR25" i="9"/>
  <c r="AR21" i="9"/>
  <c r="AR20" i="9"/>
  <c r="AR19" i="9"/>
  <c r="AL70" i="9"/>
  <c r="AL67" i="9"/>
  <c r="AL66" i="9"/>
  <c r="AL63" i="9"/>
  <c r="AL62" i="9"/>
  <c r="AL61" i="9"/>
  <c r="AL56" i="9"/>
  <c r="AL53" i="9"/>
  <c r="AL52" i="9"/>
  <c r="AL49" i="9"/>
  <c r="AL48" i="9"/>
  <c r="AL47" i="9"/>
  <c r="AL39" i="9"/>
  <c r="AL38" i="9"/>
  <c r="AL35" i="9"/>
  <c r="AL34" i="9"/>
  <c r="AL33" i="9"/>
  <c r="AL28" i="9"/>
  <c r="AL25" i="9"/>
  <c r="AL24" i="9"/>
  <c r="AL21" i="9"/>
  <c r="AL20" i="9"/>
  <c r="AL19" i="9"/>
  <c r="AF70" i="9"/>
  <c r="AF67" i="9"/>
  <c r="AF66" i="9"/>
  <c r="AF63" i="9"/>
  <c r="AF62" i="9"/>
  <c r="AF61" i="9"/>
  <c r="AF56" i="9"/>
  <c r="AF53" i="9"/>
  <c r="AF52" i="9"/>
  <c r="AF49" i="9"/>
  <c r="AF48" i="9"/>
  <c r="AF47" i="9"/>
  <c r="AF42" i="9"/>
  <c r="AF39" i="9"/>
  <c r="AF38" i="9"/>
  <c r="AF35" i="9"/>
  <c r="AF34" i="9"/>
  <c r="AF33" i="9"/>
  <c r="AF25" i="9"/>
  <c r="AF24" i="9"/>
  <c r="AF21" i="9"/>
  <c r="AF20" i="9"/>
  <c r="AF19" i="9"/>
  <c r="Z70" i="9"/>
  <c r="Z67" i="9"/>
  <c r="Z66" i="9"/>
  <c r="Z63" i="9"/>
  <c r="Z62" i="9"/>
  <c r="Z61" i="9"/>
  <c r="Z56" i="9"/>
  <c r="Z53" i="9"/>
  <c r="Z52" i="9"/>
  <c r="Z49" i="9"/>
  <c r="Z48" i="9"/>
  <c r="Z47" i="9"/>
  <c r="Z42" i="9"/>
  <c r="Z39" i="9"/>
  <c r="Z38" i="9"/>
  <c r="Z35" i="9"/>
  <c r="Z34" i="9"/>
  <c r="Z33" i="9"/>
  <c r="Z28" i="9"/>
  <c r="Z25" i="9"/>
  <c r="Z21" i="9"/>
  <c r="Z20" i="9"/>
  <c r="Z19" i="9"/>
  <c r="T70" i="9"/>
  <c r="T67" i="9"/>
  <c r="T66" i="9"/>
  <c r="T63" i="9"/>
  <c r="T62" i="9"/>
  <c r="T61" i="9"/>
  <c r="T56" i="9"/>
  <c r="T53" i="9"/>
  <c r="T52" i="9"/>
  <c r="T49" i="9"/>
  <c r="T48" i="9"/>
  <c r="T47" i="9"/>
  <c r="T42" i="9"/>
  <c r="T39" i="9"/>
  <c r="T38" i="9"/>
  <c r="T35" i="9"/>
  <c r="T34" i="9"/>
  <c r="T33" i="9"/>
  <c r="T28" i="9"/>
  <c r="T25" i="9"/>
  <c r="T24" i="9"/>
  <c r="T21" i="9"/>
  <c r="T20" i="9"/>
  <c r="N66" i="9"/>
  <c r="N61" i="9"/>
  <c r="N62" i="9"/>
  <c r="N52" i="9"/>
  <c r="N70" i="9"/>
  <c r="N67" i="9"/>
  <c r="N63" i="9"/>
  <c r="N56" i="9"/>
  <c r="N53" i="9"/>
  <c r="N49" i="9"/>
  <c r="N48" i="9"/>
  <c r="N47" i="9"/>
  <c r="N42" i="9"/>
  <c r="N39" i="9"/>
  <c r="N38" i="9"/>
  <c r="N35" i="9"/>
  <c r="N34" i="9"/>
  <c r="N33" i="9"/>
  <c r="N28" i="9"/>
  <c r="N25" i="9"/>
  <c r="N24" i="9"/>
  <c r="N21" i="9"/>
  <c r="AW70" i="9"/>
  <c r="AW67" i="9"/>
  <c r="AW66" i="9"/>
  <c r="AW63" i="9"/>
  <c r="AW62" i="9"/>
  <c r="AW61" i="9"/>
  <c r="AW56" i="9"/>
  <c r="AW53" i="9"/>
  <c r="AW52" i="9"/>
  <c r="AW49" i="9"/>
  <c r="AW48" i="9"/>
  <c r="AW47" i="9"/>
  <c r="AW42" i="9"/>
  <c r="AW39" i="9"/>
  <c r="AW38" i="9"/>
  <c r="AW35" i="9"/>
  <c r="AW34" i="9"/>
  <c r="AW33" i="9"/>
  <c r="AW28" i="9"/>
  <c r="AW25" i="9"/>
  <c r="AW24" i="9"/>
  <c r="AW21" i="9"/>
  <c r="AW20" i="9"/>
  <c r="AW19" i="9"/>
  <c r="AQ70" i="9"/>
  <c r="AQ67" i="9"/>
  <c r="AQ66" i="9"/>
  <c r="AQ63" i="9"/>
  <c r="AQ62" i="9"/>
  <c r="AQ61" i="9"/>
  <c r="AQ56" i="9"/>
  <c r="AQ53" i="9"/>
  <c r="AQ52" i="9"/>
  <c r="AQ49" i="9"/>
  <c r="AQ48" i="9"/>
  <c r="AQ47" i="9"/>
  <c r="AQ42" i="9"/>
  <c r="AQ39" i="9"/>
  <c r="AQ38" i="9"/>
  <c r="AQ35" i="9"/>
  <c r="AQ34" i="9"/>
  <c r="AQ33" i="9"/>
  <c r="AQ28" i="9"/>
  <c r="AQ25" i="9"/>
  <c r="AQ24" i="9"/>
  <c r="AQ21" i="9"/>
  <c r="AQ20" i="9"/>
  <c r="AQ19" i="9"/>
  <c r="AK70" i="9"/>
  <c r="AK67" i="9"/>
  <c r="AK66" i="9"/>
  <c r="AK63" i="9"/>
  <c r="AK62" i="9"/>
  <c r="AK61" i="9"/>
  <c r="AK56" i="9"/>
  <c r="AK53" i="9"/>
  <c r="AK52" i="9"/>
  <c r="AK49" i="9"/>
  <c r="AK48" i="9"/>
  <c r="AK47" i="9"/>
  <c r="AK42" i="9"/>
  <c r="AK39" i="9"/>
  <c r="AK38" i="9"/>
  <c r="AK35" i="9"/>
  <c r="AK34" i="9"/>
  <c r="AK33" i="9"/>
  <c r="AK28" i="9"/>
  <c r="AK25" i="9"/>
  <c r="AK24" i="9"/>
  <c r="AK21" i="9"/>
  <c r="AK20" i="9"/>
  <c r="AK19" i="9"/>
  <c r="AE70" i="9"/>
  <c r="AE67" i="9"/>
  <c r="AE66" i="9"/>
  <c r="AE63" i="9"/>
  <c r="AE62" i="9"/>
  <c r="AE61" i="9"/>
  <c r="AE56" i="9"/>
  <c r="AE53" i="9"/>
  <c r="AE52" i="9"/>
  <c r="AE49" i="9"/>
  <c r="AE48" i="9"/>
  <c r="AE47" i="9"/>
  <c r="AE42" i="9"/>
  <c r="AE39" i="9"/>
  <c r="AE38" i="9"/>
  <c r="AE35" i="9"/>
  <c r="AE34" i="9"/>
  <c r="AE33" i="9"/>
  <c r="AE28" i="9"/>
  <c r="AE25" i="9"/>
  <c r="AE24" i="9"/>
  <c r="AE21" i="9"/>
  <c r="AE20" i="9"/>
  <c r="AE19" i="9"/>
  <c r="Y70" i="9"/>
  <c r="Y67" i="9"/>
  <c r="Y66" i="9"/>
  <c r="Y63" i="9"/>
  <c r="Y62" i="9"/>
  <c r="Y61" i="9"/>
  <c r="Y56" i="9"/>
  <c r="Y53" i="9"/>
  <c r="Y52" i="9"/>
  <c r="Y49" i="9"/>
  <c r="Y48" i="9"/>
  <c r="Y47" i="9"/>
  <c r="Y42" i="9"/>
  <c r="Y39" i="9"/>
  <c r="Y38" i="9"/>
  <c r="Y35" i="9"/>
  <c r="Y34" i="9"/>
  <c r="Y33" i="9"/>
  <c r="Y28" i="9"/>
  <c r="Y25" i="9"/>
  <c r="Y24" i="9"/>
  <c r="Y21" i="9"/>
  <c r="Y20" i="9"/>
  <c r="Y19" i="9"/>
  <c r="S70" i="9"/>
  <c r="S67" i="9"/>
  <c r="S66" i="9"/>
  <c r="S63" i="9"/>
  <c r="S62" i="9"/>
  <c r="S61" i="9"/>
  <c r="S56" i="9"/>
  <c r="S53" i="9"/>
  <c r="S52" i="9"/>
  <c r="S49" i="9"/>
  <c r="S48" i="9"/>
  <c r="S47" i="9"/>
  <c r="S42" i="9"/>
  <c r="S39" i="9"/>
  <c r="S38" i="9"/>
  <c r="S35" i="9"/>
  <c r="S34" i="9"/>
  <c r="S33" i="9"/>
  <c r="S28" i="9"/>
  <c r="S25" i="9"/>
  <c r="S24" i="9"/>
  <c r="S21" i="9"/>
  <c r="S20" i="9"/>
  <c r="S19" i="9"/>
  <c r="M61" i="9"/>
  <c r="M63" i="9"/>
  <c r="M70" i="9"/>
  <c r="M67" i="9"/>
  <c r="M66" i="9"/>
  <c r="M62" i="9"/>
  <c r="M56" i="9"/>
  <c r="M53" i="9"/>
  <c r="M52" i="9"/>
  <c r="M49" i="9"/>
  <c r="M48" i="9"/>
  <c r="M47" i="9"/>
  <c r="M42" i="9"/>
  <c r="M39" i="9"/>
  <c r="M38" i="9"/>
  <c r="M35" i="9"/>
  <c r="M34" i="9"/>
  <c r="M33" i="9"/>
  <c r="M28" i="9"/>
  <c r="M25" i="9"/>
  <c r="M20" i="9"/>
  <c r="M21" i="9"/>
  <c r="M24" i="9"/>
  <c r="L25" i="9"/>
  <c r="L20" i="9"/>
  <c r="BB70" i="9"/>
  <c r="BB67" i="9"/>
  <c r="BB66" i="9"/>
  <c r="BB63" i="9"/>
  <c r="BB62" i="9"/>
  <c r="BB61" i="9"/>
  <c r="BB56" i="9"/>
  <c r="BB53" i="9"/>
  <c r="BB52" i="9"/>
  <c r="BB49" i="9"/>
  <c r="BB48" i="9"/>
  <c r="BB47" i="9"/>
  <c r="BB42" i="9"/>
  <c r="BB39" i="9"/>
  <c r="BB38" i="9"/>
  <c r="BB35" i="9"/>
  <c r="BB34" i="9"/>
  <c r="BB33" i="9"/>
  <c r="BB28" i="9"/>
  <c r="BB25" i="9"/>
  <c r="BB24" i="9"/>
  <c r="BB21" i="9"/>
  <c r="BB19" i="9"/>
  <c r="AV70" i="9"/>
  <c r="AV67" i="9"/>
  <c r="AV66" i="9"/>
  <c r="AV63" i="9"/>
  <c r="AV62" i="9"/>
  <c r="AV61" i="9"/>
  <c r="AV56" i="9"/>
  <c r="AV53" i="9"/>
  <c r="AV52" i="9"/>
  <c r="AV49" i="9"/>
  <c r="AV48" i="9"/>
  <c r="AV47" i="9"/>
  <c r="AV42" i="9"/>
  <c r="AV39" i="9"/>
  <c r="AV38" i="9"/>
  <c r="AV35" i="9"/>
  <c r="AV34" i="9"/>
  <c r="AV33" i="9"/>
  <c r="AV28" i="9"/>
  <c r="AV25" i="9"/>
  <c r="AV24" i="9"/>
  <c r="AV21" i="9"/>
  <c r="AV20" i="9"/>
  <c r="AV19" i="9"/>
  <c r="AP70" i="9"/>
  <c r="AP67" i="9"/>
  <c r="AP66" i="9"/>
  <c r="AP63" i="9"/>
  <c r="AP62" i="9"/>
  <c r="AP61" i="9"/>
  <c r="AP56" i="9"/>
  <c r="AP53" i="9"/>
  <c r="AP52" i="9"/>
  <c r="AP49" i="9"/>
  <c r="AP48" i="9"/>
  <c r="AP47" i="9"/>
  <c r="AP42" i="9"/>
  <c r="AP39" i="9"/>
  <c r="AP38" i="9"/>
  <c r="AP35" i="9"/>
  <c r="AP34" i="9"/>
  <c r="AP33" i="9"/>
  <c r="AP28" i="9"/>
  <c r="AP25" i="9"/>
  <c r="AP24" i="9"/>
  <c r="AP21" i="9"/>
  <c r="AP20" i="9"/>
  <c r="AP19" i="9"/>
  <c r="AJ70" i="9"/>
  <c r="AJ67" i="9"/>
  <c r="AJ66" i="9"/>
  <c r="AJ63" i="9"/>
  <c r="AJ62" i="9"/>
  <c r="AJ61" i="9"/>
  <c r="AJ56" i="9"/>
  <c r="AJ53" i="9"/>
  <c r="AJ52" i="9"/>
  <c r="AJ49" i="9"/>
  <c r="AJ48" i="9"/>
  <c r="AJ47" i="9"/>
  <c r="AJ42" i="9"/>
  <c r="AJ39" i="9"/>
  <c r="AJ38" i="9"/>
  <c r="AJ35" i="9"/>
  <c r="AJ34" i="9"/>
  <c r="AJ33" i="9"/>
  <c r="AJ28" i="9"/>
  <c r="AJ25" i="9"/>
  <c r="AJ24" i="9"/>
  <c r="AJ21" i="9"/>
  <c r="AJ20" i="9"/>
  <c r="AJ19" i="9"/>
  <c r="AD70" i="9"/>
  <c r="AD67" i="9"/>
  <c r="AD66" i="9"/>
  <c r="AD63" i="9"/>
  <c r="AD62" i="9"/>
  <c r="AD61" i="9"/>
  <c r="AD56" i="9"/>
  <c r="AD53" i="9"/>
  <c r="AD52" i="9"/>
  <c r="AD49" i="9"/>
  <c r="AD48" i="9"/>
  <c r="AD47" i="9"/>
  <c r="AD42" i="9"/>
  <c r="AD39" i="9"/>
  <c r="AD38" i="9"/>
  <c r="AD35" i="9"/>
  <c r="AD34" i="9"/>
  <c r="AD33" i="9"/>
  <c r="AD28" i="9"/>
  <c r="AD25" i="9"/>
  <c r="AD24" i="9"/>
  <c r="AD21" i="9"/>
  <c r="AD20" i="9"/>
  <c r="AD19" i="9"/>
  <c r="X70" i="9"/>
  <c r="X67" i="9"/>
  <c r="X66" i="9"/>
  <c r="X63" i="9"/>
  <c r="X62" i="9"/>
  <c r="X61" i="9"/>
  <c r="X56" i="9"/>
  <c r="X53" i="9"/>
  <c r="X52" i="9"/>
  <c r="X49" i="9"/>
  <c r="X48" i="9"/>
  <c r="X47" i="9"/>
  <c r="X42" i="9"/>
  <c r="X39" i="9"/>
  <c r="X38" i="9"/>
  <c r="X35" i="9"/>
  <c r="X34" i="9"/>
  <c r="X33" i="9"/>
  <c r="X28" i="9"/>
  <c r="X25" i="9"/>
  <c r="X24" i="9"/>
  <c r="X21" i="9"/>
  <c r="X20" i="9"/>
  <c r="X19" i="9"/>
  <c r="R70" i="9"/>
  <c r="R67" i="9"/>
  <c r="R66" i="9"/>
  <c r="R63" i="9"/>
  <c r="R62" i="9"/>
  <c r="R61" i="9"/>
  <c r="R56" i="9"/>
  <c r="R53" i="9"/>
  <c r="R52" i="9"/>
  <c r="R49" i="9"/>
  <c r="R48" i="9"/>
  <c r="R47" i="9"/>
  <c r="R42" i="9"/>
  <c r="R39" i="9"/>
  <c r="R38" i="9"/>
  <c r="R35" i="9"/>
  <c r="R34" i="9"/>
  <c r="R33" i="9"/>
  <c r="R28" i="9"/>
  <c r="R25" i="9"/>
  <c r="R24" i="9"/>
  <c r="R21" i="9"/>
  <c r="R20" i="9"/>
  <c r="R19" i="9"/>
  <c r="L63" i="9"/>
  <c r="L70" i="9"/>
  <c r="L67" i="9"/>
  <c r="L66" i="9"/>
  <c r="L62" i="9"/>
  <c r="L61" i="9"/>
  <c r="L56" i="9"/>
  <c r="L53" i="9"/>
  <c r="L52" i="9"/>
  <c r="L49" i="9"/>
  <c r="L48" i="9"/>
  <c r="L47" i="9"/>
  <c r="L42" i="9"/>
  <c r="L39" i="9"/>
  <c r="L38" i="9"/>
  <c r="L35" i="9"/>
  <c r="L34" i="9"/>
  <c r="L33" i="9"/>
  <c r="L28" i="9"/>
  <c r="L24" i="9"/>
  <c r="L21" i="9"/>
  <c r="L19" i="9"/>
  <c r="BA70" i="9"/>
  <c r="BA67" i="9"/>
  <c r="BA66" i="9"/>
  <c r="BA63" i="9"/>
  <c r="BA62" i="9"/>
  <c r="BA61" i="9"/>
  <c r="BA56" i="9"/>
  <c r="BA53" i="9"/>
  <c r="BA52" i="9"/>
  <c r="BA49" i="9"/>
  <c r="BA48" i="9"/>
  <c r="BA47" i="9"/>
  <c r="BA42" i="9"/>
  <c r="BA39" i="9"/>
  <c r="BA38" i="9"/>
  <c r="BA35" i="9"/>
  <c r="BA34" i="9"/>
  <c r="BA33" i="9"/>
  <c r="BA28" i="9"/>
  <c r="BA25" i="9"/>
  <c r="BA24" i="9"/>
  <c r="BA21" i="9"/>
  <c r="BA20" i="9"/>
  <c r="BA19" i="9"/>
  <c r="AU70" i="9"/>
  <c r="AU67" i="9"/>
  <c r="AU66" i="9"/>
  <c r="AU63" i="9"/>
  <c r="AU62" i="9"/>
  <c r="AU61" i="9"/>
  <c r="AU56" i="9"/>
  <c r="AU53" i="9"/>
  <c r="AU52" i="9"/>
  <c r="AU49" i="9"/>
  <c r="AU48" i="9"/>
  <c r="AU47" i="9"/>
  <c r="AU42" i="9"/>
  <c r="AU39" i="9"/>
  <c r="AU38" i="9"/>
  <c r="AU35" i="9"/>
  <c r="AU34" i="9"/>
  <c r="AU33" i="9"/>
  <c r="AU28" i="9"/>
  <c r="AU25" i="9"/>
  <c r="AU24" i="9"/>
  <c r="AU21" i="9"/>
  <c r="AU20" i="9"/>
  <c r="AU19" i="9"/>
  <c r="AO70" i="9"/>
  <c r="AO67" i="9"/>
  <c r="AO66" i="9"/>
  <c r="AO63" i="9"/>
  <c r="AO62" i="9"/>
  <c r="AO61" i="9"/>
  <c r="AO56" i="9"/>
  <c r="AO53" i="9"/>
  <c r="AO52" i="9"/>
  <c r="AO49" i="9"/>
  <c r="AO48" i="9"/>
  <c r="AO47" i="9"/>
  <c r="AO42" i="9"/>
  <c r="AO39" i="9"/>
  <c r="AO38" i="9"/>
  <c r="AO35" i="9"/>
  <c r="AO34" i="9"/>
  <c r="AO33" i="9"/>
  <c r="AO28" i="9"/>
  <c r="AO25" i="9"/>
  <c r="AO24" i="9"/>
  <c r="AO21" i="9"/>
  <c r="AO20" i="9"/>
  <c r="AO19" i="9"/>
  <c r="AI70" i="9"/>
  <c r="AI67" i="9"/>
  <c r="AI66" i="9"/>
  <c r="AI63" i="9"/>
  <c r="AI62" i="9"/>
  <c r="AI61" i="9"/>
  <c r="AI56" i="9"/>
  <c r="AI53" i="9"/>
  <c r="AI52" i="9"/>
  <c r="AI49" i="9"/>
  <c r="AI48" i="9"/>
  <c r="AI47" i="9"/>
  <c r="AI42" i="9"/>
  <c r="AI39" i="9"/>
  <c r="AI38" i="9"/>
  <c r="AI35" i="9"/>
  <c r="AI34" i="9"/>
  <c r="AI33" i="9"/>
  <c r="AI28" i="9"/>
  <c r="AI25" i="9"/>
  <c r="AI24" i="9"/>
  <c r="AI21" i="9"/>
  <c r="AI20" i="9"/>
  <c r="AI19" i="9"/>
  <c r="AC70" i="9"/>
  <c r="AC67" i="9"/>
  <c r="AC66" i="9"/>
  <c r="AC63" i="9"/>
  <c r="AC62" i="9"/>
  <c r="AC61" i="9"/>
  <c r="AC56" i="9"/>
  <c r="AC53" i="9"/>
  <c r="AC52" i="9"/>
  <c r="AC49" i="9"/>
  <c r="AC48" i="9"/>
  <c r="AC47" i="9"/>
  <c r="AC42" i="9"/>
  <c r="AC39" i="9"/>
  <c r="AC38" i="9"/>
  <c r="AC35" i="9"/>
  <c r="AC34" i="9"/>
  <c r="AC33" i="9"/>
  <c r="AC28" i="9"/>
  <c r="AC25" i="9"/>
  <c r="AC24" i="9"/>
  <c r="AC21" i="9"/>
  <c r="AC20" i="9"/>
  <c r="AC19" i="9"/>
  <c r="W70" i="9"/>
  <c r="W67" i="9"/>
  <c r="W66" i="9"/>
  <c r="W63" i="9"/>
  <c r="W62" i="9"/>
  <c r="W61" i="9"/>
  <c r="W56" i="9"/>
  <c r="W53" i="9"/>
  <c r="W52" i="9"/>
  <c r="W49" i="9"/>
  <c r="W48" i="9"/>
  <c r="W47" i="9"/>
  <c r="W42" i="9"/>
  <c r="W39" i="9"/>
  <c r="W38" i="9"/>
  <c r="W35" i="9"/>
  <c r="W34" i="9"/>
  <c r="W33" i="9"/>
  <c r="W28" i="9"/>
  <c r="W25" i="9"/>
  <c r="W24" i="9"/>
  <c r="W21" i="9"/>
  <c r="W20" i="9"/>
  <c r="W19" i="9"/>
  <c r="Q70" i="9"/>
  <c r="Q67" i="9"/>
  <c r="Q66" i="9"/>
  <c r="Q63" i="9"/>
  <c r="Q62" i="9"/>
  <c r="Q61" i="9"/>
  <c r="Q56" i="9"/>
  <c r="Q53" i="9"/>
  <c r="Q52" i="9"/>
  <c r="Q49" i="9"/>
  <c r="Q48" i="9"/>
  <c r="Q47" i="9"/>
  <c r="Q42" i="9"/>
  <c r="Q39" i="9"/>
  <c r="Q38" i="9"/>
  <c r="Q35" i="9"/>
  <c r="Q34" i="9"/>
  <c r="Q33" i="9"/>
  <c r="Q28" i="9"/>
  <c r="Q25" i="9"/>
  <c r="Q24" i="9"/>
  <c r="Q21" i="9"/>
  <c r="Q20" i="9"/>
  <c r="Q19" i="9"/>
  <c r="K70" i="9"/>
  <c r="K67" i="9"/>
  <c r="K66" i="9"/>
  <c r="K63" i="9"/>
  <c r="K62" i="9"/>
  <c r="K61" i="9"/>
  <c r="K56" i="9"/>
  <c r="K53" i="9"/>
  <c r="K52" i="9"/>
  <c r="K49" i="9"/>
  <c r="K48" i="9"/>
  <c r="K47" i="9"/>
  <c r="K42" i="9"/>
  <c r="K39" i="9"/>
  <c r="K38" i="9"/>
  <c r="K35" i="9"/>
  <c r="K34" i="9"/>
  <c r="K33" i="9"/>
  <c r="K28" i="9"/>
  <c r="K25" i="9"/>
  <c r="K24" i="9"/>
  <c r="K21" i="9"/>
  <c r="K20" i="9"/>
  <c r="K19" i="9"/>
  <c r="Z25" i="10"/>
  <c r="Z51" i="10"/>
  <c r="AX64" i="5"/>
  <c r="AZ64" i="5" s="1"/>
  <c r="BB23" i="10"/>
  <c r="H66" i="10"/>
  <c r="H64" i="10"/>
  <c r="H62" i="10"/>
  <c r="H60" i="10"/>
  <c r="H59" i="10"/>
  <c r="H53" i="10"/>
  <c r="H51" i="10"/>
  <c r="H49" i="10"/>
  <c r="H47" i="10"/>
  <c r="H46" i="10"/>
  <c r="H40" i="10"/>
  <c r="H38" i="10"/>
  <c r="H36" i="10"/>
  <c r="H34" i="10"/>
  <c r="H33" i="10"/>
  <c r="H27" i="10"/>
  <c r="H25" i="10"/>
  <c r="H23" i="10"/>
  <c r="H21" i="10"/>
  <c r="H20" i="10"/>
  <c r="BB51" i="10"/>
  <c r="BB27" i="10"/>
  <c r="BB20" i="10"/>
  <c r="BD20" i="10" s="1"/>
  <c r="BB19" i="10"/>
  <c r="BD19" i="10" s="1"/>
  <c r="BB66" i="10"/>
  <c r="BB64" i="10"/>
  <c r="BD64" i="10" s="1"/>
  <c r="BB62" i="10"/>
  <c r="BD62" i="10" s="1"/>
  <c r="BB60" i="10"/>
  <c r="BB59" i="10"/>
  <c r="BB58" i="10"/>
  <c r="BD58" i="10" s="1"/>
  <c r="BB53" i="10"/>
  <c r="BD53" i="10" s="1"/>
  <c r="BB49" i="10"/>
  <c r="BB47" i="10"/>
  <c r="BD47" i="10" s="1"/>
  <c r="BB46" i="10"/>
  <c r="BB45" i="10"/>
  <c r="BD46" i="10" s="1"/>
  <c r="BB40" i="10"/>
  <c r="BB38" i="10"/>
  <c r="BD38" i="10" s="1"/>
  <c r="BB36" i="10"/>
  <c r="BB34" i="10"/>
  <c r="BD36" i="10" s="1"/>
  <c r="BB33" i="10"/>
  <c r="BB32" i="10"/>
  <c r="BD32" i="10" s="1"/>
  <c r="BB25" i="10"/>
  <c r="BD25" i="10" s="1"/>
  <c r="BB21" i="10"/>
  <c r="BD21" i="10" s="1"/>
  <c r="AV66" i="10"/>
  <c r="AV64" i="10"/>
  <c r="AX64" i="10" s="1"/>
  <c r="AV62" i="10"/>
  <c r="AX62" i="10" s="1"/>
  <c r="AV60" i="10"/>
  <c r="AV59" i="10"/>
  <c r="AV58" i="10"/>
  <c r="AX58" i="10" s="1"/>
  <c r="AV53" i="10"/>
  <c r="AX53" i="10" s="1"/>
  <c r="AV51" i="10"/>
  <c r="AV49" i="10"/>
  <c r="AV47" i="10"/>
  <c r="AX47" i="10" s="1"/>
  <c r="AV46" i="10"/>
  <c r="AX46" i="10" s="1"/>
  <c r="AV45" i="10"/>
  <c r="AX45" i="10" s="1"/>
  <c r="AV40" i="10"/>
  <c r="AV38" i="10"/>
  <c r="AX38" i="10" s="1"/>
  <c r="AV36" i="10"/>
  <c r="AX36" i="10" s="1"/>
  <c r="AV34" i="10"/>
  <c r="AV33" i="10"/>
  <c r="AV32" i="10"/>
  <c r="AX32" i="10" s="1"/>
  <c r="AV27" i="10"/>
  <c r="AX27" i="10" s="1"/>
  <c r="AV25" i="10"/>
  <c r="AV23" i="10"/>
  <c r="AV21" i="10"/>
  <c r="AX21" i="10" s="1"/>
  <c r="AV20" i="10"/>
  <c r="AX20" i="10" s="1"/>
  <c r="AV19" i="10"/>
  <c r="AX19" i="10" s="1"/>
  <c r="AP66" i="10"/>
  <c r="AP64" i="10"/>
  <c r="AR64" i="10" s="1"/>
  <c r="AP62" i="10"/>
  <c r="AR62" i="10" s="1"/>
  <c r="AP60" i="10"/>
  <c r="AP59" i="10"/>
  <c r="AP58" i="10"/>
  <c r="AR58" i="10" s="1"/>
  <c r="AP53" i="10"/>
  <c r="AR53" i="10" s="1"/>
  <c r="AP51" i="10"/>
  <c r="AP49" i="10"/>
  <c r="AP47" i="10"/>
  <c r="AR47" i="10" s="1"/>
  <c r="AP46" i="10"/>
  <c r="AR46" i="10" s="1"/>
  <c r="AP45" i="10"/>
  <c r="AR45" i="10" s="1"/>
  <c r="AP40" i="10"/>
  <c r="AP38" i="10"/>
  <c r="AP36" i="10"/>
  <c r="AR36" i="10" s="1"/>
  <c r="AP34" i="10"/>
  <c r="AP33" i="10"/>
  <c r="AP32" i="10"/>
  <c r="AP27" i="10"/>
  <c r="AR27" i="10" s="1"/>
  <c r="AP25" i="10"/>
  <c r="AP23" i="10"/>
  <c r="AP21" i="10"/>
  <c r="AP20" i="10"/>
  <c r="AR20" i="10" s="1"/>
  <c r="AP19" i="10"/>
  <c r="AR19" i="10" s="1"/>
  <c r="AJ66" i="10"/>
  <c r="AJ64" i="10"/>
  <c r="AJ62" i="10"/>
  <c r="AL62" i="10" s="1"/>
  <c r="AJ60" i="10"/>
  <c r="AJ59" i="10"/>
  <c r="AJ58" i="10"/>
  <c r="AJ53" i="10"/>
  <c r="AL53" i="10" s="1"/>
  <c r="AJ51" i="10"/>
  <c r="AJ49" i="10"/>
  <c r="AJ47" i="10"/>
  <c r="AJ46" i="10"/>
  <c r="AL46" i="10" s="1"/>
  <c r="AJ45" i="10"/>
  <c r="AL45" i="10" s="1"/>
  <c r="AJ40" i="10"/>
  <c r="AJ38" i="10"/>
  <c r="AJ36" i="10"/>
  <c r="AL36" i="10" s="1"/>
  <c r="AJ34" i="10"/>
  <c r="AJ33" i="10"/>
  <c r="AJ32" i="10"/>
  <c r="AJ27" i="10"/>
  <c r="AL27" i="10" s="1"/>
  <c r="AJ25" i="10"/>
  <c r="AJ23" i="10"/>
  <c r="AJ21" i="10"/>
  <c r="AJ20" i="10"/>
  <c r="AL20" i="10" s="1"/>
  <c r="AJ19" i="10"/>
  <c r="AL19" i="10" s="1"/>
  <c r="AD66" i="10"/>
  <c r="AD64" i="10"/>
  <c r="AD62" i="10"/>
  <c r="AF62" i="10" s="1"/>
  <c r="AD60" i="10"/>
  <c r="AD59" i="10"/>
  <c r="AD58" i="10"/>
  <c r="AD53" i="10"/>
  <c r="AF53" i="10" s="1"/>
  <c r="AD51" i="10"/>
  <c r="AD49" i="10"/>
  <c r="AD47" i="10"/>
  <c r="AD46" i="10"/>
  <c r="AF46" i="10" s="1"/>
  <c r="AD45" i="10"/>
  <c r="AD40" i="10"/>
  <c r="AD38" i="10"/>
  <c r="AD36" i="10"/>
  <c r="AF36" i="10" s="1"/>
  <c r="AD34" i="10"/>
  <c r="AD33" i="10"/>
  <c r="AD32" i="10"/>
  <c r="AD27" i="10"/>
  <c r="AF27" i="10" s="1"/>
  <c r="AD25" i="10"/>
  <c r="AD23" i="10"/>
  <c r="AD21" i="10"/>
  <c r="AD20" i="10"/>
  <c r="AF20" i="10" s="1"/>
  <c r="AD19" i="10"/>
  <c r="X66" i="10"/>
  <c r="X64" i="10"/>
  <c r="X62" i="10"/>
  <c r="Z62" i="10" s="1"/>
  <c r="X60" i="10"/>
  <c r="X59" i="10"/>
  <c r="X58" i="10"/>
  <c r="X53" i="10"/>
  <c r="Z53" i="10" s="1"/>
  <c r="X51" i="10"/>
  <c r="X49" i="10"/>
  <c r="X47" i="10"/>
  <c r="X46" i="10"/>
  <c r="Z46" i="10" s="1"/>
  <c r="X45" i="10"/>
  <c r="X40" i="10"/>
  <c r="X38" i="10"/>
  <c r="X36" i="10"/>
  <c r="Z36" i="10" s="1"/>
  <c r="X34" i="10"/>
  <c r="X33" i="10"/>
  <c r="X32" i="10"/>
  <c r="X27" i="10"/>
  <c r="Z27" i="10" s="1"/>
  <c r="X25" i="10"/>
  <c r="X23" i="10"/>
  <c r="X21" i="10"/>
  <c r="X20" i="10"/>
  <c r="X19" i="10"/>
  <c r="R66" i="10"/>
  <c r="R64" i="10"/>
  <c r="R62" i="10"/>
  <c r="R60" i="10"/>
  <c r="R59" i="10"/>
  <c r="R58" i="10"/>
  <c r="R53" i="10"/>
  <c r="R51" i="10"/>
  <c r="R49" i="10"/>
  <c r="R47" i="10"/>
  <c r="R46" i="10"/>
  <c r="R45" i="10"/>
  <c r="R40" i="10"/>
  <c r="R38" i="10"/>
  <c r="R36" i="10"/>
  <c r="R34" i="10"/>
  <c r="R33" i="10"/>
  <c r="R32" i="10"/>
  <c r="R27" i="10"/>
  <c r="T27" i="10" s="1"/>
  <c r="R25" i="10"/>
  <c r="R23" i="10"/>
  <c r="R21" i="10"/>
  <c r="T21" i="10" s="1"/>
  <c r="R20" i="10"/>
  <c r="T20" i="10" s="1"/>
  <c r="R19" i="10"/>
  <c r="T19" i="10" s="1"/>
  <c r="L66" i="10"/>
  <c r="L64" i="10"/>
  <c r="L62" i="10"/>
  <c r="L60" i="10"/>
  <c r="L59" i="10"/>
  <c r="L58" i="10"/>
  <c r="L53" i="10"/>
  <c r="L51" i="10"/>
  <c r="L49" i="10"/>
  <c r="L47" i="10"/>
  <c r="L46" i="10"/>
  <c r="L45" i="10"/>
  <c r="L40" i="10"/>
  <c r="L38" i="10"/>
  <c r="L36" i="10"/>
  <c r="L34" i="10"/>
  <c r="L33" i="10"/>
  <c r="L32" i="10"/>
  <c r="L27" i="10"/>
  <c r="L25" i="10"/>
  <c r="L23" i="10"/>
  <c r="L21" i="10"/>
  <c r="L20" i="10"/>
  <c r="L19" i="10"/>
  <c r="K20" i="10"/>
  <c r="K19" i="10"/>
  <c r="M19" i="10" s="1"/>
  <c r="Q27" i="10"/>
  <c r="Q25" i="10"/>
  <c r="Q23" i="10"/>
  <c r="S23" i="10" s="1"/>
  <c r="Q21" i="10"/>
  <c r="S21" i="10" s="1"/>
  <c r="Q20" i="10"/>
  <c r="Q19" i="10"/>
  <c r="S19" i="10" s="1"/>
  <c r="BA66" i="10"/>
  <c r="BC66" i="10" s="1"/>
  <c r="BA64" i="10"/>
  <c r="BC64" i="10" s="1"/>
  <c r="BA62" i="10"/>
  <c r="BA60" i="10"/>
  <c r="BA59" i="10"/>
  <c r="BC59" i="10" s="1"/>
  <c r="BA58" i="10"/>
  <c r="BC58" i="10" s="1"/>
  <c r="BA53" i="10"/>
  <c r="BA51" i="10"/>
  <c r="BA49" i="10"/>
  <c r="BC49" i="10" s="1"/>
  <c r="BA47" i="10"/>
  <c r="BC47" i="10" s="1"/>
  <c r="BA46" i="10"/>
  <c r="BA45" i="10"/>
  <c r="BC45" i="10" s="1"/>
  <c r="BA40" i="10"/>
  <c r="BC40" i="10" s="1"/>
  <c r="BA38" i="10"/>
  <c r="BC38" i="10" s="1"/>
  <c r="BA36" i="10"/>
  <c r="BA34" i="10"/>
  <c r="BA33" i="10"/>
  <c r="BC33" i="10" s="1"/>
  <c r="BA32" i="10"/>
  <c r="BC32" i="10" s="1"/>
  <c r="BA27" i="10"/>
  <c r="BA25" i="10"/>
  <c r="BA23" i="10"/>
  <c r="BC23" i="10" s="1"/>
  <c r="BA21" i="10"/>
  <c r="BC21" i="10" s="1"/>
  <c r="BA20" i="10"/>
  <c r="BA19" i="10"/>
  <c r="BC19" i="10" s="1"/>
  <c r="AU66" i="10"/>
  <c r="AW66" i="10" s="1"/>
  <c r="AU64" i="10"/>
  <c r="AW64" i="10" s="1"/>
  <c r="AU62" i="10"/>
  <c r="AU60" i="10"/>
  <c r="AU59" i="10"/>
  <c r="AW59" i="10" s="1"/>
  <c r="AU58" i="10"/>
  <c r="AW58" i="10" s="1"/>
  <c r="AU53" i="10"/>
  <c r="AU51" i="10"/>
  <c r="AU49" i="10"/>
  <c r="AW49" i="10" s="1"/>
  <c r="AU47" i="10"/>
  <c r="AW47" i="10" s="1"/>
  <c r="AU46" i="10"/>
  <c r="AU45" i="10"/>
  <c r="AW45" i="10" s="1"/>
  <c r="AU40" i="10"/>
  <c r="AW40" i="10" s="1"/>
  <c r="AU38" i="10"/>
  <c r="AW38" i="10" s="1"/>
  <c r="AU36" i="10"/>
  <c r="AU34" i="10"/>
  <c r="AU33" i="10"/>
  <c r="AW33" i="10" s="1"/>
  <c r="AU32" i="10"/>
  <c r="AW32" i="10" s="1"/>
  <c r="AU27" i="10"/>
  <c r="AU25" i="10"/>
  <c r="AU23" i="10"/>
  <c r="AW23" i="10" s="1"/>
  <c r="AU21" i="10"/>
  <c r="AW21" i="10" s="1"/>
  <c r="AU20" i="10"/>
  <c r="AU19" i="10"/>
  <c r="AW19" i="10" s="1"/>
  <c r="AO66" i="10"/>
  <c r="AQ66" i="10" s="1"/>
  <c r="AO64" i="10"/>
  <c r="AQ64" i="10" s="1"/>
  <c r="AO62" i="10"/>
  <c r="AO60" i="10"/>
  <c r="AO59" i="10"/>
  <c r="AQ59" i="10" s="1"/>
  <c r="AO58" i="10"/>
  <c r="AQ58" i="10" s="1"/>
  <c r="AO53" i="10"/>
  <c r="AO51" i="10"/>
  <c r="AO49" i="10"/>
  <c r="AQ49" i="10" s="1"/>
  <c r="AO47" i="10"/>
  <c r="AQ47" i="10" s="1"/>
  <c r="AO46" i="10"/>
  <c r="AO45" i="10"/>
  <c r="AQ45" i="10" s="1"/>
  <c r="AO40" i="10"/>
  <c r="AQ40" i="10" s="1"/>
  <c r="AO38" i="10"/>
  <c r="AQ38" i="10" s="1"/>
  <c r="AO36" i="10"/>
  <c r="AO34" i="10"/>
  <c r="AO33" i="10"/>
  <c r="AQ33" i="10" s="1"/>
  <c r="AO32" i="10"/>
  <c r="AQ32" i="10" s="1"/>
  <c r="AO27" i="10"/>
  <c r="AO25" i="10"/>
  <c r="AO23" i="10"/>
  <c r="AQ23" i="10" s="1"/>
  <c r="AO21" i="10"/>
  <c r="AQ21" i="10" s="1"/>
  <c r="AO20" i="10"/>
  <c r="AO19" i="10"/>
  <c r="AQ19" i="10" s="1"/>
  <c r="AI66" i="10"/>
  <c r="AK66" i="10" s="1"/>
  <c r="AI64" i="10"/>
  <c r="AK64" i="10" s="1"/>
  <c r="AI62" i="10"/>
  <c r="AI60" i="10"/>
  <c r="AI59" i="10"/>
  <c r="AK59" i="10" s="1"/>
  <c r="AI58" i="10"/>
  <c r="AK58" i="10" s="1"/>
  <c r="AI53" i="10"/>
  <c r="AI51" i="10"/>
  <c r="AI49" i="10"/>
  <c r="AK49" i="10" s="1"/>
  <c r="AI47" i="10"/>
  <c r="AK47" i="10" s="1"/>
  <c r="AI46" i="10"/>
  <c r="AI45" i="10"/>
  <c r="AK45" i="10" s="1"/>
  <c r="AI40" i="10"/>
  <c r="AK40" i="10" s="1"/>
  <c r="AI38" i="10"/>
  <c r="AK38" i="10" s="1"/>
  <c r="AI36" i="10"/>
  <c r="AI34" i="10"/>
  <c r="AI33" i="10"/>
  <c r="AK33" i="10" s="1"/>
  <c r="AI32" i="10"/>
  <c r="AK32" i="10" s="1"/>
  <c r="AI27" i="10"/>
  <c r="AI25" i="10"/>
  <c r="AI23" i="10"/>
  <c r="AK23" i="10" s="1"/>
  <c r="AI21" i="10"/>
  <c r="AK21" i="10" s="1"/>
  <c r="AI20" i="10"/>
  <c r="AI19" i="10"/>
  <c r="AK19" i="10" s="1"/>
  <c r="AC66" i="10"/>
  <c r="AE66" i="10" s="1"/>
  <c r="AC64" i="10"/>
  <c r="AE64" i="10" s="1"/>
  <c r="AC62" i="10"/>
  <c r="AC60" i="10"/>
  <c r="AC59" i="10"/>
  <c r="AE59" i="10" s="1"/>
  <c r="AC58" i="10"/>
  <c r="AE58" i="10" s="1"/>
  <c r="AC53" i="10"/>
  <c r="AC51" i="10"/>
  <c r="AC49" i="10"/>
  <c r="AE49" i="10" s="1"/>
  <c r="AC47" i="10"/>
  <c r="AE47" i="10" s="1"/>
  <c r="AC46" i="10"/>
  <c r="AC45" i="10"/>
  <c r="AE45" i="10" s="1"/>
  <c r="AC40" i="10"/>
  <c r="AE40" i="10" s="1"/>
  <c r="AC38" i="10"/>
  <c r="AE38" i="10" s="1"/>
  <c r="AC36" i="10"/>
  <c r="AC34" i="10"/>
  <c r="AC33" i="10"/>
  <c r="AE33" i="10" s="1"/>
  <c r="AC32" i="10"/>
  <c r="AE32" i="10" s="1"/>
  <c r="AC27" i="10"/>
  <c r="AC25" i="10"/>
  <c r="AC23" i="10"/>
  <c r="AE23" i="10" s="1"/>
  <c r="AC21" i="10"/>
  <c r="AE21" i="10" s="1"/>
  <c r="AC20" i="10"/>
  <c r="AC19" i="10"/>
  <c r="AE19" i="10" s="1"/>
  <c r="W66" i="10"/>
  <c r="Y66" i="10" s="1"/>
  <c r="W64" i="10"/>
  <c r="Y64" i="10" s="1"/>
  <c r="W62" i="10"/>
  <c r="W60" i="10"/>
  <c r="W59" i="10"/>
  <c r="Y59" i="10" s="1"/>
  <c r="W58" i="10"/>
  <c r="Y58" i="10" s="1"/>
  <c r="W53" i="10"/>
  <c r="W51" i="10"/>
  <c r="W49" i="10"/>
  <c r="Y49" i="10" s="1"/>
  <c r="W47" i="10"/>
  <c r="Y47" i="10" s="1"/>
  <c r="W46" i="10"/>
  <c r="W45" i="10"/>
  <c r="Y45" i="10" s="1"/>
  <c r="W40" i="10"/>
  <c r="Y40" i="10" s="1"/>
  <c r="W38" i="10"/>
  <c r="Y38" i="10" s="1"/>
  <c r="W36" i="10"/>
  <c r="W34" i="10"/>
  <c r="W33" i="10"/>
  <c r="Y33" i="10" s="1"/>
  <c r="W32" i="10"/>
  <c r="Y32" i="10" s="1"/>
  <c r="W27" i="10"/>
  <c r="W25" i="10"/>
  <c r="W23" i="10"/>
  <c r="Y23" i="10" s="1"/>
  <c r="W21" i="10"/>
  <c r="W20" i="10"/>
  <c r="Y20" i="10" s="1"/>
  <c r="W19" i="10"/>
  <c r="Y19" i="10" s="1"/>
  <c r="Q66" i="10"/>
  <c r="S66" i="10" s="1"/>
  <c r="Q64" i="10"/>
  <c r="Q62" i="10"/>
  <c r="S62" i="10" s="1"/>
  <c r="Q60" i="10"/>
  <c r="Q59" i="10"/>
  <c r="S59" i="10" s="1"/>
  <c r="Q58" i="10"/>
  <c r="S58" i="10" s="1"/>
  <c r="Q53" i="10"/>
  <c r="S53" i="10" s="1"/>
  <c r="Q51" i="10"/>
  <c r="Q49" i="10"/>
  <c r="S49" i="10" s="1"/>
  <c r="Q47" i="10"/>
  <c r="Q46" i="10"/>
  <c r="S46" i="10" s="1"/>
  <c r="Q45" i="10"/>
  <c r="S45" i="10" s="1"/>
  <c r="Q40" i="10"/>
  <c r="S40" i="10" s="1"/>
  <c r="Q38" i="10"/>
  <c r="Q36" i="10"/>
  <c r="S36" i="10" s="1"/>
  <c r="Q34" i="10"/>
  <c r="Q33" i="10"/>
  <c r="S33" i="10" s="1"/>
  <c r="Q32" i="10"/>
  <c r="S32" i="10" s="1"/>
  <c r="K40" i="10"/>
  <c r="M40" i="10" s="1"/>
  <c r="K38" i="10"/>
  <c r="K36" i="10"/>
  <c r="M36" i="10" s="1"/>
  <c r="K34" i="10"/>
  <c r="K33" i="10"/>
  <c r="M33" i="10" s="1"/>
  <c r="K32" i="10"/>
  <c r="M32" i="10" s="1"/>
  <c r="K66" i="10"/>
  <c r="M66" i="10" s="1"/>
  <c r="K64" i="10"/>
  <c r="K62" i="10"/>
  <c r="M62" i="10" s="1"/>
  <c r="K60" i="10"/>
  <c r="K59" i="10"/>
  <c r="M59" i="10" s="1"/>
  <c r="K58" i="10"/>
  <c r="M58" i="10" s="1"/>
  <c r="K53" i="10"/>
  <c r="M53" i="10" s="1"/>
  <c r="K51" i="10"/>
  <c r="K49" i="10"/>
  <c r="M49" i="10" s="1"/>
  <c r="K47" i="10"/>
  <c r="K46" i="10"/>
  <c r="M46" i="10" s="1"/>
  <c r="K45" i="10"/>
  <c r="M45" i="10" s="1"/>
  <c r="K27" i="10"/>
  <c r="M27" i="10" s="1"/>
  <c r="K25" i="10"/>
  <c r="K23" i="10"/>
  <c r="M23" i="10" s="1"/>
  <c r="K21" i="10"/>
  <c r="G66" i="10"/>
  <c r="G64" i="10"/>
  <c r="G62" i="10"/>
  <c r="G60" i="10"/>
  <c r="G59" i="10"/>
  <c r="G53" i="10"/>
  <c r="G51" i="10"/>
  <c r="G49" i="10"/>
  <c r="G47" i="10"/>
  <c r="G46" i="10"/>
  <c r="G40" i="10"/>
  <c r="G38" i="10"/>
  <c r="G36" i="10"/>
  <c r="G34" i="10"/>
  <c r="G33" i="10"/>
  <c r="G27" i="10"/>
  <c r="G25" i="10"/>
  <c r="G23" i="10"/>
  <c r="G21" i="10"/>
  <c r="G20" i="10"/>
  <c r="H70" i="9"/>
  <c r="H67" i="9"/>
  <c r="H66" i="9"/>
  <c r="H63" i="9"/>
  <c r="H62" i="9"/>
  <c r="H61" i="9"/>
  <c r="H56" i="9"/>
  <c r="H53" i="9"/>
  <c r="H52" i="9"/>
  <c r="H49" i="9"/>
  <c r="H48" i="9"/>
  <c r="H47" i="9"/>
  <c r="H42" i="9"/>
  <c r="H39" i="9"/>
  <c r="H38" i="9"/>
  <c r="H35" i="9"/>
  <c r="H34" i="9"/>
  <c r="H33" i="9"/>
  <c r="H28" i="9"/>
  <c r="H25" i="9"/>
  <c r="H24" i="9"/>
  <c r="H21" i="9"/>
  <c r="H20" i="9"/>
  <c r="G70" i="9"/>
  <c r="G67" i="9"/>
  <c r="G66" i="9"/>
  <c r="G63" i="9"/>
  <c r="G62" i="9"/>
  <c r="G56" i="9"/>
  <c r="G53" i="9"/>
  <c r="G52" i="9"/>
  <c r="G49" i="9"/>
  <c r="G48" i="9"/>
  <c r="G42" i="9"/>
  <c r="G39" i="9"/>
  <c r="G38" i="9"/>
  <c r="G35" i="9"/>
  <c r="G34" i="9"/>
  <c r="G28" i="9"/>
  <c r="G25" i="9"/>
  <c r="G21" i="9"/>
  <c r="G24" i="9"/>
  <c r="G20" i="9"/>
  <c r="AZ92" i="5"/>
  <c r="AY92" i="5"/>
  <c r="AZ90" i="5"/>
  <c r="AY90" i="5"/>
  <c r="AZ87" i="5"/>
  <c r="AY87" i="5"/>
  <c r="AZ84" i="5"/>
  <c r="AY84" i="5"/>
  <c r="AZ81" i="5"/>
  <c r="AY81" i="5"/>
  <c r="AZ79" i="5"/>
  <c r="AY79" i="5"/>
  <c r="AZ77" i="5"/>
  <c r="AY77" i="5"/>
  <c r="AZ74" i="5"/>
  <c r="AY74" i="5"/>
  <c r="AZ71" i="5"/>
  <c r="AY71" i="5"/>
  <c r="AZ68" i="5"/>
  <c r="AY68" i="5"/>
  <c r="AZ66" i="5"/>
  <c r="AY66" i="5"/>
  <c r="AY64" i="5"/>
  <c r="AZ61" i="5"/>
  <c r="AY61" i="5"/>
  <c r="AZ58" i="5"/>
  <c r="AY58" i="5"/>
  <c r="AZ55" i="5"/>
  <c r="AY55" i="5"/>
  <c r="AZ53" i="5"/>
  <c r="AY53" i="5"/>
  <c r="AZ51" i="5"/>
  <c r="AY51" i="5"/>
  <c r="AZ48" i="5"/>
  <c r="AY48" i="5"/>
  <c r="AZ45" i="5"/>
  <c r="AY45" i="5"/>
  <c r="AZ42" i="5"/>
  <c r="AY42" i="5"/>
  <c r="AZ40" i="5"/>
  <c r="AY40" i="5"/>
  <c r="AZ38" i="5"/>
  <c r="AY38" i="5"/>
  <c r="AZ35" i="5"/>
  <c r="AY35" i="5"/>
  <c r="AZ32" i="5"/>
  <c r="AY32" i="5"/>
  <c r="AZ29" i="5"/>
  <c r="AY29" i="5"/>
  <c r="AZ27" i="5"/>
  <c r="AY27" i="5"/>
  <c r="AZ25" i="5"/>
  <c r="AY25" i="5"/>
  <c r="AZ22" i="5"/>
  <c r="AY22" i="5"/>
  <c r="AZ19" i="5"/>
  <c r="AY19" i="5"/>
  <c r="AZ16" i="5"/>
  <c r="AY16" i="5"/>
  <c r="AU92" i="5"/>
  <c r="AT92" i="5"/>
  <c r="AU90" i="5"/>
  <c r="AT90" i="5"/>
  <c r="AU87" i="5"/>
  <c r="AT87" i="5"/>
  <c r="AU84" i="5"/>
  <c r="AT84" i="5"/>
  <c r="AU81" i="5"/>
  <c r="AT81" i="5"/>
  <c r="AU79" i="5"/>
  <c r="AT79" i="5"/>
  <c r="AU77" i="5"/>
  <c r="AT77" i="5"/>
  <c r="AU74" i="5"/>
  <c r="AT74" i="5"/>
  <c r="AU71" i="5"/>
  <c r="AT71" i="5"/>
  <c r="AU68" i="5"/>
  <c r="AT68" i="5"/>
  <c r="AU66" i="5"/>
  <c r="AT66" i="5"/>
  <c r="AU64" i="5"/>
  <c r="AT64" i="5"/>
  <c r="AU61" i="5"/>
  <c r="AT61" i="5"/>
  <c r="AU58" i="5"/>
  <c r="AT58" i="5"/>
  <c r="AU55" i="5"/>
  <c r="AT55" i="5"/>
  <c r="AU53" i="5"/>
  <c r="AT53" i="5"/>
  <c r="AU51" i="5"/>
  <c r="AT51" i="5"/>
  <c r="AU48" i="5"/>
  <c r="AT48" i="5"/>
  <c r="AU45" i="5"/>
  <c r="AT45" i="5"/>
  <c r="AU42" i="5"/>
  <c r="AT42" i="5"/>
  <c r="AU40" i="5"/>
  <c r="AT40" i="5"/>
  <c r="AU38" i="5"/>
  <c r="AT38" i="5"/>
  <c r="AU35" i="5"/>
  <c r="AT35" i="5"/>
  <c r="AU32" i="5"/>
  <c r="AT32" i="5"/>
  <c r="AU29" i="5"/>
  <c r="AT29" i="5"/>
  <c r="AU27" i="5"/>
  <c r="AT27" i="5"/>
  <c r="AU25" i="5"/>
  <c r="AT25" i="5"/>
  <c r="AU22" i="5"/>
  <c r="AT22" i="5"/>
  <c r="AU19" i="5"/>
  <c r="AT19" i="5"/>
  <c r="AU16" i="5"/>
  <c r="AT16" i="5"/>
  <c r="AP92" i="5"/>
  <c r="AO92" i="5"/>
  <c r="AP90" i="5"/>
  <c r="AO90" i="5"/>
  <c r="AP87" i="5"/>
  <c r="AO87" i="5"/>
  <c r="AP84" i="5"/>
  <c r="AO84" i="5"/>
  <c r="AP81" i="5"/>
  <c r="AO81" i="5"/>
  <c r="AP79" i="5"/>
  <c r="AO79" i="5"/>
  <c r="AP77" i="5"/>
  <c r="AO77" i="5"/>
  <c r="AP74" i="5"/>
  <c r="AO74" i="5"/>
  <c r="AP71" i="5"/>
  <c r="AO71" i="5"/>
  <c r="AP68" i="5"/>
  <c r="AO68" i="5"/>
  <c r="AP66" i="5"/>
  <c r="AO66" i="5"/>
  <c r="AP64" i="5"/>
  <c r="AO64" i="5"/>
  <c r="AP61" i="5"/>
  <c r="AO61" i="5"/>
  <c r="AP58" i="5"/>
  <c r="AO58" i="5"/>
  <c r="AP55" i="5"/>
  <c r="AO55" i="5"/>
  <c r="AP53" i="5"/>
  <c r="AO53" i="5"/>
  <c r="AP51" i="5"/>
  <c r="AO51" i="5"/>
  <c r="AP48" i="5"/>
  <c r="AO48" i="5"/>
  <c r="AP45" i="5"/>
  <c r="AO45" i="5"/>
  <c r="AP42" i="5"/>
  <c r="AO42" i="5"/>
  <c r="AP40" i="5"/>
  <c r="AO40" i="5"/>
  <c r="AP38" i="5"/>
  <c r="AO38" i="5"/>
  <c r="AP35" i="5"/>
  <c r="AO35" i="5"/>
  <c r="AP32" i="5"/>
  <c r="AO32" i="5"/>
  <c r="AP29" i="5"/>
  <c r="AO29" i="5"/>
  <c r="AP27" i="5"/>
  <c r="AO27" i="5"/>
  <c r="AP25" i="5"/>
  <c r="AO25" i="5"/>
  <c r="AP22" i="5"/>
  <c r="AO22" i="5"/>
  <c r="AP19" i="5"/>
  <c r="AO19" i="5"/>
  <c r="AP16" i="5"/>
  <c r="AO16" i="5"/>
  <c r="AK92" i="5"/>
  <c r="AJ92" i="5"/>
  <c r="AK90" i="5"/>
  <c r="AJ90" i="5"/>
  <c r="AK87" i="5"/>
  <c r="AJ87" i="5"/>
  <c r="AK84" i="5"/>
  <c r="AJ84" i="5"/>
  <c r="AK81" i="5"/>
  <c r="AJ81" i="5"/>
  <c r="AK79" i="5"/>
  <c r="AJ79" i="5"/>
  <c r="AK77" i="5"/>
  <c r="AJ77" i="5"/>
  <c r="AK74" i="5"/>
  <c r="AJ74" i="5"/>
  <c r="AK71" i="5"/>
  <c r="AJ71" i="5"/>
  <c r="AK68" i="5"/>
  <c r="AJ68" i="5"/>
  <c r="AK66" i="5"/>
  <c r="AJ66" i="5"/>
  <c r="AK64" i="5"/>
  <c r="AJ64" i="5"/>
  <c r="AK61" i="5"/>
  <c r="AJ61" i="5"/>
  <c r="AK58" i="5"/>
  <c r="AJ58" i="5"/>
  <c r="AK55" i="5"/>
  <c r="AJ55" i="5"/>
  <c r="AK53" i="5"/>
  <c r="AJ53" i="5"/>
  <c r="AK51" i="5"/>
  <c r="AJ51" i="5"/>
  <c r="AK48" i="5"/>
  <c r="AJ48" i="5"/>
  <c r="AK45" i="5"/>
  <c r="AJ45" i="5"/>
  <c r="AK42" i="5"/>
  <c r="AJ42" i="5"/>
  <c r="AK40" i="5"/>
  <c r="AJ40" i="5"/>
  <c r="AK38" i="5"/>
  <c r="AJ38" i="5"/>
  <c r="AK35" i="5"/>
  <c r="AJ35" i="5"/>
  <c r="AK32" i="5"/>
  <c r="AJ32" i="5"/>
  <c r="AK29" i="5"/>
  <c r="AJ29" i="5"/>
  <c r="AK27" i="5"/>
  <c r="AJ27" i="5"/>
  <c r="AK25" i="5"/>
  <c r="AJ25" i="5"/>
  <c r="AK22" i="5"/>
  <c r="AJ22" i="5"/>
  <c r="AK19" i="5"/>
  <c r="AJ19" i="5"/>
  <c r="AK16" i="5"/>
  <c r="AJ16" i="5"/>
  <c r="AF92" i="5"/>
  <c r="AE92" i="5"/>
  <c r="AF90" i="5"/>
  <c r="AE90" i="5"/>
  <c r="AF87" i="5"/>
  <c r="AE87" i="5"/>
  <c r="AF84" i="5"/>
  <c r="AE84" i="5"/>
  <c r="AF81" i="5"/>
  <c r="AE81" i="5"/>
  <c r="AF79" i="5"/>
  <c r="AE79" i="5"/>
  <c r="AF77" i="5"/>
  <c r="AE77" i="5"/>
  <c r="AF74" i="5"/>
  <c r="AE74" i="5"/>
  <c r="AF71" i="5"/>
  <c r="AE71" i="5"/>
  <c r="AF68" i="5"/>
  <c r="AE68" i="5"/>
  <c r="AF66" i="5"/>
  <c r="AE66" i="5"/>
  <c r="AF64" i="5"/>
  <c r="AE64" i="5"/>
  <c r="AF61" i="5"/>
  <c r="AE61" i="5"/>
  <c r="AF58" i="5"/>
  <c r="AE58" i="5"/>
  <c r="AF55" i="5"/>
  <c r="AE55" i="5"/>
  <c r="AF53" i="5"/>
  <c r="AE53" i="5"/>
  <c r="AF51" i="5"/>
  <c r="AE51" i="5"/>
  <c r="AF48" i="5"/>
  <c r="AE48" i="5"/>
  <c r="AF45" i="5"/>
  <c r="AE45" i="5"/>
  <c r="AF42" i="5"/>
  <c r="AE42" i="5"/>
  <c r="AF40" i="5"/>
  <c r="AE40" i="5"/>
  <c r="AF38" i="5"/>
  <c r="AE38" i="5"/>
  <c r="AF35" i="5"/>
  <c r="AE35" i="5"/>
  <c r="AF32" i="5"/>
  <c r="AE32" i="5"/>
  <c r="AF29" i="5"/>
  <c r="AE29" i="5"/>
  <c r="AF27" i="5"/>
  <c r="AE27" i="5"/>
  <c r="AF25" i="5"/>
  <c r="AE25" i="5"/>
  <c r="AF22" i="5"/>
  <c r="AE22" i="5"/>
  <c r="AF19" i="5"/>
  <c r="AE19" i="5"/>
  <c r="AF16" i="5"/>
  <c r="AE16" i="5"/>
  <c r="AA92" i="5"/>
  <c r="Z92" i="5"/>
  <c r="AA90" i="5"/>
  <c r="Z90" i="5"/>
  <c r="AA87" i="5"/>
  <c r="Z87" i="5"/>
  <c r="AA84" i="5"/>
  <c r="Z84" i="5"/>
  <c r="AA81" i="5"/>
  <c r="Z81" i="5"/>
  <c r="AA79" i="5"/>
  <c r="Z79" i="5"/>
  <c r="AA77" i="5"/>
  <c r="Z77" i="5"/>
  <c r="AA74" i="5"/>
  <c r="Z74" i="5"/>
  <c r="AA71" i="5"/>
  <c r="Z71" i="5"/>
  <c r="AA68" i="5"/>
  <c r="Z68" i="5"/>
  <c r="AA66" i="5"/>
  <c r="Z66" i="5"/>
  <c r="AA64" i="5"/>
  <c r="Z64" i="5"/>
  <c r="AA61" i="5"/>
  <c r="Z61" i="5"/>
  <c r="AA58" i="5"/>
  <c r="Z58" i="5"/>
  <c r="AA55" i="5"/>
  <c r="Z55" i="5"/>
  <c r="AA53" i="5"/>
  <c r="Z53" i="5"/>
  <c r="AA51" i="5"/>
  <c r="Z51" i="5"/>
  <c r="AA48" i="5"/>
  <c r="Z48" i="5"/>
  <c r="AA45" i="5"/>
  <c r="Z45" i="5"/>
  <c r="AA42" i="5"/>
  <c r="Z42" i="5"/>
  <c r="AA40" i="5"/>
  <c r="Z40" i="5"/>
  <c r="AA38" i="5"/>
  <c r="Z38" i="5"/>
  <c r="AA35" i="5"/>
  <c r="Z35" i="5"/>
  <c r="AA32" i="5"/>
  <c r="Z32" i="5"/>
  <c r="AA29" i="5"/>
  <c r="Z29" i="5"/>
  <c r="AA27" i="5"/>
  <c r="Z27" i="5"/>
  <c r="AA25" i="5"/>
  <c r="Z25" i="5"/>
  <c r="AA22" i="5"/>
  <c r="Z22" i="5"/>
  <c r="AA19" i="5"/>
  <c r="Z19" i="5"/>
  <c r="AA16" i="5"/>
  <c r="Z16" i="5"/>
  <c r="V92" i="5"/>
  <c r="U92" i="5"/>
  <c r="V90" i="5"/>
  <c r="U90" i="5"/>
  <c r="V87" i="5"/>
  <c r="U87" i="5"/>
  <c r="V84" i="5"/>
  <c r="U84" i="5"/>
  <c r="V81" i="5"/>
  <c r="U81" i="5"/>
  <c r="V79" i="5"/>
  <c r="U79" i="5"/>
  <c r="V77" i="5"/>
  <c r="U77" i="5"/>
  <c r="V74" i="5"/>
  <c r="U74" i="5"/>
  <c r="V71" i="5"/>
  <c r="U71" i="5"/>
  <c r="V68" i="5"/>
  <c r="U68" i="5"/>
  <c r="V66" i="5"/>
  <c r="U66" i="5"/>
  <c r="V64" i="5"/>
  <c r="U64" i="5"/>
  <c r="V61" i="5"/>
  <c r="U61" i="5"/>
  <c r="V58" i="5"/>
  <c r="U58" i="5"/>
  <c r="V55" i="5"/>
  <c r="U55" i="5"/>
  <c r="V53" i="5"/>
  <c r="U53" i="5"/>
  <c r="V51" i="5"/>
  <c r="U51" i="5"/>
  <c r="V48" i="5"/>
  <c r="U48" i="5"/>
  <c r="V45" i="5"/>
  <c r="U45" i="5"/>
  <c r="V42" i="5"/>
  <c r="U42" i="5"/>
  <c r="V40" i="5"/>
  <c r="U40" i="5"/>
  <c r="V38" i="5"/>
  <c r="U38" i="5"/>
  <c r="V35" i="5"/>
  <c r="U35" i="5"/>
  <c r="V32" i="5"/>
  <c r="U32" i="5"/>
  <c r="V29" i="5"/>
  <c r="U29" i="5"/>
  <c r="V27" i="5"/>
  <c r="U27" i="5"/>
  <c r="V25" i="5"/>
  <c r="U25" i="5"/>
  <c r="V22" i="5"/>
  <c r="U22" i="5"/>
  <c r="V19" i="5"/>
  <c r="U19" i="5"/>
  <c r="V16" i="5"/>
  <c r="U16" i="5"/>
  <c r="Q92" i="5"/>
  <c r="P92" i="5"/>
  <c r="Q90" i="5"/>
  <c r="P90" i="5"/>
  <c r="Q87" i="5"/>
  <c r="P87" i="5"/>
  <c r="Q84" i="5"/>
  <c r="P84" i="5"/>
  <c r="Q81" i="5"/>
  <c r="P81" i="5"/>
  <c r="Q79" i="5"/>
  <c r="P79" i="5"/>
  <c r="Q77" i="5"/>
  <c r="P77" i="5"/>
  <c r="Q74" i="5"/>
  <c r="P74" i="5"/>
  <c r="Q71" i="5"/>
  <c r="P71" i="5"/>
  <c r="Q68" i="5"/>
  <c r="P68" i="5"/>
  <c r="Q66" i="5"/>
  <c r="P66" i="5"/>
  <c r="Q64" i="5"/>
  <c r="P64" i="5"/>
  <c r="Q61" i="5"/>
  <c r="P61" i="5"/>
  <c r="Q58" i="5"/>
  <c r="P58" i="5"/>
  <c r="Q55" i="5"/>
  <c r="P55" i="5"/>
  <c r="Q53" i="5"/>
  <c r="P53" i="5"/>
  <c r="Q51" i="5"/>
  <c r="P51" i="5"/>
  <c r="Q48" i="5"/>
  <c r="P48" i="5"/>
  <c r="Q45" i="5"/>
  <c r="P45" i="5"/>
  <c r="Q42" i="5"/>
  <c r="P42" i="5"/>
  <c r="Q40" i="5"/>
  <c r="P40" i="5"/>
  <c r="Q38" i="5"/>
  <c r="P38" i="5"/>
  <c r="Q35" i="5"/>
  <c r="P35" i="5"/>
  <c r="Q32" i="5"/>
  <c r="P32" i="5"/>
  <c r="Q29" i="5"/>
  <c r="P29" i="5"/>
  <c r="Q27" i="5"/>
  <c r="P27" i="5"/>
  <c r="Q25" i="5"/>
  <c r="P25" i="5"/>
  <c r="Q22" i="5"/>
  <c r="P22" i="5"/>
  <c r="Q19" i="5"/>
  <c r="P19" i="5"/>
  <c r="Q16" i="5"/>
  <c r="P16" i="5"/>
  <c r="L92" i="5"/>
  <c r="K92" i="5"/>
  <c r="L90" i="5"/>
  <c r="K90" i="5"/>
  <c r="L87" i="5"/>
  <c r="K87" i="5"/>
  <c r="L84" i="5"/>
  <c r="K84" i="5"/>
  <c r="L81" i="5"/>
  <c r="K81" i="5"/>
  <c r="L79" i="5"/>
  <c r="K79" i="5"/>
  <c r="L77" i="5"/>
  <c r="K77" i="5"/>
  <c r="L74" i="5"/>
  <c r="K74" i="5"/>
  <c r="L71" i="5"/>
  <c r="K71" i="5"/>
  <c r="L68" i="5"/>
  <c r="K68" i="5"/>
  <c r="L66" i="5"/>
  <c r="K66" i="5"/>
  <c r="L64" i="5"/>
  <c r="K64" i="5"/>
  <c r="L61" i="5"/>
  <c r="K61" i="5"/>
  <c r="L58" i="5"/>
  <c r="K58" i="5"/>
  <c r="L55" i="5"/>
  <c r="K55" i="5"/>
  <c r="L53" i="5"/>
  <c r="K53" i="5"/>
  <c r="L51" i="5"/>
  <c r="K51" i="5"/>
  <c r="L48" i="5"/>
  <c r="K48" i="5"/>
  <c r="L45" i="5"/>
  <c r="K45" i="5"/>
  <c r="L42" i="5"/>
  <c r="K42" i="5"/>
  <c r="L40" i="5"/>
  <c r="K40" i="5"/>
  <c r="L38" i="5"/>
  <c r="K38" i="5"/>
  <c r="L35" i="5"/>
  <c r="K35" i="5"/>
  <c r="L32" i="5"/>
  <c r="K32" i="5"/>
  <c r="L29" i="5"/>
  <c r="K29" i="5"/>
  <c r="L27" i="5"/>
  <c r="K27" i="5"/>
  <c r="L25" i="5"/>
  <c r="K25" i="5"/>
  <c r="L22" i="5"/>
  <c r="K22" i="5"/>
  <c r="L19" i="5"/>
  <c r="K19" i="5"/>
  <c r="L16" i="5"/>
  <c r="K16" i="5"/>
  <c r="G40" i="5"/>
  <c r="F40" i="5"/>
  <c r="G38" i="5"/>
  <c r="F38" i="5"/>
  <c r="G35" i="5"/>
  <c r="F35" i="5"/>
  <c r="G32" i="5"/>
  <c r="F32" i="5"/>
  <c r="G29" i="5"/>
  <c r="F29" i="5"/>
  <c r="G92" i="5"/>
  <c r="F92" i="5"/>
  <c r="G90" i="5"/>
  <c r="F90" i="5"/>
  <c r="G87" i="5"/>
  <c r="F87" i="5"/>
  <c r="G84" i="5"/>
  <c r="F84" i="5"/>
  <c r="G81" i="5"/>
  <c r="F81" i="5"/>
  <c r="G79" i="5"/>
  <c r="F79" i="5"/>
  <c r="G77" i="5"/>
  <c r="F77" i="5"/>
  <c r="G74" i="5"/>
  <c r="F74" i="5"/>
  <c r="G71" i="5"/>
  <c r="F71" i="5"/>
  <c r="G68" i="5"/>
  <c r="F68" i="5"/>
  <c r="G66" i="5"/>
  <c r="F66" i="5"/>
  <c r="G64" i="5"/>
  <c r="F64" i="5"/>
  <c r="G61" i="5"/>
  <c r="F61" i="5"/>
  <c r="G58" i="5"/>
  <c r="F58" i="5"/>
  <c r="G55" i="5"/>
  <c r="F55" i="5"/>
  <c r="G53" i="5"/>
  <c r="F53" i="5"/>
  <c r="G51" i="5"/>
  <c r="F51" i="5"/>
  <c r="G48" i="5"/>
  <c r="F48" i="5"/>
  <c r="G45" i="5"/>
  <c r="F45" i="5"/>
  <c r="G42" i="5"/>
  <c r="F42" i="5"/>
  <c r="G27" i="5"/>
  <c r="F27" i="5"/>
  <c r="G25" i="5"/>
  <c r="F25" i="5"/>
  <c r="G22" i="5"/>
  <c r="F22" i="5"/>
  <c r="G19" i="5"/>
  <c r="F19" i="5"/>
  <c r="G16" i="5"/>
  <c r="F16" i="5"/>
  <c r="AZ92" i="4"/>
  <c r="AY92" i="4"/>
  <c r="AZ90" i="4"/>
  <c r="AY90" i="4"/>
  <c r="AZ87" i="4"/>
  <c r="AY87" i="4"/>
  <c r="AZ84" i="4"/>
  <c r="AY84" i="4"/>
  <c r="AZ81" i="4"/>
  <c r="AY81" i="4"/>
  <c r="AZ79" i="4"/>
  <c r="AY79" i="4"/>
  <c r="AZ77" i="4"/>
  <c r="AY77" i="4"/>
  <c r="AZ74" i="4"/>
  <c r="AY74" i="4"/>
  <c r="AZ71" i="4"/>
  <c r="AY71" i="4"/>
  <c r="AZ68" i="4"/>
  <c r="AY68" i="4"/>
  <c r="AZ66" i="4"/>
  <c r="AY66" i="4"/>
  <c r="AZ64" i="4"/>
  <c r="AY64" i="4"/>
  <c r="AZ61" i="4"/>
  <c r="AY61" i="4"/>
  <c r="AZ58" i="4"/>
  <c r="AY58" i="4"/>
  <c r="AZ55" i="4"/>
  <c r="AY55" i="4"/>
  <c r="AZ53" i="4"/>
  <c r="AY53" i="4"/>
  <c r="AZ51" i="4"/>
  <c r="AY51" i="4"/>
  <c r="AZ48" i="4"/>
  <c r="AY48" i="4"/>
  <c r="AZ45" i="4"/>
  <c r="AY45" i="4"/>
  <c r="AZ42" i="4"/>
  <c r="AY42" i="4"/>
  <c r="AZ40" i="4"/>
  <c r="AY40" i="4"/>
  <c r="AZ38" i="4"/>
  <c r="AY38" i="4"/>
  <c r="AZ35" i="4"/>
  <c r="AY35" i="4"/>
  <c r="AZ32" i="4"/>
  <c r="AY32" i="4"/>
  <c r="AZ29" i="4"/>
  <c r="AY29" i="4"/>
  <c r="AZ27" i="4"/>
  <c r="AY27" i="4"/>
  <c r="AZ25" i="4"/>
  <c r="AY25" i="4"/>
  <c r="AZ22" i="4"/>
  <c r="AY22" i="4"/>
  <c r="AZ19" i="4"/>
  <c r="AY19" i="4"/>
  <c r="AZ16" i="4"/>
  <c r="AY16" i="4"/>
  <c r="AU92" i="4"/>
  <c r="AT92" i="4"/>
  <c r="AU90" i="4"/>
  <c r="AT90" i="4"/>
  <c r="AU87" i="4"/>
  <c r="AT87" i="4"/>
  <c r="AU84" i="4"/>
  <c r="AT84" i="4"/>
  <c r="AU81" i="4"/>
  <c r="AT81" i="4"/>
  <c r="AU79" i="4"/>
  <c r="AT79" i="4"/>
  <c r="AU77" i="4"/>
  <c r="AT77" i="4"/>
  <c r="AU74" i="4"/>
  <c r="AT74" i="4"/>
  <c r="AU71" i="4"/>
  <c r="AT71" i="4"/>
  <c r="AU68" i="4"/>
  <c r="AT68" i="4"/>
  <c r="AU66" i="4"/>
  <c r="AT66" i="4"/>
  <c r="AU64" i="4"/>
  <c r="AT64" i="4"/>
  <c r="AU61" i="4"/>
  <c r="AT61" i="4"/>
  <c r="AU58" i="4"/>
  <c r="AT58" i="4"/>
  <c r="AU55" i="4"/>
  <c r="AT55" i="4"/>
  <c r="AU53" i="4"/>
  <c r="AT53" i="4"/>
  <c r="AU51" i="4"/>
  <c r="AT51" i="4"/>
  <c r="AU48" i="4"/>
  <c r="AT48" i="4"/>
  <c r="AU45" i="4"/>
  <c r="AT45" i="4"/>
  <c r="AU42" i="4"/>
  <c r="AT42" i="4"/>
  <c r="AU40" i="4"/>
  <c r="AT40" i="4"/>
  <c r="AU38" i="4"/>
  <c r="AT38" i="4"/>
  <c r="AU35" i="4"/>
  <c r="AT35" i="4"/>
  <c r="AU32" i="4"/>
  <c r="AT32" i="4"/>
  <c r="AU29" i="4"/>
  <c r="AT29" i="4"/>
  <c r="AU27" i="4"/>
  <c r="AT27" i="4"/>
  <c r="AU25" i="4"/>
  <c r="AT25" i="4"/>
  <c r="AU22" i="4"/>
  <c r="AT22" i="4"/>
  <c r="AU19" i="4"/>
  <c r="AT19" i="4"/>
  <c r="AU16" i="4"/>
  <c r="AT16" i="4"/>
  <c r="AP92" i="4"/>
  <c r="AO92" i="4"/>
  <c r="AP90" i="4"/>
  <c r="AO90" i="4"/>
  <c r="AP87" i="4"/>
  <c r="AO87" i="4"/>
  <c r="AP84" i="4"/>
  <c r="AO84" i="4"/>
  <c r="AP81" i="4"/>
  <c r="AO81" i="4"/>
  <c r="AP79" i="4"/>
  <c r="AO79" i="4"/>
  <c r="AP77" i="4"/>
  <c r="AO77" i="4"/>
  <c r="AP74" i="4"/>
  <c r="AO74" i="4"/>
  <c r="AP71" i="4"/>
  <c r="AO71" i="4"/>
  <c r="AP68" i="4"/>
  <c r="AO68" i="4"/>
  <c r="AP66" i="4"/>
  <c r="AO66" i="4"/>
  <c r="AP64" i="4"/>
  <c r="AO64" i="4"/>
  <c r="AP61" i="4"/>
  <c r="AO61" i="4"/>
  <c r="AP58" i="4"/>
  <c r="AO58" i="4"/>
  <c r="AP55" i="4"/>
  <c r="AO55" i="4"/>
  <c r="AP53" i="4"/>
  <c r="AO53" i="4"/>
  <c r="AP51" i="4"/>
  <c r="AO51" i="4"/>
  <c r="AP48" i="4"/>
  <c r="AO48" i="4"/>
  <c r="AP45" i="4"/>
  <c r="AO45" i="4"/>
  <c r="AP42" i="4"/>
  <c r="AO42" i="4"/>
  <c r="AP40" i="4"/>
  <c r="AO40" i="4"/>
  <c r="AP38" i="4"/>
  <c r="AO38" i="4"/>
  <c r="AP35" i="4"/>
  <c r="AO35" i="4"/>
  <c r="AP32" i="4"/>
  <c r="AO32" i="4"/>
  <c r="AP29" i="4"/>
  <c r="AO29" i="4"/>
  <c r="AP27" i="4"/>
  <c r="AO27" i="4"/>
  <c r="AP25" i="4"/>
  <c r="AO25" i="4"/>
  <c r="AP22" i="4"/>
  <c r="AO22" i="4"/>
  <c r="AP19" i="4"/>
  <c r="AO19" i="4"/>
  <c r="AP16" i="4"/>
  <c r="AO16" i="4"/>
  <c r="AK92" i="4"/>
  <c r="AJ92" i="4"/>
  <c r="AK90" i="4"/>
  <c r="AJ90" i="4"/>
  <c r="AK87" i="4"/>
  <c r="AJ87" i="4"/>
  <c r="AK84" i="4"/>
  <c r="AJ84" i="4"/>
  <c r="AK81" i="4"/>
  <c r="AJ81" i="4"/>
  <c r="AK79" i="4"/>
  <c r="AJ79" i="4"/>
  <c r="AK77" i="4"/>
  <c r="AJ77" i="4"/>
  <c r="AK74" i="4"/>
  <c r="AJ74" i="4"/>
  <c r="AK71" i="4"/>
  <c r="AJ71" i="4"/>
  <c r="AK68" i="4"/>
  <c r="AJ68" i="4"/>
  <c r="AK66" i="4"/>
  <c r="AJ66" i="4"/>
  <c r="AK64" i="4"/>
  <c r="AJ64" i="4"/>
  <c r="AK61" i="4"/>
  <c r="AJ61" i="4"/>
  <c r="AK58" i="4"/>
  <c r="AJ58" i="4"/>
  <c r="AK55" i="4"/>
  <c r="AJ55" i="4"/>
  <c r="AK53" i="4"/>
  <c r="AJ53" i="4"/>
  <c r="AK51" i="4"/>
  <c r="AJ51" i="4"/>
  <c r="AK48" i="4"/>
  <c r="AJ48" i="4"/>
  <c r="AK45" i="4"/>
  <c r="AJ45" i="4"/>
  <c r="AK42" i="4"/>
  <c r="AJ42" i="4"/>
  <c r="AK40" i="4"/>
  <c r="AJ40" i="4"/>
  <c r="AK38" i="4"/>
  <c r="AJ38" i="4"/>
  <c r="AK35" i="4"/>
  <c r="AJ35" i="4"/>
  <c r="AK32" i="4"/>
  <c r="AJ32" i="4"/>
  <c r="AK29" i="4"/>
  <c r="AJ29" i="4"/>
  <c r="AK27" i="4"/>
  <c r="AJ27" i="4"/>
  <c r="AK25" i="4"/>
  <c r="AJ25" i="4"/>
  <c r="AK22" i="4"/>
  <c r="AJ22" i="4"/>
  <c r="AK19" i="4"/>
  <c r="AJ19" i="4"/>
  <c r="AK16" i="4"/>
  <c r="AJ16" i="4"/>
  <c r="AF92" i="4"/>
  <c r="AE92" i="4"/>
  <c r="AF90" i="4"/>
  <c r="AE90" i="4"/>
  <c r="AF87" i="4"/>
  <c r="AE87" i="4"/>
  <c r="AF84" i="4"/>
  <c r="AE84" i="4"/>
  <c r="AF81" i="4"/>
  <c r="AE81" i="4"/>
  <c r="AF79" i="4"/>
  <c r="AE79" i="4"/>
  <c r="AF77" i="4"/>
  <c r="AE77" i="4"/>
  <c r="AF74" i="4"/>
  <c r="AE74" i="4"/>
  <c r="AF71" i="4"/>
  <c r="AE71" i="4"/>
  <c r="AF68" i="4"/>
  <c r="AE68" i="4"/>
  <c r="AF66" i="4"/>
  <c r="AE66" i="4"/>
  <c r="AF64" i="4"/>
  <c r="AE64" i="4"/>
  <c r="AF61" i="4"/>
  <c r="AE61" i="4"/>
  <c r="AF58" i="4"/>
  <c r="AE58" i="4"/>
  <c r="AF55" i="4"/>
  <c r="AE55" i="4"/>
  <c r="AF53" i="4"/>
  <c r="AE53" i="4"/>
  <c r="AF51" i="4"/>
  <c r="AE51" i="4"/>
  <c r="AF48" i="4"/>
  <c r="AE48" i="4"/>
  <c r="AF45" i="4"/>
  <c r="AE45" i="4"/>
  <c r="AF42" i="4"/>
  <c r="AE42" i="4"/>
  <c r="AF40" i="4"/>
  <c r="AE40" i="4"/>
  <c r="AF38" i="4"/>
  <c r="AE38" i="4"/>
  <c r="AF35" i="4"/>
  <c r="AE35" i="4"/>
  <c r="AF32" i="4"/>
  <c r="AE32" i="4"/>
  <c r="AF29" i="4"/>
  <c r="AE29" i="4"/>
  <c r="AF27" i="4"/>
  <c r="AE27" i="4"/>
  <c r="AF25" i="4"/>
  <c r="AE25" i="4"/>
  <c r="AF22" i="4"/>
  <c r="AE22" i="4"/>
  <c r="AF19" i="4"/>
  <c r="AE19" i="4"/>
  <c r="AF16" i="4"/>
  <c r="AE16" i="4"/>
  <c r="AA92" i="4"/>
  <c r="Z92" i="4"/>
  <c r="AA90" i="4"/>
  <c r="Z90" i="4"/>
  <c r="AA87" i="4"/>
  <c r="Z87" i="4"/>
  <c r="AA84" i="4"/>
  <c r="Z84" i="4"/>
  <c r="AA81" i="4"/>
  <c r="Z81" i="4"/>
  <c r="AA79" i="4"/>
  <c r="Z79" i="4"/>
  <c r="AA77" i="4"/>
  <c r="Z77" i="4"/>
  <c r="AA74" i="4"/>
  <c r="Z74" i="4"/>
  <c r="AA71" i="4"/>
  <c r="Z71" i="4"/>
  <c r="AA68" i="4"/>
  <c r="Z68" i="4"/>
  <c r="AA66" i="4"/>
  <c r="Z66" i="4"/>
  <c r="AA64" i="4"/>
  <c r="Z64" i="4"/>
  <c r="AA61" i="4"/>
  <c r="Z61" i="4"/>
  <c r="AA58" i="4"/>
  <c r="Z58" i="4"/>
  <c r="AA55" i="4"/>
  <c r="Z55" i="4"/>
  <c r="AA53" i="4"/>
  <c r="Z53" i="4"/>
  <c r="AA51" i="4"/>
  <c r="Z51" i="4"/>
  <c r="AA48" i="4"/>
  <c r="Z48" i="4"/>
  <c r="AA45" i="4"/>
  <c r="Z45" i="4"/>
  <c r="AA42" i="4"/>
  <c r="Z42" i="4"/>
  <c r="AA40" i="4"/>
  <c r="Z40" i="4"/>
  <c r="AA38" i="4"/>
  <c r="Z38" i="4"/>
  <c r="AA35" i="4"/>
  <c r="Z35" i="4"/>
  <c r="AA32" i="4"/>
  <c r="Z32" i="4"/>
  <c r="AA29" i="4"/>
  <c r="Z29" i="4"/>
  <c r="AA27" i="4"/>
  <c r="Z27" i="4"/>
  <c r="AA25" i="4"/>
  <c r="Z25" i="4"/>
  <c r="AA22" i="4"/>
  <c r="Z22" i="4"/>
  <c r="AA19" i="4"/>
  <c r="Z19" i="4"/>
  <c r="AA16" i="4"/>
  <c r="Z16" i="4"/>
  <c r="V92" i="4"/>
  <c r="U92" i="4"/>
  <c r="V90" i="4"/>
  <c r="U90" i="4"/>
  <c r="V87" i="4"/>
  <c r="U87" i="4"/>
  <c r="V84" i="4"/>
  <c r="U84" i="4"/>
  <c r="V81" i="4"/>
  <c r="U81" i="4"/>
  <c r="V79" i="4"/>
  <c r="U79" i="4"/>
  <c r="V77" i="4"/>
  <c r="U77" i="4"/>
  <c r="V74" i="4"/>
  <c r="U74" i="4"/>
  <c r="V71" i="4"/>
  <c r="U71" i="4"/>
  <c r="V68" i="4"/>
  <c r="U68" i="4"/>
  <c r="V66" i="4"/>
  <c r="U66" i="4"/>
  <c r="V64" i="4"/>
  <c r="U64" i="4"/>
  <c r="V61" i="4"/>
  <c r="U61" i="4"/>
  <c r="V58" i="4"/>
  <c r="U58" i="4"/>
  <c r="V55" i="4"/>
  <c r="U55" i="4"/>
  <c r="V53" i="4"/>
  <c r="U53" i="4"/>
  <c r="V51" i="4"/>
  <c r="U51" i="4"/>
  <c r="V48" i="4"/>
  <c r="U48" i="4"/>
  <c r="V45" i="4"/>
  <c r="U45" i="4"/>
  <c r="V42" i="4"/>
  <c r="U42" i="4"/>
  <c r="V40" i="4"/>
  <c r="U40" i="4"/>
  <c r="V38" i="4"/>
  <c r="U38" i="4"/>
  <c r="V35" i="4"/>
  <c r="U35" i="4"/>
  <c r="V32" i="4"/>
  <c r="U32" i="4"/>
  <c r="V29" i="4"/>
  <c r="U29" i="4"/>
  <c r="V27" i="4"/>
  <c r="U27" i="4"/>
  <c r="V25" i="4"/>
  <c r="U25" i="4"/>
  <c r="V22" i="4"/>
  <c r="U22" i="4"/>
  <c r="V19" i="4"/>
  <c r="U19" i="4"/>
  <c r="V16" i="4"/>
  <c r="U16" i="4"/>
  <c r="Q92" i="4"/>
  <c r="P92" i="4"/>
  <c r="Q90" i="4"/>
  <c r="P90" i="4"/>
  <c r="Q87" i="4"/>
  <c r="P87" i="4"/>
  <c r="Q84" i="4"/>
  <c r="P84" i="4"/>
  <c r="Q81" i="4"/>
  <c r="P81" i="4"/>
  <c r="Q79" i="4"/>
  <c r="P79" i="4"/>
  <c r="Q77" i="4"/>
  <c r="P77" i="4"/>
  <c r="Q74" i="4"/>
  <c r="P74" i="4"/>
  <c r="Q71" i="4"/>
  <c r="P71" i="4"/>
  <c r="Q68" i="4"/>
  <c r="P68" i="4"/>
  <c r="Q66" i="4"/>
  <c r="P66" i="4"/>
  <c r="Q64" i="4"/>
  <c r="P64" i="4"/>
  <c r="Q61" i="4"/>
  <c r="P61" i="4"/>
  <c r="Q58" i="4"/>
  <c r="P58" i="4"/>
  <c r="Q55" i="4"/>
  <c r="P55" i="4"/>
  <c r="Q53" i="4"/>
  <c r="P53" i="4"/>
  <c r="Q51" i="4"/>
  <c r="P51" i="4"/>
  <c r="Q48" i="4"/>
  <c r="P48" i="4"/>
  <c r="Q45" i="4"/>
  <c r="P45" i="4"/>
  <c r="Q42" i="4"/>
  <c r="P42" i="4"/>
  <c r="Q40" i="4"/>
  <c r="P40" i="4"/>
  <c r="Q38" i="4"/>
  <c r="P38" i="4"/>
  <c r="Q35" i="4"/>
  <c r="P35" i="4"/>
  <c r="Q32" i="4"/>
  <c r="P32" i="4"/>
  <c r="Q29" i="4"/>
  <c r="P29" i="4"/>
  <c r="Q27" i="4"/>
  <c r="P27" i="4"/>
  <c r="Q25" i="4"/>
  <c r="P25" i="4"/>
  <c r="Q22" i="4"/>
  <c r="P22" i="4"/>
  <c r="Q19" i="4"/>
  <c r="P19" i="4"/>
  <c r="Q16" i="4"/>
  <c r="P16" i="4"/>
  <c r="L92" i="4"/>
  <c r="K92" i="4"/>
  <c r="L90" i="4"/>
  <c r="K90" i="4"/>
  <c r="L87" i="4"/>
  <c r="K87" i="4"/>
  <c r="L84" i="4"/>
  <c r="K84" i="4"/>
  <c r="L81" i="4"/>
  <c r="K81" i="4"/>
  <c r="L79" i="4"/>
  <c r="K79" i="4"/>
  <c r="L77" i="4"/>
  <c r="K77" i="4"/>
  <c r="L74" i="4"/>
  <c r="K74" i="4"/>
  <c r="L71" i="4"/>
  <c r="K71" i="4"/>
  <c r="L68" i="4"/>
  <c r="K68" i="4"/>
  <c r="L66" i="4"/>
  <c r="K66" i="4"/>
  <c r="L64" i="4"/>
  <c r="K64" i="4"/>
  <c r="L61" i="4"/>
  <c r="K61" i="4"/>
  <c r="L58" i="4"/>
  <c r="K58" i="4"/>
  <c r="L55" i="4"/>
  <c r="K55" i="4"/>
  <c r="L53" i="4"/>
  <c r="K53" i="4"/>
  <c r="L51" i="4"/>
  <c r="K51" i="4"/>
  <c r="L48" i="4"/>
  <c r="K48" i="4"/>
  <c r="L45" i="4"/>
  <c r="K45" i="4"/>
  <c r="L42" i="4"/>
  <c r="K42" i="4"/>
  <c r="L40" i="4"/>
  <c r="K40" i="4"/>
  <c r="L38" i="4"/>
  <c r="K38" i="4"/>
  <c r="L35" i="4"/>
  <c r="K35" i="4"/>
  <c r="L32" i="4"/>
  <c r="K32" i="4"/>
  <c r="L29" i="4"/>
  <c r="K29" i="4"/>
  <c r="L27" i="4"/>
  <c r="K27" i="4"/>
  <c r="L25" i="4"/>
  <c r="K25" i="4"/>
  <c r="L22" i="4"/>
  <c r="K22" i="4"/>
  <c r="L19" i="4"/>
  <c r="K19" i="4"/>
  <c r="L16" i="4"/>
  <c r="K16" i="4"/>
  <c r="G92" i="4"/>
  <c r="F92" i="4"/>
  <c r="G90" i="4"/>
  <c r="F90" i="4"/>
  <c r="G87" i="4"/>
  <c r="F87" i="4"/>
  <c r="G84" i="4"/>
  <c r="F84" i="4"/>
  <c r="G81" i="4"/>
  <c r="F81" i="4"/>
  <c r="G79" i="4"/>
  <c r="F79" i="4"/>
  <c r="G77" i="4"/>
  <c r="F77" i="4"/>
  <c r="G74" i="4"/>
  <c r="F74" i="4"/>
  <c r="G71" i="4"/>
  <c r="F71" i="4"/>
  <c r="G68" i="4"/>
  <c r="F68" i="4"/>
  <c r="G66" i="4"/>
  <c r="F66" i="4"/>
  <c r="G64" i="4"/>
  <c r="F64" i="4"/>
  <c r="G61" i="4"/>
  <c r="F61" i="4"/>
  <c r="G58" i="4"/>
  <c r="F58" i="4"/>
  <c r="G55" i="4"/>
  <c r="F55" i="4"/>
  <c r="G53" i="4"/>
  <c r="F53" i="4"/>
  <c r="G51" i="4"/>
  <c r="F51" i="4"/>
  <c r="G48" i="4"/>
  <c r="F48" i="4"/>
  <c r="G45" i="4"/>
  <c r="F45" i="4"/>
  <c r="G42" i="4"/>
  <c r="F42" i="4"/>
  <c r="G40" i="4"/>
  <c r="F40" i="4"/>
  <c r="G38" i="4"/>
  <c r="F38" i="4"/>
  <c r="G35" i="4"/>
  <c r="F35" i="4"/>
  <c r="G32" i="4"/>
  <c r="F32" i="4"/>
  <c r="G29" i="4"/>
  <c r="F29" i="4"/>
  <c r="G27" i="4"/>
  <c r="F27" i="4"/>
  <c r="G25" i="4"/>
  <c r="F25" i="4"/>
  <c r="G22" i="4"/>
  <c r="F22" i="4"/>
  <c r="G19" i="4"/>
  <c r="F19" i="4"/>
  <c r="G16" i="4"/>
  <c r="F16" i="4"/>
  <c r="BD20" i="9" l="1"/>
  <c r="T53" i="10"/>
  <c r="M25" i="10"/>
  <c r="M47" i="10"/>
  <c r="M64" i="10"/>
  <c r="M34" i="10"/>
  <c r="S38" i="10"/>
  <c r="S47" i="10"/>
  <c r="S64" i="10"/>
  <c r="Y21" i="10"/>
  <c r="T32" i="10"/>
  <c r="T38" i="10"/>
  <c r="T47" i="10"/>
  <c r="T58" i="10"/>
  <c r="T64" i="10"/>
  <c r="Z21" i="10"/>
  <c r="Z32" i="10"/>
  <c r="Z38" i="10"/>
  <c r="Z47" i="10"/>
  <c r="Z58" i="10"/>
  <c r="Z64" i="10"/>
  <c r="AF21" i="10"/>
  <c r="AF32" i="10"/>
  <c r="AF38" i="10"/>
  <c r="AF47" i="10"/>
  <c r="AF58" i="10"/>
  <c r="AF64" i="10"/>
  <c r="AL21" i="10"/>
  <c r="AL32" i="10"/>
  <c r="AL38" i="10"/>
  <c r="AL47" i="10"/>
  <c r="AL58" i="10"/>
  <c r="AL64" i="10"/>
  <c r="AR21" i="10"/>
  <c r="AR32" i="10"/>
  <c r="AR38" i="10"/>
  <c r="BD59" i="10"/>
  <c r="BD66" i="10"/>
  <c r="BD51" i="10"/>
  <c r="T46" i="10"/>
  <c r="T23" i="10"/>
  <c r="T33" i="10"/>
  <c r="T40" i="10"/>
  <c r="T49" i="10"/>
  <c r="T59" i="10"/>
  <c r="T66" i="10"/>
  <c r="Z23" i="10"/>
  <c r="Z33" i="10"/>
  <c r="Z40" i="10"/>
  <c r="Z49" i="10"/>
  <c r="Z59" i="10"/>
  <c r="Z66" i="10"/>
  <c r="AF23" i="10"/>
  <c r="AF33" i="10"/>
  <c r="AF40" i="10"/>
  <c r="AF49" i="10"/>
  <c r="AF59" i="10"/>
  <c r="AF66" i="10"/>
  <c r="AL23" i="10"/>
  <c r="AL33" i="10"/>
  <c r="AL40" i="10"/>
  <c r="AL49" i="10"/>
  <c r="AL59" i="10"/>
  <c r="AL66" i="10"/>
  <c r="AR23" i="10"/>
  <c r="AR33" i="10"/>
  <c r="AR40" i="10"/>
  <c r="AR49" i="10"/>
  <c r="AR59" i="10"/>
  <c r="AR66" i="10"/>
  <c r="AX23" i="10"/>
  <c r="AX33" i="10"/>
  <c r="AX40" i="10"/>
  <c r="AX49" i="10"/>
  <c r="AX59" i="10"/>
  <c r="AX66" i="10"/>
  <c r="BD33" i="10"/>
  <c r="BD40" i="10"/>
  <c r="BD49" i="10"/>
  <c r="BD60" i="10"/>
  <c r="T36" i="10"/>
  <c r="T62" i="10"/>
  <c r="Z20" i="10"/>
  <c r="M21" i="10"/>
  <c r="M51" i="10"/>
  <c r="M60" i="10"/>
  <c r="M38" i="10"/>
  <c r="S34" i="10"/>
  <c r="S51" i="10"/>
  <c r="S60" i="10"/>
  <c r="Y25" i="10"/>
  <c r="Y34" i="10"/>
  <c r="Y51" i="10"/>
  <c r="Y60" i="10"/>
  <c r="AE25" i="10"/>
  <c r="AE34" i="10"/>
  <c r="T25" i="10"/>
  <c r="T34" i="10"/>
  <c r="T45" i="10"/>
  <c r="T51" i="10"/>
  <c r="T60" i="10"/>
  <c r="Z19" i="10"/>
  <c r="Z34" i="10"/>
  <c r="Z45" i="10"/>
  <c r="Z60" i="10"/>
  <c r="AF19" i="10"/>
  <c r="AF25" i="10"/>
  <c r="AF34" i="10"/>
  <c r="AF45" i="10"/>
  <c r="AF51" i="10"/>
  <c r="AF60" i="10"/>
  <c r="AL25" i="10"/>
  <c r="AL34" i="10"/>
  <c r="AL51" i="10"/>
  <c r="AL60" i="10"/>
  <c r="AR25" i="10"/>
  <c r="AR34" i="10"/>
  <c r="AR51" i="10"/>
  <c r="AR60" i="10"/>
  <c r="AX25" i="10"/>
  <c r="AX34" i="10"/>
  <c r="AX51" i="10"/>
  <c r="AX60" i="10"/>
  <c r="AE51" i="10"/>
  <c r="AE60" i="10"/>
  <c r="AK25" i="10"/>
  <c r="AK34" i="10"/>
  <c r="AK51" i="10"/>
  <c r="AK60" i="10"/>
  <c r="AQ25" i="10"/>
  <c r="AQ34" i="10"/>
  <c r="AQ51" i="10"/>
  <c r="AQ60" i="10"/>
  <c r="AW25" i="10"/>
  <c r="AW34" i="10"/>
  <c r="AW51" i="10"/>
  <c r="AW60" i="10"/>
  <c r="BC25" i="10"/>
  <c r="BC34" i="10"/>
  <c r="BC51" i="10"/>
  <c r="BC60" i="10"/>
  <c r="S25" i="10"/>
  <c r="N19" i="10"/>
  <c r="N34" i="10"/>
  <c r="N45" i="10"/>
  <c r="N51" i="10"/>
  <c r="N60" i="10"/>
  <c r="Y27" i="10"/>
  <c r="Y36" i="10"/>
  <c r="Y46" i="10"/>
  <c r="Y53" i="10"/>
  <c r="Y62" i="10"/>
  <c r="AE20" i="10"/>
  <c r="AE27" i="10"/>
  <c r="AE36" i="10"/>
  <c r="AE46" i="10"/>
  <c r="AE53" i="10"/>
  <c r="AE62" i="10"/>
  <c r="AK20" i="10"/>
  <c r="AK27" i="10"/>
  <c r="AK36" i="10"/>
  <c r="AK46" i="10"/>
  <c r="AK53" i="10"/>
  <c r="AK62" i="10"/>
  <c r="AQ20" i="10"/>
  <c r="AQ27" i="10"/>
  <c r="AQ36" i="10"/>
  <c r="AQ46" i="10"/>
  <c r="AQ53" i="10"/>
  <c r="AQ62" i="10"/>
  <c r="AW20" i="10"/>
  <c r="AW27" i="10"/>
  <c r="AW36" i="10"/>
  <c r="AW46" i="10"/>
  <c r="AW53" i="10"/>
  <c r="AW62" i="10"/>
  <c r="BC20" i="10"/>
  <c r="BC27" i="10"/>
  <c r="BC36" i="10"/>
  <c r="BC46" i="10"/>
  <c r="BC53" i="10"/>
  <c r="BC62" i="10"/>
  <c r="S20" i="10"/>
  <c r="S27" i="10"/>
  <c r="N27" i="10"/>
  <c r="N36" i="10"/>
  <c r="N46" i="10"/>
  <c r="N53" i="10"/>
  <c r="N62" i="10"/>
  <c r="N21" i="10"/>
  <c r="N32" i="10"/>
  <c r="N38" i="10"/>
  <c r="N47" i="10"/>
  <c r="N58" i="10"/>
  <c r="N64" i="10"/>
  <c r="BD34" i="10"/>
  <c r="BD45" i="10"/>
  <c r="BD23" i="10"/>
  <c r="N23" i="10"/>
  <c r="N33" i="10"/>
  <c r="N40" i="10"/>
  <c r="N49" i="10"/>
  <c r="N59" i="10"/>
  <c r="N66" i="10"/>
  <c r="BD27" i="10"/>
  <c r="D92" i="4"/>
  <c r="D90" i="4"/>
  <c r="D87" i="4"/>
  <c r="D84" i="4"/>
  <c r="D81" i="4"/>
  <c r="D79" i="4"/>
  <c r="D77" i="4"/>
  <c r="D74" i="4"/>
  <c r="D71" i="4"/>
  <c r="D68" i="4"/>
  <c r="D66" i="4"/>
  <c r="D64" i="4"/>
  <c r="D61" i="4"/>
  <c r="D58" i="4"/>
  <c r="D55" i="4"/>
  <c r="D53" i="4"/>
  <c r="D51" i="4"/>
  <c r="D48" i="4"/>
  <c r="D45" i="4"/>
  <c r="D42" i="4"/>
  <c r="D40" i="4"/>
  <c r="D38" i="4"/>
  <c r="D35" i="4"/>
  <c r="D32" i="4"/>
  <c r="D29" i="4"/>
  <c r="D27" i="4"/>
  <c r="D25" i="4"/>
  <c r="D22" i="4"/>
  <c r="D19" i="4"/>
  <c r="D16" i="4"/>
  <c r="I92" i="4"/>
  <c r="I90" i="4"/>
  <c r="I87" i="4"/>
  <c r="I84" i="4"/>
  <c r="I81" i="4"/>
  <c r="I79" i="4"/>
  <c r="I77" i="4"/>
  <c r="I74" i="4"/>
  <c r="I71" i="4"/>
  <c r="I68" i="4"/>
  <c r="I66" i="4"/>
  <c r="I64" i="4"/>
  <c r="I61" i="4"/>
  <c r="I58" i="4"/>
  <c r="I55" i="4"/>
  <c r="I53" i="4"/>
  <c r="I51" i="4"/>
  <c r="I48" i="4"/>
  <c r="I45" i="4"/>
  <c r="I42" i="4"/>
  <c r="I40" i="4"/>
  <c r="I38" i="4"/>
  <c r="I35" i="4"/>
  <c r="I32" i="4"/>
  <c r="I29" i="4"/>
  <c r="I27" i="4"/>
  <c r="I25" i="4"/>
  <c r="I22" i="4"/>
  <c r="I19" i="4"/>
  <c r="I16" i="4"/>
  <c r="N92" i="4"/>
  <c r="N90" i="4"/>
  <c r="N87" i="4"/>
  <c r="N84" i="4"/>
  <c r="N81" i="4"/>
  <c r="N79" i="4"/>
  <c r="N77" i="4"/>
  <c r="N74" i="4"/>
  <c r="N71" i="4"/>
  <c r="N68" i="4"/>
  <c r="N66" i="4"/>
  <c r="N64" i="4"/>
  <c r="N61" i="4"/>
  <c r="N58" i="4"/>
  <c r="N55" i="4"/>
  <c r="N53" i="4"/>
  <c r="N51" i="4"/>
  <c r="N48" i="4"/>
  <c r="N45" i="4"/>
  <c r="N42" i="4"/>
  <c r="N40" i="4"/>
  <c r="N38" i="4"/>
  <c r="N35" i="4"/>
  <c r="N32" i="4"/>
  <c r="N29" i="4"/>
  <c r="N27" i="4"/>
  <c r="N25" i="4"/>
  <c r="N22" i="4"/>
  <c r="N19" i="4"/>
  <c r="N16" i="4"/>
  <c r="S92" i="4"/>
  <c r="S90" i="4"/>
  <c r="S87" i="4"/>
  <c r="S84" i="4"/>
  <c r="S81" i="4"/>
  <c r="S79" i="4"/>
  <c r="S77" i="4"/>
  <c r="S74" i="4"/>
  <c r="S71" i="4"/>
  <c r="S68" i="4"/>
  <c r="S66" i="4"/>
  <c r="S64" i="4"/>
  <c r="S61" i="4"/>
  <c r="S58" i="4"/>
  <c r="S55" i="4"/>
  <c r="S53" i="4"/>
  <c r="S51" i="4"/>
  <c r="S48" i="4"/>
  <c r="S45" i="4"/>
  <c r="S42" i="4"/>
  <c r="S40" i="4"/>
  <c r="S38" i="4"/>
  <c r="S35" i="4"/>
  <c r="S32" i="4"/>
  <c r="S29" i="4"/>
  <c r="S27" i="4"/>
  <c r="S25" i="4"/>
  <c r="S22" i="4"/>
  <c r="S19" i="4"/>
  <c r="S16" i="4"/>
  <c r="X92" i="4"/>
  <c r="X90" i="4"/>
  <c r="X87" i="4"/>
  <c r="X84" i="4"/>
  <c r="X81" i="4"/>
  <c r="X79" i="4"/>
  <c r="X77" i="4"/>
  <c r="X74" i="4"/>
  <c r="X71" i="4"/>
  <c r="X68" i="4"/>
  <c r="X66" i="4"/>
  <c r="X64" i="4"/>
  <c r="X61" i="4"/>
  <c r="X58" i="4"/>
  <c r="X55" i="4"/>
  <c r="X53" i="4"/>
  <c r="X51" i="4"/>
  <c r="X48" i="4"/>
  <c r="X45" i="4"/>
  <c r="X42" i="4"/>
  <c r="X40" i="4"/>
  <c r="X38" i="4"/>
  <c r="X35" i="4"/>
  <c r="X32" i="4"/>
  <c r="X29" i="4"/>
  <c r="X27" i="4"/>
  <c r="X25" i="4"/>
  <c r="X22" i="4"/>
  <c r="X19" i="4"/>
  <c r="X16" i="4"/>
  <c r="AC92" i="4"/>
  <c r="AC90" i="4"/>
  <c r="AC87" i="4"/>
  <c r="AC84" i="4"/>
  <c r="AC81" i="4"/>
  <c r="AC79" i="4"/>
  <c r="AC77" i="4"/>
  <c r="AC74" i="4"/>
  <c r="AC71" i="4"/>
  <c r="AC68" i="4"/>
  <c r="AC66" i="4"/>
  <c r="AC64" i="4"/>
  <c r="AC61" i="4"/>
  <c r="AC58" i="4"/>
  <c r="AC55" i="4"/>
  <c r="AC53" i="4"/>
  <c r="AC51" i="4"/>
  <c r="AC48" i="4"/>
  <c r="AC45" i="4"/>
  <c r="AC42" i="4"/>
  <c r="AC40" i="4"/>
  <c r="AC38" i="4"/>
  <c r="AC35" i="4"/>
  <c r="AC32" i="4"/>
  <c r="AC29" i="4"/>
  <c r="AC27" i="4"/>
  <c r="AC25" i="4"/>
  <c r="AC22" i="4"/>
  <c r="AC19" i="4"/>
  <c r="AC16" i="4"/>
  <c r="AH92" i="4"/>
  <c r="AH90" i="4"/>
  <c r="AH87" i="4"/>
  <c r="AH84" i="4"/>
  <c r="AH81" i="4"/>
  <c r="AH79" i="4"/>
  <c r="AH77" i="4"/>
  <c r="AH74" i="4"/>
  <c r="AH71" i="4"/>
  <c r="AH68" i="4"/>
  <c r="AH66" i="4"/>
  <c r="AH64" i="4"/>
  <c r="AH61" i="4"/>
  <c r="AH58" i="4"/>
  <c r="AH55" i="4"/>
  <c r="AH53" i="4"/>
  <c r="AH51" i="4"/>
  <c r="AH48" i="4"/>
  <c r="AH45" i="4"/>
  <c r="AH42" i="4"/>
  <c r="AH40" i="4"/>
  <c r="AH38" i="4"/>
  <c r="AH35" i="4"/>
  <c r="AH32" i="4"/>
  <c r="AH29" i="4"/>
  <c r="AH27" i="4"/>
  <c r="AH25" i="4"/>
  <c r="AH22" i="4"/>
  <c r="AH19" i="4"/>
  <c r="AH16" i="4"/>
  <c r="AM92" i="4"/>
  <c r="AM90" i="4"/>
  <c r="AM87" i="4"/>
  <c r="AM84" i="4"/>
  <c r="AM81" i="4"/>
  <c r="AM79" i="4"/>
  <c r="AM77" i="4"/>
  <c r="AM74" i="4"/>
  <c r="AM71" i="4"/>
  <c r="AM68" i="4"/>
  <c r="AM66" i="4"/>
  <c r="AM64" i="4"/>
  <c r="AM61" i="4"/>
  <c r="AM58" i="4"/>
  <c r="AM55" i="4"/>
  <c r="AM53" i="4"/>
  <c r="AM51" i="4"/>
  <c r="AM48" i="4"/>
  <c r="AM45" i="4"/>
  <c r="AM42" i="4"/>
  <c r="AM40" i="4"/>
  <c r="AM38" i="4"/>
  <c r="AM35" i="4"/>
  <c r="AM32" i="4"/>
  <c r="AM29" i="4"/>
  <c r="AM27" i="4"/>
  <c r="AM25" i="4"/>
  <c r="AM22" i="4"/>
  <c r="AM19" i="4"/>
  <c r="AM16" i="4"/>
  <c r="AR92" i="4"/>
  <c r="AR90" i="4"/>
  <c r="AR87" i="4"/>
  <c r="AR84" i="4"/>
  <c r="AR81" i="4"/>
  <c r="AR79" i="4"/>
  <c r="AR77" i="4"/>
  <c r="AR74" i="4"/>
  <c r="AR71" i="4"/>
  <c r="AR68" i="4"/>
  <c r="AR66" i="4"/>
  <c r="AR64" i="4"/>
  <c r="AR61" i="4"/>
  <c r="AR58" i="4"/>
  <c r="AR55" i="4"/>
  <c r="AR53" i="4"/>
  <c r="AR51" i="4"/>
  <c r="AR48" i="4"/>
  <c r="AR45" i="4"/>
  <c r="AR42" i="4"/>
  <c r="AR40" i="4"/>
  <c r="AR38" i="4"/>
  <c r="AR35" i="4"/>
  <c r="AR32" i="4"/>
  <c r="AR29" i="4"/>
  <c r="AR27" i="4"/>
  <c r="AR25" i="4"/>
  <c r="AR22" i="4"/>
  <c r="AR19" i="4"/>
  <c r="AR16" i="4"/>
  <c r="AW92" i="4"/>
  <c r="AW90" i="4"/>
  <c r="AW87" i="4"/>
  <c r="AW84" i="4"/>
  <c r="AW81" i="4"/>
  <c r="AW79" i="4"/>
  <c r="AW77" i="4"/>
  <c r="AW74" i="4"/>
  <c r="AW71" i="4"/>
  <c r="AW68" i="4"/>
  <c r="AW66" i="4"/>
  <c r="AW64" i="4"/>
  <c r="AW61" i="4"/>
  <c r="AW58" i="4"/>
  <c r="AW55" i="4"/>
  <c r="AW53" i="4"/>
  <c r="AW51" i="4"/>
  <c r="AW48" i="4"/>
  <c r="AW45" i="4"/>
  <c r="AW42" i="4"/>
  <c r="AW40" i="4"/>
  <c r="AW38" i="4"/>
  <c r="AW35" i="4"/>
  <c r="AW32" i="4"/>
  <c r="AW29" i="4"/>
  <c r="AW27" i="4"/>
  <c r="AW25" i="4"/>
  <c r="AW22" i="4"/>
  <c r="AW19" i="4"/>
  <c r="AW16" i="4"/>
  <c r="AX92" i="4"/>
  <c r="AX90" i="4"/>
  <c r="AX87" i="4"/>
  <c r="AX84" i="4"/>
  <c r="AX81" i="4"/>
  <c r="AX79" i="4"/>
  <c r="AX77" i="4"/>
  <c r="AX74" i="4"/>
  <c r="AX71" i="4"/>
  <c r="AX68" i="4"/>
  <c r="AX66" i="4"/>
  <c r="AX64" i="4"/>
  <c r="AX61" i="4"/>
  <c r="AX58" i="4"/>
  <c r="AX55" i="4"/>
  <c r="AX53" i="4"/>
  <c r="AX51" i="4"/>
  <c r="AX48" i="4"/>
  <c r="AX45" i="4"/>
  <c r="AX42" i="4"/>
  <c r="AX40" i="4"/>
  <c r="AX38" i="4"/>
  <c r="AX35" i="4"/>
  <c r="AX32" i="4"/>
  <c r="AX29" i="4"/>
  <c r="AX27" i="4"/>
  <c r="AX25" i="4"/>
  <c r="AX22" i="4"/>
  <c r="AX19" i="4"/>
  <c r="AX16" i="4"/>
  <c r="AS92" i="4"/>
  <c r="AS90" i="4"/>
  <c r="AS87" i="4"/>
  <c r="AS84" i="4"/>
  <c r="AS81" i="4"/>
  <c r="AS79" i="4"/>
  <c r="AS77" i="4"/>
  <c r="AS74" i="4"/>
  <c r="AS71" i="4"/>
  <c r="AS68" i="4"/>
  <c r="AS66" i="4"/>
  <c r="AS64" i="4"/>
  <c r="AS61" i="4"/>
  <c r="AS58" i="4"/>
  <c r="AS55" i="4"/>
  <c r="AS53" i="4"/>
  <c r="AS51" i="4"/>
  <c r="AS48" i="4"/>
  <c r="AS45" i="4"/>
  <c r="AS42" i="4"/>
  <c r="AS40" i="4"/>
  <c r="AS38" i="4"/>
  <c r="AS35" i="4"/>
  <c r="AS32" i="4"/>
  <c r="AS29" i="4"/>
  <c r="AS27" i="4"/>
  <c r="AS25" i="4"/>
  <c r="AS22" i="4"/>
  <c r="AS19" i="4"/>
  <c r="AS16" i="4"/>
  <c r="AN92" i="4"/>
  <c r="AN90" i="4"/>
  <c r="AN87" i="4"/>
  <c r="AN84" i="4"/>
  <c r="AN81" i="4"/>
  <c r="AN79" i="4"/>
  <c r="AN77" i="4"/>
  <c r="AN74" i="4"/>
  <c r="AN71" i="4"/>
  <c r="AN68" i="4"/>
  <c r="AN66" i="4"/>
  <c r="AN64" i="4"/>
  <c r="AN61" i="4"/>
  <c r="AN58" i="4"/>
  <c r="AN55" i="4"/>
  <c r="AN53" i="4"/>
  <c r="AN51" i="4"/>
  <c r="AN48" i="4"/>
  <c r="AN45" i="4"/>
  <c r="AN42" i="4"/>
  <c r="AN40" i="4"/>
  <c r="AN38" i="4"/>
  <c r="AN35" i="4"/>
  <c r="AN32" i="4"/>
  <c r="AN29" i="4"/>
  <c r="AN27" i="4"/>
  <c r="AN25" i="4"/>
  <c r="AN22" i="4"/>
  <c r="AN19" i="4"/>
  <c r="AN16" i="4"/>
  <c r="AI92" i="4"/>
  <c r="AI90" i="4"/>
  <c r="AI87" i="4"/>
  <c r="AI84" i="4"/>
  <c r="AI81" i="4"/>
  <c r="AI79" i="4"/>
  <c r="AI77" i="4"/>
  <c r="AI74" i="4"/>
  <c r="AI71" i="4"/>
  <c r="AI68" i="4"/>
  <c r="AI66" i="4"/>
  <c r="AI64" i="4"/>
  <c r="AI61" i="4"/>
  <c r="AI58" i="4"/>
  <c r="AI55" i="4"/>
  <c r="AI53" i="4"/>
  <c r="AI51" i="4"/>
  <c r="AI48" i="4"/>
  <c r="AI45" i="4"/>
  <c r="AI42" i="4"/>
  <c r="AI40" i="4"/>
  <c r="AI38" i="4"/>
  <c r="AI35" i="4"/>
  <c r="AI32" i="4"/>
  <c r="AI29" i="4"/>
  <c r="AI27" i="4"/>
  <c r="AI25" i="4"/>
  <c r="AI22" i="4"/>
  <c r="AI19" i="4"/>
  <c r="AI16" i="4"/>
  <c r="AD92" i="4"/>
  <c r="AD90" i="4"/>
  <c r="AD87" i="4"/>
  <c r="AD84" i="4"/>
  <c r="AD81" i="4"/>
  <c r="AD79" i="4"/>
  <c r="AD77" i="4"/>
  <c r="AD74" i="4"/>
  <c r="AD71" i="4"/>
  <c r="AD68" i="4"/>
  <c r="AD66" i="4"/>
  <c r="AD64" i="4"/>
  <c r="AD61" i="4"/>
  <c r="AD58" i="4"/>
  <c r="AD55" i="4"/>
  <c r="AD53" i="4"/>
  <c r="AD51" i="4"/>
  <c r="AD48" i="4"/>
  <c r="AD45" i="4"/>
  <c r="AD42" i="4"/>
  <c r="AD40" i="4"/>
  <c r="AD38" i="4"/>
  <c r="AD35" i="4"/>
  <c r="AD32" i="4"/>
  <c r="AD29" i="4"/>
  <c r="AD27" i="4"/>
  <c r="AD25" i="4"/>
  <c r="AD22" i="4"/>
  <c r="AD19" i="4"/>
  <c r="AD16" i="4"/>
  <c r="Y92" i="4"/>
  <c r="Y90" i="4"/>
  <c r="Y87" i="4"/>
  <c r="Y84" i="4"/>
  <c r="Y81" i="4"/>
  <c r="Y79" i="4"/>
  <c r="Y77" i="4"/>
  <c r="Y74" i="4"/>
  <c r="Y71" i="4"/>
  <c r="Y68" i="4"/>
  <c r="Y66" i="4"/>
  <c r="Y64" i="4"/>
  <c r="Y61" i="4"/>
  <c r="Y58" i="4"/>
  <c r="Y55" i="4"/>
  <c r="Y53" i="4"/>
  <c r="Y51" i="4"/>
  <c r="Y48" i="4"/>
  <c r="Y45" i="4"/>
  <c r="Y42" i="4"/>
  <c r="Y40" i="4"/>
  <c r="Y38" i="4"/>
  <c r="Y35" i="4"/>
  <c r="Y32" i="4"/>
  <c r="Y29" i="4"/>
  <c r="Y27" i="4"/>
  <c r="Y25" i="4"/>
  <c r="Y22" i="4"/>
  <c r="Y19" i="4"/>
  <c r="Y16" i="4"/>
  <c r="T92" i="4"/>
  <c r="T90" i="4"/>
  <c r="T87" i="4"/>
  <c r="T84" i="4"/>
  <c r="T81" i="4"/>
  <c r="T79" i="4"/>
  <c r="T77" i="4"/>
  <c r="T74" i="4"/>
  <c r="T71" i="4"/>
  <c r="T68" i="4"/>
  <c r="T66" i="4"/>
  <c r="T64" i="4"/>
  <c r="T61" i="4"/>
  <c r="T58" i="4"/>
  <c r="T55" i="4"/>
  <c r="T53" i="4"/>
  <c r="T51" i="4"/>
  <c r="T48" i="4"/>
  <c r="T45" i="4"/>
  <c r="T42" i="4"/>
  <c r="T40" i="4"/>
  <c r="T38" i="4"/>
  <c r="T35" i="4"/>
  <c r="T32" i="4"/>
  <c r="T29" i="4"/>
  <c r="T27" i="4"/>
  <c r="T25" i="4"/>
  <c r="T22" i="4"/>
  <c r="T19" i="4"/>
  <c r="T16" i="4"/>
  <c r="O92" i="4"/>
  <c r="O90" i="4"/>
  <c r="O87" i="4"/>
  <c r="O84" i="4"/>
  <c r="O81" i="4"/>
  <c r="O79" i="4"/>
  <c r="O77" i="4"/>
  <c r="O74" i="4"/>
  <c r="O71" i="4"/>
  <c r="O68" i="4"/>
  <c r="O66" i="4"/>
  <c r="O64" i="4"/>
  <c r="O61" i="4"/>
  <c r="O58" i="4"/>
  <c r="O55" i="4"/>
  <c r="O53" i="4"/>
  <c r="O51" i="4"/>
  <c r="O48" i="4"/>
  <c r="O45" i="4"/>
  <c r="O42" i="4"/>
  <c r="O40" i="4"/>
  <c r="O38" i="4"/>
  <c r="O35" i="4"/>
  <c r="O32" i="4"/>
  <c r="O29" i="4"/>
  <c r="O27" i="4"/>
  <c r="O25" i="4"/>
  <c r="O22" i="4"/>
  <c r="O19" i="4"/>
  <c r="O16" i="4"/>
  <c r="J92" i="4"/>
  <c r="J90" i="4"/>
  <c r="J87" i="4"/>
  <c r="J84" i="4"/>
  <c r="J81" i="4"/>
  <c r="J79" i="4"/>
  <c r="J77" i="4"/>
  <c r="J74" i="4"/>
  <c r="J71" i="4"/>
  <c r="J68" i="4"/>
  <c r="J66" i="4"/>
  <c r="J64" i="4"/>
  <c r="J61" i="4"/>
  <c r="J58" i="4"/>
  <c r="J55" i="4"/>
  <c r="J53" i="4"/>
  <c r="J51" i="4"/>
  <c r="J48" i="4"/>
  <c r="J45" i="4"/>
  <c r="J42" i="4"/>
  <c r="J40" i="4"/>
  <c r="J38" i="4"/>
  <c r="J35" i="4"/>
  <c r="J32" i="4"/>
  <c r="J29" i="4"/>
  <c r="J27" i="4"/>
  <c r="J25" i="4"/>
  <c r="J22" i="4"/>
  <c r="J19" i="4"/>
  <c r="J16" i="4"/>
  <c r="E92" i="4"/>
  <c r="E90" i="4"/>
  <c r="E87" i="4"/>
  <c r="E84" i="4"/>
  <c r="E81" i="4"/>
  <c r="E79" i="4"/>
  <c r="E77" i="4"/>
  <c r="E74" i="4"/>
  <c r="E71" i="4"/>
  <c r="E68" i="4"/>
  <c r="E66" i="4"/>
  <c r="E64" i="4"/>
  <c r="E61" i="4"/>
  <c r="E58" i="4"/>
  <c r="E55" i="4"/>
  <c r="E53" i="4"/>
  <c r="E51" i="4"/>
  <c r="E48" i="4"/>
  <c r="E45" i="4"/>
  <c r="E42" i="4"/>
  <c r="E40" i="4"/>
  <c r="E38" i="4"/>
  <c r="E35" i="4"/>
  <c r="E32" i="4"/>
  <c r="E29" i="4"/>
  <c r="E27" i="4"/>
  <c r="E25" i="4"/>
  <c r="E22" i="4"/>
  <c r="E19" i="4"/>
  <c r="E16" i="4"/>
  <c r="E92" i="5"/>
  <c r="E90" i="5"/>
  <c r="E87" i="5"/>
  <c r="E84" i="5"/>
  <c r="E81" i="5"/>
  <c r="E79" i="5"/>
  <c r="E77" i="5"/>
  <c r="E74" i="5"/>
  <c r="E71" i="5"/>
  <c r="E68" i="5"/>
  <c r="E66" i="5"/>
  <c r="E64" i="5"/>
  <c r="E61" i="5"/>
  <c r="E58" i="5"/>
  <c r="E55" i="5"/>
  <c r="E53" i="5"/>
  <c r="E51" i="5"/>
  <c r="E48" i="5"/>
  <c r="E45" i="5"/>
  <c r="E42" i="5"/>
  <c r="E40" i="5"/>
  <c r="E38" i="5"/>
  <c r="E35" i="5"/>
  <c r="E32" i="5"/>
  <c r="E29" i="5"/>
  <c r="E27" i="5"/>
  <c r="E25" i="5"/>
  <c r="E22" i="5"/>
  <c r="E19" i="5"/>
  <c r="E16" i="5"/>
  <c r="D92" i="5"/>
  <c r="D90" i="5"/>
  <c r="D87" i="5"/>
  <c r="D84" i="5"/>
  <c r="D81" i="5"/>
  <c r="D79" i="5"/>
  <c r="D77" i="5"/>
  <c r="D74" i="5"/>
  <c r="D71" i="5"/>
  <c r="D68" i="5"/>
  <c r="D66" i="5"/>
  <c r="D64" i="5"/>
  <c r="D61" i="5"/>
  <c r="D58" i="5"/>
  <c r="D55" i="5"/>
  <c r="D53" i="5"/>
  <c r="D51" i="5"/>
  <c r="D48" i="5"/>
  <c r="D45" i="5"/>
  <c r="D42" i="5"/>
  <c r="D40" i="5"/>
  <c r="D38" i="5"/>
  <c r="D35" i="5"/>
  <c r="D32" i="5"/>
  <c r="D29" i="5"/>
  <c r="D27" i="5"/>
  <c r="D25" i="5"/>
  <c r="D22" i="5"/>
  <c r="D19" i="5"/>
  <c r="D16" i="5"/>
  <c r="AW92" i="5"/>
  <c r="AW90" i="5"/>
  <c r="AW87" i="5"/>
  <c r="AW84" i="5"/>
  <c r="AW81" i="5"/>
  <c r="AW79" i="5"/>
  <c r="AW77" i="5"/>
  <c r="AW74" i="5"/>
  <c r="AW71" i="5"/>
  <c r="AW68" i="5"/>
  <c r="AW66" i="5"/>
  <c r="AW64" i="5"/>
  <c r="AW61" i="5"/>
  <c r="AW58" i="5"/>
  <c r="AW55" i="5"/>
  <c r="AW53" i="5"/>
  <c r="AW51" i="5"/>
  <c r="AW48" i="5"/>
  <c r="AW45" i="5"/>
  <c r="AW42" i="5"/>
  <c r="AW40" i="5"/>
  <c r="AW38" i="5"/>
  <c r="AW35" i="5"/>
  <c r="AW32" i="5"/>
  <c r="AW29" i="5"/>
  <c r="AW27" i="5"/>
  <c r="AW25" i="5"/>
  <c r="AW22" i="5"/>
  <c r="AW19" i="5"/>
  <c r="AW16" i="5"/>
  <c r="AR92" i="5"/>
  <c r="AR90" i="5"/>
  <c r="AR87" i="5"/>
  <c r="AR84" i="5"/>
  <c r="AR81" i="5"/>
  <c r="AR79" i="5"/>
  <c r="AR77" i="5"/>
  <c r="AR74" i="5"/>
  <c r="AR71" i="5"/>
  <c r="AR68" i="5"/>
  <c r="AR66" i="5"/>
  <c r="AR64" i="5"/>
  <c r="AR61" i="5"/>
  <c r="AR58" i="5"/>
  <c r="AR55" i="5"/>
  <c r="AR53" i="5"/>
  <c r="AR51" i="5"/>
  <c r="AR48" i="5"/>
  <c r="AR45" i="5"/>
  <c r="AR42" i="5"/>
  <c r="AR40" i="5"/>
  <c r="AR38" i="5"/>
  <c r="AR35" i="5"/>
  <c r="AR32" i="5"/>
  <c r="AR29" i="5"/>
  <c r="AR27" i="5"/>
  <c r="AR25" i="5"/>
  <c r="AR22" i="5"/>
  <c r="AR19" i="5"/>
  <c r="AR16" i="5"/>
  <c r="AX92" i="5"/>
  <c r="AX90" i="5"/>
  <c r="AX87" i="5"/>
  <c r="AX84" i="5"/>
  <c r="AX81" i="5"/>
  <c r="AX79" i="5"/>
  <c r="AX77" i="5"/>
  <c r="AX74" i="5"/>
  <c r="AX71" i="5"/>
  <c r="AX68" i="5"/>
  <c r="AX66" i="5"/>
  <c r="AX61" i="5"/>
  <c r="AX58" i="5"/>
  <c r="AX55" i="5"/>
  <c r="AX53" i="5"/>
  <c r="AX51" i="5"/>
  <c r="AX48" i="5"/>
  <c r="AX45" i="5"/>
  <c r="AX42" i="5"/>
  <c r="AX40" i="5"/>
  <c r="AX38" i="5"/>
  <c r="AX35" i="5"/>
  <c r="AX32" i="5"/>
  <c r="AX29" i="5"/>
  <c r="AX27" i="5"/>
  <c r="AX25" i="5"/>
  <c r="AX22" i="5"/>
  <c r="AX19" i="5"/>
  <c r="AX16" i="5"/>
  <c r="AS92" i="5"/>
  <c r="AS90" i="5"/>
  <c r="AS87" i="5"/>
  <c r="AS84" i="5"/>
  <c r="AS81" i="5"/>
  <c r="AS79" i="5"/>
  <c r="AS77" i="5"/>
  <c r="AS74" i="5"/>
  <c r="AS71" i="5"/>
  <c r="AS68" i="5"/>
  <c r="AS66" i="5"/>
  <c r="AS64" i="5"/>
  <c r="AS61" i="5"/>
  <c r="AS58" i="5"/>
  <c r="AS55" i="5"/>
  <c r="AS53" i="5"/>
  <c r="AS51" i="5"/>
  <c r="AS48" i="5"/>
  <c r="AS45" i="5"/>
  <c r="AS42" i="5"/>
  <c r="AS40" i="5"/>
  <c r="AS38" i="5"/>
  <c r="AS35" i="5"/>
  <c r="AS32" i="5"/>
  <c r="AS29" i="5"/>
  <c r="AS27" i="5"/>
  <c r="AS25" i="5"/>
  <c r="AS22" i="5"/>
  <c r="AS19" i="5"/>
  <c r="AS16" i="5"/>
  <c r="AN92" i="5"/>
  <c r="AN90" i="5"/>
  <c r="AN87" i="5"/>
  <c r="AN84" i="5"/>
  <c r="AN81" i="5"/>
  <c r="AN79" i="5"/>
  <c r="AN77" i="5"/>
  <c r="AN74" i="5"/>
  <c r="AN71" i="5"/>
  <c r="AN68" i="5"/>
  <c r="AN66" i="5"/>
  <c r="AN64" i="5"/>
  <c r="AN61" i="5"/>
  <c r="AN58" i="5"/>
  <c r="AN55" i="5"/>
  <c r="AN53" i="5"/>
  <c r="AN51" i="5"/>
  <c r="AN48" i="5"/>
  <c r="AN45" i="5"/>
  <c r="AN42" i="5"/>
  <c r="AN40" i="5"/>
  <c r="AN38" i="5"/>
  <c r="AN35" i="5"/>
  <c r="AN32" i="5"/>
  <c r="AN29" i="5"/>
  <c r="AN27" i="5"/>
  <c r="AN25" i="5"/>
  <c r="AN22" i="5"/>
  <c r="AN19" i="5"/>
  <c r="AN16" i="5"/>
  <c r="AI92" i="5"/>
  <c r="AI90" i="5"/>
  <c r="AI87" i="5"/>
  <c r="AI84" i="5"/>
  <c r="AI81" i="5"/>
  <c r="AI79" i="5"/>
  <c r="AI77" i="5"/>
  <c r="AI74" i="5"/>
  <c r="AI71" i="5"/>
  <c r="AI68" i="5"/>
  <c r="AI66" i="5"/>
  <c r="AI64" i="5"/>
  <c r="AI61" i="5"/>
  <c r="AI58" i="5"/>
  <c r="AI55" i="5"/>
  <c r="AI53" i="5"/>
  <c r="AI51" i="5"/>
  <c r="AI48" i="5"/>
  <c r="AI45" i="5"/>
  <c r="AI42" i="5"/>
  <c r="AI40" i="5"/>
  <c r="AI38" i="5"/>
  <c r="AI35" i="5"/>
  <c r="AI32" i="5"/>
  <c r="AI29" i="5"/>
  <c r="AI27" i="5"/>
  <c r="AI25" i="5"/>
  <c r="AI22" i="5"/>
  <c r="AI19" i="5"/>
  <c r="AI16" i="5"/>
  <c r="AD92" i="5"/>
  <c r="AD90" i="5"/>
  <c r="AD87" i="5"/>
  <c r="AD84" i="5"/>
  <c r="AD81" i="5"/>
  <c r="AD79" i="5"/>
  <c r="AD77" i="5"/>
  <c r="AD74" i="5"/>
  <c r="AD71" i="5"/>
  <c r="AD68" i="5"/>
  <c r="AD66" i="5"/>
  <c r="AD64" i="5"/>
  <c r="AD61" i="5"/>
  <c r="AD58" i="5"/>
  <c r="AD55" i="5"/>
  <c r="AD53" i="5"/>
  <c r="AD51" i="5"/>
  <c r="AD48" i="5"/>
  <c r="AD45" i="5"/>
  <c r="AD42" i="5"/>
  <c r="AD40" i="5"/>
  <c r="AD38" i="5"/>
  <c r="AD35" i="5"/>
  <c r="AD32" i="5"/>
  <c r="AD29" i="5"/>
  <c r="AD27" i="5"/>
  <c r="AD25" i="5"/>
  <c r="AD22" i="5"/>
  <c r="AD19" i="5"/>
  <c r="AD16" i="5"/>
  <c r="Y92" i="5"/>
  <c r="Y90" i="5"/>
  <c r="Y87" i="5"/>
  <c r="Y84" i="5"/>
  <c r="Y81" i="5"/>
  <c r="Y79" i="5"/>
  <c r="Y77" i="5"/>
  <c r="Y74" i="5"/>
  <c r="Y71" i="5"/>
  <c r="Y68" i="5"/>
  <c r="Y66" i="5"/>
  <c r="Y64" i="5"/>
  <c r="Y61" i="5"/>
  <c r="Y58" i="5"/>
  <c r="Y55" i="5"/>
  <c r="Y53" i="5"/>
  <c r="Y51" i="5"/>
  <c r="Y48" i="5"/>
  <c r="Y45" i="5"/>
  <c r="Y42" i="5"/>
  <c r="Y40" i="5"/>
  <c r="Y38" i="5"/>
  <c r="Y35" i="5"/>
  <c r="Y32" i="5"/>
  <c r="Y29" i="5"/>
  <c r="Y27" i="5"/>
  <c r="Y25" i="5"/>
  <c r="Y22" i="5"/>
  <c r="Y19" i="5"/>
  <c r="Y16" i="5"/>
  <c r="T92" i="5"/>
  <c r="T90" i="5"/>
  <c r="T87" i="5"/>
  <c r="T84" i="5"/>
  <c r="T81" i="5"/>
  <c r="T79" i="5"/>
  <c r="T77" i="5"/>
  <c r="T74" i="5"/>
  <c r="T71" i="5"/>
  <c r="T68" i="5"/>
  <c r="T66" i="5"/>
  <c r="T64" i="5"/>
  <c r="T61" i="5"/>
  <c r="T58" i="5"/>
  <c r="T55" i="5"/>
  <c r="T53" i="5"/>
  <c r="T51" i="5"/>
  <c r="T48" i="5"/>
  <c r="T45" i="5"/>
  <c r="T42" i="5"/>
  <c r="T40" i="5"/>
  <c r="T38" i="5"/>
  <c r="T35" i="5"/>
  <c r="T32" i="5"/>
  <c r="T29" i="5"/>
  <c r="T27" i="5"/>
  <c r="T25" i="5"/>
  <c r="T22" i="5"/>
  <c r="T19" i="5"/>
  <c r="T16" i="5"/>
  <c r="O92" i="5"/>
  <c r="O90" i="5"/>
  <c r="O87" i="5"/>
  <c r="O84" i="5"/>
  <c r="O81" i="5"/>
  <c r="O79" i="5"/>
  <c r="O77" i="5"/>
  <c r="O74" i="5"/>
  <c r="O71" i="5"/>
  <c r="O68" i="5"/>
  <c r="O66" i="5"/>
  <c r="O64" i="5"/>
  <c r="O61" i="5"/>
  <c r="O58" i="5"/>
  <c r="O55" i="5"/>
  <c r="O53" i="5"/>
  <c r="O51" i="5"/>
  <c r="O48" i="5"/>
  <c r="O45" i="5"/>
  <c r="O42" i="5"/>
  <c r="O40" i="5"/>
  <c r="O38" i="5"/>
  <c r="O35" i="5"/>
  <c r="O32" i="5"/>
  <c r="O29" i="5"/>
  <c r="O27" i="5"/>
  <c r="O25" i="5"/>
  <c r="O22" i="5"/>
  <c r="O19" i="5"/>
  <c r="O16" i="5"/>
  <c r="J92" i="5"/>
  <c r="J90" i="5"/>
  <c r="J87" i="5"/>
  <c r="J84" i="5"/>
  <c r="J81" i="5"/>
  <c r="J79" i="5"/>
  <c r="J77" i="5"/>
  <c r="J74" i="5"/>
  <c r="J71" i="5"/>
  <c r="J68" i="5"/>
  <c r="J66" i="5"/>
  <c r="J64" i="5"/>
  <c r="J61" i="5"/>
  <c r="J58" i="5"/>
  <c r="J55" i="5"/>
  <c r="J53" i="5"/>
  <c r="J51" i="5"/>
  <c r="J48" i="5"/>
  <c r="J45" i="5"/>
  <c r="J42" i="5"/>
  <c r="J40" i="5"/>
  <c r="J38" i="5"/>
  <c r="J35" i="5"/>
  <c r="J32" i="5"/>
  <c r="J29" i="5"/>
  <c r="J27" i="5"/>
  <c r="J25" i="5"/>
  <c r="J22" i="5"/>
  <c r="J19" i="5"/>
  <c r="J16" i="5"/>
  <c r="AM92" i="5"/>
  <c r="AM90" i="5"/>
  <c r="AM87" i="5"/>
  <c r="AM84" i="5"/>
  <c r="AM81" i="5"/>
  <c r="AM79" i="5"/>
  <c r="AM77" i="5"/>
  <c r="AM74" i="5"/>
  <c r="AM71" i="5"/>
  <c r="AM68" i="5"/>
  <c r="AM66" i="5"/>
  <c r="AM64" i="5"/>
  <c r="AM61" i="5"/>
  <c r="AM58" i="5"/>
  <c r="AM55" i="5"/>
  <c r="AM53" i="5"/>
  <c r="AM51" i="5"/>
  <c r="AM48" i="5"/>
  <c r="AM45" i="5"/>
  <c r="AM42" i="5"/>
  <c r="AM40" i="5"/>
  <c r="AM38" i="5"/>
  <c r="AM35" i="5"/>
  <c r="AM32" i="5"/>
  <c r="AM29" i="5"/>
  <c r="AM27" i="5"/>
  <c r="AM25" i="5"/>
  <c r="AM22" i="5"/>
  <c r="AM19" i="5"/>
  <c r="AM16" i="5"/>
  <c r="AH92" i="5"/>
  <c r="AH90" i="5"/>
  <c r="AH87" i="5"/>
  <c r="AH84" i="5"/>
  <c r="AH81" i="5"/>
  <c r="AH79" i="5"/>
  <c r="AH77" i="5"/>
  <c r="AH74" i="5"/>
  <c r="AH71" i="5"/>
  <c r="AH68" i="5"/>
  <c r="AH66" i="5"/>
  <c r="AH64" i="5"/>
  <c r="AH61" i="5"/>
  <c r="AH58" i="5"/>
  <c r="AH55" i="5"/>
  <c r="AH53" i="5"/>
  <c r="AH51" i="5"/>
  <c r="AH48" i="5"/>
  <c r="AH45" i="5"/>
  <c r="AH42" i="5"/>
  <c r="AH40" i="5"/>
  <c r="AH38" i="5"/>
  <c r="AH35" i="5"/>
  <c r="AH32" i="5"/>
  <c r="AH29" i="5"/>
  <c r="AH27" i="5"/>
  <c r="AH25" i="5"/>
  <c r="AH22" i="5"/>
  <c r="AH19" i="5"/>
  <c r="AH16" i="5"/>
  <c r="AC92" i="5"/>
  <c r="AC90" i="5"/>
  <c r="AC87" i="5"/>
  <c r="AC84" i="5"/>
  <c r="AC81" i="5"/>
  <c r="AC79" i="5"/>
  <c r="AC77" i="5"/>
  <c r="AC74" i="5"/>
  <c r="AC71" i="5"/>
  <c r="AC68" i="5"/>
  <c r="AC66" i="5"/>
  <c r="AC64" i="5"/>
  <c r="AC61" i="5"/>
  <c r="AC58" i="5"/>
  <c r="AC55" i="5"/>
  <c r="AC53" i="5"/>
  <c r="AC51" i="5"/>
  <c r="AC48" i="5"/>
  <c r="AC45" i="5"/>
  <c r="AC42" i="5"/>
  <c r="AC40" i="5"/>
  <c r="AC38" i="5"/>
  <c r="AC35" i="5"/>
  <c r="AC32" i="5"/>
  <c r="AC29" i="5"/>
  <c r="AC27" i="5"/>
  <c r="AC25" i="5"/>
  <c r="AC22" i="5"/>
  <c r="AC19" i="5"/>
  <c r="AC16" i="5"/>
  <c r="X92" i="5"/>
  <c r="X90" i="5"/>
  <c r="X87" i="5"/>
  <c r="X84" i="5"/>
  <c r="X81" i="5"/>
  <c r="X79" i="5"/>
  <c r="X77" i="5"/>
  <c r="X74" i="5"/>
  <c r="X71" i="5"/>
  <c r="X68" i="5"/>
  <c r="X66" i="5"/>
  <c r="X64" i="5"/>
  <c r="X61" i="5"/>
  <c r="X58" i="5"/>
  <c r="X55" i="5"/>
  <c r="X53" i="5"/>
  <c r="X51" i="5"/>
  <c r="X48" i="5"/>
  <c r="X45" i="5"/>
  <c r="X42" i="5"/>
  <c r="X40" i="5"/>
  <c r="X38" i="5"/>
  <c r="X35" i="5"/>
  <c r="X32" i="5"/>
  <c r="X29" i="5"/>
  <c r="X27" i="5"/>
  <c r="X25" i="5"/>
  <c r="X22" i="5"/>
  <c r="X19" i="5"/>
  <c r="X16" i="5"/>
  <c r="S92" i="5"/>
  <c r="S90" i="5"/>
  <c r="S87" i="5"/>
  <c r="S84" i="5"/>
  <c r="S81" i="5"/>
  <c r="S79" i="5"/>
  <c r="S77" i="5"/>
  <c r="S74" i="5"/>
  <c r="S71" i="5"/>
  <c r="S68" i="5"/>
  <c r="S66" i="5"/>
  <c r="S64" i="5"/>
  <c r="S61" i="5"/>
  <c r="S58" i="5"/>
  <c r="S55" i="5"/>
  <c r="S53" i="5"/>
  <c r="S51" i="5"/>
  <c r="S48" i="5"/>
  <c r="S45" i="5"/>
  <c r="S42" i="5"/>
  <c r="S40" i="5"/>
  <c r="S38" i="5"/>
  <c r="S35" i="5"/>
  <c r="S32" i="5"/>
  <c r="S29" i="5"/>
  <c r="S27" i="5"/>
  <c r="S25" i="5"/>
  <c r="S22" i="5"/>
  <c r="S19" i="5"/>
  <c r="S16" i="5"/>
  <c r="N92" i="5"/>
  <c r="N90" i="5"/>
  <c r="N87" i="5"/>
  <c r="N84" i="5"/>
  <c r="N81" i="5"/>
  <c r="N79" i="5"/>
  <c r="N77" i="5"/>
  <c r="N74" i="5"/>
  <c r="N71" i="5"/>
  <c r="N68" i="5"/>
  <c r="N66" i="5"/>
  <c r="N64" i="5"/>
  <c r="N61" i="5"/>
  <c r="N58" i="5"/>
  <c r="N55" i="5"/>
  <c r="N53" i="5"/>
  <c r="N51" i="5"/>
  <c r="N48" i="5"/>
  <c r="N45" i="5"/>
  <c r="N42" i="5"/>
  <c r="N40" i="5"/>
  <c r="N38" i="5"/>
  <c r="N35" i="5"/>
  <c r="N32" i="5"/>
  <c r="N29" i="5"/>
  <c r="N27" i="5"/>
  <c r="N25" i="5"/>
  <c r="N22" i="5"/>
  <c r="N19" i="5"/>
  <c r="N16" i="5"/>
  <c r="I92" i="5"/>
  <c r="I90" i="5"/>
  <c r="I87" i="5"/>
  <c r="I84" i="5"/>
  <c r="I81" i="5"/>
  <c r="I79" i="5"/>
  <c r="I77" i="5"/>
  <c r="I74" i="5"/>
  <c r="I71" i="5"/>
  <c r="I68" i="5"/>
  <c r="I66" i="5"/>
  <c r="I64" i="5"/>
  <c r="I61" i="5"/>
  <c r="I58" i="5"/>
  <c r="I55" i="5"/>
  <c r="I53" i="5"/>
  <c r="I51" i="5"/>
  <c r="I48" i="5"/>
  <c r="I45" i="5"/>
  <c r="I42" i="5"/>
  <c r="I40" i="5"/>
  <c r="I38" i="5"/>
  <c r="I35" i="5"/>
  <c r="I32" i="5"/>
  <c r="I29" i="5"/>
  <c r="I27" i="5"/>
  <c r="I25" i="5"/>
  <c r="I22" i="5"/>
  <c r="I19" i="5"/>
  <c r="I16" i="5"/>
</calcChain>
</file>

<file path=xl/sharedStrings.xml><?xml version="1.0" encoding="utf-8"?>
<sst xmlns="http://schemas.openxmlformats.org/spreadsheetml/2006/main" count="4405" uniqueCount="574">
  <si>
    <t>STD3_2</t>
  </si>
  <si>
    <t>Accuracy</t>
  </si>
  <si>
    <t>MH_No_Lac_8_2.D</t>
  </si>
  <si>
    <t>DoubleBlank</t>
  </si>
  <si>
    <t>ME_6_0_5_2.D</t>
  </si>
  <si>
    <t>ME_6_5_5_3.D</t>
  </si>
  <si>
    <t>Water4.D</t>
  </si>
  <si>
    <t>MH_5_5_6_1</t>
  </si>
  <si>
    <t>AC_STD2_2</t>
  </si>
  <si>
    <t>Butanoic acid Results</t>
  </si>
  <si>
    <t>Water5.D</t>
  </si>
  <si>
    <t>ME_No_Lac_7_1.D</t>
  </si>
  <si>
    <t>STD5_2</t>
  </si>
  <si>
    <t>MH_6_0_4_3</t>
  </si>
  <si>
    <t>ME_6_0_8_2</t>
  </si>
  <si>
    <t>Water23.D</t>
  </si>
  <si>
    <t>Water21.D</t>
  </si>
  <si>
    <t>RT</t>
  </si>
  <si>
    <t>MH_6_0_4_1</t>
  </si>
  <si>
    <t>STD2</t>
  </si>
  <si>
    <t>ME_No_Lac_5_1</t>
  </si>
  <si>
    <t>ME_6_0_6_3.D</t>
  </si>
  <si>
    <t>STD1</t>
  </si>
  <si>
    <t>MH_6_5_7_2</t>
  </si>
  <si>
    <t>Heptanoic acid Results</t>
  </si>
  <si>
    <t>Water28.D</t>
  </si>
  <si>
    <t>MH_6_0_6_2</t>
  </si>
  <si>
    <t>Water7.D</t>
  </si>
  <si>
    <t>MH_5_5_7_1.D</t>
  </si>
  <si>
    <t>MH_6_0_8_2.D</t>
  </si>
  <si>
    <t>MH_Neg_8_2</t>
  </si>
  <si>
    <t>STD5</t>
  </si>
  <si>
    <t>STD3_2.D</t>
  </si>
  <si>
    <t>MH_5_5_5_2</t>
  </si>
  <si>
    <t>Water24.D</t>
  </si>
  <si>
    <t>ME_6_0_8_2.D</t>
  </si>
  <si>
    <t>MH_6_5_6_1.D</t>
  </si>
  <si>
    <t>ME_5_5_3_3</t>
  </si>
  <si>
    <t>MH_Neg_4_2.D</t>
  </si>
  <si>
    <t>MH_5_5_7_1</t>
  </si>
  <si>
    <t>AC_STD8.D</t>
  </si>
  <si>
    <t>ME_Neg_5_1</t>
  </si>
  <si>
    <t>MH_Neg_8_1</t>
  </si>
  <si>
    <t>ME_Neg_8_2.D</t>
  </si>
  <si>
    <t>Blank</t>
  </si>
  <si>
    <t>MH_No_Lac_4_2.D</t>
  </si>
  <si>
    <t>ME_No_Lac_3_1</t>
  </si>
  <si>
    <t>AC_STD4.D</t>
  </si>
  <si>
    <t>ME_6_5_5_1</t>
  </si>
  <si>
    <t>AC_STD6</t>
  </si>
  <si>
    <t>ME_6_0_6_1.D</t>
  </si>
  <si>
    <t>MH_No_Lac_4_1.D</t>
  </si>
  <si>
    <t>ME_No_Lac_7_1</t>
  </si>
  <si>
    <t>Water40.D</t>
  </si>
  <si>
    <t>ME_6_5_8_1.D</t>
  </si>
  <si>
    <t>ME_No_Lac_6_2.D</t>
  </si>
  <si>
    <t>Water2.D</t>
  </si>
  <si>
    <t>MH_6_5_4_3.D</t>
  </si>
  <si>
    <t>Water30.D</t>
  </si>
  <si>
    <t>MH_Neg_6_2</t>
  </si>
  <si>
    <t>MH_Neg_8_2.D</t>
  </si>
  <si>
    <t>AC_STD5_2.D</t>
  </si>
  <si>
    <t>ME_Neg_5_2.D</t>
  </si>
  <si>
    <t>MH_6_5_8_2.D</t>
  </si>
  <si>
    <t>S/N</t>
  </si>
  <si>
    <t>ME_No_Lac_5_2.D</t>
  </si>
  <si>
    <t>ME_5_5_6_1</t>
  </si>
  <si>
    <t>ME_No_Lac_4_2.D</t>
  </si>
  <si>
    <t>MH_5_5_6_3.D</t>
  </si>
  <si>
    <t>MH_No_Lac_4_1</t>
  </si>
  <si>
    <t>Final Conc.</t>
  </si>
  <si>
    <t>Water15.D</t>
  </si>
  <si>
    <t>ME_6_5_8_2.D</t>
  </si>
  <si>
    <t>ME_6_5_4_3.D</t>
  </si>
  <si>
    <t>Pentanoic acid, 4-methyl- Results</t>
  </si>
  <si>
    <t>ME_6_5_8_2</t>
  </si>
  <si>
    <t>ME_6_5_6_2.D</t>
  </si>
  <si>
    <t>MH_6_5_5_1</t>
  </si>
  <si>
    <t>ME_5_5_5_1.D</t>
  </si>
  <si>
    <t>MH_6_0_3_2</t>
  </si>
  <si>
    <t>MH_Neg_5_1.D</t>
  </si>
  <si>
    <t>MH_Neg_6_1.D</t>
  </si>
  <si>
    <t>2</t>
  </si>
  <si>
    <t>STD4_2</t>
  </si>
  <si>
    <t>MH_6_0_8_1.D</t>
  </si>
  <si>
    <t>MH_6_0_3_1.D</t>
  </si>
  <si>
    <t>MH_5_5_6_1.D</t>
  </si>
  <si>
    <t>ME_5_5_7_3</t>
  </si>
  <si>
    <t>MH_6_0_5_2</t>
  </si>
  <si>
    <t>Sample</t>
  </si>
  <si>
    <t>Level</t>
  </si>
  <si>
    <t>MH_6_0_5_1.D</t>
  </si>
  <si>
    <t>AC_STD5_2</t>
  </si>
  <si>
    <t>ME_6_5_5_2.D</t>
  </si>
  <si>
    <t>QC</t>
  </si>
  <si>
    <t>MH_5_5_5_1</t>
  </si>
  <si>
    <t>MH_5_5_8_1.D</t>
  </si>
  <si>
    <t>MH_6_0_7_1.D</t>
  </si>
  <si>
    <t>ME_6_5_5_1.D</t>
  </si>
  <si>
    <t>MH_5_5_3_2.D</t>
  </si>
  <si>
    <t>Water11.D</t>
  </si>
  <si>
    <t>STD2_2</t>
  </si>
  <si>
    <t>ME_6_0_3_2.D</t>
  </si>
  <si>
    <t>MH_6_0_6_3</t>
  </si>
  <si>
    <t>MH_5_5_8_2</t>
  </si>
  <si>
    <t>ME_No_Lac_8_1</t>
  </si>
  <si>
    <t>Butanoic acid, 3-methyl- Results</t>
  </si>
  <si>
    <t>STD5.D</t>
  </si>
  <si>
    <t>ME_6_0_6_1</t>
  </si>
  <si>
    <t>MatrixSpikeDup</t>
  </si>
  <si>
    <t>ME_6_0_7_2</t>
  </si>
  <si>
    <t>ME_6_0_5_3_edit.D</t>
  </si>
  <si>
    <t>Water31.D</t>
  </si>
  <si>
    <t>ME_6_0_8_3</t>
  </si>
  <si>
    <t>MH_6_5_3_3</t>
  </si>
  <si>
    <t>Water26.D</t>
  </si>
  <si>
    <t>MH_6_5_5_1.D</t>
  </si>
  <si>
    <t>MH_6_5_6_3.D</t>
  </si>
  <si>
    <t>MH_No_Lac_8_1.D</t>
  </si>
  <si>
    <t>ME_Neg_8_2</t>
  </si>
  <si>
    <t>ME_5_5_4_3.D</t>
  </si>
  <si>
    <t>ME_No_Lac_6_2</t>
  </si>
  <si>
    <t>AC_STD2_2.D</t>
  </si>
  <si>
    <t>AC_STD3_2.D</t>
  </si>
  <si>
    <t>Water3.D</t>
  </si>
  <si>
    <t>MH_No_Lac_7_1.D</t>
  </si>
  <si>
    <t>AC_STD4_2.D</t>
  </si>
  <si>
    <t>ME_6_5_5_2</t>
  </si>
  <si>
    <t>MH_5_5_7_2.D</t>
  </si>
  <si>
    <t>MH_6_5_8_2</t>
  </si>
  <si>
    <t>ME_6_5_3_1.D</t>
  </si>
  <si>
    <t>ME_5_5_7_1</t>
  </si>
  <si>
    <t>STD2_2.D</t>
  </si>
  <si>
    <t>MH_5_5_3_1.D</t>
  </si>
  <si>
    <t>MH_5_5_4_2.D</t>
  </si>
  <si>
    <t>MH_5_5_5_3</t>
  </si>
  <si>
    <t>MH_6_5_8_3.D</t>
  </si>
  <si>
    <t>MH_5_5_4_2</t>
  </si>
  <si>
    <t>MH_6_5_4_2.D</t>
  </si>
  <si>
    <t>Water1.D</t>
  </si>
  <si>
    <t>AC_STD7</t>
  </si>
  <si>
    <t>MH_No_Lac_4_2</t>
  </si>
  <si>
    <t>MH_6_5_4_2</t>
  </si>
  <si>
    <t>ME_6_5_6_3.D</t>
  </si>
  <si>
    <t>ME_6_5_6_1</t>
  </si>
  <si>
    <t>ME_6_0_8_3.D</t>
  </si>
  <si>
    <t>ME_6_5_5_3</t>
  </si>
  <si>
    <t>MH_5_5_6_2</t>
  </si>
  <si>
    <t>ME_No_Lac_5_1.D</t>
  </si>
  <si>
    <t>MH_Neg_4_1.D</t>
  </si>
  <si>
    <t>ME_6_5_6_3</t>
  </si>
  <si>
    <t>ME_No_Lac_6_1.D</t>
  </si>
  <si>
    <t>ME_No_Lac_5_2</t>
  </si>
  <si>
    <t>MH_5_5_3_3.D</t>
  </si>
  <si>
    <t>Cal</t>
  </si>
  <si>
    <t>AC_STD2.D</t>
  </si>
  <si>
    <t>Water</t>
  </si>
  <si>
    <t>ME_5_5_4_1.D</t>
  </si>
  <si>
    <t>ME_No_Lac_4_1.D</t>
  </si>
  <si>
    <t>ME_5_5_5_2</t>
  </si>
  <si>
    <t>ME_Neg_7_1</t>
  </si>
  <si>
    <t>ME_5_5_8_1</t>
  </si>
  <si>
    <t>ME_5_5_8_1.D</t>
  </si>
  <si>
    <t>ME_5_5_6_2.D</t>
  </si>
  <si>
    <t>MH_5_5_5_2.D</t>
  </si>
  <si>
    <t>MH_No_Lac_6_1.D</t>
  </si>
  <si>
    <t>ME_6_0_3_3</t>
  </si>
  <si>
    <t>ME_Neg_4_1</t>
  </si>
  <si>
    <t>MH_Neg_6_2.D</t>
  </si>
  <si>
    <t>MH_No_Lac_8_1</t>
  </si>
  <si>
    <t>MH_Neg_7_2.D</t>
  </si>
  <si>
    <t>MH_6_0_5_3.D</t>
  </si>
  <si>
    <t>MH_6_5_7_1</t>
  </si>
  <si>
    <t>ME_6_5_4_1.D</t>
  </si>
  <si>
    <t>MH_6_0_6_1.D</t>
  </si>
  <si>
    <t>MatrixSpike</t>
  </si>
  <si>
    <t>Data File</t>
  </si>
  <si>
    <t>MH_6_5_3_1.D</t>
  </si>
  <si>
    <t>MH_6_5_5_3.D</t>
  </si>
  <si>
    <t>AC_STD8_2.D</t>
  </si>
  <si>
    <t>MH_6_0_3_3.D</t>
  </si>
  <si>
    <t>ME_6_0_6_2.D</t>
  </si>
  <si>
    <t>ME_6_5_3_1</t>
  </si>
  <si>
    <t>ME_5_5_4_2</t>
  </si>
  <si>
    <t>MH_6_0_7_1</t>
  </si>
  <si>
    <t>ME_Neg_6_2</t>
  </si>
  <si>
    <t>AC_STD8_2</t>
  </si>
  <si>
    <t>ME_5_5_6_1.D</t>
  </si>
  <si>
    <t>ME_5_5_8_2</t>
  </si>
  <si>
    <t>MH_6_5_6_3</t>
  </si>
  <si>
    <t>MH_5_5_5_3.D</t>
  </si>
  <si>
    <t>MH_Neg_8_1.D</t>
  </si>
  <si>
    <t>ME_Neg_7_2.D</t>
  </si>
  <si>
    <t>3</t>
  </si>
  <si>
    <t>ME_6_0_5_1</t>
  </si>
  <si>
    <t>ME_No_Lac_3_2.D</t>
  </si>
  <si>
    <t>STD1_2.D</t>
  </si>
  <si>
    <t>MH_5_5_7_2</t>
  </si>
  <si>
    <t>ME_6_5_4_2.D</t>
  </si>
  <si>
    <t>MH_Neg_3_1</t>
  </si>
  <si>
    <t>Name</t>
  </si>
  <si>
    <t>MH_5_5_3_1</t>
  </si>
  <si>
    <t>AC_STD4</t>
  </si>
  <si>
    <t>MH_6_0_8_1</t>
  </si>
  <si>
    <t>AC_STD8</t>
  </si>
  <si>
    <t>ME_Neg_5_2</t>
  </si>
  <si>
    <t>MH_6_0_5_2.D</t>
  </si>
  <si>
    <t>ME_Neg_6_1.D</t>
  </si>
  <si>
    <t>ME_6_5_7_1.D</t>
  </si>
  <si>
    <t>MH_6_0_4_2.D</t>
  </si>
  <si>
    <t>STD4_2.D</t>
  </si>
  <si>
    <t>Type</t>
  </si>
  <si>
    <t>Propanoic acid Results</t>
  </si>
  <si>
    <t>STD4</t>
  </si>
  <si>
    <t>AC_STD5.D</t>
  </si>
  <si>
    <t>ME_Neg_8_1</t>
  </si>
  <si>
    <t>ME_Neg_6_1</t>
  </si>
  <si>
    <t>ME_6_0_3_2</t>
  </si>
  <si>
    <t>MH_6_0_7_2.D</t>
  </si>
  <si>
    <t>ME_5_5_7_2.D</t>
  </si>
  <si>
    <t>ME_No_Lac_8_1.D</t>
  </si>
  <si>
    <t>Acq. Date-Time</t>
  </si>
  <si>
    <t>ME_5_5_3_1.D</t>
  </si>
  <si>
    <t>ME_6_0_3_1</t>
  </si>
  <si>
    <t>ME_6_5_3_3.D</t>
  </si>
  <si>
    <t>Water10.D</t>
  </si>
  <si>
    <t>MH_6_5_3_2.D</t>
  </si>
  <si>
    <t>ME_6_0_4_1.D</t>
  </si>
  <si>
    <t>ME_6_5_4_1</t>
  </si>
  <si>
    <t>MH_6_5_4_1.D</t>
  </si>
  <si>
    <t>MH_No_Lac_6_2</t>
  </si>
  <si>
    <t>MH_Neg_3_2.D</t>
  </si>
  <si>
    <t>Area</t>
  </si>
  <si>
    <t>MH_6_5_6_2</t>
  </si>
  <si>
    <t>MH_Neg_7_1.D</t>
  </si>
  <si>
    <t>Water32.D</t>
  </si>
  <si>
    <t>ME_6_0_6_3</t>
  </si>
  <si>
    <t>AC_STD6.D</t>
  </si>
  <si>
    <t>Water9.D</t>
  </si>
  <si>
    <t>MH_5_5_4_1.D</t>
  </si>
  <si>
    <t>Water12.D</t>
  </si>
  <si>
    <t>ME_6_0_8_1.D</t>
  </si>
  <si>
    <t>MH_6_5_7_2.D</t>
  </si>
  <si>
    <t>ME_6_0_5_1.D</t>
  </si>
  <si>
    <t>MH_5_5_8_2.D</t>
  </si>
  <si>
    <t>MH_6_0_8_3</t>
  </si>
  <si>
    <t>Water16.D</t>
  </si>
  <si>
    <t>ME_6_0_7_3</t>
  </si>
  <si>
    <t>MH_6_0_4_1.D</t>
  </si>
  <si>
    <t>ME_Neg_3_1</t>
  </si>
  <si>
    <t>ME_6_5_8_3.D</t>
  </si>
  <si>
    <t>MH_No_Lac_5_2</t>
  </si>
  <si>
    <t>Water35.D</t>
  </si>
  <si>
    <t>MH_5_5_4_1</t>
  </si>
  <si>
    <t>MH_6_5_6_2.D</t>
  </si>
  <si>
    <t>ME_Neg_5_1.D</t>
  </si>
  <si>
    <t>STD2.D</t>
  </si>
  <si>
    <t>AC_STD1_2</t>
  </si>
  <si>
    <t>MH_Neg_7_1</t>
  </si>
  <si>
    <t>MH_No_Lac_7_1</t>
  </si>
  <si>
    <t>ME_No_Lac_7_2.D</t>
  </si>
  <si>
    <t>ME_Neg_4_1.D</t>
  </si>
  <si>
    <t>AC_STD3_2</t>
  </si>
  <si>
    <t>STD3.D</t>
  </si>
  <si>
    <t>MH_6_5_8_1.D</t>
  </si>
  <si>
    <t>MH_6_0_3_2.D</t>
  </si>
  <si>
    <t>ME_6_0_4_2</t>
  </si>
  <si>
    <t>MH_No_Lac_5_1</t>
  </si>
  <si>
    <t>AC_STD7_2.D</t>
  </si>
  <si>
    <t>ME_5_5_5_3</t>
  </si>
  <si>
    <t>ME_Neg_4_2</t>
  </si>
  <si>
    <t>STD4.D</t>
  </si>
  <si>
    <t>ME_5_5_3_2</t>
  </si>
  <si>
    <t>MH_6_5_3_3.D</t>
  </si>
  <si>
    <t>ME_6_5_4_3</t>
  </si>
  <si>
    <t>Water36.D</t>
  </si>
  <si>
    <t>Water20.D</t>
  </si>
  <si>
    <t>MH_No_Lac_5_1.D</t>
  </si>
  <si>
    <t>MH_6_0_6_2.D</t>
  </si>
  <si>
    <t>MH_6_0_8_2</t>
  </si>
  <si>
    <t>ME_6_0_4_3</t>
  </si>
  <si>
    <t>Acetic acid Results</t>
  </si>
  <si>
    <t>ME_6_0_8_1</t>
  </si>
  <si>
    <t>ME_6_0_6_2</t>
  </si>
  <si>
    <t>ME_5_5_7_3.D</t>
  </si>
  <si>
    <t>AC_STD7.D</t>
  </si>
  <si>
    <t>Water34.D</t>
  </si>
  <si>
    <t>STD1_2</t>
  </si>
  <si>
    <t>ME_6_0_4_3.D</t>
  </si>
  <si>
    <t>ResponseCheck</t>
  </si>
  <si>
    <t>MH_No_Lac_7_2.D</t>
  </si>
  <si>
    <t>ME_6_5_7_1</t>
  </si>
  <si>
    <t>ME_6_0_4_2.D</t>
  </si>
  <si>
    <t>1</t>
  </si>
  <si>
    <t>MH_Neg_5_2.D</t>
  </si>
  <si>
    <t>AC_STD7_2</t>
  </si>
  <si>
    <t>AC_STD1.D</t>
  </si>
  <si>
    <t>MH_6_5_5_2</t>
  </si>
  <si>
    <t>MH_6_0_5_1</t>
  </si>
  <si>
    <t>MH_5_5_5_1.D</t>
  </si>
  <si>
    <t>Water18.D</t>
  </si>
  <si>
    <t>ME_5_5_4_1</t>
  </si>
  <si>
    <t>ME_5_5_6_2</t>
  </si>
  <si>
    <t>Water22.D</t>
  </si>
  <si>
    <t>ME_5_5_4_2.D</t>
  </si>
  <si>
    <t>ME_5_5_8_3.D</t>
  </si>
  <si>
    <t>STD1.D</t>
  </si>
  <si>
    <t>MH_6_5_3_1</t>
  </si>
  <si>
    <t>MH_6_0_6_1</t>
  </si>
  <si>
    <t>ME_5_5_4_3</t>
  </si>
  <si>
    <t>ME_No_Lac_4_1</t>
  </si>
  <si>
    <t>ME_6_5_8_3</t>
  </si>
  <si>
    <t>MH_6_5_8_1</t>
  </si>
  <si>
    <t>MH_6_0_8_3.D</t>
  </si>
  <si>
    <t>ME_No_Lac_7_2</t>
  </si>
  <si>
    <t>MH_6_5_5_2.D</t>
  </si>
  <si>
    <t>ME_5_5_6_3.D</t>
  </si>
  <si>
    <t>STD3</t>
  </si>
  <si>
    <t>ME_5_5_3_2.D</t>
  </si>
  <si>
    <t>Pentanoic acid Results</t>
  </si>
  <si>
    <t>MH_6_0_6_3.D</t>
  </si>
  <si>
    <t>MH_6_5_7_3</t>
  </si>
  <si>
    <t>AC_STD3</t>
  </si>
  <si>
    <t>ME_No_Lac_8_2.D</t>
  </si>
  <si>
    <t>ME_5_5_8_3</t>
  </si>
  <si>
    <t>Water37.D</t>
  </si>
  <si>
    <t>MH_5_5_8_3.D</t>
  </si>
  <si>
    <t>Water13.D</t>
  </si>
  <si>
    <t>MH_No_Lac_3_2.D</t>
  </si>
  <si>
    <t>Water25.D</t>
  </si>
  <si>
    <t>MH_Neg_4_2</t>
  </si>
  <si>
    <t>ME_6_5_6_1.D</t>
  </si>
  <si>
    <t>MH_No_Lac_6_1</t>
  </si>
  <si>
    <t>MH_6_0_3_3</t>
  </si>
  <si>
    <t>ME_6_5_4_2</t>
  </si>
  <si>
    <t>MH_5_5_6_2.D</t>
  </si>
  <si>
    <t>MH_5_5_8_1</t>
  </si>
  <si>
    <t>ME_Neg_7_2</t>
  </si>
  <si>
    <t>MH_5_5_4_3.D</t>
  </si>
  <si>
    <t>ME_Neg_4_2.D</t>
  </si>
  <si>
    <t>MH_Neg_5_2</t>
  </si>
  <si>
    <t>ME_6_0_5_2</t>
  </si>
  <si>
    <t>STD5_2.D</t>
  </si>
  <si>
    <t>ME_6_0_3_3.D</t>
  </si>
  <si>
    <t>ME_6_0_7_2.D</t>
  </si>
  <si>
    <t>MH_6_5_7_1.D</t>
  </si>
  <si>
    <t>ME_5_5_6_3</t>
  </si>
  <si>
    <t>ME_No_Lac_3_2</t>
  </si>
  <si>
    <t>Water39.D</t>
  </si>
  <si>
    <t>Water33.D</t>
  </si>
  <si>
    <t>ME_Neg_3_2</t>
  </si>
  <si>
    <t>TuneCheck</t>
  </si>
  <si>
    <t>MH_6_5_3_2</t>
  </si>
  <si>
    <t>MH_6_0_3_1</t>
  </si>
  <si>
    <t>ME_6_5_3_2</t>
  </si>
  <si>
    <t>MH_6_5_4_3</t>
  </si>
  <si>
    <t>MH_No_Lac_3_1.D</t>
  </si>
  <si>
    <t>MH_No_Lac_3_1</t>
  </si>
  <si>
    <t>ME_5_5_5_1</t>
  </si>
  <si>
    <t>AC_STD5</t>
  </si>
  <si>
    <t>Hexanoic acid Results</t>
  </si>
  <si>
    <t>CC</t>
  </si>
  <si>
    <t>AC_STD1</t>
  </si>
  <si>
    <t>Propanoic acid, 2-methyl- Results</t>
  </si>
  <si>
    <t>Water41.D</t>
  </si>
  <si>
    <t>ME_6_0_7_1.D</t>
  </si>
  <si>
    <t>MH_5_5_3_2</t>
  </si>
  <si>
    <t>MH_6_0_4_3.D</t>
  </si>
  <si>
    <t/>
  </si>
  <si>
    <t>MH_Neg_3_2</t>
  </si>
  <si>
    <t>ME_6_5_7_2</t>
  </si>
  <si>
    <t>MH_No_Lac_7_2</t>
  </si>
  <si>
    <t>MH_Neg_5_1</t>
  </si>
  <si>
    <t>MH_Neg_7_2</t>
  </si>
  <si>
    <t>Water38.D</t>
  </si>
  <si>
    <t>ME_6_0_7_3.D</t>
  </si>
  <si>
    <t>Octanoic acid Results</t>
  </si>
  <si>
    <t>ME_No_Lac_4_2</t>
  </si>
  <si>
    <t>MH_5_5_7_3.D</t>
  </si>
  <si>
    <t>ME_5_5_7_1.D</t>
  </si>
  <si>
    <t>ME_6_0_3_1.D</t>
  </si>
  <si>
    <t>ME_Neg_3_1.D</t>
  </si>
  <si>
    <t>ME_No_Lac_6_1</t>
  </si>
  <si>
    <t>ME_6_0_5_3</t>
  </si>
  <si>
    <t>Water29.D</t>
  </si>
  <si>
    <t>Water14.D</t>
  </si>
  <si>
    <t>AC_STD6_2.D</t>
  </si>
  <si>
    <t>MH_6_5_7_3.D</t>
  </si>
  <si>
    <t>MH_No_Lac_5_2.D</t>
  </si>
  <si>
    <t>4</t>
  </si>
  <si>
    <t>MH_No_Lac_3_2</t>
  </si>
  <si>
    <t>MH_Neg_6_1</t>
  </si>
  <si>
    <t>MH_No_Lac_6_2.D</t>
  </si>
  <si>
    <t>ME_6_5_8_1</t>
  </si>
  <si>
    <t>ME_6_5_3_3</t>
  </si>
  <si>
    <t>AC_STD6_2</t>
  </si>
  <si>
    <t>ME_5_5_8_2.D</t>
  </si>
  <si>
    <t>ME_6_5_7_3.D</t>
  </si>
  <si>
    <t>ME_6_0_7_1</t>
  </si>
  <si>
    <t>AC_STD2</t>
  </si>
  <si>
    <t>MH_5_5_3_3</t>
  </si>
  <si>
    <t>ME_No_Lac_3_1.D</t>
  </si>
  <si>
    <t>ME_Neg_6_2.D</t>
  </si>
  <si>
    <t>Water6.D</t>
  </si>
  <si>
    <t>ME_6_5_6_2</t>
  </si>
  <si>
    <t>MH_Neg_3_1.D</t>
  </si>
  <si>
    <t>MH_6_0_5_3</t>
  </si>
  <si>
    <t>ME_5_5_3_3.D</t>
  </si>
  <si>
    <t>ME_Neg_3_2.D</t>
  </si>
  <si>
    <t>ME_5_5_5_3.D</t>
  </si>
  <si>
    <t>ME_No_Lac_8_2</t>
  </si>
  <si>
    <t>MH_Neg_4_1</t>
  </si>
  <si>
    <t>ME_6_5_3_2.D</t>
  </si>
  <si>
    <t>MatrixBlank</t>
  </si>
  <si>
    <t>MH_6_5_8_3</t>
  </si>
  <si>
    <t>AC_STD4_2</t>
  </si>
  <si>
    <t>MH_6_0_4_2</t>
  </si>
  <si>
    <t>Water8.D</t>
  </si>
  <si>
    <t>Water17.D</t>
  </si>
  <si>
    <t>ME_6_5_7_2.D</t>
  </si>
  <si>
    <t>5</t>
  </si>
  <si>
    <t>AC_STD1_2.D</t>
  </si>
  <si>
    <t>ME_5_5_3_1</t>
  </si>
  <si>
    <t>MH_5_5_8_3</t>
  </si>
  <si>
    <t>MH_5_5_7_3</t>
  </si>
  <si>
    <t>ME_5_5_5_2.D</t>
  </si>
  <si>
    <t>MH_6_0_7_3.D</t>
  </si>
  <si>
    <t>ME_5_5_7_2</t>
  </si>
  <si>
    <t>ME_6_0_4_1</t>
  </si>
  <si>
    <t>AC_STD3.D</t>
  </si>
  <si>
    <t>MH_6_5_6_1</t>
  </si>
  <si>
    <t>MH_6_0_7_3</t>
  </si>
  <si>
    <t>Water19.D</t>
  </si>
  <si>
    <t>MH_No_Lac_8_2</t>
  </si>
  <si>
    <t>MH_6_0_7_2</t>
  </si>
  <si>
    <t>MH_6_5_5_3</t>
  </si>
  <si>
    <t>Water27.D</t>
  </si>
  <si>
    <t>MH_5_5_6_3</t>
  </si>
  <si>
    <t>ME_Neg_8_1.D</t>
  </si>
  <si>
    <t>ME_6_5_7_3</t>
  </si>
  <si>
    <t>MH_5_5_4_3</t>
  </si>
  <si>
    <t>Water42.D</t>
  </si>
  <si>
    <t>MH_6_5_4_1</t>
  </si>
  <si>
    <t>ME_Neg_7_1.D</t>
  </si>
  <si>
    <t>Acetate</t>
  </si>
  <si>
    <t>Propionate</t>
  </si>
  <si>
    <t>2-Methyl-Propionate</t>
  </si>
  <si>
    <t>Butanoate</t>
  </si>
  <si>
    <t>3-Methyl-Butanoate</t>
  </si>
  <si>
    <t>Pentanoate</t>
  </si>
  <si>
    <t>4-Methyl-Pentanoate</t>
  </si>
  <si>
    <t>Hexanoate</t>
  </si>
  <si>
    <t>Heptanoate</t>
  </si>
  <si>
    <t>Octanoate</t>
  </si>
  <si>
    <t>Means</t>
  </si>
  <si>
    <t>Standard deviation</t>
  </si>
  <si>
    <t>Group</t>
  </si>
  <si>
    <t>Replicate</t>
  </si>
  <si>
    <t>Concentration</t>
  </si>
  <si>
    <t>No lactate</t>
  </si>
  <si>
    <t>Negative</t>
  </si>
  <si>
    <t>pH 6.5</t>
  </si>
  <si>
    <t>pH 5.5</t>
  </si>
  <si>
    <t>pH 6.5 2</t>
  </si>
  <si>
    <t>pH 5.5 2</t>
  </si>
  <si>
    <t>No lactate 2</t>
  </si>
  <si>
    <t>Negative 2</t>
  </si>
  <si>
    <t>pH 6.5 3</t>
  </si>
  <si>
    <t>pH 5.5 3</t>
  </si>
  <si>
    <t>No lactate 3</t>
  </si>
  <si>
    <t>Negative 3</t>
  </si>
  <si>
    <t>pH 6.5 4</t>
  </si>
  <si>
    <t>pH 5.5 4</t>
  </si>
  <si>
    <t>No lactate 4</t>
  </si>
  <si>
    <t>Negative 4</t>
  </si>
  <si>
    <t>pH 6.5 5</t>
  </si>
  <si>
    <t>pH 5.5 5</t>
  </si>
  <si>
    <t>pH 6.0 2</t>
  </si>
  <si>
    <t>pH 6.0 3</t>
  </si>
  <si>
    <t>pH 6.0 4</t>
  </si>
  <si>
    <t>pH 6.0 5</t>
  </si>
  <si>
    <t>pH 6.0</t>
  </si>
  <si>
    <t>No lactate 5</t>
  </si>
  <si>
    <t>Negative 5</t>
  </si>
  <si>
    <t>pH 6.5 6</t>
  </si>
  <si>
    <t>pH 6.0 6</t>
  </si>
  <si>
    <t>pH 5.5 6</t>
  </si>
  <si>
    <t>No lactate 6</t>
  </si>
  <si>
    <t>Negative 6</t>
  </si>
  <si>
    <t>pH 6.5 7</t>
  </si>
  <si>
    <t>pH 6.0 7</t>
  </si>
  <si>
    <t>pH 5.5 7</t>
  </si>
  <si>
    <t>No lactate 7</t>
  </si>
  <si>
    <t>Negative 7</t>
  </si>
  <si>
    <t>Acetic acid Method</t>
  </si>
  <si>
    <t>Qualifier (43.1 -&gt; 42.1) Results</t>
  </si>
  <si>
    <t>Qualifier (45.1 -&gt; 44.0) Results</t>
  </si>
  <si>
    <t>Exp. Conc.</t>
  </si>
  <si>
    <t>Resp.</t>
  </si>
  <si>
    <t>MI</t>
  </si>
  <si>
    <t>Calc. Conc.</t>
  </si>
  <si>
    <t>Ratio</t>
  </si>
  <si>
    <t>6</t>
  </si>
  <si>
    <t>7</t>
  </si>
  <si>
    <t>8</t>
  </si>
  <si>
    <t>pH 6.5 8</t>
  </si>
  <si>
    <t>pH 6.0 8</t>
  </si>
  <si>
    <t>pH 5.5 8</t>
  </si>
  <si>
    <t>No lactate 8</t>
  </si>
  <si>
    <t>Negative 8</t>
  </si>
  <si>
    <t>Corrected Means</t>
  </si>
  <si>
    <t>Corrected Standard Deviations</t>
  </si>
  <si>
    <t>Time Point</t>
  </si>
  <si>
    <t>MH Group</t>
  </si>
  <si>
    <t>ME Group</t>
  </si>
  <si>
    <t>Butyrate</t>
  </si>
  <si>
    <t>Isobutyrate</t>
  </si>
  <si>
    <t>Isopentanoate</t>
  </si>
  <si>
    <t>Isocaproate</t>
  </si>
  <si>
    <t>Caproate</t>
  </si>
  <si>
    <t>Acetate SD</t>
  </si>
  <si>
    <t>Propionate SD</t>
  </si>
  <si>
    <t>Isobutyrate SD</t>
  </si>
  <si>
    <t>Butyrate SD</t>
  </si>
  <si>
    <t>Isopentanoate SD</t>
  </si>
  <si>
    <t>Pentanoate SD</t>
  </si>
  <si>
    <t>Isocaproate SD</t>
  </si>
  <si>
    <t>Caproate SD</t>
  </si>
  <si>
    <t>Heptanoate SD</t>
  </si>
  <si>
    <t>Octanoate SD</t>
  </si>
  <si>
    <t>OD600</t>
  </si>
  <si>
    <t>No lac</t>
  </si>
  <si>
    <t>Neg</t>
  </si>
  <si>
    <t>Time</t>
  </si>
  <si>
    <t>OD600 STD</t>
  </si>
  <si>
    <t>∆Acetate</t>
  </si>
  <si>
    <t>∆Acetate SD</t>
  </si>
  <si>
    <t>∆Propionate</t>
  </si>
  <si>
    <t>∆Propionate SD</t>
  </si>
  <si>
    <t>∆Isobutyrate</t>
  </si>
  <si>
    <t>∆Isobutyrate SD</t>
  </si>
  <si>
    <t>∆Isopentanoate</t>
  </si>
  <si>
    <t>∆Butyrate</t>
  </si>
  <si>
    <t>∆Butyrate SD</t>
  </si>
  <si>
    <t>∆Isopentanoate SD</t>
  </si>
  <si>
    <t>∆Pentanoate</t>
  </si>
  <si>
    <t>∆Pentanoate SD</t>
  </si>
  <si>
    <t>∆Caproate</t>
  </si>
  <si>
    <t>∆Caproate SD</t>
  </si>
  <si>
    <t>∆Heptanoate</t>
  </si>
  <si>
    <r>
      <rPr>
        <sz val="12"/>
        <color theme="1"/>
        <rFont val="Calibri"/>
        <family val="2"/>
        <scheme val="minor"/>
      </rPr>
      <t>˙</t>
    </r>
    <r>
      <rPr>
        <b/>
        <sz val="12"/>
        <color theme="1"/>
        <rFont val="Calibri"/>
        <family val="2"/>
        <scheme val="minor"/>
      </rPr>
      <t>∆Heptanoate SD</t>
    </r>
  </si>
  <si>
    <t>∆Octanoate</t>
  </si>
  <si>
    <t>∆Octanoate SD</t>
  </si>
  <si>
    <t>Can't really get specific rates without an initial concentration…</t>
  </si>
  <si>
    <t>Time (hrs)</t>
  </si>
  <si>
    <t>Propionate Corrected</t>
  </si>
  <si>
    <t>Propionate Corrected SD</t>
  </si>
  <si>
    <t>Isobutyrate Corrected</t>
  </si>
  <si>
    <t>Isobutyrate Corrcected SD</t>
  </si>
  <si>
    <t>Butyrate Corrected</t>
  </si>
  <si>
    <t>Butyrate Corrected SD</t>
  </si>
  <si>
    <t>Isopentanoate Corrected</t>
  </si>
  <si>
    <t>Isopentanoate Corrected SD</t>
  </si>
  <si>
    <t>Pentanoate Corrrected</t>
  </si>
  <si>
    <t>Pentanoate Corrected SD</t>
  </si>
  <si>
    <t>Caproate Corrected</t>
  </si>
  <si>
    <t>Caproate Corrected SD</t>
  </si>
  <si>
    <t>Heptanoate Corrected</t>
  </si>
  <si>
    <t>Heptanoate Corrected SD</t>
  </si>
  <si>
    <t>Octanoate Corrected</t>
  </si>
  <si>
    <t>Octanoate Corrected SD</t>
  </si>
  <si>
    <t>Isobutyrate Corrected SD</t>
  </si>
  <si>
    <t>Pentanoate Corrected</t>
  </si>
  <si>
    <t>Heptanoate  Corrected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</si>
</sst>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84350"/>
      <name val="Microsoft Sans Serif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1E3E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1E3E5"/>
      </left>
      <right style="thin">
        <color rgb="FFE1E3E5"/>
      </right>
      <top/>
      <bottom style="thin">
        <color rgb="FFE1E3E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2" xfId="0" applyFont="1" applyBorder="1" applyAlignment="1">
      <alignment horizontal="left" vertical="top"/>
    </xf>
    <xf numFmtId="22" fontId="3" fillId="0" borderId="2" xfId="0" applyNumberFormat="1" applyFont="1" applyBorder="1" applyAlignment="1">
      <alignment horizontal="left" vertical="top"/>
    </xf>
    <xf numFmtId="0" fontId="3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top"/>
    </xf>
    <xf numFmtId="0" fontId="3" fillId="2" borderId="6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right" vertical="top"/>
    </xf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E226"/>
  <sheetViews>
    <sheetView topLeftCell="W56" zoomScale="99" zoomScaleNormal="100" workbookViewId="0">
      <selection activeCell="A69" activeCellId="3" sqref="AQ1:AU1048576 A86:XFD86 C69 A69:XFD69"/>
    </sheetView>
  </sheetViews>
  <sheetFormatPr baseColWidth="10" defaultColWidth="9.1640625" defaultRowHeight="15" x14ac:dyDescent="0.2"/>
  <cols>
    <col min="1" max="2" width="4" customWidth="1"/>
    <col min="3" max="3" width="16.83203125" customWidth="1"/>
    <col min="4" max="4" width="19.5" customWidth="1"/>
    <col min="5" max="5" width="11" customWidth="1"/>
    <col min="6" max="6" width="6.5" customWidth="1"/>
    <col min="7" max="7" width="21.6640625" customWidth="1"/>
    <col min="8" max="8" width="3.83203125" customWidth="1"/>
    <col min="9" max="9" width="10.83203125" customWidth="1"/>
    <col min="10" max="10" width="9" customWidth="1"/>
    <col min="11" max="11" width="5.1640625" customWidth="1"/>
    <col min="12" max="12" width="4.33203125" customWidth="1"/>
    <col min="13" max="13" width="3.83203125" customWidth="1"/>
    <col min="14" max="14" width="10.83203125" customWidth="1"/>
    <col min="15" max="15" width="9" customWidth="1"/>
    <col min="16" max="16" width="5.1640625" customWidth="1"/>
    <col min="17" max="17" width="4.33203125" customWidth="1"/>
    <col min="18" max="18" width="3.83203125" customWidth="1"/>
    <col min="19" max="19" width="10.83203125" customWidth="1"/>
    <col min="20" max="20" width="9" customWidth="1"/>
    <col min="21" max="21" width="5.1640625" customWidth="1"/>
    <col min="22" max="22" width="4.33203125" customWidth="1"/>
    <col min="23" max="23" width="3.83203125" customWidth="1"/>
    <col min="24" max="24" width="10.83203125" customWidth="1"/>
    <col min="25" max="25" width="9" customWidth="1"/>
    <col min="26" max="26" width="5.1640625" customWidth="1"/>
    <col min="27" max="27" width="4.33203125" customWidth="1"/>
    <col min="28" max="28" width="3.83203125" customWidth="1"/>
    <col min="29" max="29" width="10.83203125" customWidth="1"/>
    <col min="30" max="30" width="9" customWidth="1"/>
    <col min="31" max="31" width="5.1640625" customWidth="1"/>
    <col min="32" max="32" width="4.33203125" customWidth="1"/>
    <col min="33" max="33" width="3.83203125" customWidth="1"/>
    <col min="34" max="34" width="10.83203125" customWidth="1"/>
    <col min="35" max="35" width="9" customWidth="1"/>
    <col min="36" max="36" width="5.1640625" customWidth="1"/>
    <col min="37" max="37" width="4.33203125" customWidth="1"/>
    <col min="38" max="38" width="3.83203125" customWidth="1"/>
    <col min="39" max="39" width="10.83203125" customWidth="1"/>
    <col min="40" max="40" width="9" customWidth="1"/>
    <col min="41" max="41" width="5.1640625" customWidth="1"/>
    <col min="42" max="42" width="4.33203125" customWidth="1"/>
    <col min="43" max="43" width="3.83203125" customWidth="1"/>
    <col min="44" max="44" width="10.83203125" customWidth="1"/>
    <col min="45" max="45" width="9" customWidth="1"/>
    <col min="46" max="46" width="5.1640625" customWidth="1"/>
    <col min="47" max="47" width="4.33203125" customWidth="1"/>
    <col min="48" max="48" width="3.83203125" customWidth="1"/>
    <col min="49" max="49" width="10.83203125" customWidth="1"/>
    <col min="50" max="50" width="9" customWidth="1"/>
    <col min="51" max="51" width="5.1640625" customWidth="1"/>
    <col min="52" max="52" width="4.33203125" customWidth="1"/>
    <col min="53" max="53" width="3.83203125" customWidth="1"/>
    <col min="54" max="54" width="10.83203125" customWidth="1"/>
    <col min="55" max="55" width="9" customWidth="1"/>
    <col min="56" max="56" width="5.1640625" customWidth="1"/>
    <col min="57" max="57" width="4.5" customWidth="1"/>
  </cols>
  <sheetData>
    <row r="1" spans="1:57" ht="20.25" customHeight="1" x14ac:dyDescent="0.2">
      <c r="A1" s="19" t="s">
        <v>89</v>
      </c>
      <c r="B1" s="20"/>
      <c r="C1" s="20"/>
      <c r="D1" s="20"/>
      <c r="E1" s="20"/>
      <c r="F1" s="20"/>
      <c r="G1" s="21"/>
      <c r="H1" s="19" t="s">
        <v>281</v>
      </c>
      <c r="I1" s="20"/>
      <c r="J1" s="20"/>
      <c r="K1" s="20"/>
      <c r="L1" s="21"/>
      <c r="M1" s="19" t="s">
        <v>212</v>
      </c>
      <c r="N1" s="20"/>
      <c r="O1" s="20"/>
      <c r="P1" s="20"/>
      <c r="Q1" s="21"/>
      <c r="R1" s="19" t="s">
        <v>363</v>
      </c>
      <c r="S1" s="20"/>
      <c r="T1" s="20"/>
      <c r="U1" s="20"/>
      <c r="V1" s="21"/>
      <c r="W1" s="19" t="s">
        <v>9</v>
      </c>
      <c r="X1" s="20"/>
      <c r="Y1" s="20"/>
      <c r="Z1" s="20"/>
      <c r="AA1" s="21"/>
      <c r="AB1" s="19" t="s">
        <v>106</v>
      </c>
      <c r="AC1" s="20"/>
      <c r="AD1" s="20"/>
      <c r="AE1" s="20"/>
      <c r="AF1" s="21"/>
      <c r="AG1" s="19" t="s">
        <v>319</v>
      </c>
      <c r="AH1" s="20"/>
      <c r="AI1" s="20"/>
      <c r="AJ1" s="20"/>
      <c r="AK1" s="21"/>
      <c r="AL1" s="19" t="s">
        <v>74</v>
      </c>
      <c r="AM1" s="20"/>
      <c r="AN1" s="20"/>
      <c r="AO1" s="20"/>
      <c r="AP1" s="21"/>
      <c r="AQ1" s="19" t="s">
        <v>360</v>
      </c>
      <c r="AR1" s="20"/>
      <c r="AS1" s="20"/>
      <c r="AT1" s="20"/>
      <c r="AU1" s="21"/>
      <c r="AV1" s="19" t="s">
        <v>24</v>
      </c>
      <c r="AW1" s="20"/>
      <c r="AX1" s="20"/>
      <c r="AY1" s="20"/>
      <c r="AZ1" s="21"/>
      <c r="BA1" s="19" t="s">
        <v>376</v>
      </c>
      <c r="BB1" s="20"/>
      <c r="BC1" s="20"/>
      <c r="BD1" s="20"/>
      <c r="BE1" s="21"/>
    </row>
    <row r="2" spans="1:57" ht="17.25" customHeight="1" x14ac:dyDescent="0.2">
      <c r="A2" s="5" t="s">
        <v>368</v>
      </c>
      <c r="B2" s="5" t="s">
        <v>368</v>
      </c>
      <c r="C2" s="5" t="s">
        <v>200</v>
      </c>
      <c r="D2" s="5" t="s">
        <v>176</v>
      </c>
      <c r="E2" s="5" t="s">
        <v>211</v>
      </c>
      <c r="F2" s="5" t="s">
        <v>90</v>
      </c>
      <c r="G2" s="5" t="s">
        <v>221</v>
      </c>
      <c r="H2" s="5" t="s">
        <v>17</v>
      </c>
      <c r="I2" s="5" t="s">
        <v>70</v>
      </c>
      <c r="J2" s="5" t="s">
        <v>1</v>
      </c>
      <c r="K2" s="5" t="s">
        <v>232</v>
      </c>
      <c r="L2" s="5" t="s">
        <v>64</v>
      </c>
      <c r="M2" s="5" t="s">
        <v>17</v>
      </c>
      <c r="N2" s="5" t="s">
        <v>70</v>
      </c>
      <c r="O2" s="5" t="s">
        <v>1</v>
      </c>
      <c r="P2" s="5" t="s">
        <v>232</v>
      </c>
      <c r="Q2" s="5" t="s">
        <v>64</v>
      </c>
      <c r="R2" s="5" t="s">
        <v>17</v>
      </c>
      <c r="S2" s="5" t="s">
        <v>70</v>
      </c>
      <c r="T2" s="5" t="s">
        <v>1</v>
      </c>
      <c r="U2" s="5" t="s">
        <v>232</v>
      </c>
      <c r="V2" s="5" t="s">
        <v>64</v>
      </c>
      <c r="W2" s="5" t="s">
        <v>17</v>
      </c>
      <c r="X2" s="5" t="s">
        <v>70</v>
      </c>
      <c r="Y2" s="5" t="s">
        <v>1</v>
      </c>
      <c r="Z2" s="5" t="s">
        <v>232</v>
      </c>
      <c r="AA2" s="5" t="s">
        <v>64</v>
      </c>
      <c r="AB2" s="5" t="s">
        <v>17</v>
      </c>
      <c r="AC2" s="5" t="s">
        <v>70</v>
      </c>
      <c r="AD2" s="5" t="s">
        <v>1</v>
      </c>
      <c r="AE2" s="5" t="s">
        <v>232</v>
      </c>
      <c r="AF2" s="5" t="s">
        <v>64</v>
      </c>
      <c r="AG2" s="5" t="s">
        <v>17</v>
      </c>
      <c r="AH2" s="5" t="s">
        <v>70</v>
      </c>
      <c r="AI2" s="5" t="s">
        <v>1</v>
      </c>
      <c r="AJ2" s="5" t="s">
        <v>232</v>
      </c>
      <c r="AK2" s="5" t="s">
        <v>64</v>
      </c>
      <c r="AL2" s="5" t="s">
        <v>17</v>
      </c>
      <c r="AM2" s="5" t="s">
        <v>70</v>
      </c>
      <c r="AN2" s="5" t="s">
        <v>1</v>
      </c>
      <c r="AO2" s="5" t="s">
        <v>232</v>
      </c>
      <c r="AP2" s="5" t="s">
        <v>64</v>
      </c>
      <c r="AQ2" s="5" t="s">
        <v>17</v>
      </c>
      <c r="AR2" s="5" t="s">
        <v>70</v>
      </c>
      <c r="AS2" s="5" t="s">
        <v>1</v>
      </c>
      <c r="AT2" s="5" t="s">
        <v>232</v>
      </c>
      <c r="AU2" s="5" t="s">
        <v>64</v>
      </c>
      <c r="AV2" s="5" t="s">
        <v>17</v>
      </c>
      <c r="AW2" s="5" t="s">
        <v>70</v>
      </c>
      <c r="AX2" s="5" t="s">
        <v>1</v>
      </c>
      <c r="AY2" s="5" t="s">
        <v>232</v>
      </c>
      <c r="AZ2" s="5" t="s">
        <v>64</v>
      </c>
      <c r="BA2" s="5" t="s">
        <v>17</v>
      </c>
      <c r="BB2" s="5" t="s">
        <v>70</v>
      </c>
      <c r="BC2" s="5" t="s">
        <v>1</v>
      </c>
      <c r="BD2" s="5" t="s">
        <v>232</v>
      </c>
      <c r="BE2" s="5" t="s">
        <v>64</v>
      </c>
    </row>
    <row r="3" spans="1:57" x14ac:dyDescent="0.2">
      <c r="A3" s="1"/>
      <c r="B3" s="1"/>
      <c r="C3" s="1" t="s">
        <v>156</v>
      </c>
      <c r="D3" s="1" t="s">
        <v>139</v>
      </c>
      <c r="E3" s="1" t="s">
        <v>44</v>
      </c>
      <c r="F3" s="1" t="s">
        <v>368</v>
      </c>
      <c r="G3" s="2">
        <v>45317.549178634297</v>
      </c>
      <c r="H3" s="4">
        <v>5.6204166666666699</v>
      </c>
      <c r="I3" s="4"/>
      <c r="J3" s="4"/>
      <c r="K3" s="4">
        <v>1967.10254997636</v>
      </c>
      <c r="L3" s="4">
        <v>15.6782546302793</v>
      </c>
      <c r="M3" s="4">
        <v>6.2015000000000002</v>
      </c>
      <c r="N3" s="4">
        <v>7.2747050493885803E-3</v>
      </c>
      <c r="O3" s="4"/>
      <c r="P3" s="4">
        <v>68.563847620645802</v>
      </c>
      <c r="Q3" s="4">
        <v>0.57181484386465897</v>
      </c>
      <c r="R3" s="4" t="s">
        <v>368</v>
      </c>
      <c r="S3" s="4" t="s">
        <v>368</v>
      </c>
      <c r="T3" s="4" t="s">
        <v>368</v>
      </c>
      <c r="U3" s="4" t="s">
        <v>368</v>
      </c>
      <c r="V3" s="4" t="s">
        <v>368</v>
      </c>
      <c r="W3" s="4">
        <v>6.7798999999999996</v>
      </c>
      <c r="X3" s="4">
        <v>3.8270141442628401E-3</v>
      </c>
      <c r="Y3" s="4"/>
      <c r="Z3" s="4">
        <v>15.966693002873701</v>
      </c>
      <c r="AA3" s="4">
        <v>0.47907218167857002</v>
      </c>
      <c r="AB3" s="4" t="s">
        <v>368</v>
      </c>
      <c r="AC3" s="4" t="s">
        <v>368</v>
      </c>
      <c r="AD3" s="4" t="s">
        <v>368</v>
      </c>
      <c r="AE3" s="4" t="s">
        <v>368</v>
      </c>
      <c r="AF3" s="4" t="s">
        <v>368</v>
      </c>
      <c r="AG3" s="4" t="s">
        <v>368</v>
      </c>
      <c r="AH3" s="4" t="s">
        <v>368</v>
      </c>
      <c r="AI3" s="4" t="s">
        <v>368</v>
      </c>
      <c r="AJ3" s="4" t="s">
        <v>368</v>
      </c>
      <c r="AK3" s="4" t="s">
        <v>368</v>
      </c>
      <c r="AL3" s="4">
        <v>7.6879833333333298</v>
      </c>
      <c r="AM3" s="4">
        <v>4.1500209384555901E-3</v>
      </c>
      <c r="AN3" s="4"/>
      <c r="AO3" s="4">
        <v>10.879558473714299</v>
      </c>
      <c r="AP3" s="4">
        <v>0.45592574669472602</v>
      </c>
      <c r="AQ3" s="4">
        <v>8.1351666666666702</v>
      </c>
      <c r="AR3" s="4">
        <v>7.6319355878221098E-3</v>
      </c>
      <c r="AS3" s="4"/>
      <c r="AT3" s="4">
        <v>88.006798045749605</v>
      </c>
      <c r="AU3" s="4">
        <v>0.45165251440663001</v>
      </c>
      <c r="AV3" s="4">
        <v>8.8561333333333305</v>
      </c>
      <c r="AW3" s="4">
        <v>1.3318817952421701E-2</v>
      </c>
      <c r="AX3" s="4"/>
      <c r="AY3" s="4">
        <v>11.199672932941599</v>
      </c>
      <c r="AZ3" s="4">
        <v>0.57407382081624003</v>
      </c>
      <c r="BA3" s="4">
        <v>9.61621666666667</v>
      </c>
      <c r="BB3" s="4">
        <v>2.1102748985835199E-2</v>
      </c>
      <c r="BC3" s="4"/>
      <c r="BD3" s="4">
        <v>31.614342309571299</v>
      </c>
      <c r="BE3" s="4">
        <v>0.61969538807462399</v>
      </c>
    </row>
    <row r="4" spans="1:57" x14ac:dyDescent="0.2">
      <c r="A4" s="1"/>
      <c r="B4" s="1"/>
      <c r="C4" s="1" t="s">
        <v>156</v>
      </c>
      <c r="D4" s="1" t="s">
        <v>56</v>
      </c>
      <c r="E4" s="1" t="s">
        <v>44</v>
      </c>
      <c r="F4" s="1" t="s">
        <v>368</v>
      </c>
      <c r="G4" s="2">
        <v>45317.562729444398</v>
      </c>
      <c r="H4" s="4">
        <v>5.6208833333333299</v>
      </c>
      <c r="I4" s="4"/>
      <c r="J4" s="4"/>
      <c r="K4" s="4">
        <v>1485.5321258983599</v>
      </c>
      <c r="L4" s="4">
        <v>13.254805467716301</v>
      </c>
      <c r="M4" s="4">
        <v>6.1894666666666698</v>
      </c>
      <c r="N4" s="4">
        <v>4.9313710619583199E-3</v>
      </c>
      <c r="O4" s="4"/>
      <c r="P4" s="4">
        <v>45.666051834467602</v>
      </c>
      <c r="Q4" s="4">
        <v>0.719577982706471</v>
      </c>
      <c r="R4" s="4" t="s">
        <v>368</v>
      </c>
      <c r="S4" s="4" t="s">
        <v>368</v>
      </c>
      <c r="T4" s="4" t="s">
        <v>368</v>
      </c>
      <c r="U4" s="4" t="s">
        <v>368</v>
      </c>
      <c r="V4" s="4" t="s">
        <v>368</v>
      </c>
      <c r="W4" s="4">
        <v>6.7549666666666699</v>
      </c>
      <c r="X4" s="4">
        <v>4.1260446174867897E-3</v>
      </c>
      <c r="Y4" s="4"/>
      <c r="Z4" s="4">
        <v>37.579286961527899</v>
      </c>
      <c r="AA4" s="4">
        <v>0.24427989161056801</v>
      </c>
      <c r="AB4" s="4">
        <v>7.0495999999999999</v>
      </c>
      <c r="AC4" s="4">
        <v>6.1703164465981199E-3</v>
      </c>
      <c r="AD4" s="4"/>
      <c r="AE4" s="4">
        <v>61.0940348245324</v>
      </c>
      <c r="AF4" s="4">
        <v>0.79529537148629204</v>
      </c>
      <c r="AG4" s="4">
        <v>7.4515333333333302</v>
      </c>
      <c r="AH4" s="4">
        <v>4.2332092104896196E-3</v>
      </c>
      <c r="AI4" s="4"/>
      <c r="AJ4" s="4">
        <v>51.306852642966902</v>
      </c>
      <c r="AK4" s="4">
        <v>0.69299088733999303</v>
      </c>
      <c r="AL4" s="4">
        <v>7.8637333333333297</v>
      </c>
      <c r="AM4" s="4">
        <v>4.0641216741295304E-3</v>
      </c>
      <c r="AN4" s="4"/>
      <c r="AO4" s="4">
        <v>8.7821250764754097</v>
      </c>
      <c r="AP4" s="4">
        <v>0.86332931174600902</v>
      </c>
      <c r="AQ4" s="4">
        <v>8.1293666666666695</v>
      </c>
      <c r="AR4" s="4">
        <v>8.1177500892965493E-3</v>
      </c>
      <c r="AS4" s="4"/>
      <c r="AT4" s="4">
        <v>131.510522047254</v>
      </c>
      <c r="AU4" s="4">
        <v>0.87225220148862903</v>
      </c>
      <c r="AV4" s="4">
        <v>8.8753333333333302</v>
      </c>
      <c r="AW4" s="4">
        <v>1.41710353788212E-2</v>
      </c>
      <c r="AX4" s="4"/>
      <c r="AY4" s="4">
        <v>75.468466147156803</v>
      </c>
      <c r="AZ4" s="4">
        <v>0.44948970203306099</v>
      </c>
      <c r="BA4" s="4">
        <v>9.64175</v>
      </c>
      <c r="BB4" s="4">
        <v>2.2176335216147699E-2</v>
      </c>
      <c r="BC4" s="4"/>
      <c r="BD4" s="4">
        <v>91.3292417602554</v>
      </c>
      <c r="BE4" s="4">
        <v>0.36473153878784298</v>
      </c>
    </row>
    <row r="5" spans="1:57" x14ac:dyDescent="0.2">
      <c r="A5" s="1"/>
      <c r="B5" s="1"/>
      <c r="C5" s="1" t="s">
        <v>156</v>
      </c>
      <c r="D5" s="1" t="s">
        <v>124</v>
      </c>
      <c r="E5" s="1" t="s">
        <v>44</v>
      </c>
      <c r="F5" s="1" t="s">
        <v>368</v>
      </c>
      <c r="G5" s="2">
        <v>45317.576256840301</v>
      </c>
      <c r="H5" s="4">
        <v>5.6204166666666699</v>
      </c>
      <c r="I5" s="4"/>
      <c r="J5" s="4"/>
      <c r="K5" s="4">
        <v>1159.32273166133</v>
      </c>
      <c r="L5" s="4">
        <v>11.678851798085001</v>
      </c>
      <c r="M5" s="4">
        <v>6.2077666666666698</v>
      </c>
      <c r="N5" s="4">
        <v>3.6889495124462898E-3</v>
      </c>
      <c r="O5" s="4"/>
      <c r="P5" s="4">
        <v>33.525778585466902</v>
      </c>
      <c r="Q5" s="4">
        <v>0.76163742312915494</v>
      </c>
      <c r="R5" s="4">
        <v>6.3751666666666704</v>
      </c>
      <c r="S5" s="4">
        <v>5.7122477229755303E-3</v>
      </c>
      <c r="T5" s="4"/>
      <c r="U5" s="4">
        <v>22.285548370361301</v>
      </c>
      <c r="V5" s="4">
        <v>0.30129853553513702</v>
      </c>
      <c r="W5" s="4">
        <v>6.7924333333333298</v>
      </c>
      <c r="X5" s="4">
        <v>4.5914946260693004E-3</v>
      </c>
      <c r="Y5" s="4"/>
      <c r="Z5" s="4">
        <v>71.219945504083498</v>
      </c>
      <c r="AA5" s="4">
        <v>0.43551735074578801</v>
      </c>
      <c r="AB5" s="4">
        <v>7.1055666666666699</v>
      </c>
      <c r="AC5" s="4">
        <v>6.0389932777692897E-3</v>
      </c>
      <c r="AD5" s="4"/>
      <c r="AE5" s="4">
        <v>49.156230080634401</v>
      </c>
      <c r="AF5" s="4">
        <v>0.43002909044084198</v>
      </c>
      <c r="AG5" s="4">
        <v>7.5137666666666698</v>
      </c>
      <c r="AH5" s="4">
        <v>3.9266290797848004E-3</v>
      </c>
      <c r="AI5" s="4"/>
      <c r="AJ5" s="4">
        <v>21.194884934778798</v>
      </c>
      <c r="AK5" s="4">
        <v>0.56051544829002198</v>
      </c>
      <c r="AL5" s="4">
        <v>7.8821833333333302</v>
      </c>
      <c r="AM5" s="4">
        <v>4.34990984943503E-3</v>
      </c>
      <c r="AN5" s="4"/>
      <c r="AO5" s="4">
        <v>15.760318290638599</v>
      </c>
      <c r="AP5" s="4">
        <v>0.788545769935032</v>
      </c>
      <c r="AQ5" s="4">
        <v>8.1414500000000007</v>
      </c>
      <c r="AR5" s="4">
        <v>7.2875340571693604E-3</v>
      </c>
      <c r="AS5" s="4"/>
      <c r="AT5" s="4">
        <v>57.166324799807697</v>
      </c>
      <c r="AU5" s="4">
        <v>0.75741987398351196</v>
      </c>
      <c r="AV5" s="4">
        <v>8.8623833333333302</v>
      </c>
      <c r="AW5" s="4">
        <v>1.40208334738728E-2</v>
      </c>
      <c r="AX5" s="4"/>
      <c r="AY5" s="4">
        <v>64.141198163101606</v>
      </c>
      <c r="AZ5" s="4">
        <v>0.50509864009298</v>
      </c>
      <c r="BA5" s="4" t="s">
        <v>368</v>
      </c>
      <c r="BB5" s="4" t="s">
        <v>368</v>
      </c>
      <c r="BC5" s="4" t="s">
        <v>368</v>
      </c>
      <c r="BD5" s="4" t="s">
        <v>368</v>
      </c>
      <c r="BE5" s="4" t="s">
        <v>368</v>
      </c>
    </row>
    <row r="6" spans="1:57" x14ac:dyDescent="0.2">
      <c r="A6" s="1"/>
      <c r="B6" s="1"/>
      <c r="C6" s="1" t="s">
        <v>156</v>
      </c>
      <c r="D6" s="1" t="s">
        <v>6</v>
      </c>
      <c r="E6" s="1" t="s">
        <v>44</v>
      </c>
      <c r="F6" s="1" t="s">
        <v>368</v>
      </c>
      <c r="G6" s="2">
        <v>45317.589776145804</v>
      </c>
      <c r="H6" s="4" t="s">
        <v>368</v>
      </c>
      <c r="I6" s="4" t="s">
        <v>368</v>
      </c>
      <c r="J6" s="4" t="s">
        <v>368</v>
      </c>
      <c r="K6" s="4" t="s">
        <v>368</v>
      </c>
      <c r="L6" s="4" t="s">
        <v>368</v>
      </c>
      <c r="M6" s="4" t="s">
        <v>368</v>
      </c>
      <c r="N6" s="4" t="s">
        <v>368</v>
      </c>
      <c r="O6" s="4" t="s">
        <v>368</v>
      </c>
      <c r="P6" s="4" t="s">
        <v>368</v>
      </c>
      <c r="Q6" s="4" t="s">
        <v>368</v>
      </c>
      <c r="R6" s="4" t="s">
        <v>368</v>
      </c>
      <c r="S6" s="4" t="s">
        <v>368</v>
      </c>
      <c r="T6" s="4" t="s">
        <v>368</v>
      </c>
      <c r="U6" s="4" t="s">
        <v>368</v>
      </c>
      <c r="V6" s="4" t="s">
        <v>368</v>
      </c>
      <c r="W6" s="4" t="s">
        <v>368</v>
      </c>
      <c r="X6" s="4" t="s">
        <v>368</v>
      </c>
      <c r="Y6" s="4" t="s">
        <v>368</v>
      </c>
      <c r="Z6" s="4" t="s">
        <v>368</v>
      </c>
      <c r="AA6" s="4" t="s">
        <v>368</v>
      </c>
      <c r="AB6" s="4">
        <v>7.0307833333333303</v>
      </c>
      <c r="AC6" s="4">
        <v>5.8935814158593497E-3</v>
      </c>
      <c r="AD6" s="4"/>
      <c r="AE6" s="4">
        <v>35.937706415627403</v>
      </c>
      <c r="AF6" s="4">
        <v>1.0385106829356501</v>
      </c>
      <c r="AG6" s="4">
        <v>7.2882833333333297</v>
      </c>
      <c r="AH6" s="4">
        <v>4.3554341124912299E-3</v>
      </c>
      <c r="AI6" s="4"/>
      <c r="AJ6" s="4">
        <v>63.311649867587398</v>
      </c>
      <c r="AK6" s="4">
        <v>0.43574237571656099</v>
      </c>
      <c r="AL6" s="4">
        <v>7.85745</v>
      </c>
      <c r="AM6" s="4">
        <v>5.1303316305780404E-3</v>
      </c>
      <c r="AN6" s="4"/>
      <c r="AO6" s="4">
        <v>34.816159112379303</v>
      </c>
      <c r="AP6" s="4">
        <v>0.577332818702466</v>
      </c>
      <c r="AQ6" s="4">
        <v>8.1545000000000005</v>
      </c>
      <c r="AR6" s="4">
        <v>7.3950259001631597E-3</v>
      </c>
      <c r="AS6" s="4"/>
      <c r="AT6" s="4">
        <v>66.792005910237506</v>
      </c>
      <c r="AU6" s="4">
        <v>0.69726974729180902</v>
      </c>
      <c r="AV6" s="4">
        <v>8.8690833333333305</v>
      </c>
      <c r="AW6" s="4">
        <v>1.3870196508650101E-2</v>
      </c>
      <c r="AX6" s="4"/>
      <c r="AY6" s="4">
        <v>52.781120712894499</v>
      </c>
      <c r="AZ6" s="4">
        <v>0.94087833922887898</v>
      </c>
      <c r="BA6" s="4">
        <v>9.6229499999999994</v>
      </c>
      <c r="BB6" s="4">
        <v>2.1295775701712E-2</v>
      </c>
      <c r="BC6" s="4"/>
      <c r="BD6" s="4">
        <v>42.3508538299563</v>
      </c>
      <c r="BE6" s="4">
        <v>0.58079399264842502</v>
      </c>
    </row>
    <row r="7" spans="1:57" x14ac:dyDescent="0.2">
      <c r="A7" s="1"/>
      <c r="B7" s="1"/>
      <c r="C7" s="1" t="s">
        <v>22</v>
      </c>
      <c r="D7" s="1" t="s">
        <v>306</v>
      </c>
      <c r="E7" s="1" t="s">
        <v>154</v>
      </c>
      <c r="F7" s="1" t="s">
        <v>293</v>
      </c>
      <c r="G7" s="2">
        <v>45317.603298564798</v>
      </c>
      <c r="H7" s="4">
        <v>5.6142000000000003</v>
      </c>
      <c r="I7" s="4"/>
      <c r="J7" s="4"/>
      <c r="K7" s="4">
        <v>3690.7477938223501</v>
      </c>
      <c r="L7" s="4">
        <v>86.911236559005005</v>
      </c>
      <c r="M7" s="4">
        <v>6.1890000000000001</v>
      </c>
      <c r="N7" s="4">
        <v>6.1632901751364599E-2</v>
      </c>
      <c r="O7" s="4">
        <v>98.612642802183302</v>
      </c>
      <c r="P7" s="4">
        <v>599.722826265295</v>
      </c>
      <c r="Q7" s="4">
        <v>6.2699267046578804</v>
      </c>
      <c r="R7" s="4">
        <v>6.3877166666666696</v>
      </c>
      <c r="S7" s="4">
        <v>5.9467806955817201E-2</v>
      </c>
      <c r="T7" s="4">
        <v>95.148491129307601</v>
      </c>
      <c r="U7" s="4">
        <v>1542.29496124044</v>
      </c>
      <c r="V7" s="4">
        <v>9.9101179776530799</v>
      </c>
      <c r="W7" s="4">
        <v>6.7607333333333299</v>
      </c>
      <c r="X7" s="4">
        <v>5.7042352224693602E-2</v>
      </c>
      <c r="Y7" s="4">
        <v>91.267763559509802</v>
      </c>
      <c r="Z7" s="4">
        <v>3862.1348841741101</v>
      </c>
      <c r="AA7" s="4">
        <v>29.956926732590802</v>
      </c>
      <c r="AB7" s="4">
        <v>7.0303000000000004</v>
      </c>
      <c r="AC7" s="4">
        <v>5.8412830076373198E-2</v>
      </c>
      <c r="AD7" s="4">
        <v>93.460528122197104</v>
      </c>
      <c r="AE7" s="4">
        <v>4810.1488482642599</v>
      </c>
      <c r="AF7" s="4">
        <v>33.303675777353703</v>
      </c>
      <c r="AG7" s="4">
        <v>7.44478333333333</v>
      </c>
      <c r="AH7" s="4">
        <v>5.9036328174288402E-2</v>
      </c>
      <c r="AI7" s="4">
        <v>94.4581250788614</v>
      </c>
      <c r="AJ7" s="4">
        <v>5434.0097197597897</v>
      </c>
      <c r="AK7" s="4">
        <v>42.248793956033197</v>
      </c>
      <c r="AL7" s="4">
        <v>7.8569666666666702</v>
      </c>
      <c r="AM7" s="4">
        <v>5.9038823562417603E-2</v>
      </c>
      <c r="AN7" s="4">
        <v>94.462117699868202</v>
      </c>
      <c r="AO7" s="4">
        <v>1351.1192993049599</v>
      </c>
      <c r="AP7" s="4">
        <v>7.9303420988583202</v>
      </c>
      <c r="AQ7" s="4">
        <v>8.1226000000000003</v>
      </c>
      <c r="AR7" s="4">
        <v>6.1145461035274497E-2</v>
      </c>
      <c r="AS7" s="4">
        <v>97.832737656439207</v>
      </c>
      <c r="AT7" s="4">
        <v>4880.0367484649096</v>
      </c>
      <c r="AU7" s="4">
        <v>42.813433460122098</v>
      </c>
      <c r="AV7" s="4">
        <v>8.8498833333333309</v>
      </c>
      <c r="AW7" s="4">
        <v>6.4287473914663607E-2</v>
      </c>
      <c r="AX7" s="4">
        <v>102.859958263462</v>
      </c>
      <c r="AY7" s="4">
        <v>3854.9300508519</v>
      </c>
      <c r="AZ7" s="4">
        <v>20.643181914804099</v>
      </c>
      <c r="BA7" s="4">
        <v>9.6099666666666703</v>
      </c>
      <c r="BB7" s="4">
        <v>6.84510957500397E-2</v>
      </c>
      <c r="BC7" s="4">
        <v>109.521753200064</v>
      </c>
      <c r="BD7" s="4">
        <v>2665.2190648269998</v>
      </c>
      <c r="BE7" s="4">
        <v>9.4256461910059492</v>
      </c>
    </row>
    <row r="8" spans="1:57" x14ac:dyDescent="0.2">
      <c r="A8" s="1"/>
      <c r="B8" s="1"/>
      <c r="C8" s="1" t="s">
        <v>19</v>
      </c>
      <c r="D8" s="1" t="s">
        <v>256</v>
      </c>
      <c r="E8" s="1" t="s">
        <v>154</v>
      </c>
      <c r="F8" s="1" t="s">
        <v>82</v>
      </c>
      <c r="G8" s="2">
        <v>45317.616818923598</v>
      </c>
      <c r="H8" s="4">
        <v>5.61466666666667</v>
      </c>
      <c r="I8" s="4"/>
      <c r="J8" s="4"/>
      <c r="K8" s="4">
        <v>3460.6316193638299</v>
      </c>
      <c r="L8" s="4">
        <v>0.17905168358708201</v>
      </c>
      <c r="M8" s="4">
        <v>6.1894666666666698</v>
      </c>
      <c r="N8" s="4">
        <v>0.13390983915857399</v>
      </c>
      <c r="O8" s="4">
        <v>107.12787132686</v>
      </c>
      <c r="P8" s="4">
        <v>1305.9740741360899</v>
      </c>
      <c r="Q8" s="4">
        <v>14.247066099568499</v>
      </c>
      <c r="R8" s="4">
        <v>6.3881833333333304</v>
      </c>
      <c r="S8" s="4">
        <v>0.12801187871856001</v>
      </c>
      <c r="T8" s="4">
        <v>102.409502974848</v>
      </c>
      <c r="U8" s="4">
        <v>3480.46909174336</v>
      </c>
      <c r="V8" s="4">
        <v>23.880914209820101</v>
      </c>
      <c r="W8" s="4">
        <v>6.7612166666666704</v>
      </c>
      <c r="X8" s="4">
        <v>0.128222232753025</v>
      </c>
      <c r="Y8" s="4">
        <v>102.57778620242</v>
      </c>
      <c r="Z8" s="4">
        <v>9006.7003837985794</v>
      </c>
      <c r="AA8" s="4">
        <v>93.590853693332903</v>
      </c>
      <c r="AB8" s="4">
        <v>7.0244999999999997</v>
      </c>
      <c r="AC8" s="4">
        <v>0.12726946370651299</v>
      </c>
      <c r="AD8" s="4">
        <v>101.81557096521</v>
      </c>
      <c r="AE8" s="4">
        <v>11069.4940569546</v>
      </c>
      <c r="AF8" s="4">
        <v>102.202709196222</v>
      </c>
      <c r="AG8" s="4">
        <v>7.4389833333333302</v>
      </c>
      <c r="AH8" s="4">
        <v>0.12867705317667699</v>
      </c>
      <c r="AI8" s="4">
        <v>102.941642541341</v>
      </c>
      <c r="AJ8" s="4">
        <v>12274.046148818999</v>
      </c>
      <c r="AK8" s="4">
        <v>62.763842564006097</v>
      </c>
      <c r="AL8" s="4">
        <v>7.85745</v>
      </c>
      <c r="AM8" s="4">
        <v>0.125200150610838</v>
      </c>
      <c r="AN8" s="4">
        <v>100.16012048867</v>
      </c>
      <c r="AO8" s="4">
        <v>2966.6043450238499</v>
      </c>
      <c r="AP8" s="4">
        <v>25.373239628726498</v>
      </c>
      <c r="AQ8" s="4">
        <v>8.1230833333333301</v>
      </c>
      <c r="AR8" s="4">
        <v>0.13044093922514899</v>
      </c>
      <c r="AS8" s="4">
        <v>104.352751380119</v>
      </c>
      <c r="AT8" s="4">
        <v>11085.3092312239</v>
      </c>
      <c r="AU8" s="4">
        <v>79.185107829769706</v>
      </c>
      <c r="AV8" s="4">
        <v>8.8503666666666696</v>
      </c>
      <c r="AW8" s="4">
        <v>0.12812471924985899</v>
      </c>
      <c r="AX8" s="4">
        <v>102.499775399887</v>
      </c>
      <c r="AY8" s="4">
        <v>8669.1272178192103</v>
      </c>
      <c r="AZ8" s="4">
        <v>48.606442628123403</v>
      </c>
      <c r="BA8" s="4">
        <v>9.6104333333333294</v>
      </c>
      <c r="BB8" s="4">
        <v>0.12576648018181599</v>
      </c>
      <c r="BC8" s="4">
        <v>100.613184145453</v>
      </c>
      <c r="BD8" s="4">
        <v>5853.2092995049097</v>
      </c>
      <c r="BE8" s="4">
        <v>31.2665668160063</v>
      </c>
    </row>
    <row r="9" spans="1:57" x14ac:dyDescent="0.2">
      <c r="A9" s="1"/>
      <c r="B9" s="1"/>
      <c r="C9" s="1" t="s">
        <v>317</v>
      </c>
      <c r="D9" s="1" t="s">
        <v>263</v>
      </c>
      <c r="E9" s="1" t="s">
        <v>154</v>
      </c>
      <c r="F9" s="1" t="s">
        <v>193</v>
      </c>
      <c r="G9" s="2">
        <v>45317.630354374996</v>
      </c>
      <c r="H9" s="4">
        <v>5.6142000000000003</v>
      </c>
      <c r="I9" s="4"/>
      <c r="J9" s="4"/>
      <c r="K9" s="4">
        <v>4506.9223318439199</v>
      </c>
      <c r="L9" s="4">
        <v>140.317326916761</v>
      </c>
      <c r="M9" s="4">
        <v>6.1890000000000001</v>
      </c>
      <c r="N9" s="4">
        <v>0.25394103126610901</v>
      </c>
      <c r="O9" s="4">
        <v>101.57641250644301</v>
      </c>
      <c r="P9" s="4">
        <v>2478.8541414217002</v>
      </c>
      <c r="Q9" s="4">
        <v>17.856795114876199</v>
      </c>
      <c r="R9" s="4">
        <v>6.3877166666666696</v>
      </c>
      <c r="S9" s="4">
        <v>0.247066235445833</v>
      </c>
      <c r="T9" s="4">
        <v>98.826494178333405</v>
      </c>
      <c r="U9" s="4">
        <v>6846.88822031768</v>
      </c>
      <c r="V9" s="4">
        <v>45.408928362113002</v>
      </c>
      <c r="W9" s="4">
        <v>6.7607333333333299</v>
      </c>
      <c r="X9" s="4">
        <v>0.254963446343139</v>
      </c>
      <c r="Y9" s="4">
        <v>101.985378537256</v>
      </c>
      <c r="Z9" s="4">
        <v>18166.9921681704</v>
      </c>
      <c r="AA9" s="4">
        <v>136.368796259059</v>
      </c>
      <c r="AB9" s="4">
        <v>7.0303000000000004</v>
      </c>
      <c r="AC9" s="4">
        <v>0.25176196657774502</v>
      </c>
      <c r="AD9" s="4">
        <v>100.704786631098</v>
      </c>
      <c r="AE9" s="4">
        <v>22386.363765551901</v>
      </c>
      <c r="AF9" s="4">
        <v>171.69467021538699</v>
      </c>
      <c r="AG9" s="4">
        <v>7.4385000000000003</v>
      </c>
      <c r="AH9" s="4">
        <v>0.251413345261013</v>
      </c>
      <c r="AI9" s="4">
        <v>100.565338104405</v>
      </c>
      <c r="AJ9" s="4">
        <v>24329.071552355799</v>
      </c>
      <c r="AK9" s="4">
        <v>184.120739923559</v>
      </c>
      <c r="AL9" s="4">
        <v>7.8569666666666702</v>
      </c>
      <c r="AM9" s="4">
        <v>0.25301919184381499</v>
      </c>
      <c r="AN9" s="4">
        <v>101.207676737526</v>
      </c>
      <c r="AO9" s="4">
        <v>6087.6080927098601</v>
      </c>
      <c r="AP9" s="4">
        <v>57.753633086032501</v>
      </c>
      <c r="AQ9" s="4">
        <v>8.1226000000000003</v>
      </c>
      <c r="AR9" s="4">
        <v>0.24604918422197999</v>
      </c>
      <c r="AS9" s="4">
        <v>98.419673688791804</v>
      </c>
      <c r="AT9" s="4">
        <v>21437.798025560602</v>
      </c>
      <c r="AU9" s="4">
        <v>182.09038508070901</v>
      </c>
      <c r="AV9" s="4">
        <v>8.8498833333333309</v>
      </c>
      <c r="AW9" s="4">
        <v>0.24853127972130101</v>
      </c>
      <c r="AX9" s="4">
        <v>99.412511888520299</v>
      </c>
      <c r="AY9" s="4">
        <v>17749.420693238098</v>
      </c>
      <c r="AZ9" s="4">
        <v>94.941413425710095</v>
      </c>
      <c r="BA9" s="4">
        <v>9.6099666666666703</v>
      </c>
      <c r="BB9" s="4">
        <v>0.24358832069061201</v>
      </c>
      <c r="BC9" s="4">
        <v>97.435328276244704</v>
      </c>
      <c r="BD9" s="4">
        <v>12406.683217505501</v>
      </c>
      <c r="BE9" s="4">
        <v>70.460110836409001</v>
      </c>
    </row>
    <row r="10" spans="1:57" x14ac:dyDescent="0.2">
      <c r="A10" s="1"/>
      <c r="B10" s="1"/>
      <c r="C10" s="1" t="s">
        <v>213</v>
      </c>
      <c r="D10" s="1" t="s">
        <v>271</v>
      </c>
      <c r="E10" s="1" t="s">
        <v>154</v>
      </c>
      <c r="F10" s="1" t="s">
        <v>389</v>
      </c>
      <c r="G10" s="2">
        <v>45317.643868703701</v>
      </c>
      <c r="H10" s="4">
        <v>5.61466666666667</v>
      </c>
      <c r="I10" s="4"/>
      <c r="J10" s="4"/>
      <c r="K10" s="4">
        <v>7725.9478135500203</v>
      </c>
      <c r="L10" s="4">
        <v>0.41349897861621698</v>
      </c>
      <c r="M10" s="4">
        <v>6.1894666666666698</v>
      </c>
      <c r="N10" s="4">
        <v>0.480122043789524</v>
      </c>
      <c r="O10" s="4">
        <v>96.024408757904695</v>
      </c>
      <c r="P10" s="4">
        <v>4688.9729991060003</v>
      </c>
      <c r="Q10" s="4">
        <v>47.698007935088803</v>
      </c>
      <c r="R10" s="4">
        <v>6.3881833333333304</v>
      </c>
      <c r="S10" s="4">
        <v>0.50481522103161203</v>
      </c>
      <c r="T10" s="4">
        <v>100.963044206322</v>
      </c>
      <c r="U10" s="4">
        <v>14135.0811037942</v>
      </c>
      <c r="V10" s="4">
        <v>89.302278822281195</v>
      </c>
      <c r="W10" s="4">
        <v>6.7612166666666704</v>
      </c>
      <c r="X10" s="4">
        <v>0.49714901274619799</v>
      </c>
      <c r="Y10" s="4">
        <v>99.429802549239596</v>
      </c>
      <c r="Z10" s="4">
        <v>35671.088833916801</v>
      </c>
      <c r="AA10" s="4">
        <v>235.95040227881299</v>
      </c>
      <c r="AB10" s="4">
        <v>7.0244999999999997</v>
      </c>
      <c r="AC10" s="4">
        <v>0.501048932253784</v>
      </c>
      <c r="AD10" s="4">
        <v>100.20978645075699</v>
      </c>
      <c r="AE10" s="4">
        <v>45047.552556376802</v>
      </c>
      <c r="AF10" s="4">
        <v>278.09516469748701</v>
      </c>
      <c r="AG10" s="4">
        <v>7.4389833333333302</v>
      </c>
      <c r="AH10" s="4">
        <v>0.49793952372250599</v>
      </c>
      <c r="AI10" s="4">
        <v>99.587904744501202</v>
      </c>
      <c r="AJ10" s="4">
        <v>48542.605247410502</v>
      </c>
      <c r="AK10" s="4">
        <v>247.03176320200001</v>
      </c>
      <c r="AL10" s="4">
        <v>7.85745</v>
      </c>
      <c r="AM10" s="4">
        <v>0.50161065448577902</v>
      </c>
      <c r="AN10" s="4">
        <v>100.322130897156</v>
      </c>
      <c r="AO10" s="4">
        <v>12157.555723862601</v>
      </c>
      <c r="AP10" s="4">
        <v>43.815766404079397</v>
      </c>
      <c r="AQ10" s="4">
        <v>8.1230833333333301</v>
      </c>
      <c r="AR10" s="4">
        <v>0.49894434058187997</v>
      </c>
      <c r="AS10" s="4">
        <v>99.788868116375994</v>
      </c>
      <c r="AT10" s="4">
        <v>44084.057143409002</v>
      </c>
      <c r="AU10" s="4">
        <v>245.108488284104</v>
      </c>
      <c r="AV10" s="4">
        <v>8.8503666666666696</v>
      </c>
      <c r="AW10" s="4">
        <v>0.493383308140801</v>
      </c>
      <c r="AX10" s="4">
        <v>98.676661628160105</v>
      </c>
      <c r="AY10" s="4">
        <v>36214.596240113802</v>
      </c>
      <c r="AZ10" s="4">
        <v>210.467210363666</v>
      </c>
      <c r="BA10" s="4">
        <v>9.6104333333333294</v>
      </c>
      <c r="BB10" s="4">
        <v>0.49711787411458003</v>
      </c>
      <c r="BC10" s="4">
        <v>99.423574822915995</v>
      </c>
      <c r="BD10" s="4">
        <v>26508.477151731699</v>
      </c>
      <c r="BE10" s="4">
        <v>125.35782924206799</v>
      </c>
    </row>
    <row r="11" spans="1:57" x14ac:dyDescent="0.2">
      <c r="A11" s="1"/>
      <c r="B11" s="1"/>
      <c r="C11" s="1" t="s">
        <v>31</v>
      </c>
      <c r="D11" s="1" t="s">
        <v>107</v>
      </c>
      <c r="E11" s="1" t="s">
        <v>154</v>
      </c>
      <c r="F11" s="1" t="s">
        <v>420</v>
      </c>
      <c r="G11" s="2">
        <v>45317.657385023202</v>
      </c>
      <c r="H11" s="4">
        <v>5.6142000000000003</v>
      </c>
      <c r="I11" s="4"/>
      <c r="J11" s="4"/>
      <c r="K11" s="4">
        <v>14976.506883760099</v>
      </c>
      <c r="L11" s="4">
        <v>231.295976667345</v>
      </c>
      <c r="M11" s="4">
        <v>6.1890000000000001</v>
      </c>
      <c r="N11" s="4">
        <v>1.00789418403443</v>
      </c>
      <c r="O11" s="4">
        <v>100.78941840344299</v>
      </c>
      <c r="P11" s="4">
        <v>9846.0776857556702</v>
      </c>
      <c r="Q11" s="4">
        <v>96.255102068117395</v>
      </c>
      <c r="R11" s="4">
        <v>6.3877166666666696</v>
      </c>
      <c r="S11" s="4">
        <v>0.99813885784817702</v>
      </c>
      <c r="T11" s="4">
        <v>99.8138857848177</v>
      </c>
      <c r="U11" s="4">
        <v>28084.4582892213</v>
      </c>
      <c r="V11" s="4">
        <v>147.048217439919</v>
      </c>
      <c r="W11" s="4">
        <v>6.7607333333333299</v>
      </c>
      <c r="X11" s="4">
        <v>1.0001229559329401</v>
      </c>
      <c r="Y11" s="4">
        <v>100.012295593294</v>
      </c>
      <c r="Z11" s="4">
        <v>72023.810644101599</v>
      </c>
      <c r="AA11" s="4">
        <v>370.45781790301203</v>
      </c>
      <c r="AB11" s="4">
        <v>7.02403333333333</v>
      </c>
      <c r="AC11" s="4">
        <v>0.99900680738558401</v>
      </c>
      <c r="AD11" s="4">
        <v>99.900680738558407</v>
      </c>
      <c r="AE11" s="4">
        <v>90313.928147406594</v>
      </c>
      <c r="AF11" s="4">
        <v>753.22857190260095</v>
      </c>
      <c r="AG11" s="4">
        <v>7.4385000000000003</v>
      </c>
      <c r="AH11" s="4">
        <v>1.00043374966552</v>
      </c>
      <c r="AI11" s="4">
        <v>100.04337496655199</v>
      </c>
      <c r="AJ11" s="4">
        <v>97897.042765460996</v>
      </c>
      <c r="AK11" s="4">
        <v>297.01004347721801</v>
      </c>
      <c r="AL11" s="4">
        <v>7.8569666666666702</v>
      </c>
      <c r="AM11" s="4">
        <v>0.99863117949715097</v>
      </c>
      <c r="AN11" s="4">
        <v>99.863117949715104</v>
      </c>
      <c r="AO11" s="4">
        <v>24293.485599990901</v>
      </c>
      <c r="AP11" s="4">
        <v>181.07390748932599</v>
      </c>
      <c r="AQ11" s="4">
        <v>8.1226000000000003</v>
      </c>
      <c r="AR11" s="4">
        <v>1.0009200749357201</v>
      </c>
      <c r="AS11" s="4">
        <v>100.092007493572</v>
      </c>
      <c r="AT11" s="4">
        <v>89034.9874604426</v>
      </c>
      <c r="AU11" s="4">
        <v>576.50417109466696</v>
      </c>
      <c r="AV11" s="4">
        <v>8.8498833333333309</v>
      </c>
      <c r="AW11" s="4">
        <v>1.00317321897338</v>
      </c>
      <c r="AX11" s="4">
        <v>100.317321897338</v>
      </c>
      <c r="AY11" s="4">
        <v>74659.694107229894</v>
      </c>
      <c r="AZ11" s="4">
        <v>317.95447849402302</v>
      </c>
      <c r="BA11" s="4">
        <v>9.6099666666666703</v>
      </c>
      <c r="BB11" s="4">
        <v>1.0025762292629501</v>
      </c>
      <c r="BC11" s="4">
        <v>100.257622926295</v>
      </c>
      <c r="BD11" s="4">
        <v>54623.028178907603</v>
      </c>
      <c r="BE11" s="4">
        <v>199.304028063331</v>
      </c>
    </row>
    <row r="12" spans="1:57" x14ac:dyDescent="0.2">
      <c r="A12" s="1"/>
      <c r="B12" s="1"/>
      <c r="C12" s="1" t="s">
        <v>156</v>
      </c>
      <c r="D12" s="1" t="s">
        <v>10</v>
      </c>
      <c r="E12" s="1" t="s">
        <v>44</v>
      </c>
      <c r="F12" s="1" t="s">
        <v>368</v>
      </c>
      <c r="G12" s="2">
        <v>45317.670921840298</v>
      </c>
      <c r="H12" s="4">
        <v>5.6208833333333299</v>
      </c>
      <c r="I12" s="4"/>
      <c r="J12" s="4"/>
      <c r="K12" s="4">
        <v>677.89142123489603</v>
      </c>
      <c r="L12" s="4">
        <v>2.4311608597381702E-2</v>
      </c>
      <c r="M12" s="4">
        <v>6.1894666666666698</v>
      </c>
      <c r="N12" s="4">
        <v>2.6153534733651999E-2</v>
      </c>
      <c r="O12" s="4"/>
      <c r="P12" s="4">
        <v>253.037588500559</v>
      </c>
      <c r="Q12" s="4">
        <v>2.4896505393939199</v>
      </c>
      <c r="R12" s="4">
        <v>6.3881833333333304</v>
      </c>
      <c r="S12" s="4">
        <v>2.9713753881504299E-2</v>
      </c>
      <c r="T12" s="4"/>
      <c r="U12" s="4">
        <v>700.95982512747298</v>
      </c>
      <c r="V12" s="4">
        <v>3.0689044013276701</v>
      </c>
      <c r="W12" s="4">
        <v>6.7678333333333303</v>
      </c>
      <c r="X12" s="4">
        <v>2.99208981131018E-2</v>
      </c>
      <c r="Y12" s="4"/>
      <c r="Z12" s="4">
        <v>1901.9166864685401</v>
      </c>
      <c r="AA12" s="4">
        <v>10.276535942629</v>
      </c>
      <c r="AB12" s="4">
        <v>7.0307833333333303</v>
      </c>
      <c r="AC12" s="4">
        <v>3.26166321478399E-2</v>
      </c>
      <c r="AD12" s="4"/>
      <c r="AE12" s="4">
        <v>2465.1706029770098</v>
      </c>
      <c r="AF12" s="4">
        <v>18.863470994805901</v>
      </c>
      <c r="AG12" s="4">
        <v>7.4452666666666696</v>
      </c>
      <c r="AH12" s="4">
        <v>3.5737057738498702E-2</v>
      </c>
      <c r="AI12" s="4"/>
      <c r="AJ12" s="4">
        <v>3145.58066411974</v>
      </c>
      <c r="AK12" s="4">
        <v>17.306712708442401</v>
      </c>
      <c r="AL12" s="4">
        <v>7.85745</v>
      </c>
      <c r="AM12" s="4">
        <v>3.4787272375696801E-2</v>
      </c>
      <c r="AN12" s="4"/>
      <c r="AO12" s="4">
        <v>758.96040489582902</v>
      </c>
      <c r="AP12" s="4">
        <v>5.3648640066854298</v>
      </c>
      <c r="AQ12" s="4">
        <v>8.1293666666666695</v>
      </c>
      <c r="AR12" s="4">
        <v>3.82967387624309E-2</v>
      </c>
      <c r="AS12" s="4"/>
      <c r="AT12" s="4">
        <v>2833.9790360499201</v>
      </c>
      <c r="AU12" s="4">
        <v>16.722026374124798</v>
      </c>
      <c r="AV12" s="4">
        <v>8.8503666666666696</v>
      </c>
      <c r="AW12" s="4">
        <v>4.3567437676238399E-2</v>
      </c>
      <c r="AX12" s="4"/>
      <c r="AY12" s="4">
        <v>2292.35730457003</v>
      </c>
      <c r="AZ12" s="4">
        <v>16.89921830982</v>
      </c>
      <c r="BA12" s="4">
        <v>9.6166999999999998</v>
      </c>
      <c r="BB12" s="4">
        <v>5.0741804802950097E-2</v>
      </c>
      <c r="BC12" s="4"/>
      <c r="BD12" s="4">
        <v>1680.19476180425</v>
      </c>
      <c r="BE12" s="4">
        <v>9.3317219879610196</v>
      </c>
    </row>
    <row r="13" spans="1:57" x14ac:dyDescent="0.2">
      <c r="A13" s="1"/>
      <c r="B13" s="1"/>
      <c r="C13" s="1" t="s">
        <v>156</v>
      </c>
      <c r="D13" s="1" t="s">
        <v>403</v>
      </c>
      <c r="E13" s="1" t="s">
        <v>44</v>
      </c>
      <c r="F13" s="1" t="s">
        <v>368</v>
      </c>
      <c r="G13" s="2">
        <v>45317.684453738402</v>
      </c>
      <c r="H13" s="4">
        <v>5.6204166666666699</v>
      </c>
      <c r="I13" s="4"/>
      <c r="J13" s="4"/>
      <c r="K13" s="4">
        <v>433.20609705075401</v>
      </c>
      <c r="L13" s="4">
        <v>6.3252145594829301</v>
      </c>
      <c r="M13" s="4">
        <v>6.1890000000000001</v>
      </c>
      <c r="N13" s="4">
        <v>1.8002230309927199E-2</v>
      </c>
      <c r="O13" s="4"/>
      <c r="P13" s="4">
        <v>173.387438292947</v>
      </c>
      <c r="Q13" s="4">
        <v>1.8873787891517</v>
      </c>
      <c r="R13" s="4">
        <v>6.3877166666666696</v>
      </c>
      <c r="S13" s="4">
        <v>1.354067205416E-2</v>
      </c>
      <c r="T13" s="4"/>
      <c r="U13" s="4">
        <v>243.64458250857899</v>
      </c>
      <c r="V13" s="4">
        <v>1.54468359368765</v>
      </c>
      <c r="W13" s="4">
        <v>6.7673500000000004</v>
      </c>
      <c r="X13" s="4">
        <v>1.64226574088388E-2</v>
      </c>
      <c r="Y13" s="4"/>
      <c r="Z13" s="4">
        <v>926.32382346649695</v>
      </c>
      <c r="AA13" s="4">
        <v>5.2424337434054298</v>
      </c>
      <c r="AB13" s="4">
        <v>7.0365833333333301</v>
      </c>
      <c r="AC13" s="4">
        <v>1.7697728389126199E-2</v>
      </c>
      <c r="AD13" s="4"/>
      <c r="AE13" s="4">
        <v>1108.98218890762</v>
      </c>
      <c r="AF13" s="4">
        <v>8.0103551564176492</v>
      </c>
      <c r="AG13" s="4">
        <v>7.4510666666666703</v>
      </c>
      <c r="AH13" s="4">
        <v>1.99630281845922E-2</v>
      </c>
      <c r="AI13" s="4"/>
      <c r="AJ13" s="4">
        <v>1596.2726007979199</v>
      </c>
      <c r="AK13" s="4">
        <v>12.5886582157839</v>
      </c>
      <c r="AL13" s="4">
        <v>7.8632666666666697</v>
      </c>
      <c r="AM13" s="4">
        <v>1.9262870787779201E-2</v>
      </c>
      <c r="AN13" s="4"/>
      <c r="AO13" s="4">
        <v>379.89547787795198</v>
      </c>
      <c r="AP13" s="4">
        <v>4.03487739393079</v>
      </c>
      <c r="AQ13" s="4">
        <v>8.1226000000000003</v>
      </c>
      <c r="AR13" s="4">
        <v>2.3789295500688201E-2</v>
      </c>
      <c r="AS13" s="4"/>
      <c r="AT13" s="4">
        <v>1534.8662971117401</v>
      </c>
      <c r="AU13" s="4">
        <v>9.2151624438998105</v>
      </c>
      <c r="AV13" s="4">
        <v>8.8498833333333309</v>
      </c>
      <c r="AW13" s="4">
        <v>3.0280639585781501E-2</v>
      </c>
      <c r="AX13" s="4"/>
      <c r="AY13" s="4">
        <v>1290.35188611444</v>
      </c>
      <c r="AZ13" s="4">
        <v>6.3085595339781104</v>
      </c>
      <c r="BA13" s="4">
        <v>9.61621666666667</v>
      </c>
      <c r="BB13" s="4">
        <v>3.6072561190544798E-2</v>
      </c>
      <c r="BC13" s="4"/>
      <c r="BD13" s="4">
        <v>864.26364924012103</v>
      </c>
      <c r="BE13" s="4">
        <v>4.4274716507686698</v>
      </c>
    </row>
    <row r="14" spans="1:57" x14ac:dyDescent="0.2">
      <c r="A14" s="1"/>
      <c r="B14" s="1"/>
      <c r="C14" s="1" t="s">
        <v>362</v>
      </c>
      <c r="D14" s="1" t="s">
        <v>296</v>
      </c>
      <c r="E14" s="1" t="s">
        <v>89</v>
      </c>
      <c r="F14" s="1" t="s">
        <v>368</v>
      </c>
      <c r="G14" s="2">
        <v>45317.697978750002</v>
      </c>
      <c r="H14" s="4">
        <v>5.61466666666667</v>
      </c>
      <c r="I14" s="4"/>
      <c r="J14" s="4"/>
      <c r="K14" s="4">
        <v>2247.5235116844901</v>
      </c>
      <c r="L14" s="4">
        <v>0.115057007366746</v>
      </c>
      <c r="M14" s="4">
        <v>6.1894666666666698</v>
      </c>
      <c r="N14" s="4">
        <v>1.7709645180828799E-2</v>
      </c>
      <c r="O14" s="4"/>
      <c r="P14" s="4">
        <v>170.52845422490401</v>
      </c>
      <c r="Q14" s="4">
        <v>3.0712206059117202</v>
      </c>
      <c r="R14" s="4">
        <v>6.3818999999999999</v>
      </c>
      <c r="S14" s="4">
        <v>1.4395427554774401E-2</v>
      </c>
      <c r="T14" s="4"/>
      <c r="U14" s="4">
        <v>267.81392285547702</v>
      </c>
      <c r="V14" s="4">
        <v>1.7636545714318601</v>
      </c>
      <c r="W14" s="4">
        <v>6.7612166666666704</v>
      </c>
      <c r="X14" s="4">
        <v>1.9789476011281198E-2</v>
      </c>
      <c r="Y14" s="4"/>
      <c r="Z14" s="4">
        <v>1169.6625126727099</v>
      </c>
      <c r="AA14" s="4">
        <v>10.047037426639699</v>
      </c>
      <c r="AB14" s="4">
        <v>7.0244999999999997</v>
      </c>
      <c r="AC14" s="4">
        <v>2.05624520567451E-2</v>
      </c>
      <c r="AD14" s="4"/>
      <c r="AE14" s="4">
        <v>1369.39710345963</v>
      </c>
      <c r="AF14" s="4">
        <v>12.679369371130701</v>
      </c>
      <c r="AG14" s="4">
        <v>7.4389833333333302</v>
      </c>
      <c r="AH14" s="4">
        <v>2.2606996502115801E-2</v>
      </c>
      <c r="AI14" s="4"/>
      <c r="AJ14" s="4">
        <v>1855.9602994616</v>
      </c>
      <c r="AK14" s="4">
        <v>16.3608836781845</v>
      </c>
      <c r="AL14" s="4">
        <v>7.85745</v>
      </c>
      <c r="AM14" s="4">
        <v>2.6455016930484E-2</v>
      </c>
      <c r="AN14" s="4"/>
      <c r="AO14" s="4">
        <v>555.50871084199196</v>
      </c>
      <c r="AP14" s="4">
        <v>4.0576303494732198</v>
      </c>
      <c r="AQ14" s="4">
        <v>8.1230833333333301</v>
      </c>
      <c r="AR14" s="4">
        <v>3.0281208013454099E-2</v>
      </c>
      <c r="AS14" s="4"/>
      <c r="AT14" s="4">
        <v>2116.2041726591601</v>
      </c>
      <c r="AU14" s="4">
        <v>6.7409184836190699</v>
      </c>
      <c r="AV14" s="4">
        <v>8.8503666666666696</v>
      </c>
      <c r="AW14" s="4">
        <v>3.9191500311042203E-2</v>
      </c>
      <c r="AX14" s="4"/>
      <c r="AY14" s="4">
        <v>1962.35206772533</v>
      </c>
      <c r="AZ14" s="4">
        <v>12.191145982244601</v>
      </c>
      <c r="BA14" s="4">
        <v>9.6104333333333294</v>
      </c>
      <c r="BB14" s="4">
        <v>5.0081230665855597E-2</v>
      </c>
      <c r="BC14" s="4"/>
      <c r="BD14" s="4">
        <v>1643.4523772033899</v>
      </c>
      <c r="BE14" s="4">
        <v>7.7210593435622998</v>
      </c>
    </row>
    <row r="15" spans="1:57" x14ac:dyDescent="0.2">
      <c r="A15" s="1"/>
      <c r="B15" s="1"/>
      <c r="C15" s="1" t="s">
        <v>399</v>
      </c>
      <c r="D15" s="1" t="s">
        <v>155</v>
      </c>
      <c r="E15" s="1" t="s">
        <v>89</v>
      </c>
      <c r="F15" s="1" t="s">
        <v>368</v>
      </c>
      <c r="G15" s="2">
        <v>45317.711513807903</v>
      </c>
      <c r="H15" s="4">
        <v>5.6142000000000003</v>
      </c>
      <c r="I15" s="4"/>
      <c r="J15" s="4"/>
      <c r="K15" s="4">
        <v>3780.19846629217</v>
      </c>
      <c r="L15" s="4">
        <v>99.022692375631394</v>
      </c>
      <c r="M15" s="4">
        <v>6.1952499999999997</v>
      </c>
      <c r="N15" s="4">
        <v>1.0352396358585699E-2</v>
      </c>
      <c r="O15" s="4"/>
      <c r="P15" s="4">
        <v>98.637387060139801</v>
      </c>
      <c r="Q15" s="4">
        <v>1.5841596259595301</v>
      </c>
      <c r="R15" s="4">
        <v>6.3939833333333302</v>
      </c>
      <c r="S15" s="4">
        <v>1.05805957721932E-2</v>
      </c>
      <c r="T15" s="4"/>
      <c r="U15" s="4">
        <v>159.94451733180099</v>
      </c>
      <c r="V15" s="4">
        <v>0.94632459524693602</v>
      </c>
      <c r="W15" s="4">
        <v>6.7607333333333299</v>
      </c>
      <c r="X15" s="4">
        <v>1.2429301117738E-2</v>
      </c>
      <c r="Y15" s="4"/>
      <c r="Z15" s="4">
        <v>637.70177394326402</v>
      </c>
      <c r="AA15" s="4">
        <v>3.4998249774525698</v>
      </c>
      <c r="AB15" s="4">
        <v>7.0303000000000004</v>
      </c>
      <c r="AC15" s="4">
        <v>1.37302367762786E-2</v>
      </c>
      <c r="AD15" s="4"/>
      <c r="AE15" s="4">
        <v>748.32122847219296</v>
      </c>
      <c r="AF15" s="4">
        <v>7.8761164861580504</v>
      </c>
      <c r="AG15" s="4">
        <v>7.4385000000000003</v>
      </c>
      <c r="AH15" s="4">
        <v>1.4193830352503999E-2</v>
      </c>
      <c r="AI15" s="4"/>
      <c r="AJ15" s="4">
        <v>1029.6282510072001</v>
      </c>
      <c r="AK15" s="4">
        <v>8.1231879981124706</v>
      </c>
      <c r="AL15" s="4">
        <v>7.8569666666666702</v>
      </c>
      <c r="AM15" s="4">
        <v>1.5375945600026201E-2</v>
      </c>
      <c r="AN15" s="4"/>
      <c r="AO15" s="4">
        <v>284.98702010098498</v>
      </c>
      <c r="AP15" s="4">
        <v>4.0373383156489098</v>
      </c>
      <c r="AQ15" s="4">
        <v>8.1226000000000003</v>
      </c>
      <c r="AR15" s="4">
        <v>2.1647335691855799E-2</v>
      </c>
      <c r="AS15" s="4"/>
      <c r="AT15" s="4">
        <v>1343.05804918388</v>
      </c>
      <c r="AU15" s="4">
        <v>11.1289033219337</v>
      </c>
      <c r="AV15" s="4">
        <v>8.8498833333333309</v>
      </c>
      <c r="AW15" s="4">
        <v>2.9909231712405799E-2</v>
      </c>
      <c r="AX15" s="4"/>
      <c r="AY15" s="4">
        <v>1262.3426773460201</v>
      </c>
      <c r="AZ15" s="4">
        <v>12.293057828621</v>
      </c>
      <c r="BA15" s="4">
        <v>9.6099666666666703</v>
      </c>
      <c r="BB15" s="4">
        <v>4.0456198778498598E-2</v>
      </c>
      <c r="BC15" s="4"/>
      <c r="BD15" s="4">
        <v>1108.08987428095</v>
      </c>
      <c r="BE15" s="4">
        <v>6.8102272654483196</v>
      </c>
    </row>
    <row r="16" spans="1:57" x14ac:dyDescent="0.2">
      <c r="A16" s="1"/>
      <c r="B16" s="1"/>
      <c r="C16" s="1" t="s">
        <v>322</v>
      </c>
      <c r="D16" s="1" t="s">
        <v>429</v>
      </c>
      <c r="E16" s="1" t="s">
        <v>89</v>
      </c>
      <c r="F16" s="1" t="s">
        <v>368</v>
      </c>
      <c r="G16" s="2">
        <v>45317.7250546875</v>
      </c>
      <c r="H16" s="4">
        <v>5.61466666666667</v>
      </c>
      <c r="I16" s="4"/>
      <c r="J16" s="4"/>
      <c r="K16" s="4">
        <v>6515.1942555221003</v>
      </c>
      <c r="L16" s="4">
        <v>0.36545916022788899</v>
      </c>
      <c r="M16" s="4">
        <v>6.1832166666666701</v>
      </c>
      <c r="N16" s="4">
        <v>7.3086521341432197E-3</v>
      </c>
      <c r="O16" s="4"/>
      <c r="P16" s="4">
        <v>68.895560222612602</v>
      </c>
      <c r="Q16" s="4">
        <v>1.18186053641177</v>
      </c>
      <c r="R16" s="4">
        <v>6.4631166666666697</v>
      </c>
      <c r="S16" s="4">
        <v>5.2129883502109002E-3</v>
      </c>
      <c r="T16" s="4"/>
      <c r="U16" s="4">
        <v>8.1683304138189108</v>
      </c>
      <c r="V16" s="4">
        <v>0.39051821503679601</v>
      </c>
      <c r="W16" s="4">
        <v>6.7612166666666704</v>
      </c>
      <c r="X16" s="4">
        <v>7.3412214765897496E-3</v>
      </c>
      <c r="Y16" s="4"/>
      <c r="Z16" s="4">
        <v>269.95798473060398</v>
      </c>
      <c r="AA16" s="4">
        <v>2.3708686746794001</v>
      </c>
      <c r="AB16" s="4">
        <v>7.0244999999999997</v>
      </c>
      <c r="AC16" s="4">
        <v>9.2586853142358396E-3</v>
      </c>
      <c r="AD16" s="4"/>
      <c r="AE16" s="4">
        <v>341.83919843727801</v>
      </c>
      <c r="AF16" s="4">
        <v>4.1541157540320004</v>
      </c>
      <c r="AG16" s="4">
        <v>7.4389833333333302</v>
      </c>
      <c r="AH16" s="4">
        <v>8.4608059400307703E-3</v>
      </c>
      <c r="AI16" s="4"/>
      <c r="AJ16" s="4">
        <v>466.53681523226197</v>
      </c>
      <c r="AK16" s="4">
        <v>4.6013309644409004</v>
      </c>
      <c r="AL16" s="4">
        <v>7.85745</v>
      </c>
      <c r="AM16" s="4">
        <v>9.4447695569977105E-3</v>
      </c>
      <c r="AN16" s="4"/>
      <c r="AO16" s="4">
        <v>140.16335001307601</v>
      </c>
      <c r="AP16" s="4">
        <v>1.8479973179152001</v>
      </c>
      <c r="AQ16" s="4">
        <v>8.1230833333333301</v>
      </c>
      <c r="AR16" s="4">
        <v>1.6004510230404799E-2</v>
      </c>
      <c r="AS16" s="4"/>
      <c r="AT16" s="4">
        <v>837.75423318294099</v>
      </c>
      <c r="AU16" s="4">
        <v>4.5119196165214204</v>
      </c>
      <c r="AV16" s="4">
        <v>8.84411666666667</v>
      </c>
      <c r="AW16" s="4">
        <v>2.21374713561544E-2</v>
      </c>
      <c r="AX16" s="4"/>
      <c r="AY16" s="4">
        <v>676.24616749573602</v>
      </c>
      <c r="AZ16" s="4">
        <v>4.4920470289367902</v>
      </c>
      <c r="BA16" s="4">
        <v>9.6104333333333294</v>
      </c>
      <c r="BB16" s="4">
        <v>3.1586343774453698E-2</v>
      </c>
      <c r="BC16" s="4"/>
      <c r="BD16" s="4">
        <v>614.73173987703501</v>
      </c>
      <c r="BE16" s="4">
        <v>3.4361065836801199</v>
      </c>
    </row>
    <row r="17" spans="1:57" x14ac:dyDescent="0.2">
      <c r="A17" s="1"/>
      <c r="B17" s="1"/>
      <c r="C17" s="1" t="s">
        <v>202</v>
      </c>
      <c r="D17" s="1" t="s">
        <v>47</v>
      </c>
      <c r="E17" s="1" t="s">
        <v>89</v>
      </c>
      <c r="F17" s="1" t="s">
        <v>368</v>
      </c>
      <c r="G17" s="2">
        <v>45317.738573344897</v>
      </c>
      <c r="H17" s="4">
        <v>5.6142000000000003</v>
      </c>
      <c r="I17" s="4"/>
      <c r="J17" s="4"/>
      <c r="K17" s="4">
        <v>13033.295974443699</v>
      </c>
      <c r="L17" s="4">
        <v>0.69812705142809195</v>
      </c>
      <c r="M17" s="4">
        <v>6.1890000000000001</v>
      </c>
      <c r="N17" s="4">
        <v>5.2051307980774796E-3</v>
      </c>
      <c r="O17" s="4"/>
      <c r="P17" s="4">
        <v>48.3410843162901</v>
      </c>
      <c r="Q17" s="4">
        <v>0.396566077841849</v>
      </c>
      <c r="R17" s="4" t="s">
        <v>368</v>
      </c>
      <c r="S17" s="4" t="s">
        <v>368</v>
      </c>
      <c r="T17" s="4" t="s">
        <v>368</v>
      </c>
      <c r="U17" s="4" t="s">
        <v>368</v>
      </c>
      <c r="V17" s="4" t="s">
        <v>368</v>
      </c>
      <c r="W17" s="4">
        <v>6.7607499999999998</v>
      </c>
      <c r="X17" s="4">
        <v>5.2407800756539896E-3</v>
      </c>
      <c r="Y17" s="4"/>
      <c r="Z17" s="4">
        <v>118.14741290847201</v>
      </c>
      <c r="AA17" s="4">
        <v>1.55746653195372</v>
      </c>
      <c r="AB17" s="4">
        <v>7.0303000000000004</v>
      </c>
      <c r="AC17" s="4">
        <v>7.3562225076184802E-3</v>
      </c>
      <c r="AD17" s="4"/>
      <c r="AE17" s="4">
        <v>168.89767014131101</v>
      </c>
      <c r="AF17" s="4">
        <v>1.37591316430476</v>
      </c>
      <c r="AG17" s="4">
        <v>7.4385000000000003</v>
      </c>
      <c r="AH17" s="4">
        <v>6.6486428777239202E-3</v>
      </c>
      <c r="AI17" s="4"/>
      <c r="AJ17" s="4">
        <v>288.54812598255501</v>
      </c>
      <c r="AK17" s="4">
        <v>1.80770649813688</v>
      </c>
      <c r="AL17" s="4">
        <v>7.8632666666666697</v>
      </c>
      <c r="AM17" s="4">
        <v>7.7622285077477001E-3</v>
      </c>
      <c r="AN17" s="4"/>
      <c r="AO17" s="4">
        <v>99.0801368259784</v>
      </c>
      <c r="AP17" s="4">
        <v>0.99951071858930096</v>
      </c>
      <c r="AQ17" s="4">
        <v>8.1288833333333308</v>
      </c>
      <c r="AR17" s="4">
        <v>1.14199392684073E-2</v>
      </c>
      <c r="AS17" s="4"/>
      <c r="AT17" s="4">
        <v>427.21500639835801</v>
      </c>
      <c r="AU17" s="4">
        <v>5.3343838374199803</v>
      </c>
      <c r="AV17" s="4">
        <v>8.8498833333333309</v>
      </c>
      <c r="AW17" s="4">
        <v>1.84999311886372E-2</v>
      </c>
      <c r="AX17" s="4"/>
      <c r="AY17" s="4">
        <v>401.92612944834599</v>
      </c>
      <c r="AZ17" s="4">
        <v>3.98063471293574</v>
      </c>
      <c r="BA17" s="4">
        <v>9.61621666666667</v>
      </c>
      <c r="BB17" s="4">
        <v>2.9557627285926199E-2</v>
      </c>
      <c r="BC17" s="4"/>
      <c r="BD17" s="4">
        <v>501.89068649363998</v>
      </c>
      <c r="BE17" s="4">
        <v>2.4175300289367398</v>
      </c>
    </row>
    <row r="18" spans="1:57" x14ac:dyDescent="0.2">
      <c r="A18" s="1"/>
      <c r="B18" s="1"/>
      <c r="C18" s="1" t="s">
        <v>359</v>
      </c>
      <c r="D18" s="1" t="s">
        <v>214</v>
      </c>
      <c r="E18" s="1" t="s">
        <v>89</v>
      </c>
      <c r="F18" s="1" t="s">
        <v>368</v>
      </c>
      <c r="G18" s="2">
        <v>45317.7520891319</v>
      </c>
      <c r="H18" s="4">
        <v>5.61466666666667</v>
      </c>
      <c r="I18" s="4"/>
      <c r="J18" s="4"/>
      <c r="K18" s="4">
        <v>25263.389240758999</v>
      </c>
      <c r="L18" s="4">
        <v>420.36258619312599</v>
      </c>
      <c r="M18" s="4">
        <v>6.1894666666666698</v>
      </c>
      <c r="N18" s="4">
        <v>2.6618360733731898E-3</v>
      </c>
      <c r="O18" s="4"/>
      <c r="P18" s="4">
        <v>23.489380059567502</v>
      </c>
      <c r="Q18" s="4">
        <v>1.00772823057804</v>
      </c>
      <c r="R18" s="4">
        <v>6.5009333333333297</v>
      </c>
      <c r="S18" s="4">
        <v>5.4789561314531497E-3</v>
      </c>
      <c r="T18" s="4"/>
      <c r="U18" s="4">
        <v>15.6889205960788</v>
      </c>
      <c r="V18" s="4">
        <v>0.62613136352536902</v>
      </c>
      <c r="W18" s="4">
        <v>6.7612166666666704</v>
      </c>
      <c r="X18" s="4">
        <v>4.8134285736787102E-3</v>
      </c>
      <c r="Y18" s="4"/>
      <c r="Z18" s="4">
        <v>87.260345144995497</v>
      </c>
      <c r="AA18" s="4">
        <v>1.0366466222615001</v>
      </c>
      <c r="AB18" s="4">
        <v>7.0307833333333303</v>
      </c>
      <c r="AC18" s="4">
        <v>6.4946015465434104E-3</v>
      </c>
      <c r="AD18" s="4"/>
      <c r="AE18" s="4">
        <v>90.572855957369995</v>
      </c>
      <c r="AF18" s="4">
        <v>1.03158569726328</v>
      </c>
      <c r="AG18" s="4">
        <v>7.4389833333333302</v>
      </c>
      <c r="AH18" s="4">
        <v>5.6937369796056904E-3</v>
      </c>
      <c r="AI18" s="4"/>
      <c r="AJ18" s="4">
        <v>194.758305023221</v>
      </c>
      <c r="AK18" s="4">
        <v>2.7335195190496901</v>
      </c>
      <c r="AL18" s="4">
        <v>7.8637333333333297</v>
      </c>
      <c r="AM18" s="4">
        <v>6.05462858791205E-3</v>
      </c>
      <c r="AN18" s="4"/>
      <c r="AO18" s="4">
        <v>57.385052134790598</v>
      </c>
      <c r="AP18" s="4">
        <v>0.71989989763735396</v>
      </c>
      <c r="AQ18" s="4">
        <v>8.1230833333333301</v>
      </c>
      <c r="AR18" s="4">
        <v>1.09706313461948E-2</v>
      </c>
      <c r="AS18" s="4"/>
      <c r="AT18" s="4">
        <v>386.98037408438</v>
      </c>
      <c r="AU18" s="4">
        <v>3.6348694521601299</v>
      </c>
      <c r="AV18" s="4">
        <v>8.84411666666667</v>
      </c>
      <c r="AW18" s="4">
        <v>1.7719392523110899E-2</v>
      </c>
      <c r="AX18" s="4"/>
      <c r="AY18" s="4">
        <v>343.06289040107401</v>
      </c>
      <c r="AZ18" s="4">
        <v>2.72469721442965</v>
      </c>
      <c r="BA18" s="4">
        <v>9.6104333333333294</v>
      </c>
      <c r="BB18" s="4">
        <v>2.5423926600292499E-2</v>
      </c>
      <c r="BC18" s="4"/>
      <c r="BD18" s="4">
        <v>271.96642532833698</v>
      </c>
      <c r="BE18" s="4">
        <v>2.3152889728842898</v>
      </c>
    </row>
    <row r="19" spans="1:57" x14ac:dyDescent="0.2">
      <c r="A19" s="1"/>
      <c r="B19" s="1"/>
      <c r="C19" s="1" t="s">
        <v>49</v>
      </c>
      <c r="D19" s="1" t="s">
        <v>237</v>
      </c>
      <c r="E19" s="1" t="s">
        <v>89</v>
      </c>
      <c r="F19" s="1" t="s">
        <v>368</v>
      </c>
      <c r="G19" s="2">
        <v>45317.765613194402</v>
      </c>
      <c r="H19" s="4">
        <v>5.6142000000000003</v>
      </c>
      <c r="I19" s="4"/>
      <c r="J19" s="4"/>
      <c r="K19" s="4">
        <v>100262.97436601701</v>
      </c>
      <c r="L19" s="4">
        <v>1202.4363123399601</v>
      </c>
      <c r="M19" s="4">
        <v>6.1827500000000004</v>
      </c>
      <c r="N19" s="4">
        <v>5.1965405128506599E-3</v>
      </c>
      <c r="O19" s="4"/>
      <c r="P19" s="4">
        <v>48.257144682450502</v>
      </c>
      <c r="Q19" s="4">
        <v>1.0719440920807699</v>
      </c>
      <c r="R19" s="4" t="s">
        <v>368</v>
      </c>
      <c r="S19" s="4" t="s">
        <v>368</v>
      </c>
      <c r="T19" s="4" t="s">
        <v>368</v>
      </c>
      <c r="U19" s="4" t="s">
        <v>368</v>
      </c>
      <c r="V19" s="4" t="s">
        <v>368</v>
      </c>
      <c r="W19" s="4">
        <v>6.7607333333333299</v>
      </c>
      <c r="X19" s="4">
        <v>4.6296998601318999E-3</v>
      </c>
      <c r="Y19" s="4"/>
      <c r="Z19" s="4">
        <v>73.981250069427801</v>
      </c>
      <c r="AA19" s="4">
        <v>0.70346842828366296</v>
      </c>
      <c r="AB19" s="4">
        <v>7.0177666666666703</v>
      </c>
      <c r="AC19" s="4">
        <v>6.1933954333476702E-3</v>
      </c>
      <c r="AD19" s="4"/>
      <c r="AE19" s="4">
        <v>63.192007634359499</v>
      </c>
      <c r="AF19" s="4">
        <v>0.78354052735116497</v>
      </c>
      <c r="AG19" s="4">
        <v>7.44478333333333</v>
      </c>
      <c r="AH19" s="4">
        <v>4.66182813091721E-3</v>
      </c>
      <c r="AI19" s="4"/>
      <c r="AJ19" s="4">
        <v>93.405337829734293</v>
      </c>
      <c r="AK19" s="4">
        <v>0.944075391037968</v>
      </c>
      <c r="AL19" s="4" t="s">
        <v>368</v>
      </c>
      <c r="AM19" s="4" t="s">
        <v>368</v>
      </c>
      <c r="AN19" s="4" t="s">
        <v>368</v>
      </c>
      <c r="AO19" s="4" t="s">
        <v>368</v>
      </c>
      <c r="AP19" s="4" t="s">
        <v>368</v>
      </c>
      <c r="AQ19" s="4">
        <v>8.1226000000000003</v>
      </c>
      <c r="AR19" s="4">
        <v>9.7662892928001496E-3</v>
      </c>
      <c r="AS19" s="4"/>
      <c r="AT19" s="4">
        <v>279.13393447570098</v>
      </c>
      <c r="AU19" s="4">
        <v>2.25529846293824</v>
      </c>
      <c r="AV19" s="4">
        <v>8.8498833333333309</v>
      </c>
      <c r="AW19" s="4">
        <v>1.5412725131797899E-2</v>
      </c>
      <c r="AX19" s="4"/>
      <c r="AY19" s="4">
        <v>169.10877377078501</v>
      </c>
      <c r="AZ19" s="4">
        <v>1.9358274683824801</v>
      </c>
      <c r="BA19" s="4">
        <v>9.61621666666667</v>
      </c>
      <c r="BB19" s="4">
        <v>2.4879495767107199E-2</v>
      </c>
      <c r="BC19" s="4"/>
      <c r="BD19" s="4">
        <v>241.68415126074299</v>
      </c>
      <c r="BE19" s="4">
        <v>2.3090325523000401</v>
      </c>
    </row>
    <row r="20" spans="1:57" x14ac:dyDescent="0.2">
      <c r="A20" s="1"/>
      <c r="B20" s="1"/>
      <c r="C20" s="1" t="s">
        <v>140</v>
      </c>
      <c r="D20" s="1" t="s">
        <v>285</v>
      </c>
      <c r="E20" s="1" t="s">
        <v>89</v>
      </c>
      <c r="F20" s="1" t="s">
        <v>368</v>
      </c>
      <c r="G20" s="2">
        <v>45317.779128819398</v>
      </c>
      <c r="H20" s="4">
        <v>5.6084666666666703</v>
      </c>
      <c r="I20" s="4"/>
      <c r="J20" s="4"/>
      <c r="K20" s="4">
        <v>176255.526378376</v>
      </c>
      <c r="L20" s="4">
        <v>970.04239101234498</v>
      </c>
      <c r="M20" s="4">
        <v>6.1769666666666696</v>
      </c>
      <c r="N20" s="4">
        <v>3.8945709350290902E-3</v>
      </c>
      <c r="O20" s="4"/>
      <c r="P20" s="4">
        <v>35.535000219608598</v>
      </c>
      <c r="Q20" s="4">
        <v>0.91072659801139699</v>
      </c>
      <c r="R20" s="4" t="s">
        <v>368</v>
      </c>
      <c r="S20" s="4" t="s">
        <v>368</v>
      </c>
      <c r="T20" s="4" t="s">
        <v>368</v>
      </c>
      <c r="U20" s="4" t="s">
        <v>368</v>
      </c>
      <c r="V20" s="4" t="s">
        <v>368</v>
      </c>
      <c r="W20" s="4">
        <v>6.7549666666666699</v>
      </c>
      <c r="X20" s="4">
        <v>4.1347076310904503E-3</v>
      </c>
      <c r="Y20" s="4"/>
      <c r="Z20" s="4">
        <v>38.205411093478801</v>
      </c>
      <c r="AA20" s="4">
        <v>0.68668190758275804</v>
      </c>
      <c r="AB20" s="4">
        <v>7.0182333333333302</v>
      </c>
      <c r="AC20" s="4">
        <v>5.7268781032884701E-3</v>
      </c>
      <c r="AD20" s="4"/>
      <c r="AE20" s="4">
        <v>20.783704167736001</v>
      </c>
      <c r="AF20" s="4">
        <v>0.54881164237737401</v>
      </c>
      <c r="AG20" s="4">
        <v>7.4389833333333302</v>
      </c>
      <c r="AH20" s="4">
        <v>4.2694260913197597E-3</v>
      </c>
      <c r="AI20" s="4"/>
      <c r="AJ20" s="4">
        <v>54.864035372132399</v>
      </c>
      <c r="AK20" s="4">
        <v>0.80836646497873699</v>
      </c>
      <c r="AL20" s="4">
        <v>7.7197500000000003</v>
      </c>
      <c r="AM20" s="4">
        <v>4.1395795513030301E-3</v>
      </c>
      <c r="AN20" s="4"/>
      <c r="AO20" s="4">
        <v>10.624607348124201</v>
      </c>
      <c r="AP20" s="4">
        <v>0.26511209071373598</v>
      </c>
      <c r="AQ20" s="4">
        <v>8.1167999999999996</v>
      </c>
      <c r="AR20" s="4">
        <v>8.9192832004644004E-3</v>
      </c>
      <c r="AS20" s="4"/>
      <c r="AT20" s="4">
        <v>203.28622067396199</v>
      </c>
      <c r="AU20" s="4">
        <v>0.90930469910331602</v>
      </c>
      <c r="AV20" s="4">
        <v>8.8566000000000003</v>
      </c>
      <c r="AW20" s="4">
        <v>1.4438643139900301E-2</v>
      </c>
      <c r="AX20" s="4"/>
      <c r="AY20" s="4">
        <v>95.649733657694</v>
      </c>
      <c r="AZ20" s="4">
        <v>0.847345953162296</v>
      </c>
      <c r="BA20" s="4">
        <v>9.6104333333333294</v>
      </c>
      <c r="BB20" s="4">
        <v>2.3906183533529E-2</v>
      </c>
      <c r="BC20" s="4"/>
      <c r="BD20" s="4">
        <v>187.54668142255099</v>
      </c>
      <c r="BE20" s="4">
        <v>0.96628025429854303</v>
      </c>
    </row>
    <row r="21" spans="1:57" x14ac:dyDescent="0.2">
      <c r="A21" s="1"/>
      <c r="B21" s="1"/>
      <c r="C21" s="1" t="s">
        <v>204</v>
      </c>
      <c r="D21" s="1" t="s">
        <v>40</v>
      </c>
      <c r="E21" s="1" t="s">
        <v>89</v>
      </c>
      <c r="F21" s="1" t="s">
        <v>368</v>
      </c>
      <c r="G21" s="2">
        <v>45317.79265625</v>
      </c>
      <c r="H21" s="4">
        <v>5.6079833333333298</v>
      </c>
      <c r="I21" s="4"/>
      <c r="J21" s="4"/>
      <c r="K21" s="4">
        <v>256872.757402294</v>
      </c>
      <c r="L21" s="4">
        <v>12.6990790455949</v>
      </c>
      <c r="M21" s="4">
        <v>6.1890000000000001</v>
      </c>
      <c r="N21" s="4">
        <v>7.7787872841567803E-3</v>
      </c>
      <c r="O21" s="4"/>
      <c r="P21" s="4">
        <v>73.489467328752397</v>
      </c>
      <c r="Q21" s="4">
        <v>0.70006150721874705</v>
      </c>
      <c r="R21" s="4">
        <v>6.4815500000000004</v>
      </c>
      <c r="S21" s="4">
        <v>7.2189138071261701E-3</v>
      </c>
      <c r="T21" s="4"/>
      <c r="U21" s="4">
        <v>64.888521209716004</v>
      </c>
      <c r="V21" s="4">
        <v>0.65678329667965496</v>
      </c>
      <c r="W21" s="4">
        <v>6.8363333333333296</v>
      </c>
      <c r="X21" s="4">
        <v>3.81635321965111E-3</v>
      </c>
      <c r="Y21" s="4"/>
      <c r="Z21" s="4">
        <v>15.1961687403361</v>
      </c>
      <c r="AA21" s="4">
        <v>0.41841161468389798</v>
      </c>
      <c r="AB21" s="4" t="s">
        <v>368</v>
      </c>
      <c r="AC21" s="4" t="s">
        <v>368</v>
      </c>
      <c r="AD21" s="4" t="s">
        <v>368</v>
      </c>
      <c r="AE21" s="4" t="s">
        <v>368</v>
      </c>
      <c r="AF21" s="4" t="s">
        <v>368</v>
      </c>
      <c r="AG21" s="4">
        <v>7.44478333333333</v>
      </c>
      <c r="AH21" s="4">
        <v>4.4205387035666996E-3</v>
      </c>
      <c r="AI21" s="4"/>
      <c r="AJ21" s="4">
        <v>69.706152145384706</v>
      </c>
      <c r="AK21" s="4">
        <v>0.70838946033962003</v>
      </c>
      <c r="AL21" s="4">
        <v>7.8444500000000001</v>
      </c>
      <c r="AM21" s="4">
        <v>3.8262220768859002E-3</v>
      </c>
      <c r="AN21" s="4"/>
      <c r="AO21" s="4">
        <v>2.9732445888097199</v>
      </c>
      <c r="AP21" s="4">
        <v>0.31828976585049101</v>
      </c>
      <c r="AQ21" s="4">
        <v>8.1226000000000003</v>
      </c>
      <c r="AR21" s="4">
        <v>8.4630112962319898E-3</v>
      </c>
      <c r="AS21" s="4"/>
      <c r="AT21" s="4">
        <v>162.42797759738701</v>
      </c>
      <c r="AU21" s="4">
        <v>1.56955899142186</v>
      </c>
      <c r="AV21" s="4">
        <v>8.8498833333333309</v>
      </c>
      <c r="AW21" s="4">
        <v>1.4230805203595299E-2</v>
      </c>
      <c r="AX21" s="4"/>
      <c r="AY21" s="4">
        <v>79.975924443435105</v>
      </c>
      <c r="AZ21" s="4">
        <v>0.56686002551168801</v>
      </c>
      <c r="BA21" s="4">
        <v>9.6099666666666703</v>
      </c>
      <c r="BB21" s="4">
        <v>2.3602908996771001E-2</v>
      </c>
      <c r="BC21" s="4"/>
      <c r="BD21" s="4">
        <v>170.677977300675</v>
      </c>
      <c r="BE21" s="4">
        <v>1.18200646655034</v>
      </c>
    </row>
    <row r="22" spans="1:57" x14ac:dyDescent="0.2">
      <c r="A22" s="1"/>
      <c r="B22" s="1"/>
      <c r="C22" s="1" t="s">
        <v>156</v>
      </c>
      <c r="D22" s="1" t="s">
        <v>27</v>
      </c>
      <c r="E22" s="1" t="s">
        <v>44</v>
      </c>
      <c r="F22" s="1" t="s">
        <v>368</v>
      </c>
      <c r="G22" s="2">
        <v>45317.806175705999</v>
      </c>
      <c r="H22" s="4">
        <v>5.61466666666667</v>
      </c>
      <c r="I22" s="4"/>
      <c r="J22" s="4"/>
      <c r="K22" s="4">
        <v>8074.6353732591597</v>
      </c>
      <c r="L22" s="4">
        <v>46.752980823007803</v>
      </c>
      <c r="M22" s="4">
        <v>6.1769666666666696</v>
      </c>
      <c r="N22" s="4">
        <v>1.9109504866160699E-3</v>
      </c>
      <c r="O22" s="4"/>
      <c r="P22" s="4">
        <v>16.152131115722401</v>
      </c>
      <c r="Q22" s="4">
        <v>0.43218155843168898</v>
      </c>
      <c r="R22" s="4" t="s">
        <v>368</v>
      </c>
      <c r="S22" s="4" t="s">
        <v>368</v>
      </c>
      <c r="T22" s="4" t="s">
        <v>368</v>
      </c>
      <c r="U22" s="4" t="s">
        <v>368</v>
      </c>
      <c r="V22" s="4" t="s">
        <v>368</v>
      </c>
      <c r="W22" s="4" t="s">
        <v>368</v>
      </c>
      <c r="X22" s="4" t="s">
        <v>368</v>
      </c>
      <c r="Y22" s="4" t="s">
        <v>368</v>
      </c>
      <c r="Z22" s="4" t="s">
        <v>368</v>
      </c>
      <c r="AA22" s="4" t="s">
        <v>368</v>
      </c>
      <c r="AB22" s="4" t="s">
        <v>368</v>
      </c>
      <c r="AC22" s="4" t="s">
        <v>368</v>
      </c>
      <c r="AD22" s="4" t="s">
        <v>368</v>
      </c>
      <c r="AE22" s="4" t="s">
        <v>368</v>
      </c>
      <c r="AF22" s="4" t="s">
        <v>368</v>
      </c>
      <c r="AG22" s="4">
        <v>7.3322333333333303</v>
      </c>
      <c r="AH22" s="4">
        <v>4.0250939136805101E-3</v>
      </c>
      <c r="AI22" s="4"/>
      <c r="AJ22" s="4">
        <v>30.865994056702402</v>
      </c>
      <c r="AK22" s="4">
        <v>0.47126043814035901</v>
      </c>
      <c r="AL22" s="4">
        <v>7.8952666666666698</v>
      </c>
      <c r="AM22" s="4">
        <v>3.7724429845126198E-3</v>
      </c>
      <c r="AN22" s="4"/>
      <c r="AO22" s="4">
        <v>1.66010104442777</v>
      </c>
      <c r="AP22" s="4">
        <v>0.44236628305478698</v>
      </c>
      <c r="AQ22" s="4">
        <v>8.1419333333333306</v>
      </c>
      <c r="AR22" s="4">
        <v>7.8465104753572493E-3</v>
      </c>
      <c r="AS22" s="4"/>
      <c r="AT22" s="4">
        <v>107.221553176878</v>
      </c>
      <c r="AU22" s="4">
        <v>0.56148327877952298</v>
      </c>
      <c r="AV22" s="4">
        <v>8.8253833333333294</v>
      </c>
      <c r="AW22" s="4">
        <v>1.3264303523800499E-2</v>
      </c>
      <c r="AX22" s="4"/>
      <c r="AY22" s="4">
        <v>7.0885430361422603</v>
      </c>
      <c r="AZ22" s="4">
        <v>0.37136257799793498</v>
      </c>
      <c r="BA22" s="4" t="s">
        <v>368</v>
      </c>
      <c r="BB22" s="4" t="s">
        <v>368</v>
      </c>
      <c r="BC22" s="4" t="s">
        <v>368</v>
      </c>
      <c r="BD22" s="4" t="s">
        <v>368</v>
      </c>
      <c r="BE22" s="4" t="s">
        <v>368</v>
      </c>
    </row>
    <row r="23" spans="1:57" x14ac:dyDescent="0.2">
      <c r="A23" s="1"/>
      <c r="B23" s="1"/>
      <c r="C23" s="1" t="s">
        <v>156</v>
      </c>
      <c r="D23" s="1" t="s">
        <v>417</v>
      </c>
      <c r="E23" s="1" t="s">
        <v>44</v>
      </c>
      <c r="F23" s="1" t="s">
        <v>368</v>
      </c>
      <c r="G23" s="2">
        <v>45317.819705347203</v>
      </c>
      <c r="H23" s="4">
        <v>5.6204166666666699</v>
      </c>
      <c r="I23" s="4"/>
      <c r="J23" s="4"/>
      <c r="K23" s="4">
        <v>2584.7742762222501</v>
      </c>
      <c r="L23" s="4">
        <v>20.2770645318889</v>
      </c>
      <c r="M23" s="4">
        <v>6.1890000000000001</v>
      </c>
      <c r="N23" s="4">
        <v>5.5639632875830103E-3</v>
      </c>
      <c r="O23" s="4"/>
      <c r="P23" s="4">
        <v>51.847401857970802</v>
      </c>
      <c r="Q23" s="4">
        <v>0.50829254056489703</v>
      </c>
      <c r="R23" s="4">
        <v>6.4441833333333296</v>
      </c>
      <c r="S23" s="4">
        <v>5.6641068851579802E-3</v>
      </c>
      <c r="T23" s="4"/>
      <c r="U23" s="4">
        <v>20.924302618844202</v>
      </c>
      <c r="V23" s="4">
        <v>0.68776915393856597</v>
      </c>
      <c r="W23" s="4">
        <v>6.8300666666666698</v>
      </c>
      <c r="X23" s="4">
        <v>3.6978289724485798E-3</v>
      </c>
      <c r="Y23" s="4"/>
      <c r="Z23" s="4">
        <v>6.6297627770049798</v>
      </c>
      <c r="AA23" s="4">
        <v>0.51383942943086003</v>
      </c>
      <c r="AB23" s="4">
        <v>7.1682833333333296</v>
      </c>
      <c r="AC23" s="4">
        <v>5.9569907275625897E-3</v>
      </c>
      <c r="AD23" s="4"/>
      <c r="AE23" s="4">
        <v>41.701868130647298</v>
      </c>
      <c r="AF23" s="4">
        <v>0.75743531090763305</v>
      </c>
      <c r="AG23" s="4">
        <v>7.44478333333333</v>
      </c>
      <c r="AH23" s="4">
        <v>3.94492995813774E-3</v>
      </c>
      <c r="AI23" s="4"/>
      <c r="AJ23" s="4">
        <v>22.992377344767199</v>
      </c>
      <c r="AK23" s="4">
        <v>0.41898972571943699</v>
      </c>
      <c r="AL23" s="4">
        <v>8.0581999999999994</v>
      </c>
      <c r="AM23" s="4">
        <v>4.0482656743744596E-3</v>
      </c>
      <c r="AN23" s="4"/>
      <c r="AO23" s="4">
        <v>8.3949633971080502</v>
      </c>
      <c r="AP23" s="4">
        <v>0.74612735982714795</v>
      </c>
      <c r="AQ23" s="4">
        <v>8.1477333333333295</v>
      </c>
      <c r="AR23" s="4">
        <v>7.6126046006795896E-3</v>
      </c>
      <c r="AS23" s="4"/>
      <c r="AT23" s="4">
        <v>86.275746529641395</v>
      </c>
      <c r="AU23" s="4">
        <v>0.78971154703408297</v>
      </c>
      <c r="AV23" s="4">
        <v>8.8998333333333299</v>
      </c>
      <c r="AW23" s="4">
        <v>1.3192005261244401E-2</v>
      </c>
      <c r="AX23" s="4"/>
      <c r="AY23" s="4">
        <v>1.63627001047125</v>
      </c>
      <c r="AZ23" s="4">
        <v>0.29247492899837202</v>
      </c>
      <c r="BA23" s="4" t="s">
        <v>368</v>
      </c>
      <c r="BB23" s="4" t="s">
        <v>368</v>
      </c>
      <c r="BC23" s="4" t="s">
        <v>368</v>
      </c>
      <c r="BD23" s="4" t="s">
        <v>368</v>
      </c>
      <c r="BE23" s="4" t="s">
        <v>368</v>
      </c>
    </row>
    <row r="24" spans="1:57" x14ac:dyDescent="0.2">
      <c r="A24" s="1"/>
      <c r="B24" s="1"/>
      <c r="C24" s="1" t="s">
        <v>307</v>
      </c>
      <c r="D24" s="1" t="s">
        <v>177</v>
      </c>
      <c r="E24" s="1" t="s">
        <v>89</v>
      </c>
      <c r="F24" s="1" t="s">
        <v>368</v>
      </c>
      <c r="G24" s="2">
        <v>45317.8332386111</v>
      </c>
      <c r="H24" s="4">
        <v>5.6084666666666703</v>
      </c>
      <c r="I24" s="4"/>
      <c r="J24" s="4"/>
      <c r="K24" s="4">
        <v>190846.48572077</v>
      </c>
      <c r="L24" s="4">
        <v>1292.5083981806099</v>
      </c>
      <c r="M24" s="4">
        <v>6.1894666666666698</v>
      </c>
      <c r="N24" s="4">
        <v>0.12934261136355199</v>
      </c>
      <c r="O24" s="4"/>
      <c r="P24" s="4">
        <v>1261.3455875779</v>
      </c>
      <c r="Q24" s="4">
        <v>13.2347122166635</v>
      </c>
      <c r="R24" s="4">
        <v>6.3881833333333304</v>
      </c>
      <c r="S24" s="4">
        <v>1.4539770190883801E-2</v>
      </c>
      <c r="T24" s="4"/>
      <c r="U24" s="4">
        <v>271.89540147268099</v>
      </c>
      <c r="V24" s="4">
        <v>1.5727024552439</v>
      </c>
      <c r="W24" s="4">
        <v>6.7612166666666704</v>
      </c>
      <c r="X24" s="4">
        <v>0.38544719748258699</v>
      </c>
      <c r="Y24" s="4"/>
      <c r="Z24" s="4">
        <v>27597.777937843101</v>
      </c>
      <c r="AA24" s="4">
        <v>173.80306138839799</v>
      </c>
      <c r="AB24" s="4">
        <v>7.0244999999999997</v>
      </c>
      <c r="AC24" s="4">
        <v>5.3021164537187797E-2</v>
      </c>
      <c r="AD24" s="4"/>
      <c r="AE24" s="4">
        <v>4320.0247443058997</v>
      </c>
      <c r="AF24" s="4">
        <v>35.801892492180002</v>
      </c>
      <c r="AG24" s="4">
        <v>7.4389833333333302</v>
      </c>
      <c r="AH24" s="4">
        <v>1.9588117241319598E-2</v>
      </c>
      <c r="AI24" s="4"/>
      <c r="AJ24" s="4">
        <v>1559.4492548383701</v>
      </c>
      <c r="AK24" s="4">
        <v>9.0463011991598705</v>
      </c>
      <c r="AL24" s="4">
        <v>8.0398166666666704</v>
      </c>
      <c r="AM24" s="4">
        <v>3.8568568254371302E-3</v>
      </c>
      <c r="AN24" s="4"/>
      <c r="AO24" s="4">
        <v>3.72126432135904</v>
      </c>
      <c r="AP24" s="4">
        <v>0.46185358586900099</v>
      </c>
      <c r="AQ24" s="4">
        <v>8.1230833333333301</v>
      </c>
      <c r="AR24" s="4">
        <v>5.5829078087827097E-2</v>
      </c>
      <c r="AS24" s="4"/>
      <c r="AT24" s="4">
        <v>4403.9652114273804</v>
      </c>
      <c r="AU24" s="4">
        <v>24.7631904396269</v>
      </c>
      <c r="AV24" s="4">
        <v>8.8503666666666696</v>
      </c>
      <c r="AW24" s="4">
        <v>1.5143967299391201E-2</v>
      </c>
      <c r="AX24" s="4"/>
      <c r="AY24" s="4">
        <v>148.84077522888401</v>
      </c>
      <c r="AZ24" s="4">
        <v>1.3481244288541701</v>
      </c>
      <c r="BA24" s="4">
        <v>9.6166999999999998</v>
      </c>
      <c r="BB24" s="4">
        <v>2.49103925333439E-2</v>
      </c>
      <c r="BC24" s="4"/>
      <c r="BD24" s="4">
        <v>243.40268791582201</v>
      </c>
      <c r="BE24" s="4">
        <v>2.2632088039255698</v>
      </c>
    </row>
    <row r="25" spans="1:57" x14ac:dyDescent="0.2">
      <c r="A25" s="1"/>
      <c r="B25" s="1"/>
      <c r="C25" s="1" t="s">
        <v>352</v>
      </c>
      <c r="D25" s="1" t="s">
        <v>226</v>
      </c>
      <c r="E25" s="1" t="s">
        <v>89</v>
      </c>
      <c r="F25" s="1" t="s">
        <v>368</v>
      </c>
      <c r="G25" s="2">
        <v>45317.846767210598</v>
      </c>
      <c r="H25" s="4">
        <v>5.6079833333333298</v>
      </c>
      <c r="I25" s="4"/>
      <c r="J25" s="4"/>
      <c r="K25" s="4">
        <v>208589.48929752401</v>
      </c>
      <c r="L25" s="4">
        <v>653.97607550812597</v>
      </c>
      <c r="M25" s="4">
        <v>6.1827500000000004</v>
      </c>
      <c r="N25" s="4">
        <v>0.14599748851935301</v>
      </c>
      <c r="O25" s="4"/>
      <c r="P25" s="4">
        <v>1424.08806389713</v>
      </c>
      <c r="Q25" s="4">
        <v>26.912306283050299</v>
      </c>
      <c r="R25" s="4">
        <v>6.3814333333333302</v>
      </c>
      <c r="S25" s="4">
        <v>1.8624816964116799E-2</v>
      </c>
      <c r="T25" s="4"/>
      <c r="U25" s="4">
        <v>387.40549263242798</v>
      </c>
      <c r="V25" s="4">
        <v>2.3148271164103398</v>
      </c>
      <c r="W25" s="4">
        <v>6.7607499999999998</v>
      </c>
      <c r="X25" s="4">
        <v>0.41374474716100901</v>
      </c>
      <c r="Y25" s="4"/>
      <c r="Z25" s="4">
        <v>29642.9990975158</v>
      </c>
      <c r="AA25" s="4">
        <v>256.333658836947</v>
      </c>
      <c r="AB25" s="4">
        <v>7.02403333333333</v>
      </c>
      <c r="AC25" s="4">
        <v>5.90557172512607E-2</v>
      </c>
      <c r="AD25" s="4"/>
      <c r="AE25" s="4">
        <v>4868.5898806777204</v>
      </c>
      <c r="AF25" s="4">
        <v>29.152786827556699</v>
      </c>
      <c r="AG25" s="4">
        <v>7.4385000000000003</v>
      </c>
      <c r="AH25" s="4">
        <v>1.9718961091177201E-2</v>
      </c>
      <c r="AI25" s="4"/>
      <c r="AJ25" s="4">
        <v>1572.3005957673099</v>
      </c>
      <c r="AK25" s="4">
        <v>15.842847665031201</v>
      </c>
      <c r="AL25" s="4" t="s">
        <v>368</v>
      </c>
      <c r="AM25" s="4" t="s">
        <v>368</v>
      </c>
      <c r="AN25" s="4" t="s">
        <v>368</v>
      </c>
      <c r="AO25" s="4" t="s">
        <v>368</v>
      </c>
      <c r="AP25" s="4" t="s">
        <v>368</v>
      </c>
      <c r="AQ25" s="4">
        <v>8.1226000000000003</v>
      </c>
      <c r="AR25" s="4">
        <v>6.3406613191294606E-2</v>
      </c>
      <c r="AS25" s="4"/>
      <c r="AT25" s="4">
        <v>5082.5184344219097</v>
      </c>
      <c r="AU25" s="4">
        <v>38.718511508674801</v>
      </c>
      <c r="AV25" s="4">
        <v>8.8561333333333305</v>
      </c>
      <c r="AW25" s="4">
        <v>1.53462244488355E-2</v>
      </c>
      <c r="AX25" s="4"/>
      <c r="AY25" s="4">
        <v>164.09371715551501</v>
      </c>
      <c r="AZ25" s="4">
        <v>1.3289508919939801</v>
      </c>
      <c r="BA25" s="4">
        <v>9.6099666666666703</v>
      </c>
      <c r="BB25" s="4">
        <v>2.58346186255211E-2</v>
      </c>
      <c r="BC25" s="4"/>
      <c r="BD25" s="4">
        <v>294.80989360249902</v>
      </c>
      <c r="BE25" s="4">
        <v>1.66389277827022</v>
      </c>
    </row>
    <row r="26" spans="1:57" x14ac:dyDescent="0.2">
      <c r="A26" s="1"/>
      <c r="B26" s="1"/>
      <c r="C26" s="1" t="s">
        <v>114</v>
      </c>
      <c r="D26" s="1" t="s">
        <v>273</v>
      </c>
      <c r="E26" s="1" t="s">
        <v>89</v>
      </c>
      <c r="F26" s="1" t="s">
        <v>368</v>
      </c>
      <c r="G26" s="2">
        <v>45317.860303831003</v>
      </c>
      <c r="H26" s="4">
        <v>5.6084666666666703</v>
      </c>
      <c r="I26" s="4"/>
      <c r="J26" s="4"/>
      <c r="K26" s="4">
        <v>206803.415830388</v>
      </c>
      <c r="L26" s="4">
        <v>956.55972450536296</v>
      </c>
      <c r="M26" s="4">
        <v>6.1894666666666698</v>
      </c>
      <c r="N26" s="4">
        <v>0.13068233291262699</v>
      </c>
      <c r="O26" s="4"/>
      <c r="P26" s="4">
        <v>1274.43662394131</v>
      </c>
      <c r="Q26" s="4">
        <v>8.5443612844776506</v>
      </c>
      <c r="R26" s="4">
        <v>6.3881833333333304</v>
      </c>
      <c r="S26" s="4">
        <v>1.9557594591044999E-2</v>
      </c>
      <c r="T26" s="4"/>
      <c r="U26" s="4">
        <v>413.78101161650397</v>
      </c>
      <c r="V26" s="4">
        <v>2.2614759170384402</v>
      </c>
      <c r="W26" s="4">
        <v>6.7612166666666704</v>
      </c>
      <c r="X26" s="4">
        <v>0.40609679436018498</v>
      </c>
      <c r="Y26" s="4"/>
      <c r="Z26" s="4">
        <v>29090.239050296899</v>
      </c>
      <c r="AA26" s="4">
        <v>177.59521196697099</v>
      </c>
      <c r="AB26" s="4">
        <v>7.0244999999999997</v>
      </c>
      <c r="AC26" s="4">
        <v>5.4808506561137199E-2</v>
      </c>
      <c r="AD26" s="4"/>
      <c r="AE26" s="4">
        <v>4482.50132998961</v>
      </c>
      <c r="AF26" s="4">
        <v>32.241888149681003</v>
      </c>
      <c r="AG26" s="4">
        <v>7.4389833333333302</v>
      </c>
      <c r="AH26" s="4">
        <v>1.9858146317895901E-2</v>
      </c>
      <c r="AI26" s="4"/>
      <c r="AJ26" s="4">
        <v>1585.9712176787</v>
      </c>
      <c r="AK26" s="4">
        <v>12.1286711783318</v>
      </c>
      <c r="AL26" s="4" t="s">
        <v>368</v>
      </c>
      <c r="AM26" s="4" t="s">
        <v>368</v>
      </c>
      <c r="AN26" s="4" t="s">
        <v>368</v>
      </c>
      <c r="AO26" s="4" t="s">
        <v>368</v>
      </c>
      <c r="AP26" s="4" t="s">
        <v>368</v>
      </c>
      <c r="AQ26" s="4">
        <v>8.1230833333333301</v>
      </c>
      <c r="AR26" s="4">
        <v>6.4023012628247403E-2</v>
      </c>
      <c r="AS26" s="4"/>
      <c r="AT26" s="4">
        <v>5137.7157801135099</v>
      </c>
      <c r="AU26" s="4">
        <v>37.477799495137198</v>
      </c>
      <c r="AV26" s="4">
        <v>8.84411666666667</v>
      </c>
      <c r="AW26" s="4">
        <v>1.5284855864204199E-2</v>
      </c>
      <c r="AX26" s="4"/>
      <c r="AY26" s="4">
        <v>159.46569060578801</v>
      </c>
      <c r="AZ26" s="4">
        <v>1.2929532109676101</v>
      </c>
      <c r="BA26" s="4">
        <v>9.6104333333333294</v>
      </c>
      <c r="BB26" s="4">
        <v>2.64623171351384E-2</v>
      </c>
      <c r="BC26" s="4"/>
      <c r="BD26" s="4">
        <v>329.72367353821301</v>
      </c>
      <c r="BE26" s="4">
        <v>2.5958720298792701</v>
      </c>
    </row>
    <row r="27" spans="1:57" x14ac:dyDescent="0.2">
      <c r="A27" s="1"/>
      <c r="B27" s="1"/>
      <c r="C27" s="1" t="s">
        <v>353</v>
      </c>
      <c r="D27" s="1" t="s">
        <v>85</v>
      </c>
      <c r="E27" s="1" t="s">
        <v>89</v>
      </c>
      <c r="F27" s="1" t="s">
        <v>368</v>
      </c>
      <c r="G27" s="2">
        <v>45317.873848182899</v>
      </c>
      <c r="H27" s="4">
        <v>5.6079833333333298</v>
      </c>
      <c r="I27" s="4"/>
      <c r="J27" s="4"/>
      <c r="K27" s="4">
        <v>199740.86132113601</v>
      </c>
      <c r="L27" s="4">
        <v>498.133621370475</v>
      </c>
      <c r="M27" s="4">
        <v>6.1890000000000001</v>
      </c>
      <c r="N27" s="4">
        <v>0.12517592757121901</v>
      </c>
      <c r="O27" s="4"/>
      <c r="P27" s="4">
        <v>1220.6310009700201</v>
      </c>
      <c r="Q27" s="4">
        <v>17.863302630353299</v>
      </c>
      <c r="R27" s="4">
        <v>6.3814333333333302</v>
      </c>
      <c r="S27" s="4">
        <v>1.70602641336456E-2</v>
      </c>
      <c r="T27" s="4"/>
      <c r="U27" s="4">
        <v>343.16569561073101</v>
      </c>
      <c r="V27" s="4">
        <v>1.71732613015645</v>
      </c>
      <c r="W27" s="4">
        <v>6.7607333333333299</v>
      </c>
      <c r="X27" s="4">
        <v>0.51305603500640795</v>
      </c>
      <c r="Y27" s="4"/>
      <c r="Z27" s="4">
        <v>36820.777725134598</v>
      </c>
      <c r="AA27" s="4">
        <v>196.67182783483901</v>
      </c>
      <c r="AB27" s="4">
        <v>7.02403333333333</v>
      </c>
      <c r="AC27" s="4">
        <v>5.4395429389939097E-2</v>
      </c>
      <c r="AD27" s="4"/>
      <c r="AE27" s="4">
        <v>4444.9509521095897</v>
      </c>
      <c r="AF27" s="4">
        <v>27.180230675570002</v>
      </c>
      <c r="AG27" s="4">
        <v>7.4385000000000003</v>
      </c>
      <c r="AH27" s="4">
        <v>1.8626245564864599E-2</v>
      </c>
      <c r="AI27" s="4"/>
      <c r="AJ27" s="4">
        <v>1464.97526269071</v>
      </c>
      <c r="AK27" s="4">
        <v>10.452412770637199</v>
      </c>
      <c r="AL27" s="4" t="s">
        <v>368</v>
      </c>
      <c r="AM27" s="4" t="s">
        <v>368</v>
      </c>
      <c r="AN27" s="4" t="s">
        <v>368</v>
      </c>
      <c r="AO27" s="4" t="s">
        <v>368</v>
      </c>
      <c r="AP27" s="4" t="s">
        <v>368</v>
      </c>
      <c r="AQ27" s="4">
        <v>8.1226000000000003</v>
      </c>
      <c r="AR27" s="4">
        <v>7.9302261580187494E-2</v>
      </c>
      <c r="AS27" s="4"/>
      <c r="AT27" s="4">
        <v>6505.9421861555502</v>
      </c>
      <c r="AU27" s="4">
        <v>43.315143192445497</v>
      </c>
      <c r="AV27" s="4">
        <v>8.8436500000000002</v>
      </c>
      <c r="AW27" s="4">
        <v>1.56270338901148E-2</v>
      </c>
      <c r="AX27" s="4"/>
      <c r="AY27" s="4">
        <v>185.27057103707199</v>
      </c>
      <c r="AZ27" s="4">
        <v>1.30779802432284</v>
      </c>
      <c r="BA27" s="4">
        <v>9.6099666666666703</v>
      </c>
      <c r="BB27" s="4">
        <v>2.47343086768546E-2</v>
      </c>
      <c r="BC27" s="4"/>
      <c r="BD27" s="4">
        <v>233.60857032352399</v>
      </c>
      <c r="BE27" s="4">
        <v>1.61871463837687</v>
      </c>
    </row>
    <row r="28" spans="1:57" x14ac:dyDescent="0.2">
      <c r="A28" s="1"/>
      <c r="B28" s="1"/>
      <c r="C28" s="1" t="s">
        <v>79</v>
      </c>
      <c r="D28" s="1" t="s">
        <v>265</v>
      </c>
      <c r="E28" s="1" t="s">
        <v>89</v>
      </c>
      <c r="F28" s="1" t="s">
        <v>368</v>
      </c>
      <c r="G28" s="2">
        <v>45317.887377511601</v>
      </c>
      <c r="H28" s="4">
        <v>5.61466666666667</v>
      </c>
      <c r="I28" s="4"/>
      <c r="J28" s="4"/>
      <c r="K28" s="4">
        <v>205051.21218910901</v>
      </c>
      <c r="L28" s="4">
        <v>1074.52338924331</v>
      </c>
      <c r="M28" s="4">
        <v>6.1894666666666698</v>
      </c>
      <c r="N28" s="4">
        <v>0.11536500471906699</v>
      </c>
      <c r="O28" s="4"/>
      <c r="P28" s="4">
        <v>1124.7639546388</v>
      </c>
      <c r="Q28" s="4">
        <v>9.5669037038053606</v>
      </c>
      <c r="R28" s="4">
        <v>6.3818999999999999</v>
      </c>
      <c r="S28" s="4">
        <v>1.7967151549347901E-2</v>
      </c>
      <c r="T28" s="4"/>
      <c r="U28" s="4">
        <v>368.80913468853998</v>
      </c>
      <c r="V28" s="4">
        <v>2.6154221616142301</v>
      </c>
      <c r="W28" s="4">
        <v>6.7612166666666704</v>
      </c>
      <c r="X28" s="4">
        <v>0.495759337028428</v>
      </c>
      <c r="Y28" s="4"/>
      <c r="Z28" s="4">
        <v>35570.649247614601</v>
      </c>
      <c r="AA28" s="4">
        <v>126.90094932866</v>
      </c>
      <c r="AB28" s="4">
        <v>7.0244999999999997</v>
      </c>
      <c r="AC28" s="4">
        <v>5.1160299654477201E-2</v>
      </c>
      <c r="AD28" s="4"/>
      <c r="AE28" s="4">
        <v>4150.8646347632302</v>
      </c>
      <c r="AF28" s="4">
        <v>22.205550903231199</v>
      </c>
      <c r="AG28" s="4">
        <v>7.4389833333333302</v>
      </c>
      <c r="AH28" s="4">
        <v>1.94282598060216E-2</v>
      </c>
      <c r="AI28" s="4"/>
      <c r="AJ28" s="4">
        <v>1543.74823103575</v>
      </c>
      <c r="AK28" s="4">
        <v>10.8583840721735</v>
      </c>
      <c r="AL28" s="4" t="s">
        <v>368</v>
      </c>
      <c r="AM28" s="4" t="s">
        <v>368</v>
      </c>
      <c r="AN28" s="4" t="s">
        <v>368</v>
      </c>
      <c r="AO28" s="4" t="s">
        <v>368</v>
      </c>
      <c r="AP28" s="4" t="s">
        <v>368</v>
      </c>
      <c r="AQ28" s="4">
        <v>8.1230833333333301</v>
      </c>
      <c r="AR28" s="4">
        <v>7.6538646067337804E-2</v>
      </c>
      <c r="AS28" s="4"/>
      <c r="AT28" s="4">
        <v>6258.4659042570102</v>
      </c>
      <c r="AU28" s="4">
        <v>48.853564520211101</v>
      </c>
      <c r="AV28" s="4">
        <v>8.8503666666666696</v>
      </c>
      <c r="AW28" s="4">
        <v>1.5640405386762899E-2</v>
      </c>
      <c r="AX28" s="4"/>
      <c r="AY28" s="4">
        <v>186.27896387957901</v>
      </c>
      <c r="AZ28" s="4">
        <v>1.2597071206728601</v>
      </c>
      <c r="BA28" s="4">
        <v>9.6041666666666696</v>
      </c>
      <c r="BB28" s="4">
        <v>2.4771012580135698E-2</v>
      </c>
      <c r="BC28" s="4"/>
      <c r="BD28" s="4">
        <v>235.65011093945</v>
      </c>
      <c r="BE28" s="4">
        <v>1.32176652630701</v>
      </c>
    </row>
    <row r="29" spans="1:57" x14ac:dyDescent="0.2">
      <c r="A29" s="1"/>
      <c r="B29" s="1"/>
      <c r="C29" s="1" t="s">
        <v>333</v>
      </c>
      <c r="D29" s="1" t="s">
        <v>180</v>
      </c>
      <c r="E29" s="1" t="s">
        <v>89</v>
      </c>
      <c r="F29" s="1" t="s">
        <v>368</v>
      </c>
      <c r="G29" s="2">
        <v>45317.900905659699</v>
      </c>
      <c r="H29" s="4">
        <v>5.6142000000000003</v>
      </c>
      <c r="I29" s="4"/>
      <c r="J29" s="4"/>
      <c r="K29" s="4">
        <v>199271.41688402</v>
      </c>
      <c r="L29" s="4">
        <v>1147.00419089107</v>
      </c>
      <c r="M29" s="4">
        <v>6.1827500000000004</v>
      </c>
      <c r="N29" s="4">
        <v>0.11644847664111101</v>
      </c>
      <c r="O29" s="4"/>
      <c r="P29" s="4">
        <v>1135.35105786185</v>
      </c>
      <c r="Q29" s="4">
        <v>9.3561134806145496</v>
      </c>
      <c r="R29" s="4">
        <v>6.3814333333333302</v>
      </c>
      <c r="S29" s="4">
        <v>1.6622659850541802E-2</v>
      </c>
      <c r="T29" s="4"/>
      <c r="U29" s="4">
        <v>330.791856719968</v>
      </c>
      <c r="V29" s="4">
        <v>1.39167881696006</v>
      </c>
      <c r="W29" s="4">
        <v>6.7607499999999998</v>
      </c>
      <c r="X29" s="4">
        <v>0.45609732000803699</v>
      </c>
      <c r="Y29" s="4"/>
      <c r="Z29" s="4">
        <v>32704.054882829001</v>
      </c>
      <c r="AA29" s="4">
        <v>200.173733413235</v>
      </c>
      <c r="AB29" s="4">
        <v>7.02403333333333</v>
      </c>
      <c r="AC29" s="4">
        <v>5.4507164496719399E-2</v>
      </c>
      <c r="AD29" s="4"/>
      <c r="AE29" s="4">
        <v>4455.1081231531798</v>
      </c>
      <c r="AF29" s="4">
        <v>14.0942510682888</v>
      </c>
      <c r="AG29" s="4">
        <v>7.4385000000000003</v>
      </c>
      <c r="AH29" s="4">
        <v>1.64314645872458E-2</v>
      </c>
      <c r="AI29" s="4"/>
      <c r="AJ29" s="4">
        <v>1249.40625705207</v>
      </c>
      <c r="AK29" s="4">
        <v>10.0606792882453</v>
      </c>
      <c r="AL29" s="4">
        <v>7.9137333333333304</v>
      </c>
      <c r="AM29" s="4">
        <v>4.0443965800765098E-3</v>
      </c>
      <c r="AN29" s="4"/>
      <c r="AO29" s="4">
        <v>8.3004903226147295</v>
      </c>
      <c r="AP29" s="4">
        <v>0.87903100979487503</v>
      </c>
      <c r="AQ29" s="4">
        <v>8.1226000000000003</v>
      </c>
      <c r="AR29" s="4">
        <v>6.74758320578982E-2</v>
      </c>
      <c r="AS29" s="4"/>
      <c r="AT29" s="4">
        <v>5446.90890431766</v>
      </c>
      <c r="AU29" s="4">
        <v>39.9138570880286</v>
      </c>
      <c r="AV29" s="4">
        <v>8.8436500000000002</v>
      </c>
      <c r="AW29" s="4">
        <v>1.5413539525286899E-2</v>
      </c>
      <c r="AX29" s="4"/>
      <c r="AY29" s="4">
        <v>169.17019012430799</v>
      </c>
      <c r="AZ29" s="4">
        <v>1.0777474165388801</v>
      </c>
      <c r="BA29" s="4">
        <v>9.6099666666666703</v>
      </c>
      <c r="BB29" s="4">
        <v>2.5031932055015998E-2</v>
      </c>
      <c r="BC29" s="4"/>
      <c r="BD29" s="4">
        <v>250.162946301234</v>
      </c>
      <c r="BE29" s="4">
        <v>1.2682365531102</v>
      </c>
    </row>
    <row r="30" spans="1:57" x14ac:dyDescent="0.2">
      <c r="A30" s="1"/>
      <c r="B30" s="1"/>
      <c r="C30" s="1" t="s">
        <v>156</v>
      </c>
      <c r="D30" s="1" t="s">
        <v>238</v>
      </c>
      <c r="E30" s="1" t="s">
        <v>44</v>
      </c>
      <c r="F30" s="1" t="s">
        <v>368</v>
      </c>
      <c r="G30" s="2">
        <v>45317.9144415509</v>
      </c>
      <c r="H30" s="4">
        <v>5.6208833333333299</v>
      </c>
      <c r="I30" s="4"/>
      <c r="J30" s="4"/>
      <c r="K30" s="4">
        <v>11988.478013067601</v>
      </c>
      <c r="L30" s="4">
        <v>49.0477028613549</v>
      </c>
      <c r="M30" s="4">
        <v>6.1832166666666701</v>
      </c>
      <c r="N30" s="4">
        <v>8.3421969202856893E-3</v>
      </c>
      <c r="O30" s="4"/>
      <c r="P30" s="4">
        <v>78.994802403157195</v>
      </c>
      <c r="Q30" s="4">
        <v>0.80707218898500099</v>
      </c>
      <c r="R30" s="4" t="s">
        <v>368</v>
      </c>
      <c r="S30" s="4" t="s">
        <v>368</v>
      </c>
      <c r="T30" s="4" t="s">
        <v>368</v>
      </c>
      <c r="U30" s="4" t="s">
        <v>368</v>
      </c>
      <c r="V30" s="4" t="s">
        <v>368</v>
      </c>
      <c r="W30" s="4">
        <v>6.7678333333333303</v>
      </c>
      <c r="X30" s="4">
        <v>4.2945081897434803E-2</v>
      </c>
      <c r="Y30" s="4"/>
      <c r="Z30" s="4">
        <v>2843.24682161788</v>
      </c>
      <c r="AA30" s="4">
        <v>14.4571995630006</v>
      </c>
      <c r="AB30" s="4">
        <v>7.0307833333333303</v>
      </c>
      <c r="AC30" s="4">
        <v>1.0381679246014399E-2</v>
      </c>
      <c r="AD30" s="4"/>
      <c r="AE30" s="4">
        <v>443.92386792640502</v>
      </c>
      <c r="AF30" s="4">
        <v>3.4639401712162199</v>
      </c>
      <c r="AG30" s="4">
        <v>7.4389833333333302</v>
      </c>
      <c r="AH30" s="4">
        <v>5.3316240329455604E-3</v>
      </c>
      <c r="AI30" s="4"/>
      <c r="AJ30" s="4">
        <v>159.19196440134701</v>
      </c>
      <c r="AK30" s="4">
        <v>0.55511550906055995</v>
      </c>
      <c r="AL30" s="4" t="s">
        <v>368</v>
      </c>
      <c r="AM30" s="4" t="s">
        <v>368</v>
      </c>
      <c r="AN30" s="4" t="s">
        <v>368</v>
      </c>
      <c r="AO30" s="4" t="s">
        <v>368</v>
      </c>
      <c r="AP30" s="4" t="s">
        <v>368</v>
      </c>
      <c r="AQ30" s="4">
        <v>8.1230833333333301</v>
      </c>
      <c r="AR30" s="4">
        <v>1.40148053521167E-2</v>
      </c>
      <c r="AS30" s="4"/>
      <c r="AT30" s="4">
        <v>659.58011197662199</v>
      </c>
      <c r="AU30" s="4">
        <v>3.654154011708</v>
      </c>
      <c r="AV30" s="4">
        <v>8.8378833333333304</v>
      </c>
      <c r="AW30" s="4">
        <v>1.33565125424081E-2</v>
      </c>
      <c r="AX30" s="4"/>
      <c r="AY30" s="4">
        <v>14.042358067145299</v>
      </c>
      <c r="AZ30" s="4">
        <v>0.48073265146233302</v>
      </c>
      <c r="BA30" s="4">
        <v>9.6166999999999998</v>
      </c>
      <c r="BB30" s="4">
        <v>2.1494723257886299E-2</v>
      </c>
      <c r="BC30" s="4"/>
      <c r="BD30" s="4">
        <v>53.416693701477797</v>
      </c>
      <c r="BE30" s="4">
        <v>0.61711424095357703</v>
      </c>
    </row>
    <row r="31" spans="1:57" x14ac:dyDescent="0.2">
      <c r="A31" s="1"/>
      <c r="B31" s="1"/>
      <c r="C31" s="1" t="s">
        <v>201</v>
      </c>
      <c r="D31" s="1" t="s">
        <v>133</v>
      </c>
      <c r="E31" s="1" t="s">
        <v>89</v>
      </c>
      <c r="F31" s="1" t="s">
        <v>368</v>
      </c>
      <c r="G31" s="2">
        <v>45317.927965115698</v>
      </c>
      <c r="H31" s="4">
        <v>5.6142000000000003</v>
      </c>
      <c r="I31" s="4"/>
      <c r="J31" s="4"/>
      <c r="K31" s="4">
        <v>188941.083035182</v>
      </c>
      <c r="L31" s="4">
        <v>561.92332837960305</v>
      </c>
      <c r="M31" s="4">
        <v>6.1827500000000004</v>
      </c>
      <c r="N31" s="4">
        <v>2.7201455038237399E-2</v>
      </c>
      <c r="O31" s="4"/>
      <c r="P31" s="4">
        <v>263.277300493513</v>
      </c>
      <c r="Q31" s="4">
        <v>3.1152118382573901</v>
      </c>
      <c r="R31" s="4">
        <v>6.3814333333333302</v>
      </c>
      <c r="S31" s="4">
        <v>9.6502753540826502E-3</v>
      </c>
      <c r="T31" s="4"/>
      <c r="U31" s="4">
        <v>133.638479171391</v>
      </c>
      <c r="V31" s="4">
        <v>0.96088964887358397</v>
      </c>
      <c r="W31" s="4">
        <v>6.7607333333333299</v>
      </c>
      <c r="X31" s="4">
        <v>0.24691239927056499</v>
      </c>
      <c r="Y31" s="4"/>
      <c r="Z31" s="4">
        <v>17585.098258009501</v>
      </c>
      <c r="AA31" s="4">
        <v>107.105753027703</v>
      </c>
      <c r="AB31" s="4">
        <v>7.0303000000000004</v>
      </c>
      <c r="AC31" s="4">
        <v>2.8865760483218601E-2</v>
      </c>
      <c r="AD31" s="4"/>
      <c r="AE31" s="4">
        <v>2124.2012679312402</v>
      </c>
      <c r="AF31" s="4">
        <v>14.1218936799876</v>
      </c>
      <c r="AG31" s="4">
        <v>7.44478333333333</v>
      </c>
      <c r="AH31" s="4">
        <v>7.3221859947909199E-3</v>
      </c>
      <c r="AI31" s="4"/>
      <c r="AJ31" s="4">
        <v>354.70279994843401</v>
      </c>
      <c r="AK31" s="4">
        <v>3.3392683482353802</v>
      </c>
      <c r="AL31" s="4" t="s">
        <v>368</v>
      </c>
      <c r="AM31" s="4" t="s">
        <v>368</v>
      </c>
      <c r="AN31" s="4" t="s">
        <v>368</v>
      </c>
      <c r="AO31" s="4" t="s">
        <v>368</v>
      </c>
      <c r="AP31" s="4" t="s">
        <v>368</v>
      </c>
      <c r="AQ31" s="4">
        <v>8.1226000000000003</v>
      </c>
      <c r="AR31" s="4">
        <v>3.9923370797137703E-2</v>
      </c>
      <c r="AS31" s="4"/>
      <c r="AT31" s="4">
        <v>2979.6407050102298</v>
      </c>
      <c r="AU31" s="4">
        <v>26.020075641810301</v>
      </c>
      <c r="AV31" s="4">
        <v>8.8436500000000002</v>
      </c>
      <c r="AW31" s="4">
        <v>1.4199911484127499E-2</v>
      </c>
      <c r="AX31" s="4"/>
      <c r="AY31" s="4">
        <v>77.646117510850701</v>
      </c>
      <c r="AZ31" s="4">
        <v>1.8827653445091601</v>
      </c>
      <c r="BA31" s="4">
        <v>9.6099666666666703</v>
      </c>
      <c r="BB31" s="4">
        <v>2.3412607639784699E-2</v>
      </c>
      <c r="BC31" s="4"/>
      <c r="BD31" s="4">
        <v>160.093055403481</v>
      </c>
      <c r="BE31" s="4">
        <v>1.93603338988189</v>
      </c>
    </row>
    <row r="32" spans="1:57" x14ac:dyDescent="0.2">
      <c r="A32" s="1"/>
      <c r="B32" s="1"/>
      <c r="C32" s="1" t="s">
        <v>366</v>
      </c>
      <c r="D32" s="1" t="s">
        <v>99</v>
      </c>
      <c r="E32" s="1" t="s">
        <v>89</v>
      </c>
      <c r="F32" s="1" t="s">
        <v>368</v>
      </c>
      <c r="G32" s="2">
        <v>45317.941492928199</v>
      </c>
      <c r="H32" s="4">
        <v>5.6084666666666703</v>
      </c>
      <c r="I32" s="4"/>
      <c r="J32" s="4"/>
      <c r="K32" s="4">
        <v>208751.94322437199</v>
      </c>
      <c r="L32" s="4">
        <v>8.0662075163339502</v>
      </c>
      <c r="M32" s="4">
        <v>6.1832166666666701</v>
      </c>
      <c r="N32" s="4">
        <v>2.4768965538057301E-2</v>
      </c>
      <c r="O32" s="4"/>
      <c r="P32" s="4">
        <v>239.50832512512</v>
      </c>
      <c r="Q32" s="4">
        <v>3.1836628524361301</v>
      </c>
      <c r="R32" s="4">
        <v>6.3818999999999999</v>
      </c>
      <c r="S32" s="4">
        <v>1.1316690494417201E-2</v>
      </c>
      <c r="T32" s="4"/>
      <c r="U32" s="4">
        <v>180.75856749725401</v>
      </c>
      <c r="V32" s="4">
        <v>0.84014683020916203</v>
      </c>
      <c r="W32" s="4">
        <v>6.7612166666666704</v>
      </c>
      <c r="X32" s="4">
        <v>0.27861777891363099</v>
      </c>
      <c r="Y32" s="4"/>
      <c r="Z32" s="4">
        <v>19876.622225927498</v>
      </c>
      <c r="AA32" s="4">
        <v>145.186895733515</v>
      </c>
      <c r="AB32" s="4">
        <v>7.0307833333333303</v>
      </c>
      <c r="AC32" s="4">
        <v>2.69037992139779E-2</v>
      </c>
      <c r="AD32" s="4"/>
      <c r="AE32" s="4">
        <v>1945.8510898463901</v>
      </c>
      <c r="AF32" s="4">
        <v>12.142004009824699</v>
      </c>
      <c r="AG32" s="4">
        <v>7.4389833333333302</v>
      </c>
      <c r="AH32" s="4">
        <v>8.7706196817373804E-3</v>
      </c>
      <c r="AI32" s="4"/>
      <c r="AJ32" s="4">
        <v>496.966384703627</v>
      </c>
      <c r="AK32" s="4">
        <v>4.0941441277092601</v>
      </c>
      <c r="AL32" s="4" t="s">
        <v>368</v>
      </c>
      <c r="AM32" s="4" t="s">
        <v>368</v>
      </c>
      <c r="AN32" s="4" t="s">
        <v>368</v>
      </c>
      <c r="AO32" s="4" t="s">
        <v>368</v>
      </c>
      <c r="AP32" s="4" t="s">
        <v>368</v>
      </c>
      <c r="AQ32" s="4">
        <v>8.1230833333333301</v>
      </c>
      <c r="AR32" s="4">
        <v>4.3514527954426799E-2</v>
      </c>
      <c r="AS32" s="4"/>
      <c r="AT32" s="4">
        <v>3301.2216980489002</v>
      </c>
      <c r="AU32" s="4">
        <v>19.513149869710301</v>
      </c>
      <c r="AV32" s="4">
        <v>8.84411666666667</v>
      </c>
      <c r="AW32" s="4">
        <v>1.5626495542134002E-2</v>
      </c>
      <c r="AX32" s="4"/>
      <c r="AY32" s="4">
        <v>185.22997227203399</v>
      </c>
      <c r="AZ32" s="4">
        <v>0.68328447975394602</v>
      </c>
      <c r="BA32" s="4">
        <v>9.6104333333333294</v>
      </c>
      <c r="BB32" s="4">
        <v>2.3235864385540199E-2</v>
      </c>
      <c r="BC32" s="4"/>
      <c r="BD32" s="4">
        <v>150.26226085917099</v>
      </c>
      <c r="BE32" s="4">
        <v>2.15569600296954</v>
      </c>
    </row>
    <row r="33" spans="1:57" x14ac:dyDescent="0.2">
      <c r="A33" s="1"/>
      <c r="B33" s="1"/>
      <c r="C33" s="1" t="s">
        <v>400</v>
      </c>
      <c r="D33" s="1" t="s">
        <v>153</v>
      </c>
      <c r="E33" s="1" t="s">
        <v>89</v>
      </c>
      <c r="F33" s="1" t="s">
        <v>368</v>
      </c>
      <c r="G33" s="2">
        <v>45317.954655798603</v>
      </c>
      <c r="H33" s="4">
        <v>5.6142000000000003</v>
      </c>
      <c r="I33" s="4"/>
      <c r="J33" s="4"/>
      <c r="K33" s="4">
        <v>205093.86437585001</v>
      </c>
      <c r="L33" s="4">
        <v>751.77980656823001</v>
      </c>
      <c r="M33" s="4">
        <v>6.1890000000000001</v>
      </c>
      <c r="N33" s="4">
        <v>2.84151886043469E-2</v>
      </c>
      <c r="O33" s="4"/>
      <c r="P33" s="4">
        <v>275.137250242324</v>
      </c>
      <c r="Q33" s="4">
        <v>2.7529653213504899</v>
      </c>
      <c r="R33" s="4">
        <v>6.3877166666666696</v>
      </c>
      <c r="S33" s="4">
        <v>1.1550228842895799E-2</v>
      </c>
      <c r="T33" s="4"/>
      <c r="U33" s="4">
        <v>187.36217265027801</v>
      </c>
      <c r="V33" s="4">
        <v>1.27057941779088</v>
      </c>
      <c r="W33" s="4">
        <v>6.7607333333333299</v>
      </c>
      <c r="X33" s="4">
        <v>0.25865690684746101</v>
      </c>
      <c r="Y33" s="4"/>
      <c r="Z33" s="4">
        <v>18433.9390827159</v>
      </c>
      <c r="AA33" s="4">
        <v>138.429796155346</v>
      </c>
      <c r="AB33" s="4">
        <v>7.0303000000000004</v>
      </c>
      <c r="AC33" s="4">
        <v>3.1738730099820603E-2</v>
      </c>
      <c r="AD33" s="4"/>
      <c r="AE33" s="4">
        <v>2385.3657724433901</v>
      </c>
      <c r="AF33" s="4">
        <v>11.084137783267501</v>
      </c>
      <c r="AG33" s="4">
        <v>7.4385000000000003</v>
      </c>
      <c r="AH33" s="4">
        <v>7.7250448718070401E-3</v>
      </c>
      <c r="AI33" s="4"/>
      <c r="AJ33" s="4">
        <v>394.27116162855202</v>
      </c>
      <c r="AK33" s="4">
        <v>2.2426002461132</v>
      </c>
      <c r="AL33" s="4" t="s">
        <v>368</v>
      </c>
      <c r="AM33" s="4" t="s">
        <v>368</v>
      </c>
      <c r="AN33" s="4" t="s">
        <v>368</v>
      </c>
      <c r="AO33" s="4" t="s">
        <v>368</v>
      </c>
      <c r="AP33" s="4" t="s">
        <v>368</v>
      </c>
      <c r="AQ33" s="4">
        <v>8.1163166666666697</v>
      </c>
      <c r="AR33" s="4">
        <v>4.1326182818194099E-2</v>
      </c>
      <c r="AS33" s="4"/>
      <c r="AT33" s="4">
        <v>3105.2597361523899</v>
      </c>
      <c r="AU33" s="4">
        <v>18.695229558639902</v>
      </c>
      <c r="AV33" s="4">
        <v>8.8374000000000006</v>
      </c>
      <c r="AW33" s="4">
        <v>1.4885751261387E-2</v>
      </c>
      <c r="AX33" s="4"/>
      <c r="AY33" s="4">
        <v>129.36777146599101</v>
      </c>
      <c r="AZ33" s="4">
        <v>0.89910555582164398</v>
      </c>
      <c r="BA33" s="4">
        <v>9.6099666666666703</v>
      </c>
      <c r="BB33" s="4">
        <v>2.3965202596399299E-2</v>
      </c>
      <c r="BC33" s="4"/>
      <c r="BD33" s="4">
        <v>190.829433478661</v>
      </c>
      <c r="BE33" s="4">
        <v>1.3332314364978399</v>
      </c>
    </row>
    <row r="34" spans="1:57" x14ac:dyDescent="0.2">
      <c r="A34" s="1"/>
      <c r="B34" s="1"/>
      <c r="C34" s="1" t="s">
        <v>357</v>
      </c>
      <c r="D34" s="1" t="s">
        <v>356</v>
      </c>
      <c r="E34" s="1" t="s">
        <v>89</v>
      </c>
      <c r="F34" s="1" t="s">
        <v>368</v>
      </c>
      <c r="G34" s="2">
        <v>45317.968562094902</v>
      </c>
      <c r="H34" s="4">
        <v>5.61466666666667</v>
      </c>
      <c r="I34" s="4"/>
      <c r="J34" s="4"/>
      <c r="K34" s="4">
        <v>213363.116012543</v>
      </c>
      <c r="L34" s="4">
        <v>390.39576922276501</v>
      </c>
      <c r="M34" s="4">
        <v>6.1894666666666698</v>
      </c>
      <c r="N34" s="4">
        <v>0.287557773647305</v>
      </c>
      <c r="O34" s="4"/>
      <c r="P34" s="4">
        <v>2807.3388158941202</v>
      </c>
      <c r="Q34" s="4">
        <v>17.803659442131501</v>
      </c>
      <c r="R34" s="4">
        <v>6.3818999999999999</v>
      </c>
      <c r="S34" s="4">
        <v>2.1151325250385399E-2</v>
      </c>
      <c r="T34" s="4"/>
      <c r="U34" s="4">
        <v>458.84585027410299</v>
      </c>
      <c r="V34" s="4">
        <v>1.76673110176057</v>
      </c>
      <c r="W34" s="4">
        <v>6.7612166666666704</v>
      </c>
      <c r="X34" s="4">
        <v>0.38794603211881501</v>
      </c>
      <c r="Y34" s="4"/>
      <c r="Z34" s="4">
        <v>27778.382602579601</v>
      </c>
      <c r="AA34" s="4">
        <v>213.08526060096</v>
      </c>
      <c r="AB34" s="4">
        <v>7.0307833333333303</v>
      </c>
      <c r="AC34" s="4">
        <v>7.9235711462231503E-2</v>
      </c>
      <c r="AD34" s="4"/>
      <c r="AE34" s="4">
        <v>6703.0325976180402</v>
      </c>
      <c r="AF34" s="4">
        <v>46.126363576991601</v>
      </c>
      <c r="AG34" s="4">
        <v>7.4452666666666696</v>
      </c>
      <c r="AH34" s="4">
        <v>2.6763402894730799E-2</v>
      </c>
      <c r="AI34" s="4"/>
      <c r="AJ34" s="4">
        <v>2264.1980244204601</v>
      </c>
      <c r="AK34" s="4">
        <v>14.6683926330718</v>
      </c>
      <c r="AL34" s="4" t="s">
        <v>368</v>
      </c>
      <c r="AM34" s="4" t="s">
        <v>368</v>
      </c>
      <c r="AN34" s="4" t="s">
        <v>368</v>
      </c>
      <c r="AO34" s="4" t="s">
        <v>368</v>
      </c>
      <c r="AP34" s="4" t="s">
        <v>368</v>
      </c>
      <c r="AQ34" s="4">
        <v>8.1230833333333301</v>
      </c>
      <c r="AR34" s="4">
        <v>5.6981433268744497E-2</v>
      </c>
      <c r="AS34" s="4"/>
      <c r="AT34" s="4">
        <v>4507.1563298278897</v>
      </c>
      <c r="AU34" s="4">
        <v>35.040353446868998</v>
      </c>
      <c r="AV34" s="4">
        <v>8.8503666666666696</v>
      </c>
      <c r="AW34" s="4">
        <v>1.52401611815179E-2</v>
      </c>
      <c r="AX34" s="4"/>
      <c r="AY34" s="4">
        <v>156.095103205952</v>
      </c>
      <c r="AZ34" s="4">
        <v>1.5915609377378599</v>
      </c>
      <c r="BA34" s="4">
        <v>9.6104333333333294</v>
      </c>
      <c r="BB34" s="4">
        <v>2.55276215761207E-2</v>
      </c>
      <c r="BC34" s="4"/>
      <c r="BD34" s="4">
        <v>277.73413627719702</v>
      </c>
      <c r="BE34" s="4">
        <v>1.74106949832848</v>
      </c>
    </row>
    <row r="35" spans="1:57" x14ac:dyDescent="0.2">
      <c r="A35" s="1"/>
      <c r="B35" s="1"/>
      <c r="C35" s="1" t="s">
        <v>390</v>
      </c>
      <c r="D35" s="1" t="s">
        <v>328</v>
      </c>
      <c r="E35" s="1" t="s">
        <v>89</v>
      </c>
      <c r="F35" s="1" t="s">
        <v>368</v>
      </c>
      <c r="G35" s="2">
        <v>45317.982466319401</v>
      </c>
      <c r="H35" s="4">
        <v>5.6142000000000003</v>
      </c>
      <c r="I35" s="4"/>
      <c r="J35" s="4"/>
      <c r="K35" s="4">
        <v>205743.02951190699</v>
      </c>
      <c r="L35" s="4">
        <v>7.4998868327258901</v>
      </c>
      <c r="M35" s="4">
        <v>6.1890000000000001</v>
      </c>
      <c r="N35" s="4">
        <v>0.20945346867437101</v>
      </c>
      <c r="O35" s="4"/>
      <c r="P35" s="4">
        <v>2044.14567531546</v>
      </c>
      <c r="Q35" s="4">
        <v>17.245147715330599</v>
      </c>
      <c r="R35" s="4">
        <v>6.3877166666666696</v>
      </c>
      <c r="S35" s="4">
        <v>1.4791503922091101E-2</v>
      </c>
      <c r="T35" s="4"/>
      <c r="U35" s="4">
        <v>279.01350509643203</v>
      </c>
      <c r="V35" s="4">
        <v>2.0375277085455599</v>
      </c>
      <c r="W35" s="4">
        <v>6.7607333333333299</v>
      </c>
      <c r="X35" s="4">
        <v>0.32250210907065602</v>
      </c>
      <c r="Y35" s="4"/>
      <c r="Z35" s="4">
        <v>23048.386623735099</v>
      </c>
      <c r="AA35" s="4">
        <v>161.71764969437399</v>
      </c>
      <c r="AB35" s="4">
        <v>7.0303000000000004</v>
      </c>
      <c r="AC35" s="4">
        <v>5.9677459468749902E-2</v>
      </c>
      <c r="AD35" s="4"/>
      <c r="AE35" s="4">
        <v>4925.1087513356397</v>
      </c>
      <c r="AF35" s="4">
        <v>28.617046004823699</v>
      </c>
      <c r="AG35" s="4">
        <v>7.4385000000000003</v>
      </c>
      <c r="AH35" s="4">
        <v>2.1427486597775498E-2</v>
      </c>
      <c r="AI35" s="4"/>
      <c r="AJ35" s="4">
        <v>1740.1101167725601</v>
      </c>
      <c r="AK35" s="4">
        <v>13.097630944063299</v>
      </c>
      <c r="AL35" s="4" t="s">
        <v>368</v>
      </c>
      <c r="AM35" s="4" t="s">
        <v>368</v>
      </c>
      <c r="AN35" s="4" t="s">
        <v>368</v>
      </c>
      <c r="AO35" s="4" t="s">
        <v>368</v>
      </c>
      <c r="AP35" s="4" t="s">
        <v>368</v>
      </c>
      <c r="AQ35" s="4">
        <v>8.1226000000000003</v>
      </c>
      <c r="AR35" s="4">
        <v>4.5706311334811497E-2</v>
      </c>
      <c r="AS35" s="4"/>
      <c r="AT35" s="4">
        <v>3497.49154788242</v>
      </c>
      <c r="AU35" s="4">
        <v>25.870206105137601</v>
      </c>
      <c r="AV35" s="4">
        <v>8.8561333333333305</v>
      </c>
      <c r="AW35" s="4">
        <v>1.5142124056933499E-2</v>
      </c>
      <c r="AX35" s="4"/>
      <c r="AY35" s="4">
        <v>148.70176965978001</v>
      </c>
      <c r="AZ35" s="4">
        <v>1.1282681505529899</v>
      </c>
      <c r="BA35" s="4">
        <v>9.5974333333333295</v>
      </c>
      <c r="BB35" s="4">
        <v>2.53304708687353E-2</v>
      </c>
      <c r="BC35" s="4"/>
      <c r="BD35" s="4">
        <v>266.76824053846201</v>
      </c>
      <c r="BE35" s="4">
        <v>1.66263560289109</v>
      </c>
    </row>
    <row r="36" spans="1:57" x14ac:dyDescent="0.2">
      <c r="A36" s="1"/>
      <c r="B36" s="1"/>
      <c r="C36" s="1" t="s">
        <v>156</v>
      </c>
      <c r="D36" s="1" t="s">
        <v>225</v>
      </c>
      <c r="E36" s="1" t="s">
        <v>44</v>
      </c>
      <c r="F36" s="1" t="s">
        <v>368</v>
      </c>
      <c r="G36" s="2">
        <v>45317.996377338</v>
      </c>
      <c r="H36" s="4">
        <v>5.6208833333333299</v>
      </c>
      <c r="I36" s="4"/>
      <c r="J36" s="4"/>
      <c r="K36" s="4">
        <v>11818.997016629201</v>
      </c>
      <c r="L36" s="4">
        <v>51.0825268639827</v>
      </c>
      <c r="M36" s="4">
        <v>6.1894666666666698</v>
      </c>
      <c r="N36" s="4">
        <v>2.0251434456544301E-2</v>
      </c>
      <c r="O36" s="4"/>
      <c r="P36" s="4">
        <v>195.365448046111</v>
      </c>
      <c r="Q36" s="4">
        <v>2.0949553049273502</v>
      </c>
      <c r="R36" s="4">
        <v>6.43211666666667</v>
      </c>
      <c r="S36" s="4">
        <v>1.47742430998049E-2</v>
      </c>
      <c r="T36" s="4"/>
      <c r="U36" s="4">
        <v>278.52543255615302</v>
      </c>
      <c r="V36" s="4">
        <v>0.76737339535695503</v>
      </c>
      <c r="W36" s="4">
        <v>6.7740999999999998</v>
      </c>
      <c r="X36" s="4">
        <v>3.71190983982779E-2</v>
      </c>
      <c r="Y36" s="4"/>
      <c r="Z36" s="4">
        <v>2422.1706201874199</v>
      </c>
      <c r="AA36" s="4">
        <v>10.5378924741108</v>
      </c>
      <c r="AB36" s="4">
        <v>7.0433166666666702</v>
      </c>
      <c r="AC36" s="4">
        <v>1.15428570342401E-2</v>
      </c>
      <c r="AD36" s="4"/>
      <c r="AE36" s="4">
        <v>549.47960369194595</v>
      </c>
      <c r="AF36" s="4">
        <v>2.8129522727427401</v>
      </c>
      <c r="AG36" s="4">
        <v>7.4452666666666696</v>
      </c>
      <c r="AH36" s="4">
        <v>5.8369165562201899E-3</v>
      </c>
      <c r="AI36" s="4"/>
      <c r="AJ36" s="4">
        <v>208.82124764633301</v>
      </c>
      <c r="AK36" s="4">
        <v>2.3856548584224901</v>
      </c>
      <c r="AL36" s="4" t="s">
        <v>368</v>
      </c>
      <c r="AM36" s="4" t="s">
        <v>368</v>
      </c>
      <c r="AN36" s="4" t="s">
        <v>368</v>
      </c>
      <c r="AO36" s="4" t="s">
        <v>368</v>
      </c>
      <c r="AP36" s="4" t="s">
        <v>368</v>
      </c>
      <c r="AQ36" s="4">
        <v>8.13565</v>
      </c>
      <c r="AR36" s="4">
        <v>1.2816104158302E-2</v>
      </c>
      <c r="AS36" s="4"/>
      <c r="AT36" s="4">
        <v>552.238800143155</v>
      </c>
      <c r="AU36" s="4">
        <v>2.02294020661714</v>
      </c>
      <c r="AV36" s="4">
        <v>8.8503666666666696</v>
      </c>
      <c r="AW36" s="4">
        <v>1.34545940931147E-2</v>
      </c>
      <c r="AX36" s="4"/>
      <c r="AY36" s="4">
        <v>21.439041947594099</v>
      </c>
      <c r="AZ36" s="4">
        <v>0.48082013006795599</v>
      </c>
      <c r="BA36" s="4">
        <v>9.6292166666666699</v>
      </c>
      <c r="BB36" s="4">
        <v>2.5173459535168901E-2</v>
      </c>
      <c r="BC36" s="4"/>
      <c r="BD36" s="4">
        <v>258.03497279358101</v>
      </c>
      <c r="BE36" s="4">
        <v>0.70388112954387605</v>
      </c>
    </row>
    <row r="37" spans="1:57" x14ac:dyDescent="0.2">
      <c r="A37" s="1"/>
      <c r="B37" s="1"/>
      <c r="C37" s="1" t="s">
        <v>199</v>
      </c>
      <c r="D37" s="1" t="s">
        <v>405</v>
      </c>
      <c r="E37" s="1" t="s">
        <v>89</v>
      </c>
      <c r="F37" s="1" t="s">
        <v>368</v>
      </c>
      <c r="G37" s="2">
        <v>45318.010275995402</v>
      </c>
      <c r="H37" s="4">
        <v>5.6142000000000003</v>
      </c>
      <c r="I37" s="4"/>
      <c r="J37" s="4"/>
      <c r="K37" s="4">
        <v>182498.79524211801</v>
      </c>
      <c r="L37" s="4">
        <v>6.8901039921737999</v>
      </c>
      <c r="M37" s="4">
        <v>6.1890000000000001</v>
      </c>
      <c r="N37" s="4">
        <v>2.03820056584764E-2</v>
      </c>
      <c r="O37" s="4"/>
      <c r="P37" s="4">
        <v>196.64131940437099</v>
      </c>
      <c r="Q37" s="4">
        <v>2.7052115175277001</v>
      </c>
      <c r="R37" s="4">
        <v>6.3814333333333302</v>
      </c>
      <c r="S37" s="4">
        <v>8.7089177163921297E-3</v>
      </c>
      <c r="T37" s="4"/>
      <c r="U37" s="4">
        <v>107.020349054487</v>
      </c>
      <c r="V37" s="4">
        <v>1.1200397407267699</v>
      </c>
      <c r="W37" s="4">
        <v>6.7673500000000004</v>
      </c>
      <c r="X37" s="4">
        <v>3.0951247478265501E-2</v>
      </c>
      <c r="Y37" s="4"/>
      <c r="Z37" s="4">
        <v>1976.38576055573</v>
      </c>
      <c r="AA37" s="4">
        <v>14.5588472701298</v>
      </c>
      <c r="AB37" s="4">
        <v>7.02403333333333</v>
      </c>
      <c r="AC37" s="4">
        <v>9.5017450205515195E-3</v>
      </c>
      <c r="AD37" s="4"/>
      <c r="AE37" s="4">
        <v>363.934304281761</v>
      </c>
      <c r="AF37" s="4">
        <v>3.2789934245691201</v>
      </c>
      <c r="AG37" s="4">
        <v>7.44478333333333</v>
      </c>
      <c r="AH37" s="4">
        <v>5.4196985652552199E-3</v>
      </c>
      <c r="AI37" s="4"/>
      <c r="AJ37" s="4">
        <v>167.842549378022</v>
      </c>
      <c r="AK37" s="4">
        <v>1.2354731852607701</v>
      </c>
      <c r="AL37" s="4" t="s">
        <v>368</v>
      </c>
      <c r="AM37" s="4" t="s">
        <v>368</v>
      </c>
      <c r="AN37" s="4" t="s">
        <v>368</v>
      </c>
      <c r="AO37" s="4" t="s">
        <v>368</v>
      </c>
      <c r="AP37" s="4" t="s">
        <v>368</v>
      </c>
      <c r="AQ37" s="4">
        <v>8.1226000000000003</v>
      </c>
      <c r="AR37" s="4">
        <v>1.25316943691136E-2</v>
      </c>
      <c r="AS37" s="4"/>
      <c r="AT37" s="4">
        <v>526.770468229166</v>
      </c>
      <c r="AU37" s="4">
        <v>3.25664252494771</v>
      </c>
      <c r="AV37" s="4">
        <v>8.8623666666666701</v>
      </c>
      <c r="AW37" s="4">
        <v>1.3919762351388599E-2</v>
      </c>
      <c r="AX37" s="4"/>
      <c r="AY37" s="4">
        <v>56.519059880493401</v>
      </c>
      <c r="AZ37" s="4">
        <v>0.48198917633715099</v>
      </c>
      <c r="BA37" s="4">
        <v>9.61621666666667</v>
      </c>
      <c r="BB37" s="4">
        <v>2.2944020952317699E-2</v>
      </c>
      <c r="BC37" s="4"/>
      <c r="BD37" s="4">
        <v>134.02937636590599</v>
      </c>
      <c r="BE37" s="4">
        <v>0.85719289946475496</v>
      </c>
    </row>
    <row r="38" spans="1:57" x14ac:dyDescent="0.2">
      <c r="A38" s="1"/>
      <c r="B38" s="1"/>
      <c r="C38" s="1" t="s">
        <v>369</v>
      </c>
      <c r="D38" s="1" t="s">
        <v>231</v>
      </c>
      <c r="E38" s="1" t="s">
        <v>89</v>
      </c>
      <c r="F38" s="1" t="s">
        <v>368</v>
      </c>
      <c r="G38" s="2">
        <v>45318.0241865278</v>
      </c>
      <c r="H38" s="4">
        <v>5.6084666666666703</v>
      </c>
      <c r="I38" s="4"/>
      <c r="J38" s="4"/>
      <c r="K38" s="4">
        <v>184390.636938493</v>
      </c>
      <c r="L38" s="4">
        <v>6.69321991160139</v>
      </c>
      <c r="M38" s="4">
        <v>6.1957166666666703</v>
      </c>
      <c r="N38" s="4">
        <v>2.16015586256567E-2</v>
      </c>
      <c r="O38" s="4"/>
      <c r="P38" s="4">
        <v>208.558133201598</v>
      </c>
      <c r="Q38" s="4">
        <v>2.04584123115393</v>
      </c>
      <c r="R38" s="4">
        <v>6.39445</v>
      </c>
      <c r="S38" s="4">
        <v>9.1060537021522697E-3</v>
      </c>
      <c r="T38" s="4"/>
      <c r="U38" s="4">
        <v>118.249893405986</v>
      </c>
      <c r="V38" s="4">
        <v>0.719973830383833</v>
      </c>
      <c r="W38" s="4">
        <v>6.7612166666666704</v>
      </c>
      <c r="X38" s="4">
        <v>2.2899554855357999E-2</v>
      </c>
      <c r="Y38" s="4"/>
      <c r="Z38" s="4">
        <v>1394.4451928850101</v>
      </c>
      <c r="AA38" s="4">
        <v>7.5355274251239299</v>
      </c>
      <c r="AB38" s="4">
        <v>7.0244999999999997</v>
      </c>
      <c r="AC38" s="4">
        <v>7.9225555865774303E-3</v>
      </c>
      <c r="AD38" s="4"/>
      <c r="AE38" s="4">
        <v>220.37962703373901</v>
      </c>
      <c r="AF38" s="4">
        <v>2.57136351678002</v>
      </c>
      <c r="AG38" s="4">
        <v>7.3636333333333299</v>
      </c>
      <c r="AH38" s="4">
        <v>4.0361626436845903E-3</v>
      </c>
      <c r="AI38" s="4"/>
      <c r="AJ38" s="4">
        <v>31.953152704874501</v>
      </c>
      <c r="AK38" s="4">
        <v>0.484579172336703</v>
      </c>
      <c r="AL38" s="4">
        <v>7.8011166666666698</v>
      </c>
      <c r="AM38" s="4">
        <v>3.9551585177575203E-3</v>
      </c>
      <c r="AN38" s="4"/>
      <c r="AO38" s="4">
        <v>6.12153228751139</v>
      </c>
      <c r="AP38" s="4">
        <v>0.39597399998708399</v>
      </c>
      <c r="AQ38" s="4">
        <v>8.1293666666666695</v>
      </c>
      <c r="AR38" s="4">
        <v>1.04145686345588E-2</v>
      </c>
      <c r="AS38" s="4"/>
      <c r="AT38" s="4">
        <v>337.18606234375102</v>
      </c>
      <c r="AU38" s="4">
        <v>3.0466747112302999</v>
      </c>
      <c r="AV38" s="4" t="s">
        <v>368</v>
      </c>
      <c r="AW38" s="4" t="s">
        <v>368</v>
      </c>
      <c r="AX38" s="4" t="s">
        <v>368</v>
      </c>
      <c r="AY38" s="4" t="s">
        <v>368</v>
      </c>
      <c r="AZ38" s="4" t="s">
        <v>368</v>
      </c>
      <c r="BA38" s="4">
        <v>9.6166999999999998</v>
      </c>
      <c r="BB38" s="4">
        <v>2.2395921029421301E-2</v>
      </c>
      <c r="BC38" s="4"/>
      <c r="BD38" s="4">
        <v>103.54302057950601</v>
      </c>
      <c r="BE38" s="4">
        <v>0.77402127750515004</v>
      </c>
    </row>
    <row r="39" spans="1:57" x14ac:dyDescent="0.2">
      <c r="A39" s="1"/>
      <c r="B39" s="1"/>
      <c r="C39" s="1" t="s">
        <v>442</v>
      </c>
      <c r="D39" s="1" t="s">
        <v>229</v>
      </c>
      <c r="E39" s="1" t="s">
        <v>89</v>
      </c>
      <c r="F39" s="1" t="s">
        <v>368</v>
      </c>
      <c r="G39" s="2">
        <v>45318.038068993097</v>
      </c>
      <c r="H39" s="4">
        <v>5.6142000000000003</v>
      </c>
      <c r="I39" s="4"/>
      <c r="J39" s="4"/>
      <c r="K39" s="4">
        <v>94473.573380712507</v>
      </c>
      <c r="L39" s="4">
        <v>214.90142270630301</v>
      </c>
      <c r="M39" s="4">
        <v>6.1890000000000001</v>
      </c>
      <c r="N39" s="4">
        <v>0.25719086602538999</v>
      </c>
      <c r="O39" s="4"/>
      <c r="P39" s="4">
        <v>2510.6097738053099</v>
      </c>
      <c r="Q39" s="4">
        <v>20.426053971452699</v>
      </c>
      <c r="R39" s="4">
        <v>6.3877166666666696</v>
      </c>
      <c r="S39" s="4">
        <v>2.57772721139891E-2</v>
      </c>
      <c r="T39" s="4"/>
      <c r="U39" s="4">
        <v>589.65060566056798</v>
      </c>
      <c r="V39" s="4">
        <v>2.1488584549046501</v>
      </c>
      <c r="W39" s="4">
        <v>6.7607499999999998</v>
      </c>
      <c r="X39" s="4">
        <v>0.88489176099726696</v>
      </c>
      <c r="Y39" s="4"/>
      <c r="Z39" s="4">
        <v>63695.411866997201</v>
      </c>
      <c r="AA39" s="4">
        <v>245.51917063374299</v>
      </c>
      <c r="AB39" s="4">
        <v>7.0303000000000004</v>
      </c>
      <c r="AC39" s="4">
        <v>0.136833821627285</v>
      </c>
      <c r="AD39" s="4"/>
      <c r="AE39" s="4">
        <v>11938.932697349799</v>
      </c>
      <c r="AF39" s="4">
        <v>155.926639764154</v>
      </c>
      <c r="AG39" s="4">
        <v>7.4385000000000003</v>
      </c>
      <c r="AH39" s="4">
        <v>0.211299680559903</v>
      </c>
      <c r="AI39" s="4"/>
      <c r="AJ39" s="4">
        <v>20389.150940540701</v>
      </c>
      <c r="AK39" s="4">
        <v>117.861485390702</v>
      </c>
      <c r="AL39" s="4" t="s">
        <v>368</v>
      </c>
      <c r="AM39" s="4" t="s">
        <v>368</v>
      </c>
      <c r="AN39" s="4" t="s">
        <v>368</v>
      </c>
      <c r="AO39" s="4" t="s">
        <v>368</v>
      </c>
      <c r="AP39" s="4" t="s">
        <v>368</v>
      </c>
      <c r="AQ39" s="4">
        <v>8.1226000000000003</v>
      </c>
      <c r="AR39" s="4">
        <v>0.53279988768584996</v>
      </c>
      <c r="AS39" s="4"/>
      <c r="AT39" s="4">
        <v>47115.754164928498</v>
      </c>
      <c r="AU39" s="4">
        <v>331.67044978778603</v>
      </c>
      <c r="AV39" s="4">
        <v>8.8498833333333309</v>
      </c>
      <c r="AW39" s="4">
        <v>4.2547053658907798E-2</v>
      </c>
      <c r="AX39" s="4"/>
      <c r="AY39" s="4">
        <v>2215.4064615369598</v>
      </c>
      <c r="AZ39" s="4">
        <v>14.2525017051342</v>
      </c>
      <c r="BA39" s="4">
        <v>9.6099666666666703</v>
      </c>
      <c r="BB39" s="4">
        <v>4.1142212666101401E-2</v>
      </c>
      <c r="BC39" s="4"/>
      <c r="BD39" s="4">
        <v>1146.2472659867401</v>
      </c>
      <c r="BE39" s="4">
        <v>6.5037366770266303</v>
      </c>
    </row>
    <row r="40" spans="1:57" x14ac:dyDescent="0.2">
      <c r="A40" s="1"/>
      <c r="B40" s="1"/>
      <c r="C40" s="1" t="s">
        <v>142</v>
      </c>
      <c r="D40" s="1" t="s">
        <v>138</v>
      </c>
      <c r="E40" s="1" t="s">
        <v>89</v>
      </c>
      <c r="F40" s="1" t="s">
        <v>368</v>
      </c>
      <c r="G40" s="2">
        <v>45318.051973055597</v>
      </c>
      <c r="H40" s="4">
        <v>5.61466666666667</v>
      </c>
      <c r="I40" s="4"/>
      <c r="J40" s="4"/>
      <c r="K40" s="4">
        <v>90035.139947465505</v>
      </c>
      <c r="L40" s="4">
        <v>3.2755273835786598</v>
      </c>
      <c r="M40" s="4">
        <v>6.1894666666666698</v>
      </c>
      <c r="N40" s="4">
        <v>0.260253562679016</v>
      </c>
      <c r="O40" s="4"/>
      <c r="P40" s="4">
        <v>2540.5367935583199</v>
      </c>
      <c r="Q40" s="4">
        <v>22.5017887758843</v>
      </c>
      <c r="R40" s="4">
        <v>6.3881833333333304</v>
      </c>
      <c r="S40" s="4">
        <v>2.9355598843468299E-2</v>
      </c>
      <c r="T40" s="4"/>
      <c r="U40" s="4">
        <v>690.83251854093805</v>
      </c>
      <c r="V40" s="4">
        <v>3.33160966548698</v>
      </c>
      <c r="W40" s="4">
        <v>6.7612166666666704</v>
      </c>
      <c r="X40" s="4">
        <v>0.99903808602572497</v>
      </c>
      <c r="Y40" s="4"/>
      <c r="Z40" s="4">
        <v>71945.401067479193</v>
      </c>
      <c r="AA40" s="4">
        <v>289.36868561773701</v>
      </c>
      <c r="AB40" s="4">
        <v>7.0307833333333303</v>
      </c>
      <c r="AC40" s="4">
        <v>0.161539947544212</v>
      </c>
      <c r="AD40" s="4"/>
      <c r="AE40" s="4">
        <v>14184.8190082328</v>
      </c>
      <c r="AF40" s="4">
        <v>52.927974479987498</v>
      </c>
      <c r="AG40" s="4">
        <v>7.4389833333333302</v>
      </c>
      <c r="AH40" s="4">
        <v>0.23456280875312499</v>
      </c>
      <c r="AI40" s="4"/>
      <c r="AJ40" s="4">
        <v>22674.030144340799</v>
      </c>
      <c r="AK40" s="4">
        <v>131.31781215522699</v>
      </c>
      <c r="AL40" s="4" t="s">
        <v>368</v>
      </c>
      <c r="AM40" s="4" t="s">
        <v>368</v>
      </c>
      <c r="AN40" s="4" t="s">
        <v>368</v>
      </c>
      <c r="AO40" s="4" t="s">
        <v>368</v>
      </c>
      <c r="AP40" s="4" t="s">
        <v>368</v>
      </c>
      <c r="AQ40" s="4">
        <v>8.1230833333333301</v>
      </c>
      <c r="AR40" s="4">
        <v>0.62263605633850505</v>
      </c>
      <c r="AS40" s="4"/>
      <c r="AT40" s="4">
        <v>55160.404694207398</v>
      </c>
      <c r="AU40" s="4">
        <v>258.98391116214998</v>
      </c>
      <c r="AV40" s="4">
        <v>8.84411666666667</v>
      </c>
      <c r="AW40" s="4">
        <v>4.7870026820808903E-2</v>
      </c>
      <c r="AX40" s="4"/>
      <c r="AY40" s="4">
        <v>2616.83108725995</v>
      </c>
      <c r="AZ40" s="4">
        <v>14.1391065348932</v>
      </c>
      <c r="BA40" s="4">
        <v>9.6104333333333294</v>
      </c>
      <c r="BB40" s="4">
        <v>4.04268165821502E-2</v>
      </c>
      <c r="BC40" s="4"/>
      <c r="BD40" s="4">
        <v>1106.45558087158</v>
      </c>
      <c r="BE40" s="4">
        <v>6.2851479304978497</v>
      </c>
    </row>
    <row r="41" spans="1:57" x14ac:dyDescent="0.2">
      <c r="A41" s="1"/>
      <c r="B41" s="1"/>
      <c r="C41" s="1" t="s">
        <v>355</v>
      </c>
      <c r="D41" s="1" t="s">
        <v>57</v>
      </c>
      <c r="E41" s="1" t="s">
        <v>89</v>
      </c>
      <c r="F41" s="1" t="s">
        <v>368</v>
      </c>
      <c r="G41" s="2">
        <v>45318.065883564799</v>
      </c>
      <c r="H41" s="4">
        <v>5.6142000000000003</v>
      </c>
      <c r="I41" s="4"/>
      <c r="J41" s="4"/>
      <c r="K41" s="4">
        <v>88561.712267273702</v>
      </c>
      <c r="L41" s="4">
        <v>307.252739195365</v>
      </c>
      <c r="M41" s="4">
        <v>6.1890000000000001</v>
      </c>
      <c r="N41" s="4">
        <v>0.28458555980903799</v>
      </c>
      <c r="O41" s="4"/>
      <c r="P41" s="4">
        <v>2778.2959454084998</v>
      </c>
      <c r="Q41" s="4">
        <v>19.102878050245401</v>
      </c>
      <c r="R41" s="4">
        <v>6.3877166666666696</v>
      </c>
      <c r="S41" s="4">
        <v>2.7636676643597501E-2</v>
      </c>
      <c r="T41" s="4"/>
      <c r="U41" s="4">
        <v>642.22772377956903</v>
      </c>
      <c r="V41" s="4">
        <v>2.4870872554532002</v>
      </c>
      <c r="W41" s="4">
        <v>6.7607499999999998</v>
      </c>
      <c r="X41" s="4">
        <v>1.00934491613654</v>
      </c>
      <c r="Y41" s="4"/>
      <c r="Z41" s="4">
        <v>72690.332952795696</v>
      </c>
      <c r="AA41" s="4">
        <v>174.33930888111999</v>
      </c>
      <c r="AB41" s="4">
        <v>7.0303000000000004</v>
      </c>
      <c r="AC41" s="4">
        <v>0.15019888244407001</v>
      </c>
      <c r="AD41" s="4"/>
      <c r="AE41" s="4">
        <v>13153.8705323412</v>
      </c>
      <c r="AF41" s="4">
        <v>53.886264461681499</v>
      </c>
      <c r="AG41" s="4">
        <v>7.4385000000000003</v>
      </c>
      <c r="AH41" s="4">
        <v>0.243224084774955</v>
      </c>
      <c r="AI41" s="4"/>
      <c r="AJ41" s="4">
        <v>23524.731275172198</v>
      </c>
      <c r="AK41" s="4">
        <v>120.616177379947</v>
      </c>
      <c r="AL41" s="4">
        <v>7.7881166666666699</v>
      </c>
      <c r="AM41" s="4">
        <v>6.1188421914939797E-3</v>
      </c>
      <c r="AN41" s="4"/>
      <c r="AO41" s="4">
        <v>58.9529789123537</v>
      </c>
      <c r="AP41" s="4">
        <v>0.72811723555917696</v>
      </c>
      <c r="AQ41" s="4">
        <v>8.1226000000000003</v>
      </c>
      <c r="AR41" s="4">
        <v>0.636774130190355</v>
      </c>
      <c r="AS41" s="4"/>
      <c r="AT41" s="4">
        <v>56426.441135888497</v>
      </c>
      <c r="AU41" s="4">
        <v>295.39399972089097</v>
      </c>
      <c r="AV41" s="4">
        <v>8.8498833333333309</v>
      </c>
      <c r="AW41" s="4">
        <v>4.7751642528033399E-2</v>
      </c>
      <c r="AX41" s="4"/>
      <c r="AY41" s="4">
        <v>2607.9033002932501</v>
      </c>
      <c r="AZ41" s="4">
        <v>12.628051821071599</v>
      </c>
      <c r="BA41" s="4">
        <v>9.6099666666666703</v>
      </c>
      <c r="BB41" s="4">
        <v>4.4659585309637997E-2</v>
      </c>
      <c r="BC41" s="4"/>
      <c r="BD41" s="4">
        <v>1341.89019415492</v>
      </c>
      <c r="BE41" s="4">
        <v>9.0446649076989694</v>
      </c>
    </row>
    <row r="42" spans="1:57" x14ac:dyDescent="0.2">
      <c r="A42" s="1"/>
      <c r="B42" s="1"/>
      <c r="C42" s="1" t="s">
        <v>156</v>
      </c>
      <c r="D42" s="1" t="s">
        <v>100</v>
      </c>
      <c r="E42" s="1" t="s">
        <v>44</v>
      </c>
      <c r="F42" s="1" t="s">
        <v>368</v>
      </c>
      <c r="G42" s="2">
        <v>45318.079781574103</v>
      </c>
      <c r="H42" s="4">
        <v>5.6208833333333299</v>
      </c>
      <c r="I42" s="4"/>
      <c r="J42" s="4"/>
      <c r="K42" s="4">
        <v>4262.8989287998302</v>
      </c>
      <c r="L42" s="4">
        <v>30.016683685260499</v>
      </c>
      <c r="M42" s="4">
        <v>6.1957166666666703</v>
      </c>
      <c r="N42" s="4">
        <v>2.3934836241461699E-2</v>
      </c>
      <c r="O42" s="4"/>
      <c r="P42" s="4">
        <v>231.357663548424</v>
      </c>
      <c r="Q42" s="4">
        <v>3.1429507992799102</v>
      </c>
      <c r="R42" s="4" t="s">
        <v>368</v>
      </c>
      <c r="S42" s="4" t="s">
        <v>368</v>
      </c>
      <c r="T42" s="4" t="s">
        <v>368</v>
      </c>
      <c r="U42" s="4" t="s">
        <v>368</v>
      </c>
      <c r="V42" s="4" t="s">
        <v>368</v>
      </c>
      <c r="W42" s="4">
        <v>6.7678333333333303</v>
      </c>
      <c r="X42" s="4">
        <v>0.10951766176836</v>
      </c>
      <c r="Y42" s="4"/>
      <c r="Z42" s="4">
        <v>7654.8171007874398</v>
      </c>
      <c r="AA42" s="4">
        <v>28.1541676581834</v>
      </c>
      <c r="AB42" s="4">
        <v>7.0370499999999998</v>
      </c>
      <c r="AC42" s="4">
        <v>2.0312978428308499E-2</v>
      </c>
      <c r="AD42" s="4"/>
      <c r="AE42" s="4">
        <v>1346.71894627238</v>
      </c>
      <c r="AF42" s="4">
        <v>7.6804125808450401</v>
      </c>
      <c r="AG42" s="4">
        <v>7.4452666666666696</v>
      </c>
      <c r="AH42" s="4">
        <v>3.1529736602069001E-2</v>
      </c>
      <c r="AI42" s="4"/>
      <c r="AJ42" s="4">
        <v>2732.3421482808599</v>
      </c>
      <c r="AK42" s="4">
        <v>13.248502761630499</v>
      </c>
      <c r="AL42" s="4" t="s">
        <v>368</v>
      </c>
      <c r="AM42" s="4" t="s">
        <v>368</v>
      </c>
      <c r="AN42" s="4" t="s">
        <v>368</v>
      </c>
      <c r="AO42" s="4" t="s">
        <v>368</v>
      </c>
      <c r="AP42" s="4" t="s">
        <v>368</v>
      </c>
      <c r="AQ42" s="4">
        <v>8.1230833333333301</v>
      </c>
      <c r="AR42" s="4">
        <v>9.9362899155014006E-2</v>
      </c>
      <c r="AS42" s="4"/>
      <c r="AT42" s="4">
        <v>8302.3324497248705</v>
      </c>
      <c r="AU42" s="4">
        <v>56.462739633578899</v>
      </c>
      <c r="AV42" s="4">
        <v>8.84411666666667</v>
      </c>
      <c r="AW42" s="4">
        <v>1.8303634370702399E-2</v>
      </c>
      <c r="AX42" s="4"/>
      <c r="AY42" s="4">
        <v>387.12267764173498</v>
      </c>
      <c r="AZ42" s="4">
        <v>2.8868638548252998</v>
      </c>
      <c r="BA42" s="4">
        <v>9.6104333333333294</v>
      </c>
      <c r="BB42" s="4">
        <v>2.3993204776824501E-2</v>
      </c>
      <c r="BC42" s="4"/>
      <c r="BD42" s="4">
        <v>192.38696778869601</v>
      </c>
      <c r="BE42" s="4">
        <v>1.7260778096313101</v>
      </c>
    </row>
    <row r="43" spans="1:57" x14ac:dyDescent="0.2">
      <c r="A43" s="1"/>
      <c r="B43" s="1"/>
      <c r="C43" s="1" t="s">
        <v>18</v>
      </c>
      <c r="D43" s="1" t="s">
        <v>248</v>
      </c>
      <c r="E43" s="1" t="s">
        <v>89</v>
      </c>
      <c r="F43" s="1" t="s">
        <v>368</v>
      </c>
      <c r="G43" s="2">
        <v>45318.093683229199</v>
      </c>
      <c r="H43" s="4">
        <v>5.6142000000000003</v>
      </c>
      <c r="I43" s="4"/>
      <c r="J43" s="4"/>
      <c r="K43" s="4">
        <v>80180.924457763598</v>
      </c>
      <c r="L43" s="4">
        <v>3.1731672841134002</v>
      </c>
      <c r="M43" s="4">
        <v>6.1890000000000001</v>
      </c>
      <c r="N43" s="4">
        <v>0.19076278353364801</v>
      </c>
      <c r="O43" s="4"/>
      <c r="P43" s="4">
        <v>1861.5103814342899</v>
      </c>
      <c r="Q43" s="4">
        <v>15.1684680005594</v>
      </c>
      <c r="R43" s="4">
        <v>6.3877166666666696</v>
      </c>
      <c r="S43" s="4">
        <v>2.5645524488238002E-2</v>
      </c>
      <c r="T43" s="4"/>
      <c r="U43" s="4">
        <v>585.925267590928</v>
      </c>
      <c r="V43" s="4">
        <v>3.7351744414736099</v>
      </c>
      <c r="W43" s="4">
        <v>6.7607333333333299</v>
      </c>
      <c r="X43" s="4">
        <v>1.0318849621019801</v>
      </c>
      <c r="Y43" s="4"/>
      <c r="Z43" s="4">
        <v>74319.427325715194</v>
      </c>
      <c r="AA43" s="4">
        <v>190.675038244913</v>
      </c>
      <c r="AB43" s="4">
        <v>7.0303000000000004</v>
      </c>
      <c r="AC43" s="4">
        <v>0.15754663641171501</v>
      </c>
      <c r="AD43" s="4"/>
      <c r="AE43" s="4">
        <v>13821.8109495138</v>
      </c>
      <c r="AF43" s="4">
        <v>70.717174528865698</v>
      </c>
      <c r="AG43" s="4">
        <v>7.4385000000000003</v>
      </c>
      <c r="AH43" s="4">
        <v>0.19022409837776</v>
      </c>
      <c r="AI43" s="4"/>
      <c r="AJ43" s="4">
        <v>18319.130131817801</v>
      </c>
      <c r="AK43" s="4">
        <v>79.464350319807096</v>
      </c>
      <c r="AL43" s="4" t="s">
        <v>368</v>
      </c>
      <c r="AM43" s="4" t="s">
        <v>368</v>
      </c>
      <c r="AN43" s="4" t="s">
        <v>368</v>
      </c>
      <c r="AO43" s="4" t="s">
        <v>368</v>
      </c>
      <c r="AP43" s="4" t="s">
        <v>368</v>
      </c>
      <c r="AQ43" s="4">
        <v>8.1226000000000003</v>
      </c>
      <c r="AR43" s="4">
        <v>0.68726975851447303</v>
      </c>
      <c r="AS43" s="4"/>
      <c r="AT43" s="4">
        <v>60948.224391077303</v>
      </c>
      <c r="AU43" s="4">
        <v>263.59219435019202</v>
      </c>
      <c r="AV43" s="4">
        <v>8.8436500000000002</v>
      </c>
      <c r="AW43" s="4">
        <v>4.4937146297455301E-2</v>
      </c>
      <c r="AX43" s="4"/>
      <c r="AY43" s="4">
        <v>2395.65197728356</v>
      </c>
      <c r="AZ43" s="4">
        <v>10.954343441818301</v>
      </c>
      <c r="BA43" s="4">
        <v>9.6099666666666703</v>
      </c>
      <c r="BB43" s="4">
        <v>4.4843074812673099E-2</v>
      </c>
      <c r="BC43" s="4"/>
      <c r="BD43" s="4">
        <v>1352.0962278340301</v>
      </c>
      <c r="BE43" s="4">
        <v>5.5691208008816497</v>
      </c>
    </row>
    <row r="44" spans="1:57" x14ac:dyDescent="0.2">
      <c r="A44" s="1"/>
      <c r="B44" s="1"/>
      <c r="C44" s="1" t="s">
        <v>416</v>
      </c>
      <c r="D44" s="1" t="s">
        <v>209</v>
      </c>
      <c r="E44" s="1" t="s">
        <v>89</v>
      </c>
      <c r="F44" s="1" t="s">
        <v>368</v>
      </c>
      <c r="G44" s="2">
        <v>45318.107587036997</v>
      </c>
      <c r="H44" s="4">
        <v>5.6208833333333299</v>
      </c>
      <c r="I44" s="4"/>
      <c r="J44" s="4"/>
      <c r="K44" s="4">
        <v>104465.585650372</v>
      </c>
      <c r="L44" s="4">
        <v>688.39763531175595</v>
      </c>
      <c r="M44" s="4">
        <v>6.1894666666666698</v>
      </c>
      <c r="N44" s="4">
        <v>0.27564251797097</v>
      </c>
      <c r="O44" s="4"/>
      <c r="P44" s="4">
        <v>2690.9093642323801</v>
      </c>
      <c r="Q44" s="4">
        <v>18.702738594121801</v>
      </c>
      <c r="R44" s="4">
        <v>6.3881833333333304</v>
      </c>
      <c r="S44" s="4">
        <v>3.5859942705826597E-2</v>
      </c>
      <c r="T44" s="4"/>
      <c r="U44" s="4">
        <v>874.75142918800896</v>
      </c>
      <c r="V44" s="4">
        <v>5.1725433996009196</v>
      </c>
      <c r="W44" s="4">
        <v>6.7612166666666704</v>
      </c>
      <c r="X44" s="4">
        <v>1.35189514949499</v>
      </c>
      <c r="Y44" s="4"/>
      <c r="Z44" s="4">
        <v>97448.3418078791</v>
      </c>
      <c r="AA44" s="4">
        <v>274.96377721071798</v>
      </c>
      <c r="AB44" s="4">
        <v>7.0307833333333303</v>
      </c>
      <c r="AC44" s="4">
        <v>0.207193878671184</v>
      </c>
      <c r="AD44" s="4"/>
      <c r="AE44" s="4">
        <v>18334.945147022299</v>
      </c>
      <c r="AF44" s="4">
        <v>93.222800569744905</v>
      </c>
      <c r="AG44" s="4">
        <v>7.4389833333333302</v>
      </c>
      <c r="AH44" s="4">
        <v>0.24997506116798299</v>
      </c>
      <c r="AI44" s="4"/>
      <c r="AJ44" s="4">
        <v>24187.8048496999</v>
      </c>
      <c r="AK44" s="4">
        <v>91.743659220300003</v>
      </c>
      <c r="AL44" s="4">
        <v>7.9142000000000001</v>
      </c>
      <c r="AM44" s="4">
        <v>3.9340451573159603E-3</v>
      </c>
      <c r="AN44" s="4"/>
      <c r="AO44" s="4">
        <v>5.60599973126065</v>
      </c>
      <c r="AP44" s="4">
        <v>0.41475536908074201</v>
      </c>
      <c r="AQ44" s="4">
        <v>8.1230833333333301</v>
      </c>
      <c r="AR44" s="4">
        <v>0.90441693487836505</v>
      </c>
      <c r="AS44" s="4"/>
      <c r="AT44" s="4">
        <v>80393.322879430794</v>
      </c>
      <c r="AU44" s="4">
        <v>413.63462231845898</v>
      </c>
      <c r="AV44" s="4">
        <v>8.84411666666667</v>
      </c>
      <c r="AW44" s="4">
        <v>5.5324759161406403E-2</v>
      </c>
      <c r="AX44" s="4"/>
      <c r="AY44" s="4">
        <v>3179.0193697611899</v>
      </c>
      <c r="AZ44" s="4">
        <v>21.406509822050602</v>
      </c>
      <c r="BA44" s="4">
        <v>9.6104333333333294</v>
      </c>
      <c r="BB44" s="4">
        <v>5.2050096518702703E-2</v>
      </c>
      <c r="BC44" s="4"/>
      <c r="BD44" s="4">
        <v>1752.9644248760101</v>
      </c>
      <c r="BE44" s="4">
        <v>9.3512103751463904</v>
      </c>
    </row>
    <row r="45" spans="1:57" x14ac:dyDescent="0.2">
      <c r="A45" s="1"/>
      <c r="B45" s="1"/>
      <c r="C45" s="1" t="s">
        <v>13</v>
      </c>
      <c r="D45" s="1" t="s">
        <v>367</v>
      </c>
      <c r="E45" s="1" t="s">
        <v>89</v>
      </c>
      <c r="F45" s="1" t="s">
        <v>368</v>
      </c>
      <c r="G45" s="2">
        <v>45318.121491805599</v>
      </c>
      <c r="H45" s="4">
        <v>5.6142000000000003</v>
      </c>
      <c r="I45" s="4"/>
      <c r="J45" s="4"/>
      <c r="K45" s="4">
        <v>76707.996457604095</v>
      </c>
      <c r="L45" s="4">
        <v>2.9830355530383201</v>
      </c>
      <c r="M45" s="4">
        <v>6.1827500000000004</v>
      </c>
      <c r="N45" s="4">
        <v>0.215467636147844</v>
      </c>
      <c r="O45" s="4"/>
      <c r="P45" s="4">
        <v>2102.9128759663899</v>
      </c>
      <c r="Q45" s="4">
        <v>19.658532250489699</v>
      </c>
      <c r="R45" s="4">
        <v>6.3814333333333302</v>
      </c>
      <c r="S45" s="4">
        <v>2.84444213378937E-2</v>
      </c>
      <c r="T45" s="4"/>
      <c r="U45" s="4">
        <v>665.06777150761798</v>
      </c>
      <c r="V45" s="4">
        <v>2.8340017328765001</v>
      </c>
      <c r="W45" s="4">
        <v>6.7607333333333299</v>
      </c>
      <c r="X45" s="4">
        <v>0.96283142639863495</v>
      </c>
      <c r="Y45" s="4"/>
      <c r="Z45" s="4">
        <v>69328.544582309405</v>
      </c>
      <c r="AA45" s="4">
        <v>171.995254108745</v>
      </c>
      <c r="AB45" s="4">
        <v>7.02403333333333</v>
      </c>
      <c r="AC45" s="4">
        <v>0.14734411837137201</v>
      </c>
      <c r="AD45" s="4"/>
      <c r="AE45" s="4">
        <v>12894.360985064101</v>
      </c>
      <c r="AF45" s="4">
        <v>55.6222982914366</v>
      </c>
      <c r="AG45" s="4">
        <v>7.4385000000000003</v>
      </c>
      <c r="AH45" s="4">
        <v>0.179612523295864</v>
      </c>
      <c r="AI45" s="4"/>
      <c r="AJ45" s="4">
        <v>17276.872743954998</v>
      </c>
      <c r="AK45" s="4">
        <v>74.482517355265401</v>
      </c>
      <c r="AL45" s="4" t="s">
        <v>368</v>
      </c>
      <c r="AM45" s="4" t="s">
        <v>368</v>
      </c>
      <c r="AN45" s="4" t="s">
        <v>368</v>
      </c>
      <c r="AO45" s="4" t="s">
        <v>368</v>
      </c>
      <c r="AP45" s="4" t="s">
        <v>368</v>
      </c>
      <c r="AQ45" s="4">
        <v>8.1226000000000003</v>
      </c>
      <c r="AR45" s="4">
        <v>0.63060777948998803</v>
      </c>
      <c r="AS45" s="4"/>
      <c r="AT45" s="4">
        <v>55874.256674224504</v>
      </c>
      <c r="AU45" s="4">
        <v>277.51570730985799</v>
      </c>
      <c r="AV45" s="4">
        <v>8.8498833333333309</v>
      </c>
      <c r="AW45" s="4">
        <v>3.8312703164222403E-2</v>
      </c>
      <c r="AX45" s="4"/>
      <c r="AY45" s="4">
        <v>1896.0788018231999</v>
      </c>
      <c r="AZ45" s="4">
        <v>10.945626059696099</v>
      </c>
      <c r="BA45" s="4">
        <v>9.6036999999999999</v>
      </c>
      <c r="BB45" s="4">
        <v>4.1859642463973903E-2</v>
      </c>
      <c r="BC45" s="4"/>
      <c r="BD45" s="4">
        <v>1186.1520701219499</v>
      </c>
      <c r="BE45" s="4">
        <v>6.0842035776121302</v>
      </c>
    </row>
    <row r="46" spans="1:57" x14ac:dyDescent="0.2">
      <c r="A46" s="1"/>
      <c r="B46" s="1"/>
      <c r="C46" s="1" t="s">
        <v>253</v>
      </c>
      <c r="D46" s="1" t="s">
        <v>239</v>
      </c>
      <c r="E46" s="1" t="s">
        <v>89</v>
      </c>
      <c r="F46" s="1" t="s">
        <v>368</v>
      </c>
      <c r="G46" s="2">
        <v>45318.135390196803</v>
      </c>
      <c r="H46" s="4">
        <v>5.61466666666667</v>
      </c>
      <c r="I46" s="4"/>
      <c r="J46" s="4"/>
      <c r="K46" s="4">
        <v>103486.84534606501</v>
      </c>
      <c r="L46" s="4">
        <v>1062.6783499656001</v>
      </c>
      <c r="M46" s="4">
        <v>6.1894666666666698</v>
      </c>
      <c r="N46" s="4">
        <v>0.151371620126519</v>
      </c>
      <c r="O46" s="4"/>
      <c r="P46" s="4">
        <v>1476.6011792827301</v>
      </c>
      <c r="Q46" s="4">
        <v>11.762183429575501</v>
      </c>
      <c r="R46" s="4">
        <v>6.3881833333333304</v>
      </c>
      <c r="S46" s="4">
        <v>1.4750341481850501E-2</v>
      </c>
      <c r="T46" s="4"/>
      <c r="U46" s="4">
        <v>277.84958275025298</v>
      </c>
      <c r="V46" s="4">
        <v>2.0847180864562298</v>
      </c>
      <c r="W46" s="4">
        <v>6.7612166666666704</v>
      </c>
      <c r="X46" s="4">
        <v>0.84343921083361295</v>
      </c>
      <c r="Y46" s="4"/>
      <c r="Z46" s="4">
        <v>60699.405722276199</v>
      </c>
      <c r="AA46" s="4">
        <v>300.638231050613</v>
      </c>
      <c r="AB46" s="4">
        <v>7.0244999999999997</v>
      </c>
      <c r="AC46" s="4">
        <v>9.9169889411716797E-2</v>
      </c>
      <c r="AD46" s="4"/>
      <c r="AE46" s="4">
        <v>8515.1296267512607</v>
      </c>
      <c r="AF46" s="4">
        <v>55.351777270295599</v>
      </c>
      <c r="AG46" s="4">
        <v>7.4389833333333302</v>
      </c>
      <c r="AH46" s="4">
        <v>6.7198405238810197E-2</v>
      </c>
      <c r="AI46" s="4"/>
      <c r="AJ46" s="4">
        <v>6235.6800707821803</v>
      </c>
      <c r="AK46" s="4">
        <v>30.8831356303515</v>
      </c>
      <c r="AL46" s="4" t="s">
        <v>368</v>
      </c>
      <c r="AM46" s="4" t="s">
        <v>368</v>
      </c>
      <c r="AN46" s="4" t="s">
        <v>368</v>
      </c>
      <c r="AO46" s="4" t="s">
        <v>368</v>
      </c>
      <c r="AP46" s="4" t="s">
        <v>368</v>
      </c>
      <c r="AQ46" s="4">
        <v>8.1230833333333301</v>
      </c>
      <c r="AR46" s="4">
        <v>0.34381833435109299</v>
      </c>
      <c r="AS46" s="4"/>
      <c r="AT46" s="4">
        <v>30192.831294781401</v>
      </c>
      <c r="AU46" s="4">
        <v>169.37574104580401</v>
      </c>
      <c r="AV46" s="4">
        <v>8.84411666666667</v>
      </c>
      <c r="AW46" s="4">
        <v>2.34182153872745E-2</v>
      </c>
      <c r="AX46" s="4"/>
      <c r="AY46" s="4">
        <v>772.83169924688696</v>
      </c>
      <c r="AZ46" s="4">
        <v>4.4028071801376596</v>
      </c>
      <c r="BA46" s="4">
        <v>9.6041666666666696</v>
      </c>
      <c r="BB46" s="4">
        <v>3.10442006211629E-2</v>
      </c>
      <c r="BC46" s="4"/>
      <c r="BD46" s="4">
        <v>584.576710897932</v>
      </c>
      <c r="BE46" s="4">
        <v>2.96433079053975</v>
      </c>
    </row>
    <row r="47" spans="1:57" x14ac:dyDescent="0.2">
      <c r="A47" s="1"/>
      <c r="B47" s="1"/>
      <c r="C47" s="1" t="s">
        <v>137</v>
      </c>
      <c r="D47" s="1" t="s">
        <v>134</v>
      </c>
      <c r="E47" s="1" t="s">
        <v>89</v>
      </c>
      <c r="F47" s="1" t="s">
        <v>368</v>
      </c>
      <c r="G47" s="2">
        <v>45318.149289513902</v>
      </c>
      <c r="H47" s="4">
        <v>5.6142000000000003</v>
      </c>
      <c r="I47" s="4"/>
      <c r="J47" s="4"/>
      <c r="K47" s="4">
        <v>103133.652280781</v>
      </c>
      <c r="L47" s="4">
        <v>4.2204201396201197</v>
      </c>
      <c r="M47" s="4">
        <v>6.1890000000000001</v>
      </c>
      <c r="N47" s="4">
        <v>0.13024446137644599</v>
      </c>
      <c r="O47" s="4"/>
      <c r="P47" s="4">
        <v>1270.15797946732</v>
      </c>
      <c r="Q47" s="4">
        <v>13.8336179114029</v>
      </c>
      <c r="R47" s="4">
        <v>6.3877166666666696</v>
      </c>
      <c r="S47" s="4">
        <v>1.6738592251852501E-2</v>
      </c>
      <c r="T47" s="4"/>
      <c r="U47" s="4">
        <v>334.06999843709798</v>
      </c>
      <c r="V47" s="4">
        <v>1.6699667386800401</v>
      </c>
      <c r="W47" s="4">
        <v>6.7607333333333299</v>
      </c>
      <c r="X47" s="4">
        <v>0.80858383703160897</v>
      </c>
      <c r="Y47" s="4"/>
      <c r="Z47" s="4">
        <v>58180.214172538603</v>
      </c>
      <c r="AA47" s="4">
        <v>228.555535982772</v>
      </c>
      <c r="AB47" s="4">
        <v>7.02403333333333</v>
      </c>
      <c r="AC47" s="4">
        <v>8.6838843630019702E-2</v>
      </c>
      <c r="AD47" s="4"/>
      <c r="AE47" s="4">
        <v>7394.1879213173597</v>
      </c>
      <c r="AF47" s="4">
        <v>27.450054049810401</v>
      </c>
      <c r="AG47" s="4">
        <v>7.4385000000000003</v>
      </c>
      <c r="AH47" s="4">
        <v>5.2943186763344002E-2</v>
      </c>
      <c r="AI47" s="4"/>
      <c r="AJ47" s="4">
        <v>4835.5479832279098</v>
      </c>
      <c r="AK47" s="4">
        <v>28.521714747558502</v>
      </c>
      <c r="AL47" s="4" t="s">
        <v>368</v>
      </c>
      <c r="AM47" s="4" t="s">
        <v>368</v>
      </c>
      <c r="AN47" s="4" t="s">
        <v>368</v>
      </c>
      <c r="AO47" s="4" t="s">
        <v>368</v>
      </c>
      <c r="AP47" s="4" t="s">
        <v>368</v>
      </c>
      <c r="AQ47" s="4">
        <v>8.1226000000000003</v>
      </c>
      <c r="AR47" s="4">
        <v>0.29228379358944701</v>
      </c>
      <c r="AS47" s="4"/>
      <c r="AT47" s="4">
        <v>25578.0154936172</v>
      </c>
      <c r="AU47" s="4">
        <v>183.24640869572499</v>
      </c>
      <c r="AV47" s="4">
        <v>8.8498833333333309</v>
      </c>
      <c r="AW47" s="4">
        <v>1.8855820838515499E-2</v>
      </c>
      <c r="AX47" s="4"/>
      <c r="AY47" s="4">
        <v>428.76505295140697</v>
      </c>
      <c r="AZ47" s="4">
        <v>2.6430070053833199</v>
      </c>
      <c r="BA47" s="4">
        <v>9.6099666666666703</v>
      </c>
      <c r="BB47" s="4">
        <v>2.7263699451270801E-2</v>
      </c>
      <c r="BC47" s="4"/>
      <c r="BD47" s="4">
        <v>374.298075741074</v>
      </c>
      <c r="BE47" s="4">
        <v>1.88970474313203</v>
      </c>
    </row>
    <row r="48" spans="1:57" x14ac:dyDescent="0.2">
      <c r="A48" s="1"/>
      <c r="B48" s="1"/>
      <c r="C48" s="1" t="s">
        <v>440</v>
      </c>
      <c r="D48" s="1" t="s">
        <v>338</v>
      </c>
      <c r="E48" s="1" t="s">
        <v>89</v>
      </c>
      <c r="F48" s="1" t="s">
        <v>368</v>
      </c>
      <c r="G48" s="2">
        <v>45318.1632134838</v>
      </c>
      <c r="H48" s="4">
        <v>5.6208833333333299</v>
      </c>
      <c r="I48" s="4"/>
      <c r="J48" s="4"/>
      <c r="K48" s="4">
        <v>125054.439262028</v>
      </c>
      <c r="L48" s="4">
        <v>4.8742726332099204</v>
      </c>
      <c r="M48" s="4">
        <v>6.1894666666666698</v>
      </c>
      <c r="N48" s="4">
        <v>0.17270199367757699</v>
      </c>
      <c r="O48" s="4"/>
      <c r="P48" s="4">
        <v>1685.03008452413</v>
      </c>
      <c r="Q48" s="4">
        <v>10.1979734022863</v>
      </c>
      <c r="R48" s="4">
        <v>6.3881833333333304</v>
      </c>
      <c r="S48" s="4">
        <v>1.88646270577431E-2</v>
      </c>
      <c r="T48" s="4"/>
      <c r="U48" s="4">
        <v>394.18643966033102</v>
      </c>
      <c r="V48" s="4">
        <v>2.3190122196735898</v>
      </c>
      <c r="W48" s="4">
        <v>6.7612166666666704</v>
      </c>
      <c r="X48" s="4">
        <v>0.91947445373016301</v>
      </c>
      <c r="Y48" s="4"/>
      <c r="Z48" s="4">
        <v>66194.895240630605</v>
      </c>
      <c r="AA48" s="4">
        <v>400.951375454551</v>
      </c>
      <c r="AB48" s="4">
        <v>7.0307833333333303</v>
      </c>
      <c r="AC48" s="4">
        <v>0.10010412875005199</v>
      </c>
      <c r="AD48" s="4"/>
      <c r="AE48" s="4">
        <v>8600.0557437843599</v>
      </c>
      <c r="AF48" s="4">
        <v>29.479812233468301</v>
      </c>
      <c r="AG48" s="4">
        <v>7.4389833333333302</v>
      </c>
      <c r="AH48" s="4">
        <v>5.1265957532068897E-2</v>
      </c>
      <c r="AI48" s="4"/>
      <c r="AJ48" s="4">
        <v>4670.8123484192301</v>
      </c>
      <c r="AK48" s="4">
        <v>27.869304185316</v>
      </c>
      <c r="AL48" s="4" t="s">
        <v>368</v>
      </c>
      <c r="AM48" s="4" t="s">
        <v>368</v>
      </c>
      <c r="AN48" s="4" t="s">
        <v>368</v>
      </c>
      <c r="AO48" s="4" t="s">
        <v>368</v>
      </c>
      <c r="AP48" s="4" t="s">
        <v>368</v>
      </c>
      <c r="AQ48" s="4">
        <v>8.1230833333333301</v>
      </c>
      <c r="AR48" s="4">
        <v>0.30273112083255499</v>
      </c>
      <c r="AS48" s="4"/>
      <c r="AT48" s="4">
        <v>26513.5529046212</v>
      </c>
      <c r="AU48" s="4">
        <v>140.16527987536699</v>
      </c>
      <c r="AV48" s="4">
        <v>8.8503666666666696</v>
      </c>
      <c r="AW48" s="4">
        <v>1.9491006246612898E-2</v>
      </c>
      <c r="AX48" s="4"/>
      <c r="AY48" s="4">
        <v>476.66667803101302</v>
      </c>
      <c r="AZ48" s="4">
        <v>1.81294840526193</v>
      </c>
      <c r="BA48" s="4">
        <v>9.6104333333333294</v>
      </c>
      <c r="BB48" s="4">
        <v>2.8637937275045901E-2</v>
      </c>
      <c r="BC48" s="4"/>
      <c r="BD48" s="4">
        <v>450.73578623981598</v>
      </c>
      <c r="BE48" s="4">
        <v>2.9959190532782398</v>
      </c>
    </row>
    <row r="49" spans="1:57" x14ac:dyDescent="0.2">
      <c r="A49" s="1"/>
      <c r="B49" s="1"/>
      <c r="C49" s="1" t="s">
        <v>156</v>
      </c>
      <c r="D49" s="1" t="s">
        <v>240</v>
      </c>
      <c r="E49" s="1" t="s">
        <v>44</v>
      </c>
      <c r="F49" s="1" t="s">
        <v>368</v>
      </c>
      <c r="G49" s="2">
        <v>45318.1771214931</v>
      </c>
      <c r="H49" s="4">
        <v>5.6266333333333298</v>
      </c>
      <c r="I49" s="4"/>
      <c r="J49" s="4"/>
      <c r="K49" s="4">
        <v>9351.9008850959308</v>
      </c>
      <c r="L49" s="4">
        <v>0.23981447637567599</v>
      </c>
      <c r="M49" s="4">
        <v>6.1890000000000001</v>
      </c>
      <c r="N49" s="4">
        <v>1.7087698508659099E-2</v>
      </c>
      <c r="O49" s="4"/>
      <c r="P49" s="4">
        <v>164.45112680780301</v>
      </c>
      <c r="Q49" s="4">
        <v>1.77059411689707</v>
      </c>
      <c r="R49" s="4" t="s">
        <v>368</v>
      </c>
      <c r="S49" s="4" t="s">
        <v>368</v>
      </c>
      <c r="T49" s="4" t="s">
        <v>368</v>
      </c>
      <c r="U49" s="4" t="s">
        <v>368</v>
      </c>
      <c r="V49" s="4" t="s">
        <v>368</v>
      </c>
      <c r="W49" s="4">
        <v>6.7673500000000004</v>
      </c>
      <c r="X49" s="4">
        <v>0.102261527904053</v>
      </c>
      <c r="Y49" s="4"/>
      <c r="Z49" s="4">
        <v>7130.3759853782403</v>
      </c>
      <c r="AA49" s="4">
        <v>29.468787400151299</v>
      </c>
      <c r="AB49" s="4">
        <v>7.0303000000000004</v>
      </c>
      <c r="AC49" s="4">
        <v>1.6764805898228201E-2</v>
      </c>
      <c r="AD49" s="4"/>
      <c r="AE49" s="4">
        <v>1024.1757786081</v>
      </c>
      <c r="AF49" s="4">
        <v>6.6597856545943204</v>
      </c>
      <c r="AG49" s="4">
        <v>7.44478333333333</v>
      </c>
      <c r="AH49" s="4">
        <v>1.0910049243697701E-2</v>
      </c>
      <c r="AI49" s="4"/>
      <c r="AJ49" s="4">
        <v>707.09883436886105</v>
      </c>
      <c r="AK49" s="4">
        <v>6.8124818981296</v>
      </c>
      <c r="AL49" s="4" t="s">
        <v>368</v>
      </c>
      <c r="AM49" s="4" t="s">
        <v>368</v>
      </c>
      <c r="AN49" s="4" t="s">
        <v>368</v>
      </c>
      <c r="AO49" s="4" t="s">
        <v>368</v>
      </c>
      <c r="AP49" s="4" t="s">
        <v>368</v>
      </c>
      <c r="AQ49" s="4">
        <v>8.1288833333333308</v>
      </c>
      <c r="AR49" s="4">
        <v>5.9330642166192202E-2</v>
      </c>
      <c r="AS49" s="4"/>
      <c r="AT49" s="4">
        <v>4717.5233221393</v>
      </c>
      <c r="AU49" s="4">
        <v>27.217632976264699</v>
      </c>
      <c r="AV49" s="4">
        <v>8.8374000000000006</v>
      </c>
      <c r="AW49" s="4">
        <v>1.45696500410118E-2</v>
      </c>
      <c r="AX49" s="4"/>
      <c r="AY49" s="4">
        <v>105.52943709527899</v>
      </c>
      <c r="AZ49" s="4">
        <v>0.70241351191147805</v>
      </c>
      <c r="BA49" s="4">
        <v>9.5843666666666696</v>
      </c>
      <c r="BB49" s="4">
        <v>2.2529394443212399E-2</v>
      </c>
      <c r="BC49" s="4"/>
      <c r="BD49" s="4">
        <v>110.967064646794</v>
      </c>
      <c r="BE49" s="4">
        <v>0.60045328057596603</v>
      </c>
    </row>
    <row r="50" spans="1:57" x14ac:dyDescent="0.2">
      <c r="A50" s="1"/>
      <c r="B50" s="1"/>
      <c r="C50" s="1" t="s">
        <v>69</v>
      </c>
      <c r="D50" s="1" t="s">
        <v>51</v>
      </c>
      <c r="E50" s="1" t="s">
        <v>89</v>
      </c>
      <c r="F50" s="1" t="s">
        <v>368</v>
      </c>
      <c r="G50" s="2">
        <v>45318.191013101903</v>
      </c>
      <c r="H50" s="4">
        <v>5.61466666666667</v>
      </c>
      <c r="I50" s="4"/>
      <c r="J50" s="4"/>
      <c r="K50" s="4">
        <v>101327.92466570099</v>
      </c>
      <c r="L50" s="4">
        <v>2166.0973429349701</v>
      </c>
      <c r="M50" s="4">
        <v>6.1894666666666698</v>
      </c>
      <c r="N50" s="4">
        <v>0.79990304569840998</v>
      </c>
      <c r="O50" s="4"/>
      <c r="P50" s="4">
        <v>7813.7004674422096</v>
      </c>
      <c r="Q50" s="4">
        <v>64.995724406772098</v>
      </c>
      <c r="R50" s="4">
        <v>6.3881833333333304</v>
      </c>
      <c r="S50" s="4">
        <v>4.2213131872415301E-2</v>
      </c>
      <c r="T50" s="4"/>
      <c r="U50" s="4">
        <v>1054.39624123675</v>
      </c>
      <c r="V50" s="4">
        <v>5.3626231998401002</v>
      </c>
      <c r="W50" s="4">
        <v>6.7612166666666704</v>
      </c>
      <c r="X50" s="4">
        <v>0.64886781016711503</v>
      </c>
      <c r="Y50" s="4"/>
      <c r="Z50" s="4">
        <v>46636.6493976985</v>
      </c>
      <c r="AA50" s="4">
        <v>231.41853088554399</v>
      </c>
      <c r="AB50" s="4">
        <v>7.0307833333333303</v>
      </c>
      <c r="AC50" s="4">
        <v>0.176650367893186</v>
      </c>
      <c r="AD50" s="4"/>
      <c r="AE50" s="4">
        <v>15558.4170513885</v>
      </c>
      <c r="AF50" s="4">
        <v>88.061808026400499</v>
      </c>
      <c r="AG50" s="4">
        <v>7.4389833333333302</v>
      </c>
      <c r="AH50" s="4">
        <v>0.17570611166081901</v>
      </c>
      <c r="AI50" s="4"/>
      <c r="AJ50" s="4">
        <v>16893.189232766799</v>
      </c>
      <c r="AK50" s="4">
        <v>68.368509378370604</v>
      </c>
      <c r="AL50" s="4" t="s">
        <v>368</v>
      </c>
      <c r="AM50" s="4" t="s">
        <v>368</v>
      </c>
      <c r="AN50" s="4" t="s">
        <v>368</v>
      </c>
      <c r="AO50" s="4" t="s">
        <v>368</v>
      </c>
      <c r="AP50" s="4" t="s">
        <v>368</v>
      </c>
      <c r="AQ50" s="4">
        <v>8.1230833333333301</v>
      </c>
      <c r="AR50" s="4">
        <v>0.14662487688693701</v>
      </c>
      <c r="AS50" s="4"/>
      <c r="AT50" s="4">
        <v>12534.548714934501</v>
      </c>
      <c r="AU50" s="4">
        <v>102.37871617093199</v>
      </c>
      <c r="AV50" s="4">
        <v>8.8503666666666696</v>
      </c>
      <c r="AW50" s="4">
        <v>2.6016322045929199E-2</v>
      </c>
      <c r="AX50" s="4"/>
      <c r="AY50" s="4">
        <v>968.76430332306199</v>
      </c>
      <c r="AZ50" s="4">
        <v>6.0063630507433601</v>
      </c>
      <c r="BA50" s="4">
        <v>9.6104333333333294</v>
      </c>
      <c r="BB50" s="4">
        <v>2.54416079638713E-2</v>
      </c>
      <c r="BC50" s="4"/>
      <c r="BD50" s="4">
        <v>272.94989625824002</v>
      </c>
      <c r="BE50" s="4">
        <v>1.5663433263956299</v>
      </c>
    </row>
    <row r="51" spans="1:57" x14ac:dyDescent="0.2">
      <c r="A51" s="1"/>
      <c r="B51" s="1"/>
      <c r="C51" s="1" t="s">
        <v>141</v>
      </c>
      <c r="D51" s="1" t="s">
        <v>45</v>
      </c>
      <c r="E51" s="1" t="s">
        <v>89</v>
      </c>
      <c r="F51" s="1" t="s">
        <v>368</v>
      </c>
      <c r="G51" s="2">
        <v>45318.204927407402</v>
      </c>
      <c r="H51" s="4">
        <v>5.6142000000000003</v>
      </c>
      <c r="I51" s="4"/>
      <c r="J51" s="4"/>
      <c r="K51" s="4">
        <v>120344.258970561</v>
      </c>
      <c r="L51" s="4">
        <v>597.96922762018903</v>
      </c>
      <c r="M51" s="4">
        <v>6.1890000000000001</v>
      </c>
      <c r="N51" s="4">
        <v>0.92938707525016395</v>
      </c>
      <c r="O51" s="4"/>
      <c r="P51" s="4">
        <v>9078.9485635955407</v>
      </c>
      <c r="Q51" s="4">
        <v>52.589120589026699</v>
      </c>
      <c r="R51" s="4">
        <v>6.3877166666666696</v>
      </c>
      <c r="S51" s="4">
        <v>5.0842903492910499E-2</v>
      </c>
      <c r="T51" s="4"/>
      <c r="U51" s="4">
        <v>1298.4144280303101</v>
      </c>
      <c r="V51" s="4">
        <v>8.0184718090181608</v>
      </c>
      <c r="W51" s="4">
        <v>6.7607499999999998</v>
      </c>
      <c r="X51" s="4">
        <v>0.74774091996025804</v>
      </c>
      <c r="Y51" s="4"/>
      <c r="Z51" s="4">
        <v>53782.758462603801</v>
      </c>
      <c r="AA51" s="4">
        <v>209.710633951939</v>
      </c>
      <c r="AB51" s="4">
        <v>7.02403333333333</v>
      </c>
      <c r="AC51" s="4">
        <v>0.20234691647959299</v>
      </c>
      <c r="AD51" s="4"/>
      <c r="AE51" s="4">
        <v>17894.336770295598</v>
      </c>
      <c r="AF51" s="4">
        <v>101.006277669413</v>
      </c>
      <c r="AG51" s="4">
        <v>7.4385000000000003</v>
      </c>
      <c r="AH51" s="4">
        <v>0.21461073810407599</v>
      </c>
      <c r="AI51" s="4"/>
      <c r="AJ51" s="4">
        <v>20714.359419057801</v>
      </c>
      <c r="AK51" s="4">
        <v>89.146820398538793</v>
      </c>
      <c r="AL51" s="4" t="s">
        <v>368</v>
      </c>
      <c r="AM51" s="4" t="s">
        <v>368</v>
      </c>
      <c r="AN51" s="4" t="s">
        <v>368</v>
      </c>
      <c r="AO51" s="4" t="s">
        <v>368</v>
      </c>
      <c r="AP51" s="4" t="s">
        <v>368</v>
      </c>
      <c r="AQ51" s="4">
        <v>8.1226000000000003</v>
      </c>
      <c r="AR51" s="4">
        <v>0.16018281514202801</v>
      </c>
      <c r="AS51" s="4"/>
      <c r="AT51" s="4">
        <v>13748.635165809899</v>
      </c>
      <c r="AU51" s="4">
        <v>101.61995003555499</v>
      </c>
      <c r="AV51" s="4">
        <v>8.8498833333333309</v>
      </c>
      <c r="AW51" s="4">
        <v>2.8367386428654499E-2</v>
      </c>
      <c r="AX51" s="4"/>
      <c r="AY51" s="4">
        <v>1146.0665573793401</v>
      </c>
      <c r="AZ51" s="4">
        <v>4.4739328415959303</v>
      </c>
      <c r="BA51" s="4">
        <v>9.6099666666666703</v>
      </c>
      <c r="BB51" s="4">
        <v>2.60360465719401E-2</v>
      </c>
      <c r="BC51" s="4"/>
      <c r="BD51" s="4">
        <v>306.013697477172</v>
      </c>
      <c r="BE51" s="4">
        <v>1.9153306026175501</v>
      </c>
    </row>
    <row r="52" spans="1:57" x14ac:dyDescent="0.2">
      <c r="A52" s="1"/>
      <c r="B52" s="1"/>
      <c r="C52" s="1" t="s">
        <v>411</v>
      </c>
      <c r="D52" s="1" t="s">
        <v>149</v>
      </c>
      <c r="E52" s="1" t="s">
        <v>89</v>
      </c>
      <c r="F52" s="1" t="s">
        <v>368</v>
      </c>
      <c r="G52" s="2">
        <v>45318.218822025498</v>
      </c>
      <c r="H52" s="4">
        <v>5.6208833333333299</v>
      </c>
      <c r="I52" s="4"/>
      <c r="J52" s="4"/>
      <c r="K52" s="4">
        <v>119700.51745584801</v>
      </c>
      <c r="L52" s="4">
        <v>401.62209330784702</v>
      </c>
      <c r="M52" s="4">
        <v>6.1894666666666698</v>
      </c>
      <c r="N52" s="4">
        <v>0.107091508836829</v>
      </c>
      <c r="O52" s="4"/>
      <c r="P52" s="4">
        <v>1043.9198154057799</v>
      </c>
      <c r="Q52" s="4">
        <v>8.2669550341673208</v>
      </c>
      <c r="R52" s="4" t="s">
        <v>368</v>
      </c>
      <c r="S52" s="4" t="s">
        <v>368</v>
      </c>
      <c r="T52" s="4" t="s">
        <v>368</v>
      </c>
      <c r="U52" s="4" t="s">
        <v>368</v>
      </c>
      <c r="V52" s="4" t="s">
        <v>368</v>
      </c>
      <c r="W52" s="4">
        <v>6.7612166666666704</v>
      </c>
      <c r="X52" s="4">
        <v>0.10680570269107501</v>
      </c>
      <c r="Y52" s="4"/>
      <c r="Z52" s="4">
        <v>7458.8087484013604</v>
      </c>
      <c r="AA52" s="4">
        <v>36.126633329694897</v>
      </c>
      <c r="AB52" s="4">
        <v>7.0307833333333303</v>
      </c>
      <c r="AC52" s="4">
        <v>3.3128106307665599E-2</v>
      </c>
      <c r="AD52" s="4"/>
      <c r="AE52" s="4">
        <v>2511.6656632622798</v>
      </c>
      <c r="AF52" s="4">
        <v>10.569807412496599</v>
      </c>
      <c r="AG52" s="4">
        <v>7.4452666666666696</v>
      </c>
      <c r="AH52" s="4">
        <v>3.68718307219532E-2</v>
      </c>
      <c r="AI52" s="4"/>
      <c r="AJ52" s="4">
        <v>3257.0368349921</v>
      </c>
      <c r="AK52" s="4">
        <v>21.969345340882999</v>
      </c>
      <c r="AL52" s="4">
        <v>7.9015833333333303</v>
      </c>
      <c r="AM52" s="4">
        <v>4.2708070161416502E-3</v>
      </c>
      <c r="AN52" s="4"/>
      <c r="AO52" s="4">
        <v>13.828835807436</v>
      </c>
      <c r="AP52" s="4">
        <v>0.44492550821780502</v>
      </c>
      <c r="AQ52" s="4">
        <v>8.1230833333333301</v>
      </c>
      <c r="AR52" s="4">
        <v>4.1889750105297899E-2</v>
      </c>
      <c r="AS52" s="4"/>
      <c r="AT52" s="4">
        <v>3155.7260677255099</v>
      </c>
      <c r="AU52" s="4">
        <v>17.198193716959</v>
      </c>
      <c r="AV52" s="4">
        <v>8.84411666666667</v>
      </c>
      <c r="AW52" s="4">
        <v>1.6525286353288499E-2</v>
      </c>
      <c r="AX52" s="4"/>
      <c r="AY52" s="4">
        <v>253.01103259248401</v>
      </c>
      <c r="AZ52" s="4">
        <v>2.3913969587321602</v>
      </c>
      <c r="BA52" s="4">
        <v>9.6104333333333294</v>
      </c>
      <c r="BB52" s="4">
        <v>2.2875772175962601E-2</v>
      </c>
      <c r="BC52" s="4"/>
      <c r="BD52" s="4">
        <v>130.23325016513499</v>
      </c>
      <c r="BE52" s="4">
        <v>1.01732141667327</v>
      </c>
    </row>
    <row r="53" spans="1:57" x14ac:dyDescent="0.2">
      <c r="A53" s="1"/>
      <c r="B53" s="1"/>
      <c r="C53" s="1" t="s">
        <v>330</v>
      </c>
      <c r="D53" s="1" t="s">
        <v>38</v>
      </c>
      <c r="E53" s="1" t="s">
        <v>89</v>
      </c>
      <c r="F53" s="1" t="s">
        <v>368</v>
      </c>
      <c r="G53" s="2">
        <v>45318.232734398101</v>
      </c>
      <c r="H53" s="4">
        <v>5.6142000000000003</v>
      </c>
      <c r="I53" s="4"/>
      <c r="J53" s="4"/>
      <c r="K53" s="4">
        <v>128267.70668399701</v>
      </c>
      <c r="L53" s="4">
        <v>1599.20460857076</v>
      </c>
      <c r="M53" s="4">
        <v>6.1890000000000001</v>
      </c>
      <c r="N53" s="4">
        <v>3.2601213932762003E-2</v>
      </c>
      <c r="O53" s="4"/>
      <c r="P53" s="4">
        <v>316.04083190843198</v>
      </c>
      <c r="Q53" s="4">
        <v>3.12546481706624</v>
      </c>
      <c r="R53" s="4">
        <v>6.3877166666666696</v>
      </c>
      <c r="S53" s="4">
        <v>8.6878187717901699E-3</v>
      </c>
      <c r="T53" s="4"/>
      <c r="U53" s="4">
        <v>106.42374853810701</v>
      </c>
      <c r="V53" s="4">
        <v>0.65493553060034304</v>
      </c>
      <c r="W53" s="4">
        <v>6.7607333333333299</v>
      </c>
      <c r="X53" s="4">
        <v>4.2779700226031302E-2</v>
      </c>
      <c r="Y53" s="4"/>
      <c r="Z53" s="4">
        <v>2831.2937692292298</v>
      </c>
      <c r="AA53" s="4">
        <v>13.7678311314988</v>
      </c>
      <c r="AB53" s="4">
        <v>7.0303000000000004</v>
      </c>
      <c r="AC53" s="4">
        <v>1.6185475766614901E-2</v>
      </c>
      <c r="AD53" s="4"/>
      <c r="AE53" s="4">
        <v>971.51233730420995</v>
      </c>
      <c r="AF53" s="4">
        <v>7.7728093012452799</v>
      </c>
      <c r="AG53" s="4">
        <v>7.44478333333333</v>
      </c>
      <c r="AH53" s="4">
        <v>1.44308684265507E-2</v>
      </c>
      <c r="AI53" s="4"/>
      <c r="AJ53" s="4">
        <v>1052.9098733840201</v>
      </c>
      <c r="AK53" s="4">
        <v>8.4801717065179893</v>
      </c>
      <c r="AL53" s="4" t="s">
        <v>368</v>
      </c>
      <c r="AM53" s="4" t="s">
        <v>368</v>
      </c>
      <c r="AN53" s="4" t="s">
        <v>368</v>
      </c>
      <c r="AO53" s="4" t="s">
        <v>368</v>
      </c>
      <c r="AP53" s="4" t="s">
        <v>368</v>
      </c>
      <c r="AQ53" s="4">
        <v>8.1288833333333308</v>
      </c>
      <c r="AR53" s="4">
        <v>2.3509371329036601E-2</v>
      </c>
      <c r="AS53" s="4"/>
      <c r="AT53" s="4">
        <v>1509.79964334179</v>
      </c>
      <c r="AU53" s="4">
        <v>7.4903460841776104</v>
      </c>
      <c r="AV53" s="4">
        <v>8.8561333333333305</v>
      </c>
      <c r="AW53" s="4">
        <v>1.47593582486252E-2</v>
      </c>
      <c r="AX53" s="4"/>
      <c r="AY53" s="4">
        <v>119.836018008156</v>
      </c>
      <c r="AZ53" s="4">
        <v>1.1026456256282799</v>
      </c>
      <c r="BA53" s="4">
        <v>9.6224833333333297</v>
      </c>
      <c r="BB53" s="4">
        <v>2.2232555743181299E-2</v>
      </c>
      <c r="BC53" s="4"/>
      <c r="BD53" s="4">
        <v>94.456333952841902</v>
      </c>
      <c r="BE53" s="4">
        <v>0.76338005244345597</v>
      </c>
    </row>
    <row r="54" spans="1:57" x14ac:dyDescent="0.2">
      <c r="A54" s="1"/>
      <c r="B54" s="1"/>
      <c r="C54" s="1" t="s">
        <v>77</v>
      </c>
      <c r="D54" s="1" t="s">
        <v>116</v>
      </c>
      <c r="E54" s="1" t="s">
        <v>89</v>
      </c>
      <c r="F54" s="1" t="s">
        <v>368</v>
      </c>
      <c r="G54" s="2">
        <v>45318.246654259303</v>
      </c>
      <c r="H54" s="4">
        <v>5.61466666666667</v>
      </c>
      <c r="I54" s="4"/>
      <c r="J54" s="4"/>
      <c r="K54" s="4">
        <v>42352.378884097299</v>
      </c>
      <c r="L54" s="4">
        <v>1.56307303755852</v>
      </c>
      <c r="M54" s="4">
        <v>6.1894666666666698</v>
      </c>
      <c r="N54" s="4">
        <v>6.4147945392423397E-2</v>
      </c>
      <c r="O54" s="4"/>
      <c r="P54" s="4">
        <v>624.29847617060204</v>
      </c>
      <c r="Q54" s="4">
        <v>5.5447766170128201</v>
      </c>
      <c r="R54" s="4">
        <v>6.3881833333333304</v>
      </c>
      <c r="S54" s="4">
        <v>2.84746807507117E-2</v>
      </c>
      <c r="T54" s="4"/>
      <c r="U54" s="4">
        <v>665.92339635772998</v>
      </c>
      <c r="V54" s="4">
        <v>3.80707139540359</v>
      </c>
      <c r="W54" s="4">
        <v>6.7612166666666704</v>
      </c>
      <c r="X54" s="4">
        <v>0.58807250628218399</v>
      </c>
      <c r="Y54" s="4"/>
      <c r="Z54" s="4">
        <v>42242.634957324299</v>
      </c>
      <c r="AA54" s="4">
        <v>220.66779616944601</v>
      </c>
      <c r="AB54" s="4">
        <v>7.0244999999999997</v>
      </c>
      <c r="AC54" s="4">
        <v>0.16319807171789399</v>
      </c>
      <c r="AD54" s="4"/>
      <c r="AE54" s="4">
        <v>14335.5491711057</v>
      </c>
      <c r="AF54" s="4">
        <v>77.469029570392607</v>
      </c>
      <c r="AG54" s="4">
        <v>7.4389833333333302</v>
      </c>
      <c r="AH54" s="4">
        <v>0.15415561781297299</v>
      </c>
      <c r="AI54" s="4"/>
      <c r="AJ54" s="4">
        <v>14776.523115657399</v>
      </c>
      <c r="AK54" s="4">
        <v>84.206375540396905</v>
      </c>
      <c r="AL54" s="4">
        <v>7.8889666666666702</v>
      </c>
      <c r="AM54" s="4">
        <v>4.1174637833640499E-3</v>
      </c>
      <c r="AN54" s="4"/>
      <c r="AO54" s="4">
        <v>10.084598645550001</v>
      </c>
      <c r="AP54" s="4">
        <v>0.42796749583687099</v>
      </c>
      <c r="AQ54" s="4">
        <v>8.1230833333333301</v>
      </c>
      <c r="AR54" s="4">
        <v>0.92498622780392104</v>
      </c>
      <c r="AS54" s="4"/>
      <c r="AT54" s="4">
        <v>82235.262219700904</v>
      </c>
      <c r="AU54" s="4">
        <v>312.62327656315</v>
      </c>
      <c r="AV54" s="4">
        <v>8.84411666666667</v>
      </c>
      <c r="AW54" s="4">
        <v>7.9555786763742198E-2</v>
      </c>
      <c r="AX54" s="4"/>
      <c r="AY54" s="4">
        <v>5006.3686518824998</v>
      </c>
      <c r="AZ54" s="4">
        <v>27.519709682719899</v>
      </c>
      <c r="BA54" s="4">
        <v>9.6041666666666696</v>
      </c>
      <c r="BB54" s="4">
        <v>9.4257165891310002E-2</v>
      </c>
      <c r="BC54" s="4"/>
      <c r="BD54" s="4">
        <v>4100.6015615406104</v>
      </c>
      <c r="BE54" s="4">
        <v>15.021240332119801</v>
      </c>
    </row>
    <row r="55" spans="1:57" x14ac:dyDescent="0.2">
      <c r="A55" s="1"/>
      <c r="B55" s="1"/>
      <c r="C55" s="1" t="s">
        <v>297</v>
      </c>
      <c r="D55" s="1" t="s">
        <v>315</v>
      </c>
      <c r="E55" s="1" t="s">
        <v>89</v>
      </c>
      <c r="F55" s="1" t="s">
        <v>368</v>
      </c>
      <c r="G55" s="2">
        <v>45318.260566967598</v>
      </c>
      <c r="H55" s="4">
        <v>5.6204166666666699</v>
      </c>
      <c r="I55" s="4"/>
      <c r="J55" s="4"/>
      <c r="K55" s="4">
        <v>42248.969606193597</v>
      </c>
      <c r="L55" s="4">
        <v>105.600393298391</v>
      </c>
      <c r="M55" s="4">
        <v>6.1890000000000001</v>
      </c>
      <c r="N55" s="4">
        <v>8.2380199704374199E-2</v>
      </c>
      <c r="O55" s="4"/>
      <c r="P55" s="4">
        <v>802.45423125975606</v>
      </c>
      <c r="Q55" s="4">
        <v>5.8919307102548304</v>
      </c>
      <c r="R55" s="4">
        <v>6.3877166666666696</v>
      </c>
      <c r="S55" s="4">
        <v>3.29154631123766E-2</v>
      </c>
      <c r="T55" s="4"/>
      <c r="U55" s="4">
        <v>791.49238097195996</v>
      </c>
      <c r="V55" s="4">
        <v>3.9134326424367898</v>
      </c>
      <c r="W55" s="4">
        <v>6.7607333333333299</v>
      </c>
      <c r="X55" s="4">
        <v>0.70057490258298605</v>
      </c>
      <c r="Y55" s="4"/>
      <c r="Z55" s="4">
        <v>50373.808293641101</v>
      </c>
      <c r="AA55" s="4">
        <v>206.27695567154299</v>
      </c>
      <c r="AB55" s="4">
        <v>7.0303000000000004</v>
      </c>
      <c r="AC55" s="4">
        <v>0.18637851957770801</v>
      </c>
      <c r="AD55" s="4"/>
      <c r="AE55" s="4">
        <v>16442.7452043302</v>
      </c>
      <c r="AF55" s="4">
        <v>61.2050296984713</v>
      </c>
      <c r="AG55" s="4">
        <v>7.4385000000000003</v>
      </c>
      <c r="AH55" s="4">
        <v>0.18661249066497401</v>
      </c>
      <c r="AI55" s="4"/>
      <c r="AJ55" s="4">
        <v>17964.401941925</v>
      </c>
      <c r="AK55" s="4">
        <v>75.598310389941204</v>
      </c>
      <c r="AL55" s="4" t="s">
        <v>368</v>
      </c>
      <c r="AM55" s="4" t="s">
        <v>368</v>
      </c>
      <c r="AN55" s="4" t="s">
        <v>368</v>
      </c>
      <c r="AO55" s="4" t="s">
        <v>368</v>
      </c>
      <c r="AP55" s="4" t="s">
        <v>368</v>
      </c>
      <c r="AQ55" s="4">
        <v>8.1226000000000003</v>
      </c>
      <c r="AR55" s="4">
        <v>1.1546850459493101</v>
      </c>
      <c r="AS55" s="4"/>
      <c r="AT55" s="4">
        <v>102804.33530776401</v>
      </c>
      <c r="AU55" s="4">
        <v>365.26663519896101</v>
      </c>
      <c r="AV55" s="4">
        <v>8.8436500000000002</v>
      </c>
      <c r="AW55" s="4">
        <v>9.81091326756591E-2</v>
      </c>
      <c r="AX55" s="4"/>
      <c r="AY55" s="4">
        <v>6405.5434574042201</v>
      </c>
      <c r="AZ55" s="4">
        <v>27.646478125467201</v>
      </c>
      <c r="BA55" s="4">
        <v>9.6036999999999999</v>
      </c>
      <c r="BB55" s="4">
        <v>0.103037852266653</v>
      </c>
      <c r="BC55" s="4"/>
      <c r="BD55" s="4">
        <v>4588.9999679350203</v>
      </c>
      <c r="BE55" s="4">
        <v>21.0591777423653</v>
      </c>
    </row>
    <row r="56" spans="1:57" x14ac:dyDescent="0.2">
      <c r="A56" s="1"/>
      <c r="B56" s="1"/>
      <c r="C56" s="1" t="s">
        <v>435</v>
      </c>
      <c r="D56" s="1" t="s">
        <v>178</v>
      </c>
      <c r="E56" s="1" t="s">
        <v>89</v>
      </c>
      <c r="F56" s="1" t="s">
        <v>368</v>
      </c>
      <c r="G56" s="2">
        <v>45318.274474756901</v>
      </c>
      <c r="H56" s="4">
        <v>5.61466666666667</v>
      </c>
      <c r="I56" s="4"/>
      <c r="J56" s="4"/>
      <c r="K56" s="4">
        <v>32878.116546400197</v>
      </c>
      <c r="L56" s="4">
        <v>1.3135381770402501</v>
      </c>
      <c r="M56" s="4">
        <v>6.1832166666666701</v>
      </c>
      <c r="N56" s="4">
        <v>6.7716832898503498E-2</v>
      </c>
      <c r="O56" s="4"/>
      <c r="P56" s="4">
        <v>659.17171990641202</v>
      </c>
      <c r="Q56" s="4">
        <v>7.4267414412444896</v>
      </c>
      <c r="R56" s="4">
        <v>6.3818999999999999</v>
      </c>
      <c r="S56" s="4">
        <v>2.3962624391013401E-2</v>
      </c>
      <c r="T56" s="4"/>
      <c r="U56" s="4">
        <v>538.33904534326496</v>
      </c>
      <c r="V56" s="4">
        <v>3.1186750161484</v>
      </c>
      <c r="W56" s="4">
        <v>6.7612166666666704</v>
      </c>
      <c r="X56" s="4">
        <v>0.59306335145199096</v>
      </c>
      <c r="Y56" s="4"/>
      <c r="Z56" s="4">
        <v>42603.351070978497</v>
      </c>
      <c r="AA56" s="4">
        <v>94.295034900002904</v>
      </c>
      <c r="AB56" s="4">
        <v>7.0244999999999997</v>
      </c>
      <c r="AC56" s="4">
        <v>0.159072096748688</v>
      </c>
      <c r="AD56" s="4"/>
      <c r="AE56" s="4">
        <v>13960.481435535101</v>
      </c>
      <c r="AF56" s="4">
        <v>61.468086081034897</v>
      </c>
      <c r="AG56" s="4">
        <v>7.4389833333333302</v>
      </c>
      <c r="AH56" s="4">
        <v>0.16166453232528299</v>
      </c>
      <c r="AI56" s="4"/>
      <c r="AJ56" s="4">
        <v>15514.040549675099</v>
      </c>
      <c r="AK56" s="4">
        <v>69.663669837298301</v>
      </c>
      <c r="AL56" s="4" t="s">
        <v>368</v>
      </c>
      <c r="AM56" s="4" t="s">
        <v>368</v>
      </c>
      <c r="AN56" s="4" t="s">
        <v>368</v>
      </c>
      <c r="AO56" s="4" t="s">
        <v>368</v>
      </c>
      <c r="AP56" s="4" t="s">
        <v>368</v>
      </c>
      <c r="AQ56" s="4">
        <v>8.1230833333333301</v>
      </c>
      <c r="AR56" s="4">
        <v>0.98670606288927298</v>
      </c>
      <c r="AS56" s="4"/>
      <c r="AT56" s="4">
        <v>87762.150904214199</v>
      </c>
      <c r="AU56" s="4">
        <v>335.653490862345</v>
      </c>
      <c r="AV56" s="4">
        <v>8.84411666666667</v>
      </c>
      <c r="AW56" s="4">
        <v>8.3487617755681795E-2</v>
      </c>
      <c r="AX56" s="4"/>
      <c r="AY56" s="4">
        <v>5302.8822235913003</v>
      </c>
      <c r="AZ56" s="4">
        <v>16.709500671325099</v>
      </c>
      <c r="BA56" s="4">
        <v>9.6041666666666696</v>
      </c>
      <c r="BB56" s="4">
        <v>9.7481233728496194E-2</v>
      </c>
      <c r="BC56" s="4"/>
      <c r="BD56" s="4">
        <v>4279.9303208743804</v>
      </c>
      <c r="BE56" s="4">
        <v>19.0153081397401</v>
      </c>
    </row>
    <row r="57" spans="1:57" x14ac:dyDescent="0.2">
      <c r="A57" s="1"/>
      <c r="B57" s="1"/>
      <c r="C57" s="1" t="s">
        <v>156</v>
      </c>
      <c r="D57" s="1" t="s">
        <v>327</v>
      </c>
      <c r="E57" s="1" t="s">
        <v>44</v>
      </c>
      <c r="F57" s="1" t="s">
        <v>368</v>
      </c>
      <c r="G57" s="2">
        <v>45318.288372129602</v>
      </c>
      <c r="H57" s="4">
        <v>5.6204166666666699</v>
      </c>
      <c r="I57" s="4"/>
      <c r="J57" s="4"/>
      <c r="K57" s="4">
        <v>2929.5058324643801</v>
      </c>
      <c r="L57" s="4">
        <v>23.485332230150899</v>
      </c>
      <c r="M57" s="4">
        <v>6.1952499999999997</v>
      </c>
      <c r="N57" s="4">
        <v>1.0115533182154E-2</v>
      </c>
      <c r="O57" s="4"/>
      <c r="P57" s="4">
        <v>96.322887858450301</v>
      </c>
      <c r="Q57" s="4">
        <v>1.24565866353049</v>
      </c>
      <c r="R57" s="4">
        <v>6.4002666666666697</v>
      </c>
      <c r="S57" s="4">
        <v>6.4738320497312899E-3</v>
      </c>
      <c r="T57" s="4"/>
      <c r="U57" s="4">
        <v>43.820350758871101</v>
      </c>
      <c r="V57" s="4">
        <v>0.73122175909857301</v>
      </c>
      <c r="W57" s="4">
        <v>6.7673500000000004</v>
      </c>
      <c r="X57" s="4">
        <v>6.8623033822510004E-2</v>
      </c>
      <c r="Y57" s="4"/>
      <c r="Z57" s="4">
        <v>4699.1350950208998</v>
      </c>
      <c r="AA57" s="4">
        <v>24.199618627545401</v>
      </c>
      <c r="AB57" s="4">
        <v>7.0303000000000004</v>
      </c>
      <c r="AC57" s="4">
        <v>2.6125702784960299E-2</v>
      </c>
      <c r="AD57" s="4"/>
      <c r="AE57" s="4">
        <v>1875.11899189007</v>
      </c>
      <c r="AF57" s="4">
        <v>9.9660192284589897</v>
      </c>
      <c r="AG57" s="4">
        <v>7.44478333333333</v>
      </c>
      <c r="AH57" s="4">
        <v>2.7807879543118599E-2</v>
      </c>
      <c r="AI57" s="4"/>
      <c r="AJ57" s="4">
        <v>2366.7853872606602</v>
      </c>
      <c r="AK57" s="4">
        <v>14.2815074841499</v>
      </c>
      <c r="AL57" s="4" t="s">
        <v>368</v>
      </c>
      <c r="AM57" s="4" t="s">
        <v>368</v>
      </c>
      <c r="AN57" s="4" t="s">
        <v>368</v>
      </c>
      <c r="AO57" s="4" t="s">
        <v>368</v>
      </c>
      <c r="AP57" s="4" t="s">
        <v>368</v>
      </c>
      <c r="AQ57" s="4">
        <v>8.1226000000000003</v>
      </c>
      <c r="AR57" s="4">
        <v>0.18491311764692001</v>
      </c>
      <c r="AS57" s="4"/>
      <c r="AT57" s="4">
        <v>15963.184652046601</v>
      </c>
      <c r="AU57" s="4">
        <v>86.360396138183006</v>
      </c>
      <c r="AV57" s="4">
        <v>8.8498833333333309</v>
      </c>
      <c r="AW57" s="4">
        <v>2.6372679949143701E-2</v>
      </c>
      <c r="AX57" s="4"/>
      <c r="AY57" s="4">
        <v>995.63853950091004</v>
      </c>
      <c r="AZ57" s="4">
        <v>8.1891117861920506</v>
      </c>
      <c r="BA57" s="4">
        <v>9.6099666666666703</v>
      </c>
      <c r="BB57" s="4">
        <v>3.4325566254846798E-2</v>
      </c>
      <c r="BC57" s="4"/>
      <c r="BD57" s="4">
        <v>767.09248219217898</v>
      </c>
      <c r="BE57" s="4">
        <v>4.4362502426159596</v>
      </c>
    </row>
    <row r="58" spans="1:57" x14ac:dyDescent="0.2">
      <c r="A58" s="1"/>
      <c r="B58" s="1"/>
      <c r="C58" s="1" t="s">
        <v>298</v>
      </c>
      <c r="D58" s="1" t="s">
        <v>91</v>
      </c>
      <c r="E58" s="1" t="s">
        <v>89</v>
      </c>
      <c r="F58" s="1" t="s">
        <v>368</v>
      </c>
      <c r="G58" s="2">
        <v>45318.302284155099</v>
      </c>
      <c r="H58" s="4">
        <v>5.61466666666667</v>
      </c>
      <c r="I58" s="4"/>
      <c r="J58" s="4"/>
      <c r="K58" s="4">
        <v>27654.390832612698</v>
      </c>
      <c r="L58" s="4">
        <v>1.1406737773967199</v>
      </c>
      <c r="M58" s="4">
        <v>6.1832166666666701</v>
      </c>
      <c r="N58" s="4">
        <v>5.1380931809008899E-2</v>
      </c>
      <c r="O58" s="4"/>
      <c r="P58" s="4">
        <v>499.546105658974</v>
      </c>
      <c r="Q58" s="4">
        <v>4.1503195576580598</v>
      </c>
      <c r="R58" s="4">
        <v>6.3881833333333304</v>
      </c>
      <c r="S58" s="4">
        <v>3.1546388575381001E-2</v>
      </c>
      <c r="T58" s="4"/>
      <c r="U58" s="4">
        <v>752.77999079590097</v>
      </c>
      <c r="V58" s="4">
        <v>5.7822328356044501</v>
      </c>
      <c r="W58" s="4">
        <v>6.7612166666666704</v>
      </c>
      <c r="X58" s="4">
        <v>0.537176611310483</v>
      </c>
      <c r="Y58" s="4"/>
      <c r="Z58" s="4">
        <v>38564.105808350701</v>
      </c>
      <c r="AA58" s="4">
        <v>101.258353391163</v>
      </c>
      <c r="AB58" s="4">
        <v>7.0244999999999997</v>
      </c>
      <c r="AC58" s="4">
        <v>0.18442049046679199</v>
      </c>
      <c r="AD58" s="4"/>
      <c r="AE58" s="4">
        <v>16264.7524752677</v>
      </c>
      <c r="AF58" s="4">
        <v>67.387352834679504</v>
      </c>
      <c r="AG58" s="4">
        <v>7.4389833333333302</v>
      </c>
      <c r="AH58" s="4">
        <v>0.120097749209664</v>
      </c>
      <c r="AI58" s="4"/>
      <c r="AJ58" s="4">
        <v>11431.396224247899</v>
      </c>
      <c r="AK58" s="4">
        <v>54.552000111556602</v>
      </c>
      <c r="AL58" s="4" t="s">
        <v>368</v>
      </c>
      <c r="AM58" s="4" t="s">
        <v>368</v>
      </c>
      <c r="AN58" s="4" t="s">
        <v>368</v>
      </c>
      <c r="AO58" s="4" t="s">
        <v>368</v>
      </c>
      <c r="AP58" s="4" t="s">
        <v>368</v>
      </c>
      <c r="AQ58" s="4">
        <v>8.1230833333333301</v>
      </c>
      <c r="AR58" s="4">
        <v>1.00466776821641</v>
      </c>
      <c r="AS58" s="4"/>
      <c r="AT58" s="4">
        <v>89370.585952522495</v>
      </c>
      <c r="AU58" s="4">
        <v>389.44533113833501</v>
      </c>
      <c r="AV58" s="4">
        <v>8.84411666666667</v>
      </c>
      <c r="AW58" s="4">
        <v>7.3524307508785899E-2</v>
      </c>
      <c r="AX58" s="4"/>
      <c r="AY58" s="4">
        <v>4551.5130234892804</v>
      </c>
      <c r="AZ58" s="4">
        <v>10.9350520886649</v>
      </c>
      <c r="BA58" s="4">
        <v>9.6041666666666696</v>
      </c>
      <c r="BB58" s="4">
        <v>0.10306147443560799</v>
      </c>
      <c r="BC58" s="4"/>
      <c r="BD58" s="4">
        <v>4590.3138777115801</v>
      </c>
      <c r="BE58" s="4">
        <v>25.423110575904001</v>
      </c>
    </row>
    <row r="59" spans="1:57" x14ac:dyDescent="0.2">
      <c r="A59" s="1"/>
      <c r="B59" s="1"/>
      <c r="C59" s="1" t="s">
        <v>88</v>
      </c>
      <c r="D59" s="1" t="s">
        <v>206</v>
      </c>
      <c r="E59" s="1" t="s">
        <v>89</v>
      </c>
      <c r="F59" s="1" t="s">
        <v>368</v>
      </c>
      <c r="G59" s="2">
        <v>45318.316187488403</v>
      </c>
      <c r="H59" s="4">
        <v>5.6204166666666699</v>
      </c>
      <c r="I59" s="4"/>
      <c r="J59" s="4"/>
      <c r="K59" s="4">
        <v>37468.942024225697</v>
      </c>
      <c r="L59" s="4">
        <v>309.71271660373498</v>
      </c>
      <c r="M59" s="4">
        <v>6.1890000000000001</v>
      </c>
      <c r="N59" s="4">
        <v>7.27198090611407E-2</v>
      </c>
      <c r="O59" s="4"/>
      <c r="P59" s="4">
        <v>708.058104480559</v>
      </c>
      <c r="Q59" s="4">
        <v>7.23019298660902</v>
      </c>
      <c r="R59" s="4">
        <v>6.3877166666666696</v>
      </c>
      <c r="S59" s="4">
        <v>4.2824873330828399E-2</v>
      </c>
      <c r="T59" s="4"/>
      <c r="U59" s="4">
        <v>1071.6940386794899</v>
      </c>
      <c r="V59" s="4">
        <v>4.0589288929437899</v>
      </c>
      <c r="W59" s="4">
        <v>6.7607333333333299</v>
      </c>
      <c r="X59" s="4">
        <v>0.72579074219726403</v>
      </c>
      <c r="Y59" s="4"/>
      <c r="Z59" s="4">
        <v>52196.297142467498</v>
      </c>
      <c r="AA59" s="4">
        <v>214.936050606468</v>
      </c>
      <c r="AB59" s="4">
        <v>7.0303000000000004</v>
      </c>
      <c r="AC59" s="4">
        <v>0.23560443837932599</v>
      </c>
      <c r="AD59" s="4"/>
      <c r="AE59" s="4">
        <v>20917.579403302901</v>
      </c>
      <c r="AF59" s="4">
        <v>94.500391951573306</v>
      </c>
      <c r="AG59" s="4">
        <v>7.4385000000000003</v>
      </c>
      <c r="AH59" s="4">
        <v>0.16191727118803501</v>
      </c>
      <c r="AI59" s="4"/>
      <c r="AJ59" s="4">
        <v>15538.8642864786</v>
      </c>
      <c r="AK59" s="4">
        <v>61.169969899035998</v>
      </c>
      <c r="AL59" s="4" t="s">
        <v>368</v>
      </c>
      <c r="AM59" s="4" t="s">
        <v>368</v>
      </c>
      <c r="AN59" s="4" t="s">
        <v>368</v>
      </c>
      <c r="AO59" s="4" t="s">
        <v>368</v>
      </c>
      <c r="AP59" s="4" t="s">
        <v>368</v>
      </c>
      <c r="AQ59" s="4">
        <v>8.1226000000000003</v>
      </c>
      <c r="AR59" s="4">
        <v>1.3521285976003901</v>
      </c>
      <c r="AS59" s="4"/>
      <c r="AT59" s="4">
        <v>120485.013325477</v>
      </c>
      <c r="AU59" s="4">
        <v>506.03517947797502</v>
      </c>
      <c r="AV59" s="4">
        <v>8.8436500000000002</v>
      </c>
      <c r="AW59" s="4">
        <v>9.8479459457167406E-2</v>
      </c>
      <c r="AX59" s="4"/>
      <c r="AY59" s="4">
        <v>6433.4711371314397</v>
      </c>
      <c r="AZ59" s="4">
        <v>23.517396531602799</v>
      </c>
      <c r="BA59" s="4">
        <v>9.6036999999999999</v>
      </c>
      <c r="BB59" s="4">
        <v>0.13233429613195899</v>
      </c>
      <c r="BC59" s="4"/>
      <c r="BD59" s="4">
        <v>6218.5236617795299</v>
      </c>
      <c r="BE59" s="4">
        <v>29.885100667268102</v>
      </c>
    </row>
    <row r="60" spans="1:57" x14ac:dyDescent="0.2">
      <c r="A60" s="1"/>
      <c r="B60" s="1"/>
      <c r="C60" s="1" t="s">
        <v>406</v>
      </c>
      <c r="D60" s="1" t="s">
        <v>171</v>
      </c>
      <c r="E60" s="1" t="s">
        <v>89</v>
      </c>
      <c r="F60" s="1" t="s">
        <v>368</v>
      </c>
      <c r="G60" s="2">
        <v>45318.330091018499</v>
      </c>
      <c r="H60" s="4">
        <v>5.61466666666667</v>
      </c>
      <c r="I60" s="4"/>
      <c r="J60" s="4"/>
      <c r="K60" s="4">
        <v>32294.576473158799</v>
      </c>
      <c r="L60" s="4">
        <v>117.42366124500001</v>
      </c>
      <c r="M60" s="4">
        <v>6.1832166666666701</v>
      </c>
      <c r="N60" s="4">
        <v>5.9019608642027398E-2</v>
      </c>
      <c r="O60" s="4"/>
      <c r="P60" s="4">
        <v>574.18713554941598</v>
      </c>
      <c r="Q60" s="4">
        <v>4.8132589950981002</v>
      </c>
      <c r="R60" s="4">
        <v>6.3881833333333304</v>
      </c>
      <c r="S60" s="4">
        <v>3.7341328633816701E-2</v>
      </c>
      <c r="T60" s="4"/>
      <c r="U60" s="4">
        <v>916.63957223354896</v>
      </c>
      <c r="V60" s="4">
        <v>3.8400560225187901</v>
      </c>
      <c r="W60" s="4">
        <v>6.7612166666666704</v>
      </c>
      <c r="X60" s="4">
        <v>0.62413798971229095</v>
      </c>
      <c r="Y60" s="4"/>
      <c r="Z60" s="4">
        <v>44849.287854247297</v>
      </c>
      <c r="AA60" s="4">
        <v>207.83415464009201</v>
      </c>
      <c r="AB60" s="4">
        <v>7.0244999999999997</v>
      </c>
      <c r="AC60" s="4">
        <v>0.19990923061650201</v>
      </c>
      <c r="AD60" s="4"/>
      <c r="AE60" s="4">
        <v>17672.741311397702</v>
      </c>
      <c r="AF60" s="4">
        <v>40.7942023042513</v>
      </c>
      <c r="AG60" s="4">
        <v>7.4389833333333302</v>
      </c>
      <c r="AH60" s="4">
        <v>0.13896261751866201</v>
      </c>
      <c r="AI60" s="4"/>
      <c r="AJ60" s="4">
        <v>13284.2831156254</v>
      </c>
      <c r="AK60" s="4">
        <v>82.170534979984595</v>
      </c>
      <c r="AL60" s="4" t="s">
        <v>368</v>
      </c>
      <c r="AM60" s="4" t="s">
        <v>368</v>
      </c>
      <c r="AN60" s="4" t="s">
        <v>368</v>
      </c>
      <c r="AO60" s="4" t="s">
        <v>368</v>
      </c>
      <c r="AP60" s="4" t="s">
        <v>368</v>
      </c>
      <c r="AQ60" s="4">
        <v>8.1230833333333301</v>
      </c>
      <c r="AR60" s="4">
        <v>1.1147040704320299</v>
      </c>
      <c r="AS60" s="4"/>
      <c r="AT60" s="4">
        <v>99224.1183341336</v>
      </c>
      <c r="AU60" s="4">
        <v>508.41408570097201</v>
      </c>
      <c r="AV60" s="4">
        <v>8.84411666666667</v>
      </c>
      <c r="AW60" s="4">
        <v>8.1570615876056504E-2</v>
      </c>
      <c r="AX60" s="4"/>
      <c r="AY60" s="4">
        <v>5158.3141901571498</v>
      </c>
      <c r="AZ60" s="4">
        <v>17.332049456618702</v>
      </c>
      <c r="BA60" s="4">
        <v>9.6041666666666696</v>
      </c>
      <c r="BB60" s="4">
        <v>0.109216804129354</v>
      </c>
      <c r="BC60" s="4"/>
      <c r="BD60" s="4">
        <v>4932.6849731762204</v>
      </c>
      <c r="BE60" s="4">
        <v>28.958455537126898</v>
      </c>
    </row>
    <row r="61" spans="1:57" x14ac:dyDescent="0.2">
      <c r="A61" s="1"/>
      <c r="B61" s="1"/>
      <c r="C61" s="1" t="s">
        <v>95</v>
      </c>
      <c r="D61" s="1" t="s">
        <v>299</v>
      </c>
      <c r="E61" s="1" t="s">
        <v>89</v>
      </c>
      <c r="F61" s="1" t="s">
        <v>368</v>
      </c>
      <c r="G61" s="2">
        <v>45318.344010243098</v>
      </c>
      <c r="H61" s="4">
        <v>5.6142000000000003</v>
      </c>
      <c r="I61" s="4"/>
      <c r="J61" s="4"/>
      <c r="K61" s="4">
        <v>47417.849453420902</v>
      </c>
      <c r="L61" s="4">
        <v>243.43325772928301</v>
      </c>
      <c r="M61" s="4">
        <v>6.1890000000000001</v>
      </c>
      <c r="N61" s="4">
        <v>6.7276046345978793E-2</v>
      </c>
      <c r="O61" s="4"/>
      <c r="P61" s="4">
        <v>654.86459146499396</v>
      </c>
      <c r="Q61" s="4">
        <v>5.8005495518508896</v>
      </c>
      <c r="R61" s="4">
        <v>6.3814333333333302</v>
      </c>
      <c r="S61" s="4">
        <v>1.55104515023087E-2</v>
      </c>
      <c r="T61" s="4"/>
      <c r="U61" s="4">
        <v>299.34269718161602</v>
      </c>
      <c r="V61" s="4">
        <v>1.70047702444864</v>
      </c>
      <c r="W61" s="4">
        <v>6.7607499999999998</v>
      </c>
      <c r="X61" s="4">
        <v>0.56193251006137801</v>
      </c>
      <c r="Y61" s="4"/>
      <c r="Z61" s="4">
        <v>40353.3521751714</v>
      </c>
      <c r="AA61" s="4">
        <v>152.65601356911299</v>
      </c>
      <c r="AB61" s="4">
        <v>7.0303000000000004</v>
      </c>
      <c r="AC61" s="4">
        <v>8.9903020885843302E-2</v>
      </c>
      <c r="AD61" s="4"/>
      <c r="AE61" s="4">
        <v>7672.7339700225602</v>
      </c>
      <c r="AF61" s="4">
        <v>24.151603788655802</v>
      </c>
      <c r="AG61" s="4">
        <v>7.4385000000000003</v>
      </c>
      <c r="AH61" s="4">
        <v>5.4098844130454397E-2</v>
      </c>
      <c r="AI61" s="4"/>
      <c r="AJ61" s="4">
        <v>4949.05539559725</v>
      </c>
      <c r="AK61" s="4">
        <v>33.296118358386799</v>
      </c>
      <c r="AL61" s="4" t="s">
        <v>368</v>
      </c>
      <c r="AM61" s="4" t="s">
        <v>368</v>
      </c>
      <c r="AN61" s="4" t="s">
        <v>368</v>
      </c>
      <c r="AO61" s="4" t="s">
        <v>368</v>
      </c>
      <c r="AP61" s="4" t="s">
        <v>368</v>
      </c>
      <c r="AQ61" s="4">
        <v>8.1226000000000003</v>
      </c>
      <c r="AR61" s="4">
        <v>0.45407038715104903</v>
      </c>
      <c r="AS61" s="4"/>
      <c r="AT61" s="4">
        <v>40065.683712837403</v>
      </c>
      <c r="AU61" s="4">
        <v>160.629494026781</v>
      </c>
      <c r="AV61" s="4">
        <v>8.8498833333333309</v>
      </c>
      <c r="AW61" s="4">
        <v>3.5800384176210898E-2</v>
      </c>
      <c r="AX61" s="4"/>
      <c r="AY61" s="4">
        <v>1706.6157557425599</v>
      </c>
      <c r="AZ61" s="4">
        <v>4.79768817258645</v>
      </c>
      <c r="BA61" s="4">
        <v>9.6099666666666703</v>
      </c>
      <c r="BB61" s="4">
        <v>5.0892788865256999E-2</v>
      </c>
      <c r="BC61" s="4"/>
      <c r="BD61" s="4">
        <v>1688.5927813063099</v>
      </c>
      <c r="BE61" s="4">
        <v>9.3975487767071009</v>
      </c>
    </row>
    <row r="62" spans="1:57" x14ac:dyDescent="0.2">
      <c r="A62" s="1"/>
      <c r="B62" s="1"/>
      <c r="C62" s="1" t="s">
        <v>33</v>
      </c>
      <c r="D62" s="1" t="s">
        <v>164</v>
      </c>
      <c r="E62" s="1" t="s">
        <v>89</v>
      </c>
      <c r="F62" s="1" t="s">
        <v>368</v>
      </c>
      <c r="G62" s="2">
        <v>45318.3579065741</v>
      </c>
      <c r="H62" s="4">
        <v>5.61466666666667</v>
      </c>
      <c r="I62" s="4"/>
      <c r="J62" s="4"/>
      <c r="K62" s="4">
        <v>46703.239106828099</v>
      </c>
      <c r="L62" s="4">
        <v>1.97731215723399</v>
      </c>
      <c r="M62" s="4">
        <v>6.1832166666666701</v>
      </c>
      <c r="N62" s="4">
        <v>6.2275964538999598E-2</v>
      </c>
      <c r="O62" s="4"/>
      <c r="P62" s="4">
        <v>606.00648897319104</v>
      </c>
      <c r="Q62" s="4">
        <v>6.4838168520383102</v>
      </c>
      <c r="R62" s="4">
        <v>6.3818999999999999</v>
      </c>
      <c r="S62" s="4">
        <v>1.5302664586868501E-2</v>
      </c>
      <c r="T62" s="4"/>
      <c r="U62" s="4">
        <v>293.46724779837598</v>
      </c>
      <c r="V62" s="4">
        <v>2.05901551016477</v>
      </c>
      <c r="W62" s="4">
        <v>6.7612166666666704</v>
      </c>
      <c r="X62" s="4">
        <v>0.54183194306750304</v>
      </c>
      <c r="Y62" s="4"/>
      <c r="Z62" s="4">
        <v>38900.572503274903</v>
      </c>
      <c r="AA62" s="4">
        <v>129.45448163308001</v>
      </c>
      <c r="AB62" s="4">
        <v>7.0307833333333303</v>
      </c>
      <c r="AC62" s="4">
        <v>7.8864703294141303E-2</v>
      </c>
      <c r="AD62" s="4"/>
      <c r="AE62" s="4">
        <v>6669.3064614872201</v>
      </c>
      <c r="AF62" s="4">
        <v>22.381930655208102</v>
      </c>
      <c r="AG62" s="4">
        <v>7.4389833333333302</v>
      </c>
      <c r="AH62" s="4">
        <v>4.32539317252476E-2</v>
      </c>
      <c r="AI62" s="4"/>
      <c r="AJ62" s="4">
        <v>3883.8798690784301</v>
      </c>
      <c r="AK62" s="4">
        <v>19.409473920378201</v>
      </c>
      <c r="AL62" s="4" t="s">
        <v>368</v>
      </c>
      <c r="AM62" s="4" t="s">
        <v>368</v>
      </c>
      <c r="AN62" s="4" t="s">
        <v>368</v>
      </c>
      <c r="AO62" s="4" t="s">
        <v>368</v>
      </c>
      <c r="AP62" s="4" t="s">
        <v>368</v>
      </c>
      <c r="AQ62" s="4">
        <v>8.1230833333333301</v>
      </c>
      <c r="AR62" s="4">
        <v>0.32154480257260398</v>
      </c>
      <c r="AS62" s="4"/>
      <c r="AT62" s="4">
        <v>28198.2807490704</v>
      </c>
      <c r="AU62" s="4">
        <v>133.26749360980301</v>
      </c>
      <c r="AV62" s="4">
        <v>8.8378666666666703</v>
      </c>
      <c r="AW62" s="4">
        <v>2.2968674685803801E-2</v>
      </c>
      <c r="AX62" s="4"/>
      <c r="AY62" s="4">
        <v>738.93021179872096</v>
      </c>
      <c r="AZ62" s="4">
        <v>4.6356344319550002</v>
      </c>
      <c r="BA62" s="4">
        <v>9.6041666666666696</v>
      </c>
      <c r="BB62" s="4">
        <v>3.5232821898356803E-2</v>
      </c>
      <c r="BC62" s="4"/>
      <c r="BD62" s="4">
        <v>817.55575938278002</v>
      </c>
      <c r="BE62" s="4">
        <v>4.6691220092819297</v>
      </c>
    </row>
    <row r="63" spans="1:57" x14ac:dyDescent="0.2">
      <c r="A63" s="1"/>
      <c r="B63" s="1"/>
      <c r="C63" s="1" t="s">
        <v>135</v>
      </c>
      <c r="D63" s="1" t="s">
        <v>190</v>
      </c>
      <c r="E63" s="1" t="s">
        <v>89</v>
      </c>
      <c r="F63" s="1" t="s">
        <v>368</v>
      </c>
      <c r="G63" s="2">
        <v>45318.371075567098</v>
      </c>
      <c r="H63" s="4">
        <v>5.6142000000000003</v>
      </c>
      <c r="I63" s="4"/>
      <c r="J63" s="4"/>
      <c r="K63" s="4">
        <v>41153.9740512973</v>
      </c>
      <c r="L63" s="4">
        <v>269.50459702780898</v>
      </c>
      <c r="M63" s="4">
        <v>6.1827500000000004</v>
      </c>
      <c r="N63" s="4">
        <v>5.8122851347215301E-2</v>
      </c>
      <c r="O63" s="4"/>
      <c r="P63" s="4">
        <v>565.42450695420996</v>
      </c>
      <c r="Q63" s="4">
        <v>5.4802984816502498</v>
      </c>
      <c r="R63" s="4">
        <v>6.3814333333333302</v>
      </c>
      <c r="S63" s="4">
        <v>1.5675575882357799E-2</v>
      </c>
      <c r="T63" s="4"/>
      <c r="U63" s="4">
        <v>304.01180704766199</v>
      </c>
      <c r="V63" s="4">
        <v>1.00548348708665</v>
      </c>
      <c r="W63" s="4">
        <v>6.7607333333333299</v>
      </c>
      <c r="X63" s="4">
        <v>0.49293007221252799</v>
      </c>
      <c r="Y63" s="4"/>
      <c r="Z63" s="4">
        <v>35366.1625576519</v>
      </c>
      <c r="AA63" s="4">
        <v>169.52971069845799</v>
      </c>
      <c r="AB63" s="4">
        <v>7.02403333333333</v>
      </c>
      <c r="AC63" s="4">
        <v>6.8926820514656303E-2</v>
      </c>
      <c r="AD63" s="4"/>
      <c r="AE63" s="4">
        <v>5765.9129076515101</v>
      </c>
      <c r="AF63" s="4">
        <v>32.739064570140698</v>
      </c>
      <c r="AG63" s="4">
        <v>7.4385000000000003</v>
      </c>
      <c r="AH63" s="4">
        <v>3.6026272902333699E-2</v>
      </c>
      <c r="AI63" s="4"/>
      <c r="AJ63" s="4">
        <v>3173.9870636280698</v>
      </c>
      <c r="AK63" s="4">
        <v>25.169478252224401</v>
      </c>
      <c r="AL63" s="4">
        <v>7.9137333333333304</v>
      </c>
      <c r="AM63" s="4">
        <v>4.2227592673342203E-3</v>
      </c>
      <c r="AN63" s="4"/>
      <c r="AO63" s="4">
        <v>12.6556365512899</v>
      </c>
      <c r="AP63" s="4">
        <v>0.17110537195774</v>
      </c>
      <c r="AQ63" s="4">
        <v>8.1226000000000003</v>
      </c>
      <c r="AR63" s="4">
        <v>0.25782395342412401</v>
      </c>
      <c r="AS63" s="4"/>
      <c r="AT63" s="4">
        <v>22492.205228303399</v>
      </c>
      <c r="AU63" s="4">
        <v>138.394443189773</v>
      </c>
      <c r="AV63" s="4">
        <v>8.8436500000000002</v>
      </c>
      <c r="AW63" s="4">
        <v>1.96396509126903E-2</v>
      </c>
      <c r="AX63" s="4"/>
      <c r="AY63" s="4">
        <v>487.87650900910398</v>
      </c>
      <c r="AZ63" s="4">
        <v>2.94595319147379</v>
      </c>
      <c r="BA63" s="4">
        <v>9.6036999999999999</v>
      </c>
      <c r="BB63" s="4">
        <v>3.01531794657596E-2</v>
      </c>
      <c r="BC63" s="4"/>
      <c r="BD63" s="4">
        <v>535.01642668317095</v>
      </c>
      <c r="BE63" s="4">
        <v>3.5859756510693601</v>
      </c>
    </row>
    <row r="64" spans="1:57" x14ac:dyDescent="0.2">
      <c r="A64" s="1"/>
      <c r="B64" s="1"/>
      <c r="C64" s="1" t="s">
        <v>156</v>
      </c>
      <c r="D64" s="1" t="s">
        <v>385</v>
      </c>
      <c r="E64" s="1" t="s">
        <v>44</v>
      </c>
      <c r="F64" s="1" t="s">
        <v>368</v>
      </c>
      <c r="G64" s="2">
        <v>45318.384636747702</v>
      </c>
      <c r="H64" s="4">
        <v>5.6271000000000004</v>
      </c>
      <c r="I64" s="4"/>
      <c r="J64" s="4"/>
      <c r="K64" s="4">
        <v>4176.8399776688702</v>
      </c>
      <c r="L64" s="4">
        <v>17.7975371742662</v>
      </c>
      <c r="M64" s="4">
        <v>6.2019833333333301</v>
      </c>
      <c r="N64" s="4">
        <v>1.23035242873919E-2</v>
      </c>
      <c r="O64" s="4"/>
      <c r="P64" s="4">
        <v>117.702756788126</v>
      </c>
      <c r="Q64" s="4">
        <v>1.5240849376047301</v>
      </c>
      <c r="R64" s="4" t="s">
        <v>368</v>
      </c>
      <c r="S64" s="4" t="s">
        <v>368</v>
      </c>
      <c r="T64" s="4" t="s">
        <v>368</v>
      </c>
      <c r="U64" s="4" t="s">
        <v>368</v>
      </c>
      <c r="V64" s="4" t="s">
        <v>368</v>
      </c>
      <c r="W64" s="4">
        <v>6.7678333333333303</v>
      </c>
      <c r="X64" s="4">
        <v>6.8816342979247602E-2</v>
      </c>
      <c r="Y64" s="4"/>
      <c r="Z64" s="4">
        <v>4713.10662196267</v>
      </c>
      <c r="AA64" s="4">
        <v>17.957979791487301</v>
      </c>
      <c r="AB64" s="4">
        <v>7.0307833333333303</v>
      </c>
      <c r="AC64" s="4">
        <v>1.62519951862924E-2</v>
      </c>
      <c r="AD64" s="4"/>
      <c r="AE64" s="4">
        <v>977.55922035515698</v>
      </c>
      <c r="AF64" s="4">
        <v>7.0957960383414198</v>
      </c>
      <c r="AG64" s="4">
        <v>7.4452666666666696</v>
      </c>
      <c r="AH64" s="4">
        <v>1.08669093026104E-2</v>
      </c>
      <c r="AI64" s="4"/>
      <c r="AJ64" s="4">
        <v>702.86167617479202</v>
      </c>
      <c r="AK64" s="4">
        <v>4.6759664409786303</v>
      </c>
      <c r="AL64" s="4" t="s">
        <v>368</v>
      </c>
      <c r="AM64" s="4" t="s">
        <v>368</v>
      </c>
      <c r="AN64" s="4" t="s">
        <v>368</v>
      </c>
      <c r="AO64" s="4" t="s">
        <v>368</v>
      </c>
      <c r="AP64" s="4" t="s">
        <v>368</v>
      </c>
      <c r="AQ64" s="4">
        <v>8.1230833333333301</v>
      </c>
      <c r="AR64" s="4">
        <v>7.4664634962003901E-2</v>
      </c>
      <c r="AS64" s="4"/>
      <c r="AT64" s="4">
        <v>6090.6519307037997</v>
      </c>
      <c r="AU64" s="4">
        <v>33.308161057588698</v>
      </c>
      <c r="AV64" s="4">
        <v>8.8503666666666696</v>
      </c>
      <c r="AW64" s="4">
        <v>1.5869906699016199E-2</v>
      </c>
      <c r="AX64" s="4"/>
      <c r="AY64" s="4">
        <v>203.586486493743</v>
      </c>
      <c r="AZ64" s="4">
        <v>1.02787983218728</v>
      </c>
      <c r="BA64" s="4">
        <v>9.6166999999999998</v>
      </c>
      <c r="BB64" s="4">
        <v>2.39702619909598E-2</v>
      </c>
      <c r="BC64" s="4"/>
      <c r="BD64" s="4">
        <v>191.11084658636801</v>
      </c>
      <c r="BE64" s="4">
        <v>1.53320699711996</v>
      </c>
    </row>
    <row r="65" spans="1:57" x14ac:dyDescent="0.2">
      <c r="A65" s="1"/>
      <c r="B65" s="1"/>
      <c r="C65" s="1" t="s">
        <v>267</v>
      </c>
      <c r="D65" s="1" t="s">
        <v>277</v>
      </c>
      <c r="E65" s="1" t="s">
        <v>89</v>
      </c>
      <c r="F65" s="1" t="s">
        <v>368</v>
      </c>
      <c r="G65" s="2">
        <v>45318.398171932902</v>
      </c>
      <c r="H65" s="4">
        <v>5.6142000000000003</v>
      </c>
      <c r="I65" s="4"/>
      <c r="J65" s="4"/>
      <c r="K65" s="4">
        <v>38070.4548495856</v>
      </c>
      <c r="L65" s="4">
        <v>379.42657842878799</v>
      </c>
      <c r="M65" s="4">
        <v>6.1890000000000001</v>
      </c>
      <c r="N65" s="4">
        <v>0.32883071514129703</v>
      </c>
      <c r="O65" s="4"/>
      <c r="P65" s="4">
        <v>3210.6357385238598</v>
      </c>
      <c r="Q65" s="4">
        <v>16.315994187592899</v>
      </c>
      <c r="R65" s="4">
        <v>6.3877166666666696</v>
      </c>
      <c r="S65" s="4">
        <v>2.5707398234074599E-2</v>
      </c>
      <c r="T65" s="4"/>
      <c r="U65" s="4">
        <v>587.67482944877702</v>
      </c>
      <c r="V65" s="4">
        <v>4.2198202155333604</v>
      </c>
      <c r="W65" s="4">
        <v>6.7607499999999998</v>
      </c>
      <c r="X65" s="4">
        <v>0.29211839236359</v>
      </c>
      <c r="Y65" s="4"/>
      <c r="Z65" s="4">
        <v>20852.386580445898</v>
      </c>
      <c r="AA65" s="4">
        <v>88.175582227408896</v>
      </c>
      <c r="AB65" s="4">
        <v>7.02403333333333</v>
      </c>
      <c r="AC65" s="4">
        <v>9.2587953154913596E-2</v>
      </c>
      <c r="AD65" s="4"/>
      <c r="AE65" s="4">
        <v>7916.8051226196403</v>
      </c>
      <c r="AF65" s="4">
        <v>45.780878921870404</v>
      </c>
      <c r="AG65" s="4">
        <v>7.4385000000000003</v>
      </c>
      <c r="AH65" s="4">
        <v>7.6032604768243306E-2</v>
      </c>
      <c r="AI65" s="4"/>
      <c r="AJ65" s="4">
        <v>7103.36556085753</v>
      </c>
      <c r="AK65" s="4">
        <v>52.294637854994797</v>
      </c>
      <c r="AL65" s="4" t="s">
        <v>368</v>
      </c>
      <c r="AM65" s="4" t="s">
        <v>368</v>
      </c>
      <c r="AN65" s="4" t="s">
        <v>368</v>
      </c>
      <c r="AO65" s="4" t="s">
        <v>368</v>
      </c>
      <c r="AP65" s="4" t="s">
        <v>368</v>
      </c>
      <c r="AQ65" s="4">
        <v>8.1226000000000003</v>
      </c>
      <c r="AR65" s="4">
        <v>8.6157402009025497E-2</v>
      </c>
      <c r="AS65" s="4"/>
      <c r="AT65" s="4">
        <v>7119.8064003826303</v>
      </c>
      <c r="AU65" s="4">
        <v>36.512551833281499</v>
      </c>
      <c r="AV65" s="4">
        <v>8.8436500000000002</v>
      </c>
      <c r="AW65" s="4">
        <v>2.2740146721951002E-2</v>
      </c>
      <c r="AX65" s="4"/>
      <c r="AY65" s="4">
        <v>721.696092901886</v>
      </c>
      <c r="AZ65" s="4">
        <v>4.0747192227536999</v>
      </c>
      <c r="BA65" s="4">
        <v>9.6036999999999999</v>
      </c>
      <c r="BB65" s="4">
        <v>2.4761297982938801E-2</v>
      </c>
      <c r="BC65" s="4"/>
      <c r="BD65" s="4">
        <v>235.10976664437601</v>
      </c>
      <c r="BE65" s="4">
        <v>1.3887460138463601</v>
      </c>
    </row>
    <row r="66" spans="1:57" x14ac:dyDescent="0.2">
      <c r="A66" s="1"/>
      <c r="B66" s="1"/>
      <c r="C66" s="1" t="s">
        <v>251</v>
      </c>
      <c r="D66" s="1" t="s">
        <v>388</v>
      </c>
      <c r="E66" s="1" t="s">
        <v>89</v>
      </c>
      <c r="F66" s="1" t="s">
        <v>368</v>
      </c>
      <c r="G66" s="2">
        <v>45318.411703773098</v>
      </c>
      <c r="H66" s="4">
        <v>5.6208833333333299</v>
      </c>
      <c r="I66" s="4"/>
      <c r="J66" s="4"/>
      <c r="K66" s="4">
        <v>53835.733636969002</v>
      </c>
      <c r="L66" s="4">
        <v>2.5900944944142101</v>
      </c>
      <c r="M66" s="4">
        <v>6.1894666666666698</v>
      </c>
      <c r="N66" s="4">
        <v>0.44690704362441502</v>
      </c>
      <c r="O66" s="4"/>
      <c r="P66" s="4">
        <v>4364.4139328789197</v>
      </c>
      <c r="Q66" s="4">
        <v>33.171544855390103</v>
      </c>
      <c r="R66" s="4">
        <v>6.3881833333333304</v>
      </c>
      <c r="S66" s="4">
        <v>3.2013637739567301E-2</v>
      </c>
      <c r="T66" s="4"/>
      <c r="U66" s="4">
        <v>765.99207784056398</v>
      </c>
      <c r="V66" s="4">
        <v>4.2624229377333798</v>
      </c>
      <c r="W66" s="4">
        <v>6.7612166666666704</v>
      </c>
      <c r="X66" s="4">
        <v>0.40152241280274698</v>
      </c>
      <c r="Y66" s="4"/>
      <c r="Z66" s="4">
        <v>28759.6230761222</v>
      </c>
      <c r="AA66" s="4">
        <v>126.523464547174</v>
      </c>
      <c r="AB66" s="4">
        <v>7.0244999999999997</v>
      </c>
      <c r="AC66" s="4">
        <v>0.12565005641391599</v>
      </c>
      <c r="AD66" s="4"/>
      <c r="AE66" s="4">
        <v>10922.2834144436</v>
      </c>
      <c r="AF66" s="4">
        <v>59.163174567468701</v>
      </c>
      <c r="AG66" s="4">
        <v>7.4389833333333302</v>
      </c>
      <c r="AH66" s="4">
        <v>0.110777157134004</v>
      </c>
      <c r="AI66" s="4"/>
      <c r="AJ66" s="4">
        <v>10515.937786161199</v>
      </c>
      <c r="AK66" s="4">
        <v>65.320944586871704</v>
      </c>
      <c r="AL66" s="4">
        <v>7.85745</v>
      </c>
      <c r="AM66" s="4">
        <v>7.1577117078021196E-3</v>
      </c>
      <c r="AN66" s="4"/>
      <c r="AO66" s="4">
        <v>84.319431535360593</v>
      </c>
      <c r="AP66" s="4">
        <v>0.442563504964817</v>
      </c>
      <c r="AQ66" s="4">
        <v>8.1167999999999996</v>
      </c>
      <c r="AR66" s="4">
        <v>0.100659317367432</v>
      </c>
      <c r="AS66" s="4"/>
      <c r="AT66" s="4">
        <v>8418.4241265529508</v>
      </c>
      <c r="AU66" s="4">
        <v>47.680780473719999</v>
      </c>
      <c r="AV66" s="4">
        <v>8.8378666666666703</v>
      </c>
      <c r="AW66" s="4">
        <v>2.5953964791995899E-2</v>
      </c>
      <c r="AX66" s="4"/>
      <c r="AY66" s="4">
        <v>964.06171765149304</v>
      </c>
      <c r="AZ66" s="4">
        <v>8.1287930508459993</v>
      </c>
      <c r="BA66" s="4">
        <v>9.5978999999999992</v>
      </c>
      <c r="BB66" s="4">
        <v>2.5021952849316399E-2</v>
      </c>
      <c r="BC66" s="4"/>
      <c r="BD66" s="4">
        <v>249.60788398008299</v>
      </c>
      <c r="BE66" s="4">
        <v>1.7398093618380399</v>
      </c>
    </row>
    <row r="67" spans="1:57" x14ac:dyDescent="0.2">
      <c r="A67" s="1"/>
      <c r="B67" s="1"/>
      <c r="C67" s="1" t="s">
        <v>372</v>
      </c>
      <c r="D67" s="1" t="s">
        <v>80</v>
      </c>
      <c r="E67" s="1" t="s">
        <v>89</v>
      </c>
      <c r="F67" s="1" t="s">
        <v>368</v>
      </c>
      <c r="G67" s="2">
        <v>45318.425249201398</v>
      </c>
      <c r="H67" s="4">
        <v>5.6142000000000003</v>
      </c>
      <c r="I67" s="4"/>
      <c r="J67" s="4"/>
      <c r="K67" s="4">
        <v>51596.710791456797</v>
      </c>
      <c r="L67" s="4">
        <v>363.31844522314498</v>
      </c>
      <c r="M67" s="4">
        <v>6.1890000000000001</v>
      </c>
      <c r="N67" s="4">
        <v>5.5381868811215797E-2</v>
      </c>
      <c r="O67" s="4"/>
      <c r="P67" s="4">
        <v>538.641104033646</v>
      </c>
      <c r="Q67" s="4">
        <v>3.75829716288714</v>
      </c>
      <c r="R67" s="4">
        <v>6.3814333333333302</v>
      </c>
      <c r="S67" s="4">
        <v>8.1243422511886806E-3</v>
      </c>
      <c r="T67" s="4"/>
      <c r="U67" s="4">
        <v>90.490705938072594</v>
      </c>
      <c r="V67" s="4">
        <v>0.99253264678011999</v>
      </c>
      <c r="W67" s="4">
        <v>6.7607333333333299</v>
      </c>
      <c r="X67" s="4">
        <v>5.8556665213853103E-2</v>
      </c>
      <c r="Y67" s="4"/>
      <c r="Z67" s="4">
        <v>3971.5826986666102</v>
      </c>
      <c r="AA67" s="4">
        <v>31.3914689139167</v>
      </c>
      <c r="AB67" s="4">
        <v>7.0303000000000004</v>
      </c>
      <c r="AC67" s="4">
        <v>2.23786056093205E-2</v>
      </c>
      <c r="AD67" s="4"/>
      <c r="AE67" s="4">
        <v>1534.4927730885099</v>
      </c>
      <c r="AF67" s="4">
        <v>14.1236922868707</v>
      </c>
      <c r="AG67" s="4">
        <v>7.44478333333333</v>
      </c>
      <c r="AH67" s="4">
        <v>2.0304859408294601E-2</v>
      </c>
      <c r="AI67" s="4"/>
      <c r="AJ67" s="4">
        <v>1629.84689260253</v>
      </c>
      <c r="AK67" s="4">
        <v>18.194326399823101</v>
      </c>
      <c r="AL67" s="4" t="s">
        <v>368</v>
      </c>
      <c r="AM67" s="4" t="s">
        <v>368</v>
      </c>
      <c r="AN67" s="4" t="s">
        <v>368</v>
      </c>
      <c r="AO67" s="4" t="s">
        <v>368</v>
      </c>
      <c r="AP67" s="4" t="s">
        <v>368</v>
      </c>
      <c r="AQ67" s="4">
        <v>8.1163166666666697</v>
      </c>
      <c r="AR67" s="4">
        <v>3.1661271770779098E-2</v>
      </c>
      <c r="AS67" s="4"/>
      <c r="AT67" s="4">
        <v>2239.7861419518399</v>
      </c>
      <c r="AU67" s="4">
        <v>13.398091313609701</v>
      </c>
      <c r="AV67" s="4">
        <v>8.8498833333333309</v>
      </c>
      <c r="AW67" s="4">
        <v>1.65863232859354E-2</v>
      </c>
      <c r="AX67" s="4"/>
      <c r="AY67" s="4">
        <v>257.61404806857701</v>
      </c>
      <c r="AZ67" s="4">
        <v>2.27817672410304</v>
      </c>
      <c r="BA67" s="4">
        <v>9.6036999999999999</v>
      </c>
      <c r="BB67" s="4">
        <v>2.3150370465326999E-2</v>
      </c>
      <c r="BC67" s="4"/>
      <c r="BD67" s="4">
        <v>145.50692709554099</v>
      </c>
      <c r="BE67" s="4">
        <v>1.4786618949401</v>
      </c>
    </row>
    <row r="68" spans="1:57" x14ac:dyDescent="0.2">
      <c r="A68" s="1"/>
      <c r="B68" s="1"/>
      <c r="C68" s="1" t="s">
        <v>340</v>
      </c>
      <c r="D68" s="1" t="s">
        <v>294</v>
      </c>
      <c r="E68" s="1" t="s">
        <v>89</v>
      </c>
      <c r="F68" s="1" t="s">
        <v>368</v>
      </c>
      <c r="G68" s="2">
        <v>45318.438793761597</v>
      </c>
      <c r="H68" s="4">
        <v>5.6208833333333299</v>
      </c>
      <c r="I68" s="4"/>
      <c r="J68" s="4"/>
      <c r="K68" s="4">
        <v>60064.471465811301</v>
      </c>
      <c r="L68" s="4">
        <v>2.8378847976963901</v>
      </c>
      <c r="M68" s="4">
        <v>6.1894666666666698</v>
      </c>
      <c r="N68" s="4">
        <v>3.3668506999802901E-2</v>
      </c>
      <c r="O68" s="4"/>
      <c r="P68" s="4">
        <v>326.46984408689002</v>
      </c>
      <c r="Q68" s="4">
        <v>4.1048066235624097</v>
      </c>
      <c r="R68" s="4">
        <v>6.3881833333333304</v>
      </c>
      <c r="S68" s="4">
        <v>7.5606768106720804E-3</v>
      </c>
      <c r="T68" s="4"/>
      <c r="U68" s="4">
        <v>74.552321377999903</v>
      </c>
      <c r="V68" s="4">
        <v>0.816668137289421</v>
      </c>
      <c r="W68" s="4">
        <v>6.7612166666666704</v>
      </c>
      <c r="X68" s="4">
        <v>3.5974838307681001E-2</v>
      </c>
      <c r="Y68" s="4"/>
      <c r="Z68" s="4">
        <v>2339.46858499168</v>
      </c>
      <c r="AA68" s="4">
        <v>11.654310948685501</v>
      </c>
      <c r="AB68" s="4">
        <v>7.0307833333333303</v>
      </c>
      <c r="AC68" s="4">
        <v>1.62563689003732E-2</v>
      </c>
      <c r="AD68" s="4"/>
      <c r="AE68" s="4">
        <v>977.95680857335196</v>
      </c>
      <c r="AF68" s="4">
        <v>7.7050237395533596</v>
      </c>
      <c r="AG68" s="4">
        <v>7.4452666666666696</v>
      </c>
      <c r="AH68" s="4">
        <v>1.24156162718545E-2</v>
      </c>
      <c r="AI68" s="4"/>
      <c r="AJ68" s="4">
        <v>854.97399389124496</v>
      </c>
      <c r="AK68" s="4">
        <v>6.22696400754847</v>
      </c>
      <c r="AL68" s="4" t="s">
        <v>368</v>
      </c>
      <c r="AM68" s="4" t="s">
        <v>368</v>
      </c>
      <c r="AN68" s="4" t="s">
        <v>368</v>
      </c>
      <c r="AO68" s="4" t="s">
        <v>368</v>
      </c>
      <c r="AP68" s="4" t="s">
        <v>368</v>
      </c>
      <c r="AQ68" s="4">
        <v>8.1230833333333301</v>
      </c>
      <c r="AR68" s="4">
        <v>2.6174099285058001E-2</v>
      </c>
      <c r="AS68" s="4"/>
      <c r="AT68" s="4">
        <v>1748.4207408718501</v>
      </c>
      <c r="AU68" s="4">
        <v>10.212848451945399</v>
      </c>
      <c r="AV68" s="4">
        <v>8.84411666666667</v>
      </c>
      <c r="AW68" s="4">
        <v>1.5801893227658299E-2</v>
      </c>
      <c r="AX68" s="4"/>
      <c r="AY68" s="4">
        <v>198.45734504336301</v>
      </c>
      <c r="AZ68" s="4">
        <v>1.69330437459196</v>
      </c>
      <c r="BA68" s="4">
        <v>9.6041666666666696</v>
      </c>
      <c r="BB68" s="4">
        <v>2.25587888759138E-2</v>
      </c>
      <c r="BC68" s="4"/>
      <c r="BD68" s="4">
        <v>112.60203866528801</v>
      </c>
      <c r="BE68" s="4">
        <v>0.84411332580305298</v>
      </c>
    </row>
    <row r="69" spans="1:57" x14ac:dyDescent="0.2">
      <c r="A69" s="1"/>
      <c r="B69" s="1"/>
      <c r="C69" s="1" t="s">
        <v>430</v>
      </c>
      <c r="D69" s="1" t="s">
        <v>36</v>
      </c>
      <c r="E69" s="1" t="s">
        <v>89</v>
      </c>
      <c r="F69" s="1" t="s">
        <v>368</v>
      </c>
      <c r="G69" s="2">
        <v>45318.452328090301</v>
      </c>
      <c r="H69" s="4">
        <v>5.6142000000000003</v>
      </c>
      <c r="I69" s="4"/>
      <c r="J69" s="4"/>
      <c r="K69" s="4">
        <v>32535.016405157901</v>
      </c>
      <c r="L69" s="4">
        <v>156.65518133281799</v>
      </c>
      <c r="M69" s="4">
        <v>6.1890000000000001</v>
      </c>
      <c r="N69" s="4">
        <v>0.110757682600681</v>
      </c>
      <c r="O69" s="4"/>
      <c r="P69" s="4">
        <v>1079.7436879786301</v>
      </c>
      <c r="Q69" s="4">
        <v>7.8669799299673597</v>
      </c>
      <c r="R69" s="4">
        <v>6.3814333333333302</v>
      </c>
      <c r="S69" s="4">
        <v>3.9878115463063801E-2</v>
      </c>
      <c r="T69" s="4"/>
      <c r="U69" s="4">
        <v>988.37056924910496</v>
      </c>
      <c r="V69" s="4">
        <v>3.7035618491904501</v>
      </c>
      <c r="W69" s="4">
        <v>6.7607499999999998</v>
      </c>
      <c r="X69" s="4">
        <v>0.51362539303129595</v>
      </c>
      <c r="Y69" s="4"/>
      <c r="Z69" s="4">
        <v>36861.9283934138</v>
      </c>
      <c r="AA69" s="4">
        <v>185.27315137672301</v>
      </c>
      <c r="AB69" s="4">
        <v>7.02403333333333</v>
      </c>
      <c r="AC69" s="4">
        <v>0.22150372891154901</v>
      </c>
      <c r="AD69" s="4"/>
      <c r="AE69" s="4">
        <v>19635.768144269401</v>
      </c>
      <c r="AF69" s="4">
        <v>90.625685923937198</v>
      </c>
      <c r="AG69" s="4">
        <v>7.4385000000000003</v>
      </c>
      <c r="AH69" s="4">
        <v>0.155730147742041</v>
      </c>
      <c r="AI69" s="4"/>
      <c r="AJ69" s="4">
        <v>14931.1717364623</v>
      </c>
      <c r="AK69" s="4">
        <v>106.449040386353</v>
      </c>
      <c r="AL69" s="4" t="s">
        <v>368</v>
      </c>
      <c r="AM69" s="4" t="s">
        <v>368</v>
      </c>
      <c r="AN69" s="4" t="s">
        <v>368</v>
      </c>
      <c r="AO69" s="4" t="s">
        <v>368</v>
      </c>
      <c r="AP69" s="4" t="s">
        <v>368</v>
      </c>
      <c r="AQ69" s="4">
        <v>8.1163166666666697</v>
      </c>
      <c r="AR69" s="4">
        <v>1.17994125420204</v>
      </c>
      <c r="AS69" s="4"/>
      <c r="AT69" s="4">
        <v>105065.978609511</v>
      </c>
      <c r="AU69" s="4">
        <v>545.21625018540396</v>
      </c>
      <c r="AV69" s="4">
        <v>8.8436500000000002</v>
      </c>
      <c r="AW69" s="4">
        <v>0.10519425714045599</v>
      </c>
      <c r="AX69" s="4"/>
      <c r="AY69" s="4">
        <v>6939.85827545342</v>
      </c>
      <c r="AZ69" s="4">
        <v>39.234097057224503</v>
      </c>
      <c r="BA69" s="4">
        <v>9.6036999999999999</v>
      </c>
      <c r="BB69" s="4">
        <v>0.14715980577837401</v>
      </c>
      <c r="BC69" s="4"/>
      <c r="BD69" s="4">
        <v>7043.1465871156197</v>
      </c>
      <c r="BE69" s="4">
        <v>29.6569519562876</v>
      </c>
    </row>
    <row r="70" spans="1:57" x14ac:dyDescent="0.2">
      <c r="A70" s="1"/>
      <c r="B70" s="1"/>
      <c r="C70" s="1" t="s">
        <v>233</v>
      </c>
      <c r="D70" s="1" t="s">
        <v>254</v>
      </c>
      <c r="E70" s="1" t="s">
        <v>89</v>
      </c>
      <c r="F70" s="1" t="s">
        <v>368</v>
      </c>
      <c r="G70" s="2">
        <v>45318.465867638901</v>
      </c>
      <c r="H70" s="4">
        <v>5.61466666666667</v>
      </c>
      <c r="I70" s="4"/>
      <c r="J70" s="4"/>
      <c r="K70" s="4">
        <v>31753.265063489402</v>
      </c>
      <c r="L70" s="4">
        <v>1.4118894383262499</v>
      </c>
      <c r="M70" s="4">
        <v>6.1894666666666698</v>
      </c>
      <c r="N70" s="4">
        <v>0.113263140049009</v>
      </c>
      <c r="O70" s="4"/>
      <c r="P70" s="4">
        <v>1104.2256667791301</v>
      </c>
      <c r="Q70" s="4">
        <v>8.5738844116383106</v>
      </c>
      <c r="R70" s="4">
        <v>6.3881833333333304</v>
      </c>
      <c r="S70" s="4">
        <v>3.91033998858673E-2</v>
      </c>
      <c r="T70" s="4"/>
      <c r="U70" s="4">
        <v>966.46446341668104</v>
      </c>
      <c r="V70" s="4">
        <v>6.1203885605219099</v>
      </c>
      <c r="W70" s="4">
        <v>6.7612166666666704</v>
      </c>
      <c r="X70" s="4">
        <v>0.58636690397634295</v>
      </c>
      <c r="Y70" s="4"/>
      <c r="Z70" s="4">
        <v>42119.361600954697</v>
      </c>
      <c r="AA70" s="4">
        <v>165.24889195968601</v>
      </c>
      <c r="AB70" s="4">
        <v>7.0244999999999997</v>
      </c>
      <c r="AC70" s="4">
        <v>0.255723842825065</v>
      </c>
      <c r="AD70" s="4"/>
      <c r="AE70" s="4">
        <v>22746.514266653801</v>
      </c>
      <c r="AF70" s="4">
        <v>103.152141823929</v>
      </c>
      <c r="AG70" s="4">
        <v>7.4389833333333302</v>
      </c>
      <c r="AH70" s="4">
        <v>0.18242022174904801</v>
      </c>
      <c r="AI70" s="4"/>
      <c r="AJ70" s="4">
        <v>17552.641838847801</v>
      </c>
      <c r="AK70" s="4">
        <v>90.7341416796977</v>
      </c>
      <c r="AL70" s="4" t="s">
        <v>368</v>
      </c>
      <c r="AM70" s="4" t="s">
        <v>368</v>
      </c>
      <c r="AN70" s="4" t="s">
        <v>368</v>
      </c>
      <c r="AO70" s="4" t="s">
        <v>368</v>
      </c>
      <c r="AP70" s="4" t="s">
        <v>368</v>
      </c>
      <c r="AQ70" s="4">
        <v>8.1167999999999996</v>
      </c>
      <c r="AR70" s="4">
        <v>1.4110022869457299</v>
      </c>
      <c r="AS70" s="4"/>
      <c r="AT70" s="4">
        <v>125757.035310117</v>
      </c>
      <c r="AU70" s="4">
        <v>635.42639148484898</v>
      </c>
      <c r="AV70" s="4">
        <v>8.84411666666667</v>
      </c>
      <c r="AW70" s="4">
        <v>0.12594971545668099</v>
      </c>
      <c r="AX70" s="4"/>
      <c r="AY70" s="4">
        <v>8505.1023285201609</v>
      </c>
      <c r="AZ70" s="4">
        <v>37.431116565310397</v>
      </c>
      <c r="BA70" s="4">
        <v>9.6041666666666696</v>
      </c>
      <c r="BB70" s="4">
        <v>0.16950362546395401</v>
      </c>
      <c r="BC70" s="4"/>
      <c r="BD70" s="4">
        <v>8285.9521561478105</v>
      </c>
      <c r="BE70" s="4">
        <v>34.2330981473905</v>
      </c>
    </row>
    <row r="71" spans="1:57" x14ac:dyDescent="0.2">
      <c r="A71" s="1"/>
      <c r="B71" s="1"/>
      <c r="C71" s="1" t="s">
        <v>189</v>
      </c>
      <c r="D71" s="1" t="s">
        <v>117</v>
      </c>
      <c r="E71" s="1" t="s">
        <v>89</v>
      </c>
      <c r="F71" s="1" t="s">
        <v>368</v>
      </c>
      <c r="G71" s="2">
        <v>45318.479404455997</v>
      </c>
      <c r="H71" s="4">
        <v>5.6204166666666699</v>
      </c>
      <c r="I71" s="4"/>
      <c r="J71" s="4"/>
      <c r="K71" s="4">
        <v>36101.090912338201</v>
      </c>
      <c r="L71" s="4">
        <v>382.33259761035998</v>
      </c>
      <c r="M71" s="4">
        <v>6.1890000000000001</v>
      </c>
      <c r="N71" s="4">
        <v>0.12669808607156</v>
      </c>
      <c r="O71" s="4"/>
      <c r="P71" s="4">
        <v>1235.5047128190199</v>
      </c>
      <c r="Q71" s="4">
        <v>11.1308086987626</v>
      </c>
      <c r="R71" s="4">
        <v>6.3877166666666696</v>
      </c>
      <c r="S71" s="4">
        <v>5.0327545967606503E-2</v>
      </c>
      <c r="T71" s="4"/>
      <c r="U71" s="4">
        <v>1283.8420135557001</v>
      </c>
      <c r="V71" s="4">
        <v>8.1375746622551599</v>
      </c>
      <c r="W71" s="4">
        <v>6.7607333333333299</v>
      </c>
      <c r="X71" s="4">
        <v>0.70868732619418395</v>
      </c>
      <c r="Y71" s="4"/>
      <c r="Z71" s="4">
        <v>50960.138227306801</v>
      </c>
      <c r="AA71" s="4">
        <v>158.77909005631</v>
      </c>
      <c r="AB71" s="4">
        <v>7.02403333333333</v>
      </c>
      <c r="AC71" s="4">
        <v>0.29516546195753302</v>
      </c>
      <c r="AD71" s="4"/>
      <c r="AE71" s="4">
        <v>26331.916234834502</v>
      </c>
      <c r="AF71" s="4">
        <v>96.654827308864597</v>
      </c>
      <c r="AG71" s="4">
        <v>7.4385000000000003</v>
      </c>
      <c r="AH71" s="4">
        <v>0.21796673050853799</v>
      </c>
      <c r="AI71" s="4"/>
      <c r="AJ71" s="4">
        <v>21043.981350784899</v>
      </c>
      <c r="AK71" s="4">
        <v>92.116830092070103</v>
      </c>
      <c r="AL71" s="4" t="s">
        <v>368</v>
      </c>
      <c r="AM71" s="4" t="s">
        <v>368</v>
      </c>
      <c r="AN71" s="4" t="s">
        <v>368</v>
      </c>
      <c r="AO71" s="4" t="s">
        <v>368</v>
      </c>
      <c r="AP71" s="4" t="s">
        <v>368</v>
      </c>
      <c r="AQ71" s="4">
        <v>8.1163166666666697</v>
      </c>
      <c r="AR71" s="4">
        <v>1.69531455586228</v>
      </c>
      <c r="AS71" s="4"/>
      <c r="AT71" s="4">
        <v>151216.63447738899</v>
      </c>
      <c r="AU71" s="4">
        <v>494.157575218349</v>
      </c>
      <c r="AV71" s="4">
        <v>8.8436500000000002</v>
      </c>
      <c r="AW71" s="4">
        <v>0.14400181001267601</v>
      </c>
      <c r="AX71" s="4"/>
      <c r="AY71" s="4">
        <v>9866.4759594306306</v>
      </c>
      <c r="AZ71" s="4">
        <v>41.951717697877598</v>
      </c>
      <c r="BA71" s="4">
        <v>9.6036999999999999</v>
      </c>
      <c r="BB71" s="4">
        <v>0.20368869888324401</v>
      </c>
      <c r="BC71" s="4"/>
      <c r="BD71" s="4">
        <v>10187.3906846143</v>
      </c>
      <c r="BE71" s="4">
        <v>36.244134333355703</v>
      </c>
    </row>
    <row r="72" spans="1:57" x14ac:dyDescent="0.2">
      <c r="A72" s="1"/>
      <c r="B72" s="1"/>
      <c r="C72" s="1" t="s">
        <v>156</v>
      </c>
      <c r="D72" s="1" t="s">
        <v>71</v>
      </c>
      <c r="E72" s="1" t="s">
        <v>44</v>
      </c>
      <c r="F72" s="1" t="s">
        <v>368</v>
      </c>
      <c r="G72" s="2">
        <v>45318.492940763899</v>
      </c>
      <c r="H72" s="4">
        <v>5.6208833333333299</v>
      </c>
      <c r="I72" s="4"/>
      <c r="J72" s="4"/>
      <c r="K72" s="4">
        <v>778.81002401242995</v>
      </c>
      <c r="L72" s="4">
        <v>4.5029225938595797E-2</v>
      </c>
      <c r="M72" s="4">
        <v>6.1832166666666701</v>
      </c>
      <c r="N72" s="4">
        <v>1.3639872334196E-2</v>
      </c>
      <c r="O72" s="4"/>
      <c r="P72" s="4">
        <v>130.760829106931</v>
      </c>
      <c r="Q72" s="4">
        <v>1.2605647370045401</v>
      </c>
      <c r="R72" s="4">
        <v>6.39445</v>
      </c>
      <c r="S72" s="4">
        <v>8.1021455779306806E-3</v>
      </c>
      <c r="T72" s="4"/>
      <c r="U72" s="4">
        <v>89.863065694569102</v>
      </c>
      <c r="V72" s="4">
        <v>0.72853826483293604</v>
      </c>
      <c r="W72" s="4">
        <v>6.7678333333333303</v>
      </c>
      <c r="X72" s="4">
        <v>6.1364701603501E-2</v>
      </c>
      <c r="Y72" s="4"/>
      <c r="Z72" s="4">
        <v>4174.5350923015403</v>
      </c>
      <c r="AA72" s="4">
        <v>16.060721592337799</v>
      </c>
      <c r="AB72" s="4">
        <v>7.0307833333333303</v>
      </c>
      <c r="AC72" s="4">
        <v>3.0026736161121701E-2</v>
      </c>
      <c r="AD72" s="4"/>
      <c r="AE72" s="4">
        <v>2229.7386310547799</v>
      </c>
      <c r="AF72" s="4">
        <v>15.667272927466</v>
      </c>
      <c r="AG72" s="4">
        <v>7.4452666666666696</v>
      </c>
      <c r="AH72" s="4">
        <v>2.6019050420958201E-2</v>
      </c>
      <c r="AI72" s="4"/>
      <c r="AJ72" s="4">
        <v>2191.0885322879499</v>
      </c>
      <c r="AK72" s="4">
        <v>14.6431267638542</v>
      </c>
      <c r="AL72" s="4" t="s">
        <v>368</v>
      </c>
      <c r="AM72" s="4" t="s">
        <v>368</v>
      </c>
      <c r="AN72" s="4" t="s">
        <v>368</v>
      </c>
      <c r="AO72" s="4" t="s">
        <v>368</v>
      </c>
      <c r="AP72" s="4" t="s">
        <v>368</v>
      </c>
      <c r="AQ72" s="4">
        <v>8.1230833333333301</v>
      </c>
      <c r="AR72" s="4">
        <v>0.20052868196742299</v>
      </c>
      <c r="AS72" s="4"/>
      <c r="AT72" s="4">
        <v>17361.527431574901</v>
      </c>
      <c r="AU72" s="4">
        <v>90.213066437780498</v>
      </c>
      <c r="AV72" s="4">
        <v>8.8503666666666696</v>
      </c>
      <c r="AW72" s="4">
        <v>2.9610027446599699E-2</v>
      </c>
      <c r="AX72" s="4"/>
      <c r="AY72" s="4">
        <v>1239.7786033289599</v>
      </c>
      <c r="AZ72" s="4">
        <v>8.1698534596233401</v>
      </c>
      <c r="BA72" s="4">
        <v>9.6104333333333294</v>
      </c>
      <c r="BB72" s="4">
        <v>4.3307977900068698E-2</v>
      </c>
      <c r="BC72" s="4"/>
      <c r="BD72" s="4">
        <v>1266.7112301552199</v>
      </c>
      <c r="BE72" s="4">
        <v>6.3325588984570196</v>
      </c>
    </row>
    <row r="73" spans="1:57" x14ac:dyDescent="0.2">
      <c r="A73" s="1"/>
      <c r="B73" s="1"/>
      <c r="C73" s="1" t="s">
        <v>308</v>
      </c>
      <c r="D73" s="1" t="s">
        <v>174</v>
      </c>
      <c r="E73" s="1" t="s">
        <v>89</v>
      </c>
      <c r="F73" s="1" t="s">
        <v>368</v>
      </c>
      <c r="G73" s="2">
        <v>45318.506467187501</v>
      </c>
      <c r="H73" s="4">
        <v>5.6142000000000003</v>
      </c>
      <c r="I73" s="4"/>
      <c r="J73" s="4"/>
      <c r="K73" s="4">
        <v>27921.744121015599</v>
      </c>
      <c r="L73" s="4">
        <v>228.885035921964</v>
      </c>
      <c r="M73" s="4">
        <v>6.1890000000000001</v>
      </c>
      <c r="N73" s="4">
        <v>0.113632482497022</v>
      </c>
      <c r="O73" s="4"/>
      <c r="P73" s="4">
        <v>1107.8346819665201</v>
      </c>
      <c r="Q73" s="4">
        <v>9.4557120102580701</v>
      </c>
      <c r="R73" s="4">
        <v>6.3877166666666696</v>
      </c>
      <c r="S73" s="4">
        <v>5.65574665894059E-2</v>
      </c>
      <c r="T73" s="4"/>
      <c r="U73" s="4">
        <v>1460.00124474426</v>
      </c>
      <c r="V73" s="4">
        <v>7.8208253865725998</v>
      </c>
      <c r="W73" s="4">
        <v>6.7607333333333299</v>
      </c>
      <c r="X73" s="4">
        <v>0.56981768927224397</v>
      </c>
      <c r="Y73" s="4"/>
      <c r="Z73" s="4">
        <v>40923.257893268703</v>
      </c>
      <c r="AA73" s="4">
        <v>210.47379245626999</v>
      </c>
      <c r="AB73" s="4">
        <v>7.02403333333333</v>
      </c>
      <c r="AC73" s="4">
        <v>0.31555521899033701</v>
      </c>
      <c r="AD73" s="4"/>
      <c r="AE73" s="4">
        <v>28185.427236768999</v>
      </c>
      <c r="AF73" s="4">
        <v>135.781254239242</v>
      </c>
      <c r="AG73" s="4">
        <v>7.4385000000000003</v>
      </c>
      <c r="AH73" s="4">
        <v>0.16315512944393701</v>
      </c>
      <c r="AI73" s="4"/>
      <c r="AJ73" s="4">
        <v>15660.445380933001</v>
      </c>
      <c r="AK73" s="4">
        <v>87.358178032556495</v>
      </c>
      <c r="AL73" s="4">
        <v>7.8632666666666697</v>
      </c>
      <c r="AM73" s="4">
        <v>5.6502087826250397E-3</v>
      </c>
      <c r="AN73" s="4"/>
      <c r="AO73" s="4">
        <v>47.510187515531101</v>
      </c>
      <c r="AP73" s="4">
        <v>1.33502743280148</v>
      </c>
      <c r="AQ73" s="4">
        <v>8.1163166666666697</v>
      </c>
      <c r="AR73" s="4">
        <v>1.57761013205884</v>
      </c>
      <c r="AS73" s="4"/>
      <c r="AT73" s="4">
        <v>140676.43703297299</v>
      </c>
      <c r="AU73" s="4">
        <v>693.25548305946302</v>
      </c>
      <c r="AV73" s="4">
        <v>8.8436500000000002</v>
      </c>
      <c r="AW73" s="4">
        <v>0.11430574203105399</v>
      </c>
      <c r="AX73" s="4"/>
      <c r="AY73" s="4">
        <v>7626.9882497632598</v>
      </c>
      <c r="AZ73" s="4">
        <v>38.134971601726001</v>
      </c>
      <c r="BA73" s="4">
        <v>9.6036999999999999</v>
      </c>
      <c r="BB73" s="4">
        <v>0.202235342132142</v>
      </c>
      <c r="BC73" s="4"/>
      <c r="BD73" s="4">
        <v>10106.5522295301</v>
      </c>
      <c r="BE73" s="4">
        <v>43.972869895062701</v>
      </c>
    </row>
    <row r="74" spans="1:57" x14ac:dyDescent="0.2">
      <c r="A74" s="1"/>
      <c r="B74" s="1"/>
      <c r="C74" s="1" t="s">
        <v>26</v>
      </c>
      <c r="D74" s="1" t="s">
        <v>278</v>
      </c>
      <c r="E74" s="1" t="s">
        <v>89</v>
      </c>
      <c r="F74" s="1" t="s">
        <v>368</v>
      </c>
      <c r="G74" s="2">
        <v>45318.520003379599</v>
      </c>
      <c r="H74" s="4">
        <v>5.61466666666667</v>
      </c>
      <c r="I74" s="4"/>
      <c r="J74" s="4"/>
      <c r="K74" s="4">
        <v>25329.549549476498</v>
      </c>
      <c r="L74" s="4">
        <v>1.0989919373908099</v>
      </c>
      <c r="M74" s="4">
        <v>6.1832166666666701</v>
      </c>
      <c r="N74" s="4">
        <v>9.9739209213531396E-2</v>
      </c>
      <c r="O74" s="4"/>
      <c r="P74" s="4">
        <v>972.07710914362701</v>
      </c>
      <c r="Q74" s="4">
        <v>11.3006441820493</v>
      </c>
      <c r="R74" s="4">
        <v>6.3818999999999999</v>
      </c>
      <c r="S74" s="4">
        <v>5.86530438325319E-2</v>
      </c>
      <c r="T74" s="4"/>
      <c r="U74" s="4">
        <v>1519.2564581660199</v>
      </c>
      <c r="V74" s="4">
        <v>8.5297473758043498</v>
      </c>
      <c r="W74" s="4">
        <v>6.7612166666666704</v>
      </c>
      <c r="X74" s="4">
        <v>0.52132931027275098</v>
      </c>
      <c r="Y74" s="4"/>
      <c r="Z74" s="4">
        <v>37418.733301741398</v>
      </c>
      <c r="AA74" s="4">
        <v>162.654178094928</v>
      </c>
      <c r="AB74" s="4">
        <v>7.0244999999999997</v>
      </c>
      <c r="AC74" s="4">
        <v>0.29287284969388899</v>
      </c>
      <c r="AD74" s="4"/>
      <c r="AE74" s="4">
        <v>26123.508550181999</v>
      </c>
      <c r="AF74" s="4">
        <v>123.76096776193801</v>
      </c>
      <c r="AG74" s="4">
        <v>7.4389833333333302</v>
      </c>
      <c r="AH74" s="4">
        <v>0.153852972656909</v>
      </c>
      <c r="AI74" s="4"/>
      <c r="AJ74" s="4">
        <v>14746.797636887901</v>
      </c>
      <c r="AK74" s="4">
        <v>97.375860409149197</v>
      </c>
      <c r="AL74" s="4">
        <v>7.8511833333333296</v>
      </c>
      <c r="AM74" s="4">
        <v>5.0851213804603496E-3</v>
      </c>
      <c r="AN74" s="4"/>
      <c r="AO74" s="4">
        <v>33.7122440877475</v>
      </c>
      <c r="AP74" s="4">
        <v>0.57989985018631995</v>
      </c>
      <c r="AQ74" s="4">
        <v>8.1167999999999996</v>
      </c>
      <c r="AR74" s="4">
        <v>1.5055859458598</v>
      </c>
      <c r="AS74" s="4"/>
      <c r="AT74" s="4">
        <v>134226.814165961</v>
      </c>
      <c r="AU74" s="4">
        <v>551.01463501051205</v>
      </c>
      <c r="AV74" s="4">
        <v>8.84411666666667</v>
      </c>
      <c r="AW74" s="4">
        <v>0.11296266101605899</v>
      </c>
      <c r="AX74" s="4"/>
      <c r="AY74" s="4">
        <v>7525.7016609788298</v>
      </c>
      <c r="AZ74" s="4">
        <v>25.367562755038399</v>
      </c>
      <c r="BA74" s="4">
        <v>9.6041666666666696</v>
      </c>
      <c r="BB74" s="4">
        <v>0.19837948482692599</v>
      </c>
      <c r="BC74" s="4"/>
      <c r="BD74" s="4">
        <v>9892.0821434057107</v>
      </c>
      <c r="BE74" s="4">
        <v>41.751049654386001</v>
      </c>
    </row>
    <row r="75" spans="1:57" x14ac:dyDescent="0.2">
      <c r="A75" s="1"/>
      <c r="B75" s="1"/>
      <c r="C75" s="1" t="s">
        <v>103</v>
      </c>
      <c r="D75" s="1" t="s">
        <v>320</v>
      </c>
      <c r="E75" s="1" t="s">
        <v>89</v>
      </c>
      <c r="F75" s="1" t="s">
        <v>368</v>
      </c>
      <c r="G75" s="2">
        <v>45318.533546631901</v>
      </c>
      <c r="H75" s="4">
        <v>5.6142000000000003</v>
      </c>
      <c r="I75" s="4"/>
      <c r="J75" s="4"/>
      <c r="K75" s="4">
        <v>28344.476191054699</v>
      </c>
      <c r="L75" s="4">
        <v>153.26371931057</v>
      </c>
      <c r="M75" s="4">
        <v>6.1890000000000001</v>
      </c>
      <c r="N75" s="4">
        <v>0.10712770203341</v>
      </c>
      <c r="O75" s="4"/>
      <c r="P75" s="4">
        <v>1044.2734758010099</v>
      </c>
      <c r="Q75" s="4">
        <v>10.0615014253708</v>
      </c>
      <c r="R75" s="4">
        <v>6.3877166666666696</v>
      </c>
      <c r="S75" s="4">
        <v>5.5215884569944501E-2</v>
      </c>
      <c r="T75" s="4"/>
      <c r="U75" s="4">
        <v>1422.0662418009199</v>
      </c>
      <c r="V75" s="4">
        <v>10.3204985195635</v>
      </c>
      <c r="W75" s="4">
        <v>6.7607333333333299</v>
      </c>
      <c r="X75" s="4">
        <v>0.59034693115707804</v>
      </c>
      <c r="Y75" s="4"/>
      <c r="Z75" s="4">
        <v>42407.020281604302</v>
      </c>
      <c r="AA75" s="4">
        <v>200.20800956248399</v>
      </c>
      <c r="AB75" s="4">
        <v>7.02403333333333</v>
      </c>
      <c r="AC75" s="4">
        <v>0.31493390639684499</v>
      </c>
      <c r="AD75" s="4"/>
      <c r="AE75" s="4">
        <v>28128.947420662102</v>
      </c>
      <c r="AF75" s="4">
        <v>157.710629681895</v>
      </c>
      <c r="AG75" s="4">
        <v>7.4385000000000003</v>
      </c>
      <c r="AH75" s="4">
        <v>0.170188100759737</v>
      </c>
      <c r="AI75" s="4"/>
      <c r="AJ75" s="4">
        <v>16351.2161907278</v>
      </c>
      <c r="AK75" s="4">
        <v>108.00124846816099</v>
      </c>
      <c r="AL75" s="4">
        <v>7.7943833333333297</v>
      </c>
      <c r="AM75" s="4">
        <v>4.05058851099248E-3</v>
      </c>
      <c r="AN75" s="4"/>
      <c r="AO75" s="4">
        <v>8.4516809387213794</v>
      </c>
      <c r="AP75" s="4">
        <v>7.5120019373296404E-2</v>
      </c>
      <c r="AQ75" s="4">
        <v>8.1163166666666697</v>
      </c>
      <c r="AR75" s="4">
        <v>1.67477546484244</v>
      </c>
      <c r="AS75" s="4"/>
      <c r="AT75" s="4">
        <v>149377.39965780801</v>
      </c>
      <c r="AU75" s="4">
        <v>625.15326718014001</v>
      </c>
      <c r="AV75" s="4">
        <v>8.8436500000000002</v>
      </c>
      <c r="AW75" s="4">
        <v>0.12261255794756799</v>
      </c>
      <c r="AX75" s="4"/>
      <c r="AY75" s="4">
        <v>8253.4352313304698</v>
      </c>
      <c r="AZ75" s="4">
        <v>32.078189180253297</v>
      </c>
      <c r="BA75" s="4">
        <v>9.6036999999999999</v>
      </c>
      <c r="BB75" s="4">
        <v>0.21293077174904601</v>
      </c>
      <c r="BC75" s="4"/>
      <c r="BD75" s="4">
        <v>10701.4522814518</v>
      </c>
      <c r="BE75" s="4">
        <v>51.367557064198998</v>
      </c>
    </row>
    <row r="76" spans="1:57" x14ac:dyDescent="0.2">
      <c r="A76" s="1"/>
      <c r="B76" s="1"/>
      <c r="C76" s="1" t="s">
        <v>7</v>
      </c>
      <c r="D76" s="1" t="s">
        <v>86</v>
      </c>
      <c r="E76" s="1" t="s">
        <v>89</v>
      </c>
      <c r="F76" s="1" t="s">
        <v>368</v>
      </c>
      <c r="G76" s="2">
        <v>45318.547083055601</v>
      </c>
      <c r="H76" s="4">
        <v>5.61466666666667</v>
      </c>
      <c r="I76" s="4"/>
      <c r="J76" s="4"/>
      <c r="K76" s="4">
        <v>42906.699058431201</v>
      </c>
      <c r="L76" s="4">
        <v>1.85712707554555</v>
      </c>
      <c r="M76" s="4">
        <v>6.1832166666666701</v>
      </c>
      <c r="N76" s="4">
        <v>6.5943194421436702E-2</v>
      </c>
      <c r="O76" s="4"/>
      <c r="P76" s="4">
        <v>641.84068136720703</v>
      </c>
      <c r="Q76" s="4">
        <v>7.3135826248038898</v>
      </c>
      <c r="R76" s="4">
        <v>6.3818999999999999</v>
      </c>
      <c r="S76" s="4">
        <v>2.79435557993103E-2</v>
      </c>
      <c r="T76" s="4"/>
      <c r="U76" s="4">
        <v>650.90513709186598</v>
      </c>
      <c r="V76" s="4">
        <v>3.12649979943625</v>
      </c>
      <c r="W76" s="4">
        <v>6.7612166666666704</v>
      </c>
      <c r="X76" s="4">
        <v>0.65837001894012803</v>
      </c>
      <c r="Y76" s="4"/>
      <c r="Z76" s="4">
        <v>47323.426827795702</v>
      </c>
      <c r="AA76" s="4">
        <v>333.61823451621598</v>
      </c>
      <c r="AB76" s="4">
        <v>7.0244999999999997</v>
      </c>
      <c r="AC76" s="4">
        <v>0.151220797791491</v>
      </c>
      <c r="AD76" s="4"/>
      <c r="AE76" s="4">
        <v>13246.766751577399</v>
      </c>
      <c r="AF76" s="4">
        <v>55.9524232219675</v>
      </c>
      <c r="AG76" s="4">
        <v>7.4389833333333302</v>
      </c>
      <c r="AH76" s="4">
        <v>6.9074859612855394E-2</v>
      </c>
      <c r="AI76" s="4"/>
      <c r="AJ76" s="4">
        <v>6419.9833828958299</v>
      </c>
      <c r="AK76" s="4">
        <v>41.293637411688003</v>
      </c>
      <c r="AL76" s="4" t="s">
        <v>368</v>
      </c>
      <c r="AM76" s="4" t="s">
        <v>368</v>
      </c>
      <c r="AN76" s="4" t="s">
        <v>368</v>
      </c>
      <c r="AO76" s="4" t="s">
        <v>368</v>
      </c>
      <c r="AP76" s="4" t="s">
        <v>368</v>
      </c>
      <c r="AQ76" s="4">
        <v>8.1167999999999996</v>
      </c>
      <c r="AR76" s="4">
        <v>0.68212410856428796</v>
      </c>
      <c r="AS76" s="4"/>
      <c r="AT76" s="4">
        <v>60487.441654946902</v>
      </c>
      <c r="AU76" s="4">
        <v>318.53189707340698</v>
      </c>
      <c r="AV76" s="4">
        <v>8.84411666666667</v>
      </c>
      <c r="AW76" s="4">
        <v>4.3668650975951302E-2</v>
      </c>
      <c r="AX76" s="4"/>
      <c r="AY76" s="4">
        <v>2299.9901649508001</v>
      </c>
      <c r="AZ76" s="4">
        <v>12.2265110867705</v>
      </c>
      <c r="BA76" s="4">
        <v>9.6041666666666696</v>
      </c>
      <c r="BB76" s="4">
        <v>7.6620848480344395E-2</v>
      </c>
      <c r="BC76" s="4"/>
      <c r="BD76" s="4">
        <v>3119.6361848054398</v>
      </c>
      <c r="BE76" s="4">
        <v>14.592952481997999</v>
      </c>
    </row>
    <row r="77" spans="1:57" x14ac:dyDescent="0.2">
      <c r="A77" s="1"/>
      <c r="B77" s="1"/>
      <c r="C77" s="1" t="s">
        <v>147</v>
      </c>
      <c r="D77" s="1" t="s">
        <v>335</v>
      </c>
      <c r="E77" s="1" t="s">
        <v>89</v>
      </c>
      <c r="F77" s="1" t="s">
        <v>368</v>
      </c>
      <c r="G77" s="2">
        <v>45318.560627129598</v>
      </c>
      <c r="H77" s="4">
        <v>5.6204166666666699</v>
      </c>
      <c r="I77" s="4"/>
      <c r="J77" s="4"/>
      <c r="K77" s="4">
        <v>54219.104604285698</v>
      </c>
      <c r="L77" s="4">
        <v>288.754790979478</v>
      </c>
      <c r="M77" s="4">
        <v>6.1890000000000001</v>
      </c>
      <c r="N77" s="4">
        <v>7.6392252701354094E-2</v>
      </c>
      <c r="O77" s="4"/>
      <c r="P77" s="4">
        <v>743.94324290338795</v>
      </c>
      <c r="Q77" s="4">
        <v>6.96004531868107</v>
      </c>
      <c r="R77" s="4">
        <v>6.3877166666666696</v>
      </c>
      <c r="S77" s="4">
        <v>3.36976856929165E-2</v>
      </c>
      <c r="T77" s="4"/>
      <c r="U77" s="4">
        <v>813.61075723570798</v>
      </c>
      <c r="V77" s="4">
        <v>4.00091322257689</v>
      </c>
      <c r="W77" s="4">
        <v>6.7607333333333299</v>
      </c>
      <c r="X77" s="4">
        <v>0.84453132033034695</v>
      </c>
      <c r="Y77" s="4"/>
      <c r="Z77" s="4">
        <v>60778.338544261998</v>
      </c>
      <c r="AA77" s="4">
        <v>274.11599453470302</v>
      </c>
      <c r="AB77" s="4">
        <v>7.02403333333333</v>
      </c>
      <c r="AC77" s="4">
        <v>0.18236471361904599</v>
      </c>
      <c r="AD77" s="4"/>
      <c r="AE77" s="4">
        <v>16077.874083402099</v>
      </c>
      <c r="AF77" s="4">
        <v>61.536635279365903</v>
      </c>
      <c r="AG77" s="4">
        <v>7.4385000000000003</v>
      </c>
      <c r="AH77" s="4">
        <v>7.7412552784922803E-2</v>
      </c>
      <c r="AI77" s="4"/>
      <c r="AJ77" s="4">
        <v>7238.9025574061998</v>
      </c>
      <c r="AK77" s="4">
        <v>38.436335987895497</v>
      </c>
      <c r="AL77" s="4" t="s">
        <v>368</v>
      </c>
      <c r="AM77" s="4" t="s">
        <v>368</v>
      </c>
      <c r="AN77" s="4" t="s">
        <v>368</v>
      </c>
      <c r="AO77" s="4" t="s">
        <v>368</v>
      </c>
      <c r="AP77" s="4" t="s">
        <v>368</v>
      </c>
      <c r="AQ77" s="4">
        <v>8.1163166666666697</v>
      </c>
      <c r="AR77" s="4">
        <v>0.75354228179397598</v>
      </c>
      <c r="AS77" s="4"/>
      <c r="AT77" s="4">
        <v>66882.797263818997</v>
      </c>
      <c r="AU77" s="4">
        <v>265.00183014030603</v>
      </c>
      <c r="AV77" s="4">
        <v>8.8436500000000002</v>
      </c>
      <c r="AW77" s="4">
        <v>4.2924274005490502E-2</v>
      </c>
      <c r="AX77" s="4"/>
      <c r="AY77" s="4">
        <v>2243.8540098969402</v>
      </c>
      <c r="AZ77" s="4">
        <v>12.135413218340499</v>
      </c>
      <c r="BA77" s="4">
        <v>9.6036999999999999</v>
      </c>
      <c r="BB77" s="4">
        <v>7.3923244550324896E-2</v>
      </c>
      <c r="BC77" s="4"/>
      <c r="BD77" s="4">
        <v>2969.5903450855999</v>
      </c>
      <c r="BE77" s="4">
        <v>15.2896633443162</v>
      </c>
    </row>
    <row r="78" spans="1:57" x14ac:dyDescent="0.2">
      <c r="A78" s="1"/>
      <c r="B78" s="1"/>
      <c r="C78" s="1" t="s">
        <v>437</v>
      </c>
      <c r="D78" s="1" t="s">
        <v>68</v>
      </c>
      <c r="E78" s="1" t="s">
        <v>89</v>
      </c>
      <c r="F78" s="1" t="s">
        <v>368</v>
      </c>
      <c r="G78" s="2">
        <v>45318.574175879599</v>
      </c>
      <c r="H78" s="4">
        <v>5.6208833333333299</v>
      </c>
      <c r="I78" s="4"/>
      <c r="J78" s="4"/>
      <c r="K78" s="4">
        <v>53505.894906051501</v>
      </c>
      <c r="L78" s="4">
        <v>2.2976448048414801</v>
      </c>
      <c r="M78" s="4">
        <v>6.1832166666666701</v>
      </c>
      <c r="N78" s="4">
        <v>7.1428010338154602E-2</v>
      </c>
      <c r="O78" s="4"/>
      <c r="P78" s="4">
        <v>695.43534412525003</v>
      </c>
      <c r="Q78" s="4">
        <v>6.0554554687591597</v>
      </c>
      <c r="R78" s="4">
        <v>6.3818999999999999</v>
      </c>
      <c r="S78" s="4">
        <v>2.9350658095319601E-2</v>
      </c>
      <c r="T78" s="4"/>
      <c r="U78" s="4">
        <v>690.69281236357199</v>
      </c>
      <c r="V78" s="4">
        <v>3.41003012621877</v>
      </c>
      <c r="W78" s="4">
        <v>6.7612166666666704</v>
      </c>
      <c r="X78" s="4">
        <v>0.81484524843652595</v>
      </c>
      <c r="Y78" s="4"/>
      <c r="Z78" s="4">
        <v>58632.761168313198</v>
      </c>
      <c r="AA78" s="4">
        <v>256.83880351394799</v>
      </c>
      <c r="AB78" s="4">
        <v>7.0244999999999997</v>
      </c>
      <c r="AC78" s="4">
        <v>0.15826260624076199</v>
      </c>
      <c r="AD78" s="4"/>
      <c r="AE78" s="4">
        <v>13886.8954894157</v>
      </c>
      <c r="AF78" s="4">
        <v>58.831282900728397</v>
      </c>
      <c r="AG78" s="4">
        <v>7.4389833333333302</v>
      </c>
      <c r="AH78" s="4">
        <v>6.15122116693076E-2</v>
      </c>
      <c r="AI78" s="4"/>
      <c r="AJ78" s="4">
        <v>5677.1883095785697</v>
      </c>
      <c r="AK78" s="4">
        <v>28.248025761547598</v>
      </c>
      <c r="AL78" s="4">
        <v>7.84493333333333</v>
      </c>
      <c r="AM78" s="4">
        <v>4.5248661077859796E-3</v>
      </c>
      <c r="AN78" s="4"/>
      <c r="AO78" s="4">
        <v>20.032288512971501</v>
      </c>
      <c r="AP78" s="4">
        <v>0.76799099790665604</v>
      </c>
      <c r="AQ78" s="4">
        <v>8.1167999999999996</v>
      </c>
      <c r="AR78" s="4">
        <v>0.60690515376834497</v>
      </c>
      <c r="AS78" s="4"/>
      <c r="AT78" s="4">
        <v>53751.733603431399</v>
      </c>
      <c r="AU78" s="4">
        <v>437.92819272830002</v>
      </c>
      <c r="AV78" s="4">
        <v>8.84411666666667</v>
      </c>
      <c r="AW78" s="4">
        <v>3.20359309082053E-2</v>
      </c>
      <c r="AX78" s="4"/>
      <c r="AY78" s="4">
        <v>1422.72474254401</v>
      </c>
      <c r="AZ78" s="4">
        <v>6.9319274840760299</v>
      </c>
      <c r="BA78" s="4">
        <v>9.6041666666666696</v>
      </c>
      <c r="BB78" s="4">
        <v>5.4149092189530797E-2</v>
      </c>
      <c r="BC78" s="4"/>
      <c r="BD78" s="4">
        <v>1869.7145394843601</v>
      </c>
      <c r="BE78" s="4">
        <v>15.515517418212699</v>
      </c>
    </row>
    <row r="79" spans="1:57" x14ac:dyDescent="0.2">
      <c r="A79" s="1"/>
      <c r="B79" s="1"/>
      <c r="C79" s="1" t="s">
        <v>156</v>
      </c>
      <c r="D79" s="1" t="s">
        <v>246</v>
      </c>
      <c r="E79" s="1" t="s">
        <v>44</v>
      </c>
      <c r="F79" s="1" t="s">
        <v>368</v>
      </c>
      <c r="G79" s="2">
        <v>45318.587718425901</v>
      </c>
      <c r="H79" s="4">
        <v>5.6266333333333298</v>
      </c>
      <c r="I79" s="4"/>
      <c r="J79" s="4"/>
      <c r="K79" s="4">
        <v>2528.9593583494402</v>
      </c>
      <c r="L79" s="4">
        <v>0.107608852380359</v>
      </c>
      <c r="M79" s="4">
        <v>6.1952499999999997</v>
      </c>
      <c r="N79" s="4">
        <v>1.2732053977655601E-2</v>
      </c>
      <c r="O79" s="4"/>
      <c r="P79" s="4">
        <v>121.890117782592</v>
      </c>
      <c r="Q79" s="4">
        <v>1.10036428678343</v>
      </c>
      <c r="R79" s="4" t="s">
        <v>368</v>
      </c>
      <c r="S79" s="4" t="s">
        <v>368</v>
      </c>
      <c r="T79" s="4" t="s">
        <v>368</v>
      </c>
      <c r="U79" s="4" t="s">
        <v>368</v>
      </c>
      <c r="V79" s="4" t="s">
        <v>368</v>
      </c>
      <c r="W79" s="4">
        <v>6.7673500000000004</v>
      </c>
      <c r="X79" s="4">
        <v>9.4467737501355897E-2</v>
      </c>
      <c r="Y79" s="4"/>
      <c r="Z79" s="4">
        <v>6567.0754442785401</v>
      </c>
      <c r="AA79" s="4">
        <v>32.531561265731</v>
      </c>
      <c r="AB79" s="4">
        <v>7.0303000000000004</v>
      </c>
      <c r="AC79" s="4">
        <v>2.5912091698249401E-2</v>
      </c>
      <c r="AD79" s="4"/>
      <c r="AE79" s="4">
        <v>1855.70088412562</v>
      </c>
      <c r="AF79" s="4">
        <v>11.8865135477434</v>
      </c>
      <c r="AG79" s="4">
        <v>7.4385000000000003</v>
      </c>
      <c r="AH79" s="4">
        <v>1.3906499913030701E-2</v>
      </c>
      <c r="AI79" s="4"/>
      <c r="AJ79" s="4">
        <v>1001.4069670802</v>
      </c>
      <c r="AK79" s="4">
        <v>5.3654308235250801</v>
      </c>
      <c r="AL79" s="4" t="s">
        <v>368</v>
      </c>
      <c r="AM79" s="4" t="s">
        <v>368</v>
      </c>
      <c r="AN79" s="4" t="s">
        <v>368</v>
      </c>
      <c r="AO79" s="4" t="s">
        <v>368</v>
      </c>
      <c r="AP79" s="4" t="s">
        <v>368</v>
      </c>
      <c r="AQ79" s="4">
        <v>8.1226000000000003</v>
      </c>
      <c r="AR79" s="4">
        <v>0.124117144203264</v>
      </c>
      <c r="AS79" s="4"/>
      <c r="AT79" s="4">
        <v>10519.025943180301</v>
      </c>
      <c r="AU79" s="4">
        <v>39.1301408644105</v>
      </c>
      <c r="AV79" s="4">
        <v>8.8498833333333309</v>
      </c>
      <c r="AW79" s="4">
        <v>1.8597842041467E-2</v>
      </c>
      <c r="AX79" s="4"/>
      <c r="AY79" s="4">
        <v>409.30994038557901</v>
      </c>
      <c r="AZ79" s="4">
        <v>3.0674926014157502</v>
      </c>
      <c r="BA79" s="4">
        <v>9.6036999999999999</v>
      </c>
      <c r="BB79" s="4">
        <v>2.8889251994668599E-2</v>
      </c>
      <c r="BC79" s="4"/>
      <c r="BD79" s="4">
        <v>464.71438692322499</v>
      </c>
      <c r="BE79" s="4">
        <v>2.8447469638554899</v>
      </c>
    </row>
    <row r="80" spans="1:57" x14ac:dyDescent="0.2">
      <c r="A80" s="1"/>
      <c r="B80" s="1"/>
      <c r="C80" s="1" t="s">
        <v>332</v>
      </c>
      <c r="D80" s="1" t="s">
        <v>165</v>
      </c>
      <c r="E80" s="1" t="s">
        <v>89</v>
      </c>
      <c r="F80" s="1" t="s">
        <v>368</v>
      </c>
      <c r="G80" s="2">
        <v>45318.601247951403</v>
      </c>
      <c r="H80" s="4">
        <v>5.6271000000000004</v>
      </c>
      <c r="I80" s="4"/>
      <c r="J80" s="4"/>
      <c r="K80" s="4">
        <v>57272.690712338997</v>
      </c>
      <c r="L80" s="4">
        <v>2.5350573700556298</v>
      </c>
      <c r="M80" s="4">
        <v>6.1894666666666698</v>
      </c>
      <c r="N80" s="4">
        <v>0.467828584073186</v>
      </c>
      <c r="O80" s="4"/>
      <c r="P80" s="4">
        <v>4568.8479415596803</v>
      </c>
      <c r="Q80" s="4">
        <v>41.664054855344098</v>
      </c>
      <c r="R80" s="4">
        <v>6.3881833333333304</v>
      </c>
      <c r="S80" s="4">
        <v>4.4742526951228302E-2</v>
      </c>
      <c r="T80" s="4"/>
      <c r="U80" s="4">
        <v>1125.9182267491699</v>
      </c>
      <c r="V80" s="4">
        <v>7.4283907609690001</v>
      </c>
      <c r="W80" s="4">
        <v>6.7612166666666704</v>
      </c>
      <c r="X80" s="4">
        <v>0.48181418519838998</v>
      </c>
      <c r="Y80" s="4"/>
      <c r="Z80" s="4">
        <v>34562.755634147703</v>
      </c>
      <c r="AA80" s="4">
        <v>156.216222126031</v>
      </c>
      <c r="AB80" s="4">
        <v>7.0307833333333303</v>
      </c>
      <c r="AC80" s="4">
        <v>0.16772673858522599</v>
      </c>
      <c r="AD80" s="4"/>
      <c r="AE80" s="4">
        <v>14747.223221423799</v>
      </c>
      <c r="AF80" s="4">
        <v>103.411978731131</v>
      </c>
      <c r="AG80" s="4">
        <v>7.4389833333333302</v>
      </c>
      <c r="AH80" s="4">
        <v>0.121880294872371</v>
      </c>
      <c r="AI80" s="4"/>
      <c r="AJ80" s="4">
        <v>11606.475924652501</v>
      </c>
      <c r="AK80" s="4">
        <v>68.223929766091999</v>
      </c>
      <c r="AL80" s="4" t="s">
        <v>368</v>
      </c>
      <c r="AM80" s="4" t="s">
        <v>368</v>
      </c>
      <c r="AN80" s="4" t="s">
        <v>368</v>
      </c>
      <c r="AO80" s="4" t="s">
        <v>368</v>
      </c>
      <c r="AP80" s="4" t="s">
        <v>368</v>
      </c>
      <c r="AQ80" s="4">
        <v>8.1167999999999996</v>
      </c>
      <c r="AR80" s="4">
        <v>0.16603328998977401</v>
      </c>
      <c r="AS80" s="4"/>
      <c r="AT80" s="4">
        <v>14272.5335720569</v>
      </c>
      <c r="AU80" s="4">
        <v>78.988209020606902</v>
      </c>
      <c r="AV80" s="4">
        <v>8.8378666666666703</v>
      </c>
      <c r="AW80" s="4">
        <v>3.0828368653925398E-2</v>
      </c>
      <c r="AX80" s="4"/>
      <c r="AY80" s="4">
        <v>1331.6581128207799</v>
      </c>
      <c r="AZ80" s="4">
        <v>8.4148860273376407</v>
      </c>
      <c r="BA80" s="4">
        <v>9.6041666666666696</v>
      </c>
      <c r="BB80" s="4">
        <v>3.2909678356435303E-2</v>
      </c>
      <c r="BC80" s="4"/>
      <c r="BD80" s="4">
        <v>688.33811565892495</v>
      </c>
      <c r="BE80" s="4">
        <v>3.77082725775209</v>
      </c>
    </row>
    <row r="81" spans="1:57" x14ac:dyDescent="0.2">
      <c r="A81" s="1"/>
      <c r="B81" s="1"/>
      <c r="C81" s="1" t="s">
        <v>230</v>
      </c>
      <c r="D81" s="1" t="s">
        <v>392</v>
      </c>
      <c r="E81" s="1" t="s">
        <v>89</v>
      </c>
      <c r="F81" s="1" t="s">
        <v>368</v>
      </c>
      <c r="G81" s="2">
        <v>45318.6147912616</v>
      </c>
      <c r="H81" s="4">
        <v>5.6142000000000003</v>
      </c>
      <c r="I81" s="4"/>
      <c r="J81" s="4"/>
      <c r="K81" s="4">
        <v>62608.389303832002</v>
      </c>
      <c r="L81" s="4">
        <v>2.4594773798431802</v>
      </c>
      <c r="M81" s="4">
        <v>6.1890000000000001</v>
      </c>
      <c r="N81" s="4">
        <v>0.53972058676447099</v>
      </c>
      <c r="O81" s="4"/>
      <c r="P81" s="4">
        <v>5271.3378150111503</v>
      </c>
      <c r="Q81" s="4">
        <v>38.990833797281901</v>
      </c>
      <c r="R81" s="4">
        <v>6.3877166666666696</v>
      </c>
      <c r="S81" s="4">
        <v>5.2096086236514197E-2</v>
      </c>
      <c r="T81" s="4"/>
      <c r="U81" s="4">
        <v>1333.84982473176</v>
      </c>
      <c r="V81" s="4">
        <v>5.7723292601801397</v>
      </c>
      <c r="W81" s="4">
        <v>6.7607499999999998</v>
      </c>
      <c r="X81" s="4">
        <v>0.490365464476261</v>
      </c>
      <c r="Y81" s="4"/>
      <c r="Z81" s="4">
        <v>35180.804105486197</v>
      </c>
      <c r="AA81" s="4">
        <v>145.17607762721801</v>
      </c>
      <c r="AB81" s="4">
        <v>7.02403333333333</v>
      </c>
      <c r="AC81" s="4">
        <v>0.17716201558876801</v>
      </c>
      <c r="AD81" s="4"/>
      <c r="AE81" s="4">
        <v>15604.927886772701</v>
      </c>
      <c r="AF81" s="4">
        <v>105.102803603995</v>
      </c>
      <c r="AG81" s="4">
        <v>7.4385000000000003</v>
      </c>
      <c r="AH81" s="4">
        <v>0.13212266063792899</v>
      </c>
      <c r="AI81" s="4"/>
      <c r="AJ81" s="4">
        <v>12612.4699741654</v>
      </c>
      <c r="AK81" s="4">
        <v>68.5400268600402</v>
      </c>
      <c r="AL81" s="4" t="s">
        <v>368</v>
      </c>
      <c r="AM81" s="4" t="s">
        <v>368</v>
      </c>
      <c r="AN81" s="4" t="s">
        <v>368</v>
      </c>
      <c r="AO81" s="4" t="s">
        <v>368</v>
      </c>
      <c r="AP81" s="4" t="s">
        <v>368</v>
      </c>
      <c r="AQ81" s="4">
        <v>8.1163166666666697</v>
      </c>
      <c r="AR81" s="4">
        <v>0.131499420896868</v>
      </c>
      <c r="AS81" s="4"/>
      <c r="AT81" s="4">
        <v>11180.094163265499</v>
      </c>
      <c r="AU81" s="4">
        <v>65.892114028777002</v>
      </c>
      <c r="AV81" s="4">
        <v>8.8436500000000002</v>
      </c>
      <c r="AW81" s="4">
        <v>3.1591304263916098E-2</v>
      </c>
      <c r="AX81" s="4"/>
      <c r="AY81" s="4">
        <v>1389.1938418910099</v>
      </c>
      <c r="AZ81" s="4">
        <v>9.4125325290210498</v>
      </c>
      <c r="BA81" s="4">
        <v>9.6036999999999999</v>
      </c>
      <c r="BB81" s="4">
        <v>2.8127946193233899E-2</v>
      </c>
      <c r="BC81" s="4"/>
      <c r="BD81" s="4">
        <v>422.36911637084302</v>
      </c>
      <c r="BE81" s="4">
        <v>2.1373538856499099</v>
      </c>
    </row>
    <row r="82" spans="1:57" x14ac:dyDescent="0.2">
      <c r="A82" s="1"/>
      <c r="B82" s="1"/>
      <c r="C82" s="1" t="s">
        <v>391</v>
      </c>
      <c r="D82" s="1" t="s">
        <v>81</v>
      </c>
      <c r="E82" s="1" t="s">
        <v>89</v>
      </c>
      <c r="F82" s="1" t="s">
        <v>368</v>
      </c>
      <c r="G82" s="2">
        <v>45318.628327013903</v>
      </c>
      <c r="H82" s="4">
        <v>5.6208833333333299</v>
      </c>
      <c r="I82" s="4"/>
      <c r="J82" s="4"/>
      <c r="K82" s="4">
        <v>67523.358117791402</v>
      </c>
      <c r="L82" s="4">
        <v>3.0653580931643098</v>
      </c>
      <c r="M82" s="4">
        <v>6.1894666666666698</v>
      </c>
      <c r="N82" s="4">
        <v>6.8730979781963006E-2</v>
      </c>
      <c r="O82" s="4"/>
      <c r="P82" s="4">
        <v>669.08141624471</v>
      </c>
      <c r="Q82" s="4">
        <v>5.54910695805183</v>
      </c>
      <c r="R82" s="4">
        <v>6.3881833333333304</v>
      </c>
      <c r="S82" s="4">
        <v>1.45923001687533E-2</v>
      </c>
      <c r="T82" s="4"/>
      <c r="U82" s="4">
        <v>273.38075595432002</v>
      </c>
      <c r="V82" s="4">
        <v>1.80798435732505</v>
      </c>
      <c r="W82" s="4">
        <v>6.7612166666666704</v>
      </c>
      <c r="X82" s="4">
        <v>8.7955030279080207E-2</v>
      </c>
      <c r="Y82" s="4"/>
      <c r="Z82" s="4">
        <v>6096.3659033776003</v>
      </c>
      <c r="AA82" s="4">
        <v>44.047061167075</v>
      </c>
      <c r="AB82" s="4">
        <v>7.0244999999999997</v>
      </c>
      <c r="AC82" s="4">
        <v>3.2966816850666797E-2</v>
      </c>
      <c r="AD82" s="4"/>
      <c r="AE82" s="4">
        <v>2497.0038022816698</v>
      </c>
      <c r="AF82" s="4">
        <v>19.3372445889249</v>
      </c>
      <c r="AG82" s="4">
        <v>7.4389833333333302</v>
      </c>
      <c r="AH82" s="4">
        <v>2.6595059569296701E-2</v>
      </c>
      <c r="AI82" s="4"/>
      <c r="AJ82" s="4">
        <v>2247.66352569837</v>
      </c>
      <c r="AK82" s="4">
        <v>10.4741853851041</v>
      </c>
      <c r="AL82" s="4" t="s">
        <v>368</v>
      </c>
      <c r="AM82" s="4" t="s">
        <v>368</v>
      </c>
      <c r="AN82" s="4" t="s">
        <v>368</v>
      </c>
      <c r="AO82" s="4" t="s">
        <v>368</v>
      </c>
      <c r="AP82" s="4" t="s">
        <v>368</v>
      </c>
      <c r="AQ82" s="4">
        <v>8.1167999999999996</v>
      </c>
      <c r="AR82" s="4">
        <v>4.7731932508086397E-2</v>
      </c>
      <c r="AS82" s="4"/>
      <c r="AT82" s="4">
        <v>3678.8819019914599</v>
      </c>
      <c r="AU82" s="4">
        <v>18.6021765981207</v>
      </c>
      <c r="AV82" s="4">
        <v>8.84411666666667</v>
      </c>
      <c r="AW82" s="4">
        <v>1.8143101220133299E-2</v>
      </c>
      <c r="AX82" s="4"/>
      <c r="AY82" s="4">
        <v>375.01629312254198</v>
      </c>
      <c r="AZ82" s="4">
        <v>2.6852816092181699</v>
      </c>
      <c r="BA82" s="4">
        <v>9.6041666666666696</v>
      </c>
      <c r="BB82" s="4">
        <v>2.5690804653291301E-2</v>
      </c>
      <c r="BC82" s="4"/>
      <c r="BD82" s="4">
        <v>286.81068809032797</v>
      </c>
      <c r="BE82" s="4">
        <v>1.31588191149837</v>
      </c>
    </row>
    <row r="83" spans="1:57" x14ac:dyDescent="0.2">
      <c r="A83" s="1"/>
      <c r="B83" s="1"/>
      <c r="C83" s="1" t="s">
        <v>59</v>
      </c>
      <c r="D83" s="1" t="s">
        <v>168</v>
      </c>
      <c r="E83" s="1" t="s">
        <v>89</v>
      </c>
      <c r="F83" s="1" t="s">
        <v>368</v>
      </c>
      <c r="G83" s="2">
        <v>45318.641864421297</v>
      </c>
      <c r="H83" s="4">
        <v>5.6142000000000003</v>
      </c>
      <c r="I83" s="4"/>
      <c r="J83" s="4"/>
      <c r="K83" s="4">
        <v>59010.947583219902</v>
      </c>
      <c r="L83" s="4">
        <v>2.5562007444763499</v>
      </c>
      <c r="M83" s="4">
        <v>6.1827500000000004</v>
      </c>
      <c r="N83" s="4">
        <v>2.5010474992669601E-2</v>
      </c>
      <c r="O83" s="4"/>
      <c r="P83" s="4">
        <v>241.86822525109699</v>
      </c>
      <c r="Q83" s="4">
        <v>3.1695995271565698</v>
      </c>
      <c r="R83" s="4">
        <v>6.3939833333333302</v>
      </c>
      <c r="S83" s="4">
        <v>8.2088522981853904E-3</v>
      </c>
      <c r="T83" s="4"/>
      <c r="U83" s="4">
        <v>92.880339098815796</v>
      </c>
      <c r="V83" s="4">
        <v>0.49780038301434698</v>
      </c>
      <c r="W83" s="4">
        <v>6.7607499999999998</v>
      </c>
      <c r="X83" s="4">
        <v>3.1438752685430199E-2</v>
      </c>
      <c r="Y83" s="4"/>
      <c r="Z83" s="4">
        <v>2011.6204708565999</v>
      </c>
      <c r="AA83" s="4">
        <v>12.198492701432</v>
      </c>
      <c r="AB83" s="4">
        <v>7.02403333333333</v>
      </c>
      <c r="AC83" s="4">
        <v>1.49813408835319E-2</v>
      </c>
      <c r="AD83" s="4"/>
      <c r="AE83" s="4">
        <v>862.05162867405602</v>
      </c>
      <c r="AF83" s="4">
        <v>4.80207609675755</v>
      </c>
      <c r="AG83" s="4">
        <v>7.4385000000000003</v>
      </c>
      <c r="AH83" s="4">
        <v>1.0532129749855301E-2</v>
      </c>
      <c r="AI83" s="4"/>
      <c r="AJ83" s="4">
        <v>669.97999183749903</v>
      </c>
      <c r="AK83" s="4">
        <v>7.99467342593569</v>
      </c>
      <c r="AL83" s="4" t="s">
        <v>368</v>
      </c>
      <c r="AM83" s="4" t="s">
        <v>368</v>
      </c>
      <c r="AN83" s="4" t="s">
        <v>368</v>
      </c>
      <c r="AO83" s="4" t="s">
        <v>368</v>
      </c>
      <c r="AP83" s="4" t="s">
        <v>368</v>
      </c>
      <c r="AQ83" s="4">
        <v>8.1226000000000003</v>
      </c>
      <c r="AR83" s="4">
        <v>2.7283418818990299E-2</v>
      </c>
      <c r="AS83" s="4"/>
      <c r="AT83" s="4">
        <v>1847.75810253397</v>
      </c>
      <c r="AU83" s="4">
        <v>11.052240231114601</v>
      </c>
      <c r="AV83" s="4">
        <v>8.8498833333333309</v>
      </c>
      <c r="AW83" s="4">
        <v>1.5391233687409399E-2</v>
      </c>
      <c r="AX83" s="4"/>
      <c r="AY83" s="4">
        <v>167.488026350594</v>
      </c>
      <c r="AZ83" s="4">
        <v>1.10931980630089</v>
      </c>
      <c r="BA83" s="4">
        <v>9.6036999999999999</v>
      </c>
      <c r="BB83" s="4">
        <v>2.3136662946873301E-2</v>
      </c>
      <c r="BC83" s="4"/>
      <c r="BD83" s="4">
        <v>144.744488957762</v>
      </c>
      <c r="BE83" s="4">
        <v>1.2932222435240699</v>
      </c>
    </row>
    <row r="84" spans="1:57" x14ac:dyDescent="0.2">
      <c r="A84" s="1"/>
      <c r="B84" s="1"/>
      <c r="C84" s="1" t="s">
        <v>172</v>
      </c>
      <c r="D84" s="1" t="s">
        <v>345</v>
      </c>
      <c r="E84" s="1" t="s">
        <v>89</v>
      </c>
      <c r="F84" s="1" t="s">
        <v>368</v>
      </c>
      <c r="G84" s="2">
        <v>45318.655401354197</v>
      </c>
      <c r="H84" s="4">
        <v>5.6208833333333299</v>
      </c>
      <c r="I84" s="4"/>
      <c r="J84" s="4"/>
      <c r="K84" s="4">
        <v>42427.062208926</v>
      </c>
      <c r="L84" s="4">
        <v>1.90962841148167</v>
      </c>
      <c r="M84" s="4">
        <v>6.1894666666666698</v>
      </c>
      <c r="N84" s="4">
        <v>0.16201705971503</v>
      </c>
      <c r="O84" s="4"/>
      <c r="P84" s="4">
        <v>1580.6226730430601</v>
      </c>
      <c r="Q84" s="4">
        <v>13.0579725130338</v>
      </c>
      <c r="R84" s="4">
        <v>6.3881833333333304</v>
      </c>
      <c r="S84" s="4">
        <v>7.9493672942239996E-2</v>
      </c>
      <c r="T84" s="4"/>
      <c r="U84" s="4">
        <v>2108.5527629384701</v>
      </c>
      <c r="V84" s="4">
        <v>8.8025618231743099</v>
      </c>
      <c r="W84" s="4">
        <v>6.7612166666666704</v>
      </c>
      <c r="X84" s="4">
        <v>0.72209667526311405</v>
      </c>
      <c r="Y84" s="4"/>
      <c r="Z84" s="4">
        <v>51929.306397868502</v>
      </c>
      <c r="AA84" s="4">
        <v>262.19218313691999</v>
      </c>
      <c r="AB84" s="4">
        <v>7.0244999999999997</v>
      </c>
      <c r="AC84" s="4">
        <v>0.35513835699442198</v>
      </c>
      <c r="AD84" s="4"/>
      <c r="AE84" s="4">
        <v>31783.693840124299</v>
      </c>
      <c r="AF84" s="4">
        <v>208.13917647851801</v>
      </c>
      <c r="AG84" s="4">
        <v>7.4389833333333302</v>
      </c>
      <c r="AH84" s="4">
        <v>0.23100987758767999</v>
      </c>
      <c r="AI84" s="4"/>
      <c r="AJ84" s="4">
        <v>22325.065101246299</v>
      </c>
      <c r="AK84" s="4">
        <v>167.13995559615199</v>
      </c>
      <c r="AL84" s="4">
        <v>7.85745</v>
      </c>
      <c r="AM84" s="4">
        <v>5.7011380999697197E-3</v>
      </c>
      <c r="AN84" s="4"/>
      <c r="AO84" s="4">
        <v>48.753747072593498</v>
      </c>
      <c r="AP84" s="4">
        <v>0.192754813038959</v>
      </c>
      <c r="AQ84" s="4">
        <v>8.1167999999999996</v>
      </c>
      <c r="AR84" s="4">
        <v>1.75561139416167</v>
      </c>
      <c r="AS84" s="4"/>
      <c r="AT84" s="4">
        <v>156616.09662514</v>
      </c>
      <c r="AU84" s="4">
        <v>690.55128058167304</v>
      </c>
      <c r="AV84" s="4">
        <v>8.8378666666666703</v>
      </c>
      <c r="AW84" s="4">
        <v>0.15994836471509399</v>
      </c>
      <c r="AX84" s="4"/>
      <c r="AY84" s="4">
        <v>11069.0632275399</v>
      </c>
      <c r="AZ84" s="4">
        <v>45.949573816825598</v>
      </c>
      <c r="BA84" s="4">
        <v>9.6041666666666696</v>
      </c>
      <c r="BB84" s="4">
        <v>0.20741509800204</v>
      </c>
      <c r="BC84" s="4"/>
      <c r="BD84" s="4">
        <v>10394.660061222499</v>
      </c>
      <c r="BE84" s="4">
        <v>40.017160075219003</v>
      </c>
    </row>
    <row r="85" spans="1:57" x14ac:dyDescent="0.2">
      <c r="A85" s="1"/>
      <c r="B85" s="1"/>
      <c r="C85" s="1" t="s">
        <v>23</v>
      </c>
      <c r="D85" s="1" t="s">
        <v>242</v>
      </c>
      <c r="E85" s="1" t="s">
        <v>89</v>
      </c>
      <c r="F85" s="1" t="s">
        <v>368</v>
      </c>
      <c r="G85" s="2">
        <v>45318.668942071803</v>
      </c>
      <c r="H85" s="4">
        <v>5.6204166666666699</v>
      </c>
      <c r="I85" s="4"/>
      <c r="J85" s="4"/>
      <c r="K85" s="4">
        <v>38496.000966605498</v>
      </c>
      <c r="L85" s="4">
        <v>1.64530241055559</v>
      </c>
      <c r="M85" s="4">
        <v>6.1890000000000001</v>
      </c>
      <c r="N85" s="4">
        <v>0.166643676663419</v>
      </c>
      <c r="O85" s="4"/>
      <c r="P85" s="4">
        <v>1625.8314783748399</v>
      </c>
      <c r="Q85" s="4">
        <v>12.603642417300501</v>
      </c>
      <c r="R85" s="4">
        <v>6.3877166666666696</v>
      </c>
      <c r="S85" s="4">
        <v>8.0876122484401403E-2</v>
      </c>
      <c r="T85" s="4"/>
      <c r="U85" s="4">
        <v>2147.64334904514</v>
      </c>
      <c r="V85" s="4">
        <v>13.2287450171674</v>
      </c>
      <c r="W85" s="4">
        <v>6.7607499999999998</v>
      </c>
      <c r="X85" s="4">
        <v>0.75693621243687004</v>
      </c>
      <c r="Y85" s="4"/>
      <c r="Z85" s="4">
        <v>54447.353346481199</v>
      </c>
      <c r="AA85" s="4">
        <v>222.62131261741899</v>
      </c>
      <c r="AB85" s="4">
        <v>7.02403333333333</v>
      </c>
      <c r="AC85" s="4">
        <v>0.37742802276743698</v>
      </c>
      <c r="AD85" s="4"/>
      <c r="AE85" s="4">
        <v>33809.914195436002</v>
      </c>
      <c r="AF85" s="4">
        <v>153.94135323609399</v>
      </c>
      <c r="AG85" s="4">
        <v>7.4385000000000003</v>
      </c>
      <c r="AH85" s="4">
        <v>0.24702680851862699</v>
      </c>
      <c r="AI85" s="4"/>
      <c r="AJ85" s="4">
        <v>23898.230674201601</v>
      </c>
      <c r="AK85" s="4">
        <v>158.25348166549799</v>
      </c>
      <c r="AL85" s="4">
        <v>7.8507166666666697</v>
      </c>
      <c r="AM85" s="4">
        <v>7.5653616844340603E-3</v>
      </c>
      <c r="AN85" s="4"/>
      <c r="AO85" s="4">
        <v>94.273168416342202</v>
      </c>
      <c r="AP85" s="4">
        <v>0.43944849638078398</v>
      </c>
      <c r="AQ85" s="4">
        <v>8.1163166666666697</v>
      </c>
      <c r="AR85" s="4">
        <v>1.9243322133429099</v>
      </c>
      <c r="AS85" s="4"/>
      <c r="AT85" s="4">
        <v>171724.71098039701</v>
      </c>
      <c r="AU85" s="4">
        <v>795.01620261602204</v>
      </c>
      <c r="AV85" s="4">
        <v>8.8436500000000002</v>
      </c>
      <c r="AW85" s="4">
        <v>0.16291398715361</v>
      </c>
      <c r="AX85" s="4"/>
      <c r="AY85" s="4">
        <v>11292.711523559399</v>
      </c>
      <c r="AZ85" s="4">
        <v>48.408230603778797</v>
      </c>
      <c r="BA85" s="4">
        <v>9.6036999999999999</v>
      </c>
      <c r="BB85" s="4">
        <v>0.23010752912094601</v>
      </c>
      <c r="BC85" s="4"/>
      <c r="BD85" s="4">
        <v>11656.856058429499</v>
      </c>
      <c r="BE85" s="4">
        <v>46.426620825755698</v>
      </c>
    </row>
    <row r="86" spans="1:57" x14ac:dyDescent="0.2">
      <c r="A86" s="1"/>
      <c r="B86" s="1"/>
      <c r="C86" s="1" t="s">
        <v>321</v>
      </c>
      <c r="D86" s="1" t="s">
        <v>387</v>
      </c>
      <c r="E86" s="1" t="s">
        <v>89</v>
      </c>
      <c r="F86" s="1" t="s">
        <v>368</v>
      </c>
      <c r="G86" s="2">
        <v>45318.682491226798</v>
      </c>
      <c r="H86" s="4">
        <v>5.6208833333333299</v>
      </c>
      <c r="I86" s="4"/>
      <c r="J86" s="4"/>
      <c r="K86" s="4">
        <v>39974.623714231697</v>
      </c>
      <c r="L86" s="4">
        <v>1.7962708470378399</v>
      </c>
      <c r="M86" s="4">
        <v>6.1894666666666698</v>
      </c>
      <c r="N86" s="4">
        <v>0.17190597508740499</v>
      </c>
      <c r="O86" s="4"/>
      <c r="P86" s="4">
        <v>1677.25182021458</v>
      </c>
      <c r="Q86" s="4">
        <v>11.4800347890338</v>
      </c>
      <c r="R86" s="4">
        <v>6.3881833333333304</v>
      </c>
      <c r="S86" s="4">
        <v>8.6409166691727393E-2</v>
      </c>
      <c r="T86" s="4"/>
      <c r="U86" s="4">
        <v>2304.0974795013499</v>
      </c>
      <c r="V86" s="4">
        <v>13.8177014931466</v>
      </c>
      <c r="W86" s="4">
        <v>6.7612166666666704</v>
      </c>
      <c r="X86" s="4">
        <v>0.82269638220890995</v>
      </c>
      <c r="Y86" s="4"/>
      <c r="Z86" s="4">
        <v>59200.206233386998</v>
      </c>
      <c r="AA86" s="4">
        <v>291.43112997294799</v>
      </c>
      <c r="AB86" s="4">
        <v>7.0244999999999997</v>
      </c>
      <c r="AC86" s="4">
        <v>0.41632589508503798</v>
      </c>
      <c r="AD86" s="4"/>
      <c r="AE86" s="4">
        <v>37345.887389060903</v>
      </c>
      <c r="AF86" s="4">
        <v>144.17012027066599</v>
      </c>
      <c r="AG86" s="4">
        <v>7.4389833333333302</v>
      </c>
      <c r="AH86" s="4">
        <v>0.27639616302408299</v>
      </c>
      <c r="AI86" s="4"/>
      <c r="AJ86" s="4">
        <v>26782.856799337202</v>
      </c>
      <c r="AK86" s="4">
        <v>130.204663837271</v>
      </c>
      <c r="AL86" s="4" t="s">
        <v>368</v>
      </c>
      <c r="AM86" s="4" t="s">
        <v>368</v>
      </c>
      <c r="AN86" s="4" t="s">
        <v>368</v>
      </c>
      <c r="AO86" s="4" t="s">
        <v>368</v>
      </c>
      <c r="AP86" s="4" t="s">
        <v>368</v>
      </c>
      <c r="AQ86" s="4">
        <v>8.1167999999999996</v>
      </c>
      <c r="AR86" s="4">
        <v>2.1506016712300098</v>
      </c>
      <c r="AS86" s="4"/>
      <c r="AT86" s="4">
        <v>191986.69166647299</v>
      </c>
      <c r="AU86" s="4">
        <v>667.31672340739703</v>
      </c>
      <c r="AV86" s="4">
        <v>8.84411666666667</v>
      </c>
      <c r="AW86" s="4">
        <v>0.184010646127861</v>
      </c>
      <c r="AX86" s="4"/>
      <c r="AY86" s="4">
        <v>12883.6867502163</v>
      </c>
      <c r="AZ86" s="4">
        <v>55.271908968543897</v>
      </c>
      <c r="BA86" s="4">
        <v>9.6041666666666696</v>
      </c>
      <c r="BB86" s="4">
        <v>0.25551212413783198</v>
      </c>
      <c r="BC86" s="4"/>
      <c r="BD86" s="4">
        <v>13069.907748350301</v>
      </c>
      <c r="BE86" s="4">
        <v>49.994203879847099</v>
      </c>
    </row>
    <row r="87" spans="1:57" x14ac:dyDescent="0.2">
      <c r="A87" s="1"/>
      <c r="B87" s="1"/>
      <c r="C87" s="1" t="s">
        <v>156</v>
      </c>
      <c r="D87" s="1" t="s">
        <v>418</v>
      </c>
      <c r="E87" s="1" t="s">
        <v>44</v>
      </c>
      <c r="F87" s="1" t="s">
        <v>368</v>
      </c>
      <c r="G87" s="2">
        <v>45318.696023530101</v>
      </c>
      <c r="H87" s="4">
        <v>5.6142000000000003</v>
      </c>
      <c r="I87" s="4"/>
      <c r="J87" s="4"/>
      <c r="K87" s="4">
        <v>1708.1502571154399</v>
      </c>
      <c r="L87" s="4">
        <v>4.4461968535158797E-2</v>
      </c>
      <c r="M87" s="4">
        <v>6.1827500000000004</v>
      </c>
      <c r="N87" s="4">
        <v>7.2804299855467602E-3</v>
      </c>
      <c r="O87" s="4"/>
      <c r="P87" s="4">
        <v>68.6197886088882</v>
      </c>
      <c r="Q87" s="4">
        <v>0.95145785347069001</v>
      </c>
      <c r="R87" s="4">
        <v>6.3814333333333302</v>
      </c>
      <c r="S87" s="4">
        <v>8.8013008393025699E-3</v>
      </c>
      <c r="T87" s="4"/>
      <c r="U87" s="4">
        <v>109.63260383182001</v>
      </c>
      <c r="V87" s="4">
        <v>0.74049961094022498</v>
      </c>
      <c r="W87" s="4">
        <v>6.7607499999999998</v>
      </c>
      <c r="X87" s="4">
        <v>4.6586650897099798E-2</v>
      </c>
      <c r="Y87" s="4"/>
      <c r="Z87" s="4">
        <v>3106.4432487701001</v>
      </c>
      <c r="AA87" s="4">
        <v>13.307937368053601</v>
      </c>
      <c r="AB87" s="4">
        <v>7.02403333333333</v>
      </c>
      <c r="AC87" s="4">
        <v>2.8609216628467601E-2</v>
      </c>
      <c r="AD87" s="4"/>
      <c r="AE87" s="4">
        <v>2100.8803987077999</v>
      </c>
      <c r="AF87" s="4">
        <v>7.2795110464076602</v>
      </c>
      <c r="AG87" s="4">
        <v>7.4385000000000003</v>
      </c>
      <c r="AH87" s="4">
        <v>2.20952668186871E-2</v>
      </c>
      <c r="AI87" s="4"/>
      <c r="AJ87" s="4">
        <v>1805.69876533249</v>
      </c>
      <c r="AK87" s="4">
        <v>9.8917903202676207</v>
      </c>
      <c r="AL87" s="4" t="s">
        <v>368</v>
      </c>
      <c r="AM87" s="4" t="s">
        <v>368</v>
      </c>
      <c r="AN87" s="4" t="s">
        <v>368</v>
      </c>
      <c r="AO87" s="4" t="s">
        <v>368</v>
      </c>
      <c r="AP87" s="4" t="s">
        <v>368</v>
      </c>
      <c r="AQ87" s="4">
        <v>8.1226000000000003</v>
      </c>
      <c r="AR87" s="4">
        <v>0.17579040140476401</v>
      </c>
      <c r="AS87" s="4"/>
      <c r="AT87" s="4">
        <v>15146.263526106</v>
      </c>
      <c r="AU87" s="4">
        <v>73.569778882467901</v>
      </c>
      <c r="AV87" s="4">
        <v>8.8436500000000002</v>
      </c>
      <c r="AW87" s="4">
        <v>2.8288007627850099E-2</v>
      </c>
      <c r="AX87" s="4"/>
      <c r="AY87" s="4">
        <v>1140.0803153987699</v>
      </c>
      <c r="AZ87" s="4">
        <v>9.9099593952272897</v>
      </c>
      <c r="BA87" s="4">
        <v>9.6036999999999999</v>
      </c>
      <c r="BB87" s="4">
        <v>4.0254841560834899E-2</v>
      </c>
      <c r="BC87" s="4"/>
      <c r="BD87" s="4">
        <v>1096.8900044735999</v>
      </c>
      <c r="BE87" s="4">
        <v>5.9564881658867099</v>
      </c>
    </row>
    <row r="88" spans="1:57" x14ac:dyDescent="0.2">
      <c r="A88" s="1"/>
      <c r="B88" s="1"/>
      <c r="C88" s="1" t="s">
        <v>184</v>
      </c>
      <c r="D88" s="1" t="s">
        <v>97</v>
      </c>
      <c r="E88" s="1" t="s">
        <v>89</v>
      </c>
      <c r="F88" s="1" t="s">
        <v>368</v>
      </c>
      <c r="G88" s="2">
        <v>45318.709574178203</v>
      </c>
      <c r="H88" s="4">
        <v>5.61466666666667</v>
      </c>
      <c r="I88" s="4"/>
      <c r="J88" s="4"/>
      <c r="K88" s="4">
        <v>26952.251750905602</v>
      </c>
      <c r="L88" s="4">
        <v>1.1632238913534501</v>
      </c>
      <c r="M88" s="4">
        <v>6.1832166666666701</v>
      </c>
      <c r="N88" s="4">
        <v>0.13886671430716399</v>
      </c>
      <c r="O88" s="4"/>
      <c r="P88" s="4">
        <v>1354.4099844667701</v>
      </c>
      <c r="Q88" s="4">
        <v>8.9952846675583409</v>
      </c>
      <c r="R88" s="4">
        <v>6.3818999999999999</v>
      </c>
      <c r="S88" s="4">
        <v>9.4118386005468097E-2</v>
      </c>
      <c r="T88" s="4"/>
      <c r="U88" s="4">
        <v>2522.0858343803102</v>
      </c>
      <c r="V88" s="4">
        <v>10.4939099682995</v>
      </c>
      <c r="W88" s="4">
        <v>6.7612166666666704</v>
      </c>
      <c r="X88" s="4">
        <v>0.59546125590313803</v>
      </c>
      <c r="Y88" s="4"/>
      <c r="Z88" s="4">
        <v>42776.660950388301</v>
      </c>
      <c r="AA88" s="4">
        <v>248.830582852986</v>
      </c>
      <c r="AB88" s="4">
        <v>7.0244999999999997</v>
      </c>
      <c r="AC88" s="4">
        <v>0.386934331479031</v>
      </c>
      <c r="AD88" s="4"/>
      <c r="AE88" s="4">
        <v>34674.075929015198</v>
      </c>
      <c r="AF88" s="4">
        <v>133.03901667329799</v>
      </c>
      <c r="AG88" s="4">
        <v>7.4389833333333302</v>
      </c>
      <c r="AH88" s="4">
        <v>0.18683906715236501</v>
      </c>
      <c r="AI88" s="4"/>
      <c r="AJ88" s="4">
        <v>17986.656038614299</v>
      </c>
      <c r="AK88" s="4">
        <v>87.091449687050897</v>
      </c>
      <c r="AL88" s="4" t="s">
        <v>368</v>
      </c>
      <c r="AM88" s="4" t="s">
        <v>368</v>
      </c>
      <c r="AN88" s="4" t="s">
        <v>368</v>
      </c>
      <c r="AO88" s="4" t="s">
        <v>368</v>
      </c>
      <c r="AP88" s="4" t="s">
        <v>368</v>
      </c>
      <c r="AQ88" s="4">
        <v>8.1167999999999996</v>
      </c>
      <c r="AR88" s="4">
        <v>1.7459139209099801</v>
      </c>
      <c r="AS88" s="4"/>
      <c r="AT88" s="4">
        <v>155747.7071502</v>
      </c>
      <c r="AU88" s="4">
        <v>533.87942570355199</v>
      </c>
      <c r="AV88" s="4">
        <v>8.84411666666667</v>
      </c>
      <c r="AW88" s="4">
        <v>0.13596319119330399</v>
      </c>
      <c r="AX88" s="4"/>
      <c r="AY88" s="4">
        <v>9260.2546893343406</v>
      </c>
      <c r="AZ88" s="4">
        <v>41.9177542148119</v>
      </c>
      <c r="BA88" s="4">
        <v>9.6041666666666696</v>
      </c>
      <c r="BB88" s="4">
        <v>0.230935296285879</v>
      </c>
      <c r="BC88" s="4"/>
      <c r="BD88" s="4">
        <v>11702.898035894401</v>
      </c>
      <c r="BE88" s="4">
        <v>44.217457456540998</v>
      </c>
    </row>
    <row r="89" spans="1:57" x14ac:dyDescent="0.2">
      <c r="A89" s="1"/>
      <c r="B89" s="1"/>
      <c r="C89" s="1" t="s">
        <v>434</v>
      </c>
      <c r="D89" s="1" t="s">
        <v>218</v>
      </c>
      <c r="E89" s="1" t="s">
        <v>89</v>
      </c>
      <c r="F89" s="1" t="s">
        <v>368</v>
      </c>
      <c r="G89" s="2">
        <v>45318.723130937498</v>
      </c>
      <c r="H89" s="4">
        <v>5.6142000000000003</v>
      </c>
      <c r="I89" s="4"/>
      <c r="J89" s="4"/>
      <c r="K89" s="4">
        <v>28375.928397714801</v>
      </c>
      <c r="L89" s="4">
        <v>1.2596740962292501</v>
      </c>
      <c r="M89" s="4">
        <v>6.1890000000000001</v>
      </c>
      <c r="N89" s="4">
        <v>0.13740319402540199</v>
      </c>
      <c r="O89" s="4"/>
      <c r="P89" s="4">
        <v>1340.10925366165</v>
      </c>
      <c r="Q89" s="4">
        <v>13.527273072576801</v>
      </c>
      <c r="R89" s="4">
        <v>6.3814333333333302</v>
      </c>
      <c r="S89" s="4">
        <v>8.8695293498299202E-2</v>
      </c>
      <c r="T89" s="4"/>
      <c r="U89" s="4">
        <v>2368.74073341956</v>
      </c>
      <c r="V89" s="4">
        <v>9.8849486588894209</v>
      </c>
      <c r="W89" s="4">
        <v>6.7607499999999998</v>
      </c>
      <c r="X89" s="4">
        <v>0.60255429551002904</v>
      </c>
      <c r="Y89" s="4"/>
      <c r="Z89" s="4">
        <v>43289.3143375285</v>
      </c>
      <c r="AA89" s="4">
        <v>156.111639100421</v>
      </c>
      <c r="AB89" s="4">
        <v>7.02403333333333</v>
      </c>
      <c r="AC89" s="4">
        <v>0.39260745222473098</v>
      </c>
      <c r="AD89" s="4"/>
      <c r="AE89" s="4">
        <v>35189.785444363501</v>
      </c>
      <c r="AF89" s="4">
        <v>250.45837771708199</v>
      </c>
      <c r="AG89" s="4">
        <v>7.4385166666666702</v>
      </c>
      <c r="AH89" s="4">
        <v>0.194634951659311</v>
      </c>
      <c r="AI89" s="4"/>
      <c r="AJ89" s="4">
        <v>18752.359354058299</v>
      </c>
      <c r="AK89" s="4">
        <v>93.381409105681996</v>
      </c>
      <c r="AL89" s="4" t="s">
        <v>368</v>
      </c>
      <c r="AM89" s="4" t="s">
        <v>368</v>
      </c>
      <c r="AN89" s="4" t="s">
        <v>368</v>
      </c>
      <c r="AO89" s="4" t="s">
        <v>368</v>
      </c>
      <c r="AP89" s="4" t="s">
        <v>368</v>
      </c>
      <c r="AQ89" s="4">
        <v>8.1163166666666697</v>
      </c>
      <c r="AR89" s="4">
        <v>1.80396700030625</v>
      </c>
      <c r="AS89" s="4"/>
      <c r="AT89" s="4">
        <v>160946.24514325699</v>
      </c>
      <c r="AU89" s="4">
        <v>767.71066160411101</v>
      </c>
      <c r="AV89" s="4">
        <v>8.8436500000000002</v>
      </c>
      <c r="AW89" s="4">
        <v>0.13624953480459401</v>
      </c>
      <c r="AX89" s="4"/>
      <c r="AY89" s="4">
        <v>9281.8488949585299</v>
      </c>
      <c r="AZ89" s="4">
        <v>34.298301301879597</v>
      </c>
      <c r="BA89" s="4">
        <v>9.6036999999999999</v>
      </c>
      <c r="BB89" s="4">
        <v>0.245387085112311</v>
      </c>
      <c r="BC89" s="4"/>
      <c r="BD89" s="4">
        <v>12506.7339014137</v>
      </c>
      <c r="BE89" s="4">
        <v>59.672366395855903</v>
      </c>
    </row>
    <row r="90" spans="1:57" x14ac:dyDescent="0.2">
      <c r="A90" s="1"/>
      <c r="B90" s="1"/>
      <c r="C90" s="1" t="s">
        <v>431</v>
      </c>
      <c r="D90" s="1" t="s">
        <v>426</v>
      </c>
      <c r="E90" s="1" t="s">
        <v>89</v>
      </c>
      <c r="F90" s="1" t="s">
        <v>368</v>
      </c>
      <c r="G90" s="2">
        <v>45318.7366819444</v>
      </c>
      <c r="H90" s="4">
        <v>5.61466666666667</v>
      </c>
      <c r="I90" s="4"/>
      <c r="J90" s="4"/>
      <c r="K90" s="4">
        <v>29356.293101445899</v>
      </c>
      <c r="L90" s="4">
        <v>187.046354574497</v>
      </c>
      <c r="M90" s="4">
        <v>6.1894666666666698</v>
      </c>
      <c r="N90" s="4">
        <v>0.13448997882900601</v>
      </c>
      <c r="O90" s="4"/>
      <c r="P90" s="4">
        <v>1311.6428860819201</v>
      </c>
      <c r="Q90" s="4">
        <v>10.458353912173299</v>
      </c>
      <c r="R90" s="4">
        <v>6.3881833333333304</v>
      </c>
      <c r="S90" s="4">
        <v>9.5722507350038899E-2</v>
      </c>
      <c r="T90" s="4"/>
      <c r="U90" s="4">
        <v>2567.4444833820298</v>
      </c>
      <c r="V90" s="4">
        <v>13.291577962364901</v>
      </c>
      <c r="W90" s="4">
        <v>6.7612166666666704</v>
      </c>
      <c r="X90" s="4">
        <v>0.62139523014503095</v>
      </c>
      <c r="Y90" s="4"/>
      <c r="Z90" s="4">
        <v>44651.053379297897</v>
      </c>
      <c r="AA90" s="4">
        <v>132.609395950844</v>
      </c>
      <c r="AB90" s="4">
        <v>7.0244999999999997</v>
      </c>
      <c r="AC90" s="4">
        <v>0.39771374807078402</v>
      </c>
      <c r="AD90" s="4"/>
      <c r="AE90" s="4">
        <v>35653.968294338898</v>
      </c>
      <c r="AF90" s="4">
        <v>157.33806664606399</v>
      </c>
      <c r="AG90" s="4">
        <v>7.4389833333333302</v>
      </c>
      <c r="AH90" s="4">
        <v>0.195468346177924</v>
      </c>
      <c r="AI90" s="4"/>
      <c r="AJ90" s="4">
        <v>18834.2144591982</v>
      </c>
      <c r="AK90" s="4">
        <v>85.198911133988105</v>
      </c>
      <c r="AL90" s="4" t="s">
        <v>368</v>
      </c>
      <c r="AM90" s="4" t="s">
        <v>368</v>
      </c>
      <c r="AN90" s="4" t="s">
        <v>368</v>
      </c>
      <c r="AO90" s="4" t="s">
        <v>368</v>
      </c>
      <c r="AP90" s="4" t="s">
        <v>368</v>
      </c>
      <c r="AQ90" s="4">
        <v>8.1167999999999996</v>
      </c>
      <c r="AR90" s="4">
        <v>1.86555291102752</v>
      </c>
      <c r="AS90" s="4"/>
      <c r="AT90" s="4">
        <v>166461.14116688</v>
      </c>
      <c r="AU90" s="4">
        <v>814.18889138191503</v>
      </c>
      <c r="AV90" s="4">
        <v>8.84411666666667</v>
      </c>
      <c r="AW90" s="4">
        <v>0.13951916119692301</v>
      </c>
      <c r="AX90" s="4"/>
      <c r="AY90" s="4">
        <v>9528.4232267978896</v>
      </c>
      <c r="AZ90" s="4">
        <v>41.478185401818202</v>
      </c>
      <c r="BA90" s="4">
        <v>9.6041666666666696</v>
      </c>
      <c r="BB90" s="4">
        <v>0.237184254106276</v>
      </c>
      <c r="BC90" s="4"/>
      <c r="BD90" s="4">
        <v>12050.4769050905</v>
      </c>
      <c r="BE90" s="4">
        <v>46.825556532062997</v>
      </c>
    </row>
    <row r="91" spans="1:57" x14ac:dyDescent="0.2">
      <c r="A91" s="1"/>
      <c r="B91" s="1"/>
      <c r="C91" s="1" t="s">
        <v>39</v>
      </c>
      <c r="D91" s="1" t="s">
        <v>28</v>
      </c>
      <c r="E91" s="1" t="s">
        <v>89</v>
      </c>
      <c r="F91" s="1" t="s">
        <v>368</v>
      </c>
      <c r="G91" s="2">
        <v>45318.750222419003</v>
      </c>
      <c r="H91" s="4">
        <v>5.6079833333333298</v>
      </c>
      <c r="I91" s="4"/>
      <c r="J91" s="4"/>
      <c r="K91" s="4">
        <v>24032.0600007703</v>
      </c>
      <c r="L91" s="4">
        <v>0.99207836501105096</v>
      </c>
      <c r="M91" s="4">
        <v>6.1827500000000004</v>
      </c>
      <c r="N91" s="4">
        <v>6.1955571300650103E-2</v>
      </c>
      <c r="O91" s="4"/>
      <c r="P91" s="4">
        <v>602.87577906058198</v>
      </c>
      <c r="Q91" s="4">
        <v>6.9576106296977898</v>
      </c>
      <c r="R91" s="4">
        <v>6.3814333333333302</v>
      </c>
      <c r="S91" s="4">
        <v>6.7018025071256898E-2</v>
      </c>
      <c r="T91" s="4"/>
      <c r="U91" s="4">
        <v>1755.7873473019599</v>
      </c>
      <c r="V91" s="4">
        <v>7.8498886099074001</v>
      </c>
      <c r="W91" s="4">
        <v>6.7545000000000002</v>
      </c>
      <c r="X91" s="4">
        <v>0.51972013079667201</v>
      </c>
      <c r="Y91" s="4"/>
      <c r="Z91" s="4">
        <v>37302.428959083198</v>
      </c>
      <c r="AA91" s="4">
        <v>144.41651151945501</v>
      </c>
      <c r="AB91" s="4">
        <v>7.02403333333333</v>
      </c>
      <c r="AC91" s="4">
        <v>0.33685130926263401</v>
      </c>
      <c r="AD91" s="4"/>
      <c r="AE91" s="4">
        <v>30121.327579004101</v>
      </c>
      <c r="AF91" s="4">
        <v>121.35172040235599</v>
      </c>
      <c r="AG91" s="4">
        <v>7.4385000000000003</v>
      </c>
      <c r="AH91" s="4">
        <v>0.103766132409169</v>
      </c>
      <c r="AI91" s="4"/>
      <c r="AJ91" s="4">
        <v>9827.3225467124103</v>
      </c>
      <c r="AK91" s="4">
        <v>83.464479679415604</v>
      </c>
      <c r="AL91" s="4">
        <v>7.8444500000000001</v>
      </c>
      <c r="AM91" s="4">
        <v>4.9250597424332796E-3</v>
      </c>
      <c r="AN91" s="4"/>
      <c r="AO91" s="4">
        <v>29.803961195586599</v>
      </c>
      <c r="AP91" s="4">
        <v>0.117807647934818</v>
      </c>
      <c r="AQ91" s="4">
        <v>8.1163166666666697</v>
      </c>
      <c r="AR91" s="4">
        <v>1.53074273477967</v>
      </c>
      <c r="AS91" s="4"/>
      <c r="AT91" s="4">
        <v>136479.55466385101</v>
      </c>
      <c r="AU91" s="4">
        <v>535.76870704351495</v>
      </c>
      <c r="AV91" s="4">
        <v>8.8436500000000002</v>
      </c>
      <c r="AW91" s="4">
        <v>7.9216683900868196E-2</v>
      </c>
      <c r="AX91" s="4"/>
      <c r="AY91" s="4">
        <v>4980.7956805992499</v>
      </c>
      <c r="AZ91" s="4">
        <v>16.9412790786606</v>
      </c>
      <c r="BA91" s="4">
        <v>9.6036999999999999</v>
      </c>
      <c r="BB91" s="4">
        <v>0.231243326878105</v>
      </c>
      <c r="BC91" s="4"/>
      <c r="BD91" s="4">
        <v>11720.0312808291</v>
      </c>
      <c r="BE91" s="4">
        <v>58.770045554406401</v>
      </c>
    </row>
    <row r="92" spans="1:57" x14ac:dyDescent="0.2">
      <c r="A92" s="1"/>
      <c r="B92" s="1"/>
      <c r="C92" s="1" t="s">
        <v>197</v>
      </c>
      <c r="D92" s="1" t="s">
        <v>128</v>
      </c>
      <c r="E92" s="1" t="s">
        <v>89</v>
      </c>
      <c r="F92" s="1" t="s">
        <v>368</v>
      </c>
      <c r="G92" s="2">
        <v>45318.763379525502</v>
      </c>
      <c r="H92" s="4">
        <v>5.61466666666667</v>
      </c>
      <c r="I92" s="4"/>
      <c r="J92" s="4"/>
      <c r="K92" s="4">
        <v>26485.373497459001</v>
      </c>
      <c r="L92" s="4">
        <v>234.57254299515699</v>
      </c>
      <c r="M92" s="4">
        <v>6.1832166666666701</v>
      </c>
      <c r="N92" s="4">
        <v>9.6533281289269607E-2</v>
      </c>
      <c r="O92" s="4"/>
      <c r="P92" s="4">
        <v>940.75051066952096</v>
      </c>
      <c r="Q92" s="4">
        <v>7.8675239257643304</v>
      </c>
      <c r="R92" s="4">
        <v>6.3818999999999999</v>
      </c>
      <c r="S92" s="4">
        <v>8.13334001693789E-2</v>
      </c>
      <c r="T92" s="4"/>
      <c r="U92" s="4">
        <v>2160.5734793494398</v>
      </c>
      <c r="V92" s="4">
        <v>9.1432154757810107</v>
      </c>
      <c r="W92" s="4">
        <v>6.7549666666666699</v>
      </c>
      <c r="X92" s="4">
        <v>0.60063119168472401</v>
      </c>
      <c r="Y92" s="4"/>
      <c r="Z92" s="4">
        <v>43150.320937730299</v>
      </c>
      <c r="AA92" s="4">
        <v>221.06416422394301</v>
      </c>
      <c r="AB92" s="4">
        <v>7.0244999999999997</v>
      </c>
      <c r="AC92" s="4">
        <v>0.40383132653126802</v>
      </c>
      <c r="AD92" s="4"/>
      <c r="AE92" s="4">
        <v>36210.080805315003</v>
      </c>
      <c r="AF92" s="4">
        <v>216.79734940953699</v>
      </c>
      <c r="AG92" s="4">
        <v>7.4326999999999996</v>
      </c>
      <c r="AH92" s="4">
        <v>0.121590129040894</v>
      </c>
      <c r="AI92" s="4"/>
      <c r="AJ92" s="4">
        <v>11577.9761516002</v>
      </c>
      <c r="AK92" s="4">
        <v>59.899066452748002</v>
      </c>
      <c r="AL92" s="4">
        <v>7.84493333333333</v>
      </c>
      <c r="AM92" s="4">
        <v>6.8704591014083103E-3</v>
      </c>
      <c r="AN92" s="4"/>
      <c r="AO92" s="4">
        <v>77.305480777792496</v>
      </c>
      <c r="AP92" s="4">
        <v>0.29799028151759999</v>
      </c>
      <c r="AQ92" s="4">
        <v>8.1167999999999996</v>
      </c>
      <c r="AR92" s="4">
        <v>1.8289238939139101</v>
      </c>
      <c r="AS92" s="4"/>
      <c r="AT92" s="4">
        <v>163181.085412841</v>
      </c>
      <c r="AU92" s="4">
        <v>787.22750346422299</v>
      </c>
      <c r="AV92" s="4">
        <v>8.8378666666666703</v>
      </c>
      <c r="AW92" s="4">
        <v>8.3903920828917303E-2</v>
      </c>
      <c r="AX92" s="4"/>
      <c r="AY92" s="4">
        <v>5334.2771414836197</v>
      </c>
      <c r="AZ92" s="4">
        <v>22.6049720636865</v>
      </c>
      <c r="BA92" s="4">
        <v>9.6041666666666696</v>
      </c>
      <c r="BB92" s="4">
        <v>0.26941966347864799</v>
      </c>
      <c r="BC92" s="4"/>
      <c r="BD92" s="4">
        <v>13843.471426697401</v>
      </c>
      <c r="BE92" s="4">
        <v>71.943585290526798</v>
      </c>
    </row>
    <row r="93" spans="1:57" x14ac:dyDescent="0.2">
      <c r="A93" s="1"/>
      <c r="B93" s="1"/>
      <c r="C93" s="1" t="s">
        <v>424</v>
      </c>
      <c r="D93" s="1" t="s">
        <v>378</v>
      </c>
      <c r="E93" s="1" t="s">
        <v>89</v>
      </c>
      <c r="F93" s="1" t="s">
        <v>368</v>
      </c>
      <c r="G93" s="2">
        <v>45318.777279456001</v>
      </c>
      <c r="H93" s="4">
        <v>5.6204166666666699</v>
      </c>
      <c r="I93" s="4"/>
      <c r="J93" s="4"/>
      <c r="K93" s="4">
        <v>30841.889020966399</v>
      </c>
      <c r="L93" s="4">
        <v>1.44263207205538</v>
      </c>
      <c r="M93" s="4">
        <v>6.1890000000000001</v>
      </c>
      <c r="N93" s="4">
        <v>8.6966814023385394E-2</v>
      </c>
      <c r="O93" s="4"/>
      <c r="P93" s="4">
        <v>847.27215247372999</v>
      </c>
      <c r="Q93" s="4">
        <v>4.0508367036583497</v>
      </c>
      <c r="R93" s="4">
        <v>6.3877166666666696</v>
      </c>
      <c r="S93" s="4">
        <v>8.33281060564868E-2</v>
      </c>
      <c r="T93" s="4"/>
      <c r="U93" s="4">
        <v>2216.9764219954</v>
      </c>
      <c r="V93" s="4">
        <v>11.309603184718</v>
      </c>
      <c r="W93" s="4">
        <v>6.7607333333333299</v>
      </c>
      <c r="X93" s="4">
        <v>0.69215319288349597</v>
      </c>
      <c r="Y93" s="4"/>
      <c r="Z93" s="4">
        <v>49765.124535727198</v>
      </c>
      <c r="AA93" s="4">
        <v>190.258646716454</v>
      </c>
      <c r="AB93" s="4">
        <v>7.02403333333333</v>
      </c>
      <c r="AC93" s="4">
        <v>0.46640836258784102</v>
      </c>
      <c r="AD93" s="4"/>
      <c r="AE93" s="4">
        <v>41898.585313372903</v>
      </c>
      <c r="AF93" s="4">
        <v>214.28606613602</v>
      </c>
      <c r="AG93" s="4">
        <v>7.4385000000000003</v>
      </c>
      <c r="AH93" s="4">
        <v>0.127472504081628</v>
      </c>
      <c r="AI93" s="4"/>
      <c r="AJ93" s="4">
        <v>12155.736643993499</v>
      </c>
      <c r="AK93" s="4">
        <v>56.672008426215399</v>
      </c>
      <c r="AL93" s="4">
        <v>7.8507166666666697</v>
      </c>
      <c r="AM93" s="4">
        <v>7.7984071786049297E-3</v>
      </c>
      <c r="AN93" s="4"/>
      <c r="AO93" s="4">
        <v>99.963524514092299</v>
      </c>
      <c r="AP93" s="4">
        <v>0.223006015285134</v>
      </c>
      <c r="AQ93" s="4">
        <v>8.1163166666666697</v>
      </c>
      <c r="AR93" s="4">
        <v>2.0791071501599401</v>
      </c>
      <c r="AS93" s="4"/>
      <c r="AT93" s="4">
        <v>185584.49926008601</v>
      </c>
      <c r="AU93" s="4">
        <v>652.84466091146999</v>
      </c>
      <c r="AV93" s="4">
        <v>8.8436500000000002</v>
      </c>
      <c r="AW93" s="4">
        <v>9.1755466744648406E-2</v>
      </c>
      <c r="AX93" s="4"/>
      <c r="AY93" s="4">
        <v>5926.3905684548599</v>
      </c>
      <c r="AZ93" s="4">
        <v>32.056365598271398</v>
      </c>
      <c r="BA93" s="4">
        <v>9.6036999999999999</v>
      </c>
      <c r="BB93" s="4">
        <v>0.29405664324345199</v>
      </c>
      <c r="BC93" s="4"/>
      <c r="BD93" s="4">
        <v>15213.826902471001</v>
      </c>
      <c r="BE93" s="4">
        <v>72.056157801554207</v>
      </c>
    </row>
    <row r="94" spans="1:57" x14ac:dyDescent="0.2">
      <c r="A94" s="1"/>
      <c r="B94" s="1"/>
      <c r="C94" s="1" t="s">
        <v>156</v>
      </c>
      <c r="D94" s="1" t="s">
        <v>300</v>
      </c>
      <c r="E94" s="1" t="s">
        <v>44</v>
      </c>
      <c r="F94" s="1" t="s">
        <v>368</v>
      </c>
      <c r="G94" s="2">
        <v>45318.791184062502</v>
      </c>
      <c r="H94" s="4">
        <v>5.6271000000000004</v>
      </c>
      <c r="I94" s="4"/>
      <c r="J94" s="4"/>
      <c r="K94" s="4">
        <v>2938.2025837886099</v>
      </c>
      <c r="L94" s="4">
        <v>51.358067583106603</v>
      </c>
      <c r="M94" s="4">
        <v>6.1957166666666703</v>
      </c>
      <c r="N94" s="4">
        <v>1.34941800400823E-2</v>
      </c>
      <c r="O94" s="4"/>
      <c r="P94" s="4">
        <v>129.33720259183301</v>
      </c>
      <c r="Q94" s="4">
        <v>1.1323682535328801</v>
      </c>
      <c r="R94" s="4">
        <v>6.39445</v>
      </c>
      <c r="S94" s="4">
        <v>1.12928670481185E-2</v>
      </c>
      <c r="T94" s="4"/>
      <c r="U94" s="4">
        <v>180.08492809813399</v>
      </c>
      <c r="V94" s="4">
        <v>1.04665768100961</v>
      </c>
      <c r="W94" s="4">
        <v>6.7678333333333303</v>
      </c>
      <c r="X94" s="4">
        <v>6.7849677551438295E-2</v>
      </c>
      <c r="Y94" s="4"/>
      <c r="Z94" s="4">
        <v>4643.2403399083196</v>
      </c>
      <c r="AA94" s="4">
        <v>24.545416012434799</v>
      </c>
      <c r="AB94" s="4">
        <v>7.0307833333333303</v>
      </c>
      <c r="AC94" s="4">
        <v>5.4090601330275802E-2</v>
      </c>
      <c r="AD94" s="4"/>
      <c r="AE94" s="4">
        <v>4417.24085427098</v>
      </c>
      <c r="AF94" s="4">
        <v>19.191535428355699</v>
      </c>
      <c r="AG94" s="4">
        <v>7.4389833333333302</v>
      </c>
      <c r="AH94" s="4">
        <v>2.1622334001377599E-2</v>
      </c>
      <c r="AI94" s="4"/>
      <c r="AJ94" s="4">
        <v>1759.2478172875899</v>
      </c>
      <c r="AK94" s="4">
        <v>11.715828104736801</v>
      </c>
      <c r="AL94" s="4" t="s">
        <v>368</v>
      </c>
      <c r="AM94" s="4" t="s">
        <v>368</v>
      </c>
      <c r="AN94" s="4" t="s">
        <v>368</v>
      </c>
      <c r="AO94" s="4" t="s">
        <v>368</v>
      </c>
      <c r="AP94" s="4" t="s">
        <v>368</v>
      </c>
      <c r="AQ94" s="4">
        <v>8.1230833333333301</v>
      </c>
      <c r="AR94" s="4">
        <v>0.30821788892338398</v>
      </c>
      <c r="AS94" s="4"/>
      <c r="AT94" s="4">
        <v>27004.8820929416</v>
      </c>
      <c r="AU94" s="4">
        <v>136.72330708857999</v>
      </c>
      <c r="AV94" s="4">
        <v>8.84411666666667</v>
      </c>
      <c r="AW94" s="4">
        <v>2.87201060741765E-2</v>
      </c>
      <c r="AX94" s="4"/>
      <c r="AY94" s="4">
        <v>1172.6664194079999</v>
      </c>
      <c r="AZ94" s="4">
        <v>5.3121803854162302</v>
      </c>
      <c r="BA94" s="4">
        <v>9.6041666666666696</v>
      </c>
      <c r="BB94" s="4">
        <v>6.0719295089477703E-2</v>
      </c>
      <c r="BC94" s="4"/>
      <c r="BD94" s="4">
        <v>2235.1616684278201</v>
      </c>
      <c r="BE94" s="4">
        <v>11.147816128161701</v>
      </c>
    </row>
    <row r="95" spans="1:57" x14ac:dyDescent="0.2">
      <c r="A95" s="1"/>
      <c r="B95" s="1"/>
      <c r="C95" s="1" t="s">
        <v>259</v>
      </c>
      <c r="D95" s="1" t="s">
        <v>125</v>
      </c>
      <c r="E95" s="1" t="s">
        <v>89</v>
      </c>
      <c r="F95" s="1" t="s">
        <v>368</v>
      </c>
      <c r="G95" s="2">
        <v>45318.805089664398</v>
      </c>
      <c r="H95" s="4">
        <v>5.6204166666666699</v>
      </c>
      <c r="I95" s="4"/>
      <c r="J95" s="4"/>
      <c r="K95" s="4">
        <v>50776.793985972799</v>
      </c>
      <c r="L95" s="4">
        <v>50341.086511766604</v>
      </c>
      <c r="M95" s="4">
        <v>6.1890000000000001</v>
      </c>
      <c r="N95" s="4">
        <v>0.43524769159548299</v>
      </c>
      <c r="O95" s="4"/>
      <c r="P95" s="4">
        <v>4250.4850336312302</v>
      </c>
      <c r="Q95" s="4">
        <v>40.183160865542902</v>
      </c>
      <c r="R95" s="4">
        <v>6.3877166666666696</v>
      </c>
      <c r="S95" s="4">
        <v>5.0861423697479501E-2</v>
      </c>
      <c r="T95" s="4"/>
      <c r="U95" s="4">
        <v>1298.93811126745</v>
      </c>
      <c r="V95" s="4">
        <v>4.1529116282247598</v>
      </c>
      <c r="W95" s="4">
        <v>6.7607333333333299</v>
      </c>
      <c r="X95" s="4">
        <v>0.450730970894623</v>
      </c>
      <c r="Y95" s="4"/>
      <c r="Z95" s="4">
        <v>32316.199012562101</v>
      </c>
      <c r="AA95" s="4">
        <v>127.52535783709401</v>
      </c>
      <c r="AB95" s="4">
        <v>7.02403333333333</v>
      </c>
      <c r="AC95" s="4">
        <v>0.18862058508437199</v>
      </c>
      <c r="AD95" s="4"/>
      <c r="AE95" s="4">
        <v>16646.557985275798</v>
      </c>
      <c r="AF95" s="4">
        <v>89.429146340998201</v>
      </c>
      <c r="AG95" s="4">
        <v>7.4385000000000003</v>
      </c>
      <c r="AH95" s="4">
        <v>0.123191915264972</v>
      </c>
      <c r="AI95" s="4"/>
      <c r="AJ95" s="4">
        <v>11735.3018561197</v>
      </c>
      <c r="AK95" s="4">
        <v>86.069728805060294</v>
      </c>
      <c r="AL95" s="4" t="s">
        <v>368</v>
      </c>
      <c r="AM95" s="4" t="s">
        <v>368</v>
      </c>
      <c r="AN95" s="4" t="s">
        <v>368</v>
      </c>
      <c r="AO95" s="4" t="s">
        <v>368</v>
      </c>
      <c r="AP95" s="4" t="s">
        <v>368</v>
      </c>
      <c r="AQ95" s="4">
        <v>8.1163166666666697</v>
      </c>
      <c r="AR95" s="4">
        <v>0.26450654815407498</v>
      </c>
      <c r="AS95" s="4"/>
      <c r="AT95" s="4">
        <v>23090.618317791999</v>
      </c>
      <c r="AU95" s="4">
        <v>109.501322319115</v>
      </c>
      <c r="AV95" s="4">
        <v>8.8374000000000006</v>
      </c>
      <c r="AW95" s="4">
        <v>3.6811117386617999E-2</v>
      </c>
      <c r="AX95" s="4"/>
      <c r="AY95" s="4">
        <v>1782.83879657949</v>
      </c>
      <c r="AZ95" s="4">
        <v>10.9578202367933</v>
      </c>
      <c r="BA95" s="4">
        <v>9.6036999999999999</v>
      </c>
      <c r="BB95" s="4">
        <v>5.3009422955528601E-2</v>
      </c>
      <c r="BC95" s="4"/>
      <c r="BD95" s="4">
        <v>1806.3239782104199</v>
      </c>
      <c r="BE95" s="4">
        <v>10.5377122903889</v>
      </c>
    </row>
    <row r="96" spans="1:57" x14ac:dyDescent="0.2">
      <c r="A96" s="1"/>
      <c r="B96" s="1"/>
      <c r="C96" s="1" t="s">
        <v>371</v>
      </c>
      <c r="D96" s="1" t="s">
        <v>290</v>
      </c>
      <c r="E96" s="1" t="s">
        <v>89</v>
      </c>
      <c r="F96" s="1" t="s">
        <v>368</v>
      </c>
      <c r="G96" s="2">
        <v>45318.818998090297</v>
      </c>
      <c r="H96" s="4">
        <v>5.6271000000000004</v>
      </c>
      <c r="I96" s="4"/>
      <c r="J96" s="4"/>
      <c r="K96" s="4">
        <v>76256.778559010694</v>
      </c>
      <c r="L96" s="4">
        <v>1080.89474675885</v>
      </c>
      <c r="M96" s="4">
        <v>6.1957166666666703</v>
      </c>
      <c r="N96" s="4">
        <v>0.64844690685047102</v>
      </c>
      <c r="O96" s="4"/>
      <c r="P96" s="4">
        <v>6333.7527704832</v>
      </c>
      <c r="Q96" s="4">
        <v>52.250741234240699</v>
      </c>
      <c r="R96" s="4">
        <v>6.3881833333333304</v>
      </c>
      <c r="S96" s="4">
        <v>7.06749923463066E-2</v>
      </c>
      <c r="T96" s="4"/>
      <c r="U96" s="4">
        <v>1859.19292544051</v>
      </c>
      <c r="V96" s="4">
        <v>9.3025686480336507</v>
      </c>
      <c r="W96" s="4">
        <v>6.7612166666666704</v>
      </c>
      <c r="X96" s="4">
        <v>0.64682157458284495</v>
      </c>
      <c r="Y96" s="4"/>
      <c r="Z96" s="4">
        <v>46488.756581458802</v>
      </c>
      <c r="AA96" s="4">
        <v>228.10808343096099</v>
      </c>
      <c r="AB96" s="4">
        <v>7.0244999999999997</v>
      </c>
      <c r="AC96" s="4">
        <v>0.265360827824699</v>
      </c>
      <c r="AD96" s="4"/>
      <c r="AE96" s="4">
        <v>23622.5550009088</v>
      </c>
      <c r="AF96" s="4">
        <v>92.116661871736895</v>
      </c>
      <c r="AG96" s="4">
        <v>7.4389833333333302</v>
      </c>
      <c r="AH96" s="4">
        <v>0.177164546108142</v>
      </c>
      <c r="AI96" s="4"/>
      <c r="AJ96" s="4">
        <v>17036.4350813524</v>
      </c>
      <c r="AK96" s="4">
        <v>111.509373716079</v>
      </c>
      <c r="AL96" s="4" t="s">
        <v>368</v>
      </c>
      <c r="AM96" s="4" t="s">
        <v>368</v>
      </c>
      <c r="AN96" s="4" t="s">
        <v>368</v>
      </c>
      <c r="AO96" s="4" t="s">
        <v>368</v>
      </c>
      <c r="AP96" s="4" t="s">
        <v>368</v>
      </c>
      <c r="AQ96" s="4">
        <v>8.1167999999999996</v>
      </c>
      <c r="AR96" s="4">
        <v>0.26528760113951699</v>
      </c>
      <c r="AS96" s="4"/>
      <c r="AT96" s="4">
        <v>23160.560061824101</v>
      </c>
      <c r="AU96" s="4">
        <v>133.819869566671</v>
      </c>
      <c r="AV96" s="4">
        <v>8.8378666666666703</v>
      </c>
      <c r="AW96" s="4">
        <v>4.2222277230941803E-2</v>
      </c>
      <c r="AX96" s="4"/>
      <c r="AY96" s="4">
        <v>2190.9138984383899</v>
      </c>
      <c r="AZ96" s="4">
        <v>6.5155609941365196</v>
      </c>
      <c r="BA96" s="4">
        <v>9.6041666666666696</v>
      </c>
      <c r="BB96" s="4">
        <v>4.9257355238783697E-2</v>
      </c>
      <c r="BC96" s="4"/>
      <c r="BD96" s="4">
        <v>1597.6268655691999</v>
      </c>
      <c r="BE96" s="4">
        <v>8.9186168007190894</v>
      </c>
    </row>
    <row r="97" spans="1:57" x14ac:dyDescent="0.2">
      <c r="A97" s="1"/>
      <c r="B97" s="1"/>
      <c r="C97" s="1" t="s">
        <v>258</v>
      </c>
      <c r="D97" s="1" t="s">
        <v>234</v>
      </c>
      <c r="E97" s="1" t="s">
        <v>89</v>
      </c>
      <c r="F97" s="1" t="s">
        <v>368</v>
      </c>
      <c r="G97" s="2">
        <v>45318.832892731501</v>
      </c>
      <c r="H97" s="4">
        <v>5.6079833333333298</v>
      </c>
      <c r="I97" s="4"/>
      <c r="J97" s="4"/>
      <c r="K97" s="4">
        <v>45080.4818811078</v>
      </c>
      <c r="L97" s="4">
        <v>273.01566752093601</v>
      </c>
      <c r="M97" s="4">
        <v>6.1827500000000004</v>
      </c>
      <c r="N97" s="4">
        <v>4.3204917030724897E-2</v>
      </c>
      <c r="O97" s="4"/>
      <c r="P97" s="4">
        <v>419.65449919479198</v>
      </c>
      <c r="Q97" s="4">
        <v>4.5176276306103498</v>
      </c>
      <c r="R97" s="4">
        <v>6.3814333333333302</v>
      </c>
      <c r="S97" s="4">
        <v>8.8540295728540101E-3</v>
      </c>
      <c r="T97" s="4"/>
      <c r="U97" s="4">
        <v>111.123578392791</v>
      </c>
      <c r="V97" s="4">
        <v>0.55640298795584997</v>
      </c>
      <c r="W97" s="4">
        <v>6.7607333333333299</v>
      </c>
      <c r="X97" s="4">
        <v>4.9636822033753997E-2</v>
      </c>
      <c r="Y97" s="4"/>
      <c r="Z97" s="4">
        <v>3326.8960660705702</v>
      </c>
      <c r="AA97" s="4">
        <v>17.1616340656111</v>
      </c>
      <c r="AB97" s="4">
        <v>7.02403333333333</v>
      </c>
      <c r="AC97" s="4">
        <v>2.1788334867254001E-2</v>
      </c>
      <c r="AD97" s="4"/>
      <c r="AE97" s="4">
        <v>1480.8347862483499</v>
      </c>
      <c r="AF97" s="4">
        <v>11.500493469511699</v>
      </c>
      <c r="AG97" s="4">
        <v>7.4385000000000003</v>
      </c>
      <c r="AH97" s="4">
        <v>1.7753155246328901E-2</v>
      </c>
      <c r="AI97" s="4"/>
      <c r="AJ97" s="4">
        <v>1379.221279164</v>
      </c>
      <c r="AK97" s="4">
        <v>4.4494519171577398</v>
      </c>
      <c r="AL97" s="4">
        <v>7.8884999999999996</v>
      </c>
      <c r="AM97" s="4">
        <v>4.00485968848374E-3</v>
      </c>
      <c r="AN97" s="4"/>
      <c r="AO97" s="4">
        <v>7.3351037445073199</v>
      </c>
      <c r="AP97" s="4">
        <v>0.47098333385887198</v>
      </c>
      <c r="AQ97" s="4">
        <v>8.1163166666666697</v>
      </c>
      <c r="AR97" s="4">
        <v>4.8227565955723702E-2</v>
      </c>
      <c r="AS97" s="4"/>
      <c r="AT97" s="4">
        <v>3723.26489312592</v>
      </c>
      <c r="AU97" s="4">
        <v>22.010759439298798</v>
      </c>
      <c r="AV97" s="4">
        <v>8.8436500000000002</v>
      </c>
      <c r="AW97" s="4">
        <v>1.7795283773368201E-2</v>
      </c>
      <c r="AX97" s="4"/>
      <c r="AY97" s="4">
        <v>348.78612360244102</v>
      </c>
      <c r="AZ97" s="4">
        <v>4.7090437190067496</v>
      </c>
      <c r="BA97" s="4">
        <v>9.6036999999999999</v>
      </c>
      <c r="BB97" s="4">
        <v>2.61218896838037E-2</v>
      </c>
      <c r="BC97" s="4"/>
      <c r="BD97" s="4">
        <v>310.788453941753</v>
      </c>
      <c r="BE97" s="4">
        <v>2.8869631709280998</v>
      </c>
    </row>
    <row r="98" spans="1:57" x14ac:dyDescent="0.2">
      <c r="A98" s="1"/>
      <c r="B98" s="1"/>
      <c r="C98" s="1" t="s">
        <v>373</v>
      </c>
      <c r="D98" s="1" t="s">
        <v>170</v>
      </c>
      <c r="E98" s="1" t="s">
        <v>89</v>
      </c>
      <c r="F98" s="1" t="s">
        <v>368</v>
      </c>
      <c r="G98" s="2">
        <v>45318.846798611099</v>
      </c>
      <c r="H98" s="4">
        <v>5.61466666666667</v>
      </c>
      <c r="I98" s="4"/>
      <c r="J98" s="4"/>
      <c r="K98" s="4">
        <v>56693.387058982204</v>
      </c>
      <c r="L98" s="4">
        <v>487.15360715481398</v>
      </c>
      <c r="M98" s="4">
        <v>6.1894666666666698</v>
      </c>
      <c r="N98" s="4">
        <v>3.1303712643496601E-2</v>
      </c>
      <c r="O98" s="4"/>
      <c r="P98" s="4">
        <v>303.36234915127199</v>
      </c>
      <c r="Q98" s="4">
        <v>3.6218652556851501</v>
      </c>
      <c r="R98" s="4">
        <v>6.3818999999999999</v>
      </c>
      <c r="S98" s="4">
        <v>6.6529778049032699E-3</v>
      </c>
      <c r="T98" s="4"/>
      <c r="U98" s="4">
        <v>48.885933519486599</v>
      </c>
      <c r="V98" s="4">
        <v>0.41815080152614698</v>
      </c>
      <c r="W98" s="4">
        <v>6.7612166666666704</v>
      </c>
      <c r="X98" s="4">
        <v>3.6596340769086702E-2</v>
      </c>
      <c r="Y98" s="4"/>
      <c r="Z98" s="4">
        <v>2384.3880214552901</v>
      </c>
      <c r="AA98" s="4">
        <v>17.032343163160199</v>
      </c>
      <c r="AB98" s="4">
        <v>7.0244999999999997</v>
      </c>
      <c r="AC98" s="4">
        <v>1.9524405995351601E-2</v>
      </c>
      <c r="AD98" s="4"/>
      <c r="AE98" s="4">
        <v>1275.03453738235</v>
      </c>
      <c r="AF98" s="4">
        <v>10.195950444560101</v>
      </c>
      <c r="AG98" s="4">
        <v>7.4389833333333302</v>
      </c>
      <c r="AH98" s="4">
        <v>1.3772767092032699E-2</v>
      </c>
      <c r="AI98" s="4"/>
      <c r="AJ98" s="4">
        <v>988.27187454122895</v>
      </c>
      <c r="AK98" s="4">
        <v>6.7515230207090502</v>
      </c>
      <c r="AL98" s="4">
        <v>7.9644166666666703</v>
      </c>
      <c r="AM98" s="4">
        <v>5.1271417106409697E-3</v>
      </c>
      <c r="AN98" s="4"/>
      <c r="AO98" s="4">
        <v>34.738269683837302</v>
      </c>
      <c r="AP98" s="4">
        <v>0.94517788581828899</v>
      </c>
      <c r="AQ98" s="4">
        <v>8.1167999999999996</v>
      </c>
      <c r="AR98" s="4">
        <v>4.4203849728204098E-2</v>
      </c>
      <c r="AS98" s="4"/>
      <c r="AT98" s="4">
        <v>3362.94909421271</v>
      </c>
      <c r="AU98" s="4">
        <v>20.486939375745099</v>
      </c>
      <c r="AV98" s="4">
        <v>8.8378666666666703</v>
      </c>
      <c r="AW98" s="4">
        <v>1.6530266748003199E-2</v>
      </c>
      <c r="AX98" s="4"/>
      <c r="AY98" s="4">
        <v>253.38662214055799</v>
      </c>
      <c r="AZ98" s="4">
        <v>2.03864365272148</v>
      </c>
      <c r="BA98" s="4">
        <v>9.5978999999999992</v>
      </c>
      <c r="BB98" s="4">
        <v>2.7119809910028301E-2</v>
      </c>
      <c r="BC98" s="4"/>
      <c r="BD98" s="4">
        <v>366.29466693729398</v>
      </c>
      <c r="BE98" s="4">
        <v>2.7021336119509001</v>
      </c>
    </row>
    <row r="99" spans="1:57" x14ac:dyDescent="0.2">
      <c r="A99" s="1"/>
      <c r="B99" s="1"/>
      <c r="C99" s="1" t="s">
        <v>312</v>
      </c>
      <c r="D99" s="1" t="s">
        <v>264</v>
      </c>
      <c r="E99" s="1" t="s">
        <v>89</v>
      </c>
      <c r="F99" s="1" t="s">
        <v>368</v>
      </c>
      <c r="G99" s="2">
        <v>45318.860711412002</v>
      </c>
      <c r="H99" s="4">
        <v>5.6204166666666699</v>
      </c>
      <c r="I99" s="4"/>
      <c r="J99" s="4"/>
      <c r="K99" s="4">
        <v>38202.870070855097</v>
      </c>
      <c r="L99" s="4">
        <v>1.4859883401768801</v>
      </c>
      <c r="M99" s="4">
        <v>6.1827500000000004</v>
      </c>
      <c r="N99" s="4">
        <v>0.143972734794718</v>
      </c>
      <c r="O99" s="4"/>
      <c r="P99" s="4">
        <v>1404.30326260432</v>
      </c>
      <c r="Q99" s="4">
        <v>15.154799324962401</v>
      </c>
      <c r="R99" s="4">
        <v>6.3814333333333302</v>
      </c>
      <c r="S99" s="4">
        <v>8.7229776487928304E-2</v>
      </c>
      <c r="T99" s="4"/>
      <c r="U99" s="4">
        <v>2327.3013049720498</v>
      </c>
      <c r="V99" s="4">
        <v>12.8216544901665</v>
      </c>
      <c r="W99" s="4">
        <v>6.7607333333333299</v>
      </c>
      <c r="X99" s="4">
        <v>0.63507126109973</v>
      </c>
      <c r="Y99" s="4"/>
      <c r="Z99" s="4">
        <v>45639.496131647502</v>
      </c>
      <c r="AA99" s="4">
        <v>172.36153667277401</v>
      </c>
      <c r="AB99" s="4">
        <v>7.02403333333333</v>
      </c>
      <c r="AC99" s="4">
        <v>0.34967005767482201</v>
      </c>
      <c r="AD99" s="4"/>
      <c r="AE99" s="4">
        <v>31286.603417004299</v>
      </c>
      <c r="AF99" s="4">
        <v>154.258161968118</v>
      </c>
      <c r="AG99" s="4">
        <v>7.4385000000000003</v>
      </c>
      <c r="AH99" s="4">
        <v>0.210817381926626</v>
      </c>
      <c r="AI99" s="4"/>
      <c r="AJ99" s="4">
        <v>20341.7800922161</v>
      </c>
      <c r="AK99" s="4">
        <v>105.739764513341</v>
      </c>
      <c r="AL99" s="4">
        <v>7.8507166666666697</v>
      </c>
      <c r="AM99" s="4">
        <v>6.0048769273933203E-3</v>
      </c>
      <c r="AN99" s="4"/>
      <c r="AO99" s="4">
        <v>56.1702478502745</v>
      </c>
      <c r="AP99" s="4">
        <v>0.32870503703901599</v>
      </c>
      <c r="AQ99" s="4">
        <v>8.1163166666666697</v>
      </c>
      <c r="AR99" s="4">
        <v>1.5715025316864999</v>
      </c>
      <c r="AS99" s="4"/>
      <c r="AT99" s="4">
        <v>140129.51354653301</v>
      </c>
      <c r="AU99" s="4">
        <v>680.80832671015401</v>
      </c>
      <c r="AV99" s="4">
        <v>8.8374000000000006</v>
      </c>
      <c r="AW99" s="4">
        <v>0.13274182974510501</v>
      </c>
      <c r="AX99" s="4"/>
      <c r="AY99" s="4">
        <v>9017.3201912013792</v>
      </c>
      <c r="AZ99" s="4">
        <v>46.2272943551474</v>
      </c>
      <c r="BA99" s="4">
        <v>9.6036999999999999</v>
      </c>
      <c r="BB99" s="4">
        <v>0.192503944605626</v>
      </c>
      <c r="BC99" s="4"/>
      <c r="BD99" s="4">
        <v>9565.2734683062699</v>
      </c>
      <c r="BE99" s="4">
        <v>41.546440733376599</v>
      </c>
    </row>
    <row r="100" spans="1:57" x14ac:dyDescent="0.2">
      <c r="A100" s="1"/>
      <c r="B100" s="1"/>
      <c r="C100" s="1" t="s">
        <v>129</v>
      </c>
      <c r="D100" s="1" t="s">
        <v>63</v>
      </c>
      <c r="E100" s="1" t="s">
        <v>89</v>
      </c>
      <c r="F100" s="1" t="s">
        <v>368</v>
      </c>
      <c r="G100" s="2">
        <v>45318.874618391201</v>
      </c>
      <c r="H100" s="4">
        <v>5.61466666666667</v>
      </c>
      <c r="I100" s="4"/>
      <c r="J100" s="4"/>
      <c r="K100" s="4">
        <v>31455.138598679801</v>
      </c>
      <c r="L100" s="4">
        <v>387.48912862564299</v>
      </c>
      <c r="M100" s="4">
        <v>6.1832166666666701</v>
      </c>
      <c r="N100" s="4">
        <v>0.13924889021516501</v>
      </c>
      <c r="O100" s="4"/>
      <c r="P100" s="4">
        <v>1358.14440130309</v>
      </c>
      <c r="Q100" s="4">
        <v>11.035372766312801</v>
      </c>
      <c r="R100" s="4">
        <v>6.3881833333333304</v>
      </c>
      <c r="S100" s="4">
        <v>8.4372139023293102E-2</v>
      </c>
      <c r="T100" s="4"/>
      <c r="U100" s="4">
        <v>2246.4978326092901</v>
      </c>
      <c r="V100" s="4">
        <v>11.3131879289634</v>
      </c>
      <c r="W100" s="4">
        <v>6.7612166666666704</v>
      </c>
      <c r="X100" s="4">
        <v>0.62718110934971305</v>
      </c>
      <c r="Y100" s="4"/>
      <c r="Z100" s="4">
        <v>45069.2310205143</v>
      </c>
      <c r="AA100" s="4">
        <v>141.52221229813901</v>
      </c>
      <c r="AB100" s="4">
        <v>7.0244999999999997</v>
      </c>
      <c r="AC100" s="4">
        <v>0.35384300105577698</v>
      </c>
      <c r="AD100" s="4"/>
      <c r="AE100" s="4">
        <v>31665.940770294299</v>
      </c>
      <c r="AF100" s="4">
        <v>151.031415726723</v>
      </c>
      <c r="AG100" s="4">
        <v>7.4389833333333302</v>
      </c>
      <c r="AH100" s="4">
        <v>0.20936909825478101</v>
      </c>
      <c r="AI100" s="4"/>
      <c r="AJ100" s="4">
        <v>20199.531241781398</v>
      </c>
      <c r="AK100" s="4">
        <v>124.069302518825</v>
      </c>
      <c r="AL100" s="4">
        <v>7.8511833333333296</v>
      </c>
      <c r="AM100" s="4">
        <v>5.8554281051067299E-3</v>
      </c>
      <c r="AN100" s="4"/>
      <c r="AO100" s="4">
        <v>52.521101917521499</v>
      </c>
      <c r="AP100" s="4">
        <v>0.15657396630867501</v>
      </c>
      <c r="AQ100" s="4">
        <v>8.1167999999999996</v>
      </c>
      <c r="AR100" s="4">
        <v>1.6586422183997001</v>
      </c>
      <c r="AS100" s="4"/>
      <c r="AT100" s="4">
        <v>147932.69947211401</v>
      </c>
      <c r="AU100" s="4">
        <v>646.966353672276</v>
      </c>
      <c r="AV100" s="4">
        <v>8.8378833333333304</v>
      </c>
      <c r="AW100" s="4">
        <v>0.14993404738080701</v>
      </c>
      <c r="AX100" s="4"/>
      <c r="AY100" s="4">
        <v>10313.8473988071</v>
      </c>
      <c r="AZ100" s="4">
        <v>46.137066188022999</v>
      </c>
      <c r="BA100" s="4">
        <v>9.6041666666666696</v>
      </c>
      <c r="BB100" s="4">
        <v>0.201699121310211</v>
      </c>
      <c r="BC100" s="4"/>
      <c r="BD100" s="4">
        <v>10076.726611837899</v>
      </c>
      <c r="BE100" s="4">
        <v>51.353162587493998</v>
      </c>
    </row>
    <row r="101" spans="1:57" x14ac:dyDescent="0.2">
      <c r="A101" s="1"/>
      <c r="B101" s="1"/>
      <c r="C101" s="1" t="s">
        <v>414</v>
      </c>
      <c r="D101" s="1" t="s">
        <v>136</v>
      </c>
      <c r="E101" s="1" t="s">
        <v>89</v>
      </c>
      <c r="F101" s="1" t="s">
        <v>368</v>
      </c>
      <c r="G101" s="2">
        <v>45318.888513715297</v>
      </c>
      <c r="H101" s="4">
        <v>5.6142000000000003</v>
      </c>
      <c r="I101" s="4"/>
      <c r="J101" s="4"/>
      <c r="K101" s="4">
        <v>30966.017857881499</v>
      </c>
      <c r="L101" s="4">
        <v>211.81578184825199</v>
      </c>
      <c r="M101" s="4">
        <v>6.1827500000000004</v>
      </c>
      <c r="N101" s="4">
        <v>0.136774171511054</v>
      </c>
      <c r="O101" s="4"/>
      <c r="P101" s="4">
        <v>1333.9627849313199</v>
      </c>
      <c r="Q101" s="4">
        <v>11.573044928425</v>
      </c>
      <c r="R101" s="4">
        <v>6.3814333333333302</v>
      </c>
      <c r="S101" s="4">
        <v>8.9622121827660897E-2</v>
      </c>
      <c r="T101" s="4"/>
      <c r="U101" s="4">
        <v>2394.9480281598499</v>
      </c>
      <c r="V101" s="4">
        <v>12.053196690990699</v>
      </c>
      <c r="W101" s="4">
        <v>6.7545000000000002</v>
      </c>
      <c r="X101" s="4">
        <v>0.64631149500769403</v>
      </c>
      <c r="Y101" s="4"/>
      <c r="Z101" s="4">
        <v>46451.890296141901</v>
      </c>
      <c r="AA101" s="4">
        <v>212.03407683847601</v>
      </c>
      <c r="AB101" s="4">
        <v>7.02403333333333</v>
      </c>
      <c r="AC101" s="4">
        <v>0.34929598646552901</v>
      </c>
      <c r="AD101" s="4"/>
      <c r="AE101" s="4">
        <v>31252.598838096601</v>
      </c>
      <c r="AF101" s="4">
        <v>164.68153046444999</v>
      </c>
      <c r="AG101" s="4">
        <v>7.4385000000000003</v>
      </c>
      <c r="AH101" s="4">
        <v>0.210100875023151</v>
      </c>
      <c r="AI101" s="4"/>
      <c r="AJ101" s="4">
        <v>20271.405561777599</v>
      </c>
      <c r="AK101" s="4">
        <v>114.135346417043</v>
      </c>
      <c r="AL101" s="4">
        <v>7.8695666666666702</v>
      </c>
      <c r="AM101" s="4">
        <v>5.4932732600213299E-3</v>
      </c>
      <c r="AN101" s="4"/>
      <c r="AO101" s="4">
        <v>43.678236114029801</v>
      </c>
      <c r="AP101" s="4">
        <v>0.41552019321893702</v>
      </c>
      <c r="AQ101" s="4">
        <v>8.1163166666666697</v>
      </c>
      <c r="AR101" s="4">
        <v>1.69858471470994</v>
      </c>
      <c r="AS101" s="4"/>
      <c r="AT101" s="4">
        <v>151509.47070915601</v>
      </c>
      <c r="AU101" s="4">
        <v>883.02050278002798</v>
      </c>
      <c r="AV101" s="4">
        <v>8.8374000000000006</v>
      </c>
      <c r="AW101" s="4">
        <v>0.15895509362554</v>
      </c>
      <c r="AX101" s="4"/>
      <c r="AY101" s="4">
        <v>10994.1570682867</v>
      </c>
      <c r="AZ101" s="4">
        <v>34.3268015752626</v>
      </c>
      <c r="BA101" s="4">
        <v>9.6036999999999999</v>
      </c>
      <c r="BB101" s="4">
        <v>0.21223214582257899</v>
      </c>
      <c r="BC101" s="4"/>
      <c r="BD101" s="4">
        <v>10662.5933842578</v>
      </c>
      <c r="BE101" s="4">
        <v>42.100232742085097</v>
      </c>
    </row>
    <row r="102" spans="1:57" x14ac:dyDescent="0.2">
      <c r="A102" s="1"/>
      <c r="B102" s="1"/>
      <c r="C102" s="1" t="s">
        <v>156</v>
      </c>
      <c r="D102" s="1" t="s">
        <v>432</v>
      </c>
      <c r="E102" s="1" t="s">
        <v>44</v>
      </c>
      <c r="F102" s="1" t="s">
        <v>368</v>
      </c>
      <c r="G102" s="2">
        <v>45318.902433344898</v>
      </c>
      <c r="H102" s="4">
        <v>5.6208833333333299</v>
      </c>
      <c r="I102" s="4"/>
      <c r="J102" s="4"/>
      <c r="K102" s="4">
        <v>2984.4604552318301</v>
      </c>
      <c r="L102" s="4">
        <v>8.40600048981789E-2</v>
      </c>
      <c r="M102" s="4">
        <v>6.1894666666666698</v>
      </c>
      <c r="N102" s="4">
        <v>1.6585690186240801E-2</v>
      </c>
      <c r="O102" s="4"/>
      <c r="P102" s="4">
        <v>159.54577225256</v>
      </c>
      <c r="Q102" s="4">
        <v>1.36908810573157</v>
      </c>
      <c r="R102" s="4">
        <v>6.4007333333333296</v>
      </c>
      <c r="S102" s="4">
        <v>1.0584453859777399E-2</v>
      </c>
      <c r="T102" s="4"/>
      <c r="U102" s="4">
        <v>160.053609852226</v>
      </c>
      <c r="V102" s="4">
        <v>0.73214248432241003</v>
      </c>
      <c r="W102" s="4">
        <v>6.7678333333333303</v>
      </c>
      <c r="X102" s="4">
        <v>6.8622559808353495E-2</v>
      </c>
      <c r="Y102" s="4"/>
      <c r="Z102" s="4">
        <v>4699.1008353837997</v>
      </c>
      <c r="AA102" s="4">
        <v>12.282343244645601</v>
      </c>
      <c r="AB102" s="4">
        <v>7.0307833333333303</v>
      </c>
      <c r="AC102" s="4">
        <v>3.8596946426878102E-2</v>
      </c>
      <c r="AD102" s="4"/>
      <c r="AE102" s="4">
        <v>3008.80524724425</v>
      </c>
      <c r="AF102" s="4">
        <v>22.325515264937501</v>
      </c>
      <c r="AG102" s="4">
        <v>7.4389833333333302</v>
      </c>
      <c r="AH102" s="4">
        <v>3.0293768694222501E-2</v>
      </c>
      <c r="AI102" s="4"/>
      <c r="AJ102" s="4">
        <v>2610.9467217609899</v>
      </c>
      <c r="AK102" s="4">
        <v>12.3657236931785</v>
      </c>
      <c r="AL102" s="4">
        <v>7.9015833333333303</v>
      </c>
      <c r="AM102" s="4">
        <v>3.7185034244595098E-3</v>
      </c>
      <c r="AN102" s="4"/>
      <c r="AO102" s="4">
        <v>0.343039302684367</v>
      </c>
      <c r="AP102" s="4">
        <v>0.44300224352164802</v>
      </c>
      <c r="AQ102" s="4">
        <v>8.1230833333333301</v>
      </c>
      <c r="AR102" s="4">
        <v>0.24604994471800201</v>
      </c>
      <c r="AS102" s="4"/>
      <c r="AT102" s="4">
        <v>21437.8661264695</v>
      </c>
      <c r="AU102" s="4">
        <v>120.395132224945</v>
      </c>
      <c r="AV102" s="4">
        <v>8.84411666666667</v>
      </c>
      <c r="AW102" s="4">
        <v>3.5666112502001503E-2</v>
      </c>
      <c r="AX102" s="4"/>
      <c r="AY102" s="4">
        <v>1696.4898439776</v>
      </c>
      <c r="AZ102" s="4">
        <v>6.3380819242348698</v>
      </c>
      <c r="BA102" s="4">
        <v>9.6041666666666696</v>
      </c>
      <c r="BB102" s="4">
        <v>5.1585824969992297E-2</v>
      </c>
      <c r="BC102" s="4"/>
      <c r="BD102" s="4">
        <v>1727.14076202875</v>
      </c>
      <c r="BE102" s="4">
        <v>8.9892768131773302</v>
      </c>
    </row>
    <row r="103" spans="1:57" x14ac:dyDescent="0.2">
      <c r="A103" s="1"/>
      <c r="B103" s="1"/>
      <c r="C103" s="1" t="s">
        <v>203</v>
      </c>
      <c r="D103" s="1" t="s">
        <v>84</v>
      </c>
      <c r="E103" s="1" t="s">
        <v>89</v>
      </c>
      <c r="F103" s="1" t="s">
        <v>368</v>
      </c>
      <c r="G103" s="2">
        <v>45318.916337106501</v>
      </c>
      <c r="H103" s="4">
        <v>5.6328500000000004</v>
      </c>
      <c r="I103" s="4"/>
      <c r="J103" s="4"/>
      <c r="K103" s="4">
        <v>36922.211409452</v>
      </c>
      <c r="L103" s="4">
        <v>2169.94867300337</v>
      </c>
      <c r="M103" s="4">
        <v>6.1952499999999997</v>
      </c>
      <c r="N103" s="4">
        <v>0.17763754452705099</v>
      </c>
      <c r="O103" s="4"/>
      <c r="P103" s="4">
        <v>1733.25762530566</v>
      </c>
      <c r="Q103" s="4">
        <v>19.070496901528202</v>
      </c>
      <c r="R103" s="4">
        <v>6.3877166666666696</v>
      </c>
      <c r="S103" s="4">
        <v>0.13773122716285299</v>
      </c>
      <c r="T103" s="4"/>
      <c r="U103" s="4">
        <v>3755.2965018405698</v>
      </c>
      <c r="V103" s="4">
        <v>20.863588823322001</v>
      </c>
      <c r="W103" s="4">
        <v>6.7607333333333299</v>
      </c>
      <c r="X103" s="4">
        <v>0.78936658329231302</v>
      </c>
      <c r="Y103" s="4"/>
      <c r="Z103" s="4">
        <v>56791.276457963999</v>
      </c>
      <c r="AA103" s="4">
        <v>277.517198015612</v>
      </c>
      <c r="AB103" s="4">
        <v>7.02403333333333</v>
      </c>
      <c r="AC103" s="4">
        <v>0.56108264255579499</v>
      </c>
      <c r="AD103" s="4"/>
      <c r="AE103" s="4">
        <v>50504.8585141039</v>
      </c>
      <c r="AF103" s="4">
        <v>156.28022690751999</v>
      </c>
      <c r="AG103" s="4">
        <v>7.4385000000000003</v>
      </c>
      <c r="AH103" s="4">
        <v>0.24865607670109299</v>
      </c>
      <c r="AI103" s="4"/>
      <c r="AJ103" s="4">
        <v>24058.255626848</v>
      </c>
      <c r="AK103" s="4">
        <v>146.08379140925999</v>
      </c>
      <c r="AL103" s="4">
        <v>7.8507166666666697</v>
      </c>
      <c r="AM103" s="4">
        <v>7.3131069838414204E-3</v>
      </c>
      <c r="AN103" s="4"/>
      <c r="AO103" s="4">
        <v>88.113774179563094</v>
      </c>
      <c r="AP103" s="4">
        <v>0.88582178866081396</v>
      </c>
      <c r="AQ103" s="4">
        <v>8.1163166666666697</v>
      </c>
      <c r="AR103" s="4">
        <v>2.2689823108664702</v>
      </c>
      <c r="AS103" s="4"/>
      <c r="AT103" s="4">
        <v>202587.44289607901</v>
      </c>
      <c r="AU103" s="4">
        <v>863.28507757464797</v>
      </c>
      <c r="AV103" s="4">
        <v>8.8374000000000006</v>
      </c>
      <c r="AW103" s="4">
        <v>0.178272477058907</v>
      </c>
      <c r="AX103" s="4"/>
      <c r="AY103" s="4">
        <v>12450.9507020004</v>
      </c>
      <c r="AZ103" s="4">
        <v>49.946093210339299</v>
      </c>
      <c r="BA103" s="4">
        <v>9.6036999999999999</v>
      </c>
      <c r="BB103" s="4">
        <v>0.28541774285042598</v>
      </c>
      <c r="BC103" s="4"/>
      <c r="BD103" s="4">
        <v>14733.314900948901</v>
      </c>
      <c r="BE103" s="4">
        <v>54.107158588822401</v>
      </c>
    </row>
    <row r="104" spans="1:57" x14ac:dyDescent="0.2">
      <c r="A104" s="1"/>
      <c r="B104" s="1"/>
      <c r="C104" s="1" t="s">
        <v>279</v>
      </c>
      <c r="D104" s="1" t="s">
        <v>29</v>
      </c>
      <c r="E104" s="1" t="s">
        <v>89</v>
      </c>
      <c r="F104" s="1" t="s">
        <v>368</v>
      </c>
      <c r="G104" s="2">
        <v>45318.930243564799</v>
      </c>
      <c r="H104" s="4">
        <v>5.6208833333333299</v>
      </c>
      <c r="I104" s="4"/>
      <c r="J104" s="4"/>
      <c r="K104" s="4">
        <v>32276.7186147342</v>
      </c>
      <c r="L104" s="4">
        <v>942.82013012227401</v>
      </c>
      <c r="M104" s="4">
        <v>6.1894666666666698</v>
      </c>
      <c r="N104" s="4">
        <v>0.163203059352899</v>
      </c>
      <c r="O104" s="4"/>
      <c r="P104" s="4">
        <v>1592.2116218041299</v>
      </c>
      <c r="Q104" s="4">
        <v>10.2253685255031</v>
      </c>
      <c r="R104" s="4">
        <v>6.3881833333333304</v>
      </c>
      <c r="S104" s="4">
        <v>0.12190494896470599</v>
      </c>
      <c r="T104" s="4"/>
      <c r="U104" s="4">
        <v>3307.7875897355998</v>
      </c>
      <c r="V104" s="4">
        <v>19.261438375356398</v>
      </c>
      <c r="W104" s="4">
        <v>6.7612166666666704</v>
      </c>
      <c r="X104" s="4">
        <v>0.67976682071516104</v>
      </c>
      <c r="Y104" s="4"/>
      <c r="Z104" s="4">
        <v>48869.892590270902</v>
      </c>
      <c r="AA104" s="4">
        <v>251.785372638827</v>
      </c>
      <c r="AB104" s="4">
        <v>7.0244999999999997</v>
      </c>
      <c r="AC104" s="4">
        <v>0.49619652582187102</v>
      </c>
      <c r="AD104" s="4"/>
      <c r="AE104" s="4">
        <v>44606.449276286803</v>
      </c>
      <c r="AF104" s="4">
        <v>159.866606684484</v>
      </c>
      <c r="AG104" s="4">
        <v>7.4389833333333302</v>
      </c>
      <c r="AH104" s="4">
        <v>0.21692734047421799</v>
      </c>
      <c r="AI104" s="4"/>
      <c r="AJ104" s="4">
        <v>20941.893589658001</v>
      </c>
      <c r="AK104" s="4">
        <v>99.412234739710996</v>
      </c>
      <c r="AL104" s="4" t="s">
        <v>368</v>
      </c>
      <c r="AM104" s="4" t="s">
        <v>368</v>
      </c>
      <c r="AN104" s="4" t="s">
        <v>368</v>
      </c>
      <c r="AO104" s="4" t="s">
        <v>368</v>
      </c>
      <c r="AP104" s="4" t="s">
        <v>368</v>
      </c>
      <c r="AQ104" s="4">
        <v>8.1167999999999996</v>
      </c>
      <c r="AR104" s="4">
        <v>2.0766082109159001</v>
      </c>
      <c r="AS104" s="4"/>
      <c r="AT104" s="4">
        <v>185360.72421253301</v>
      </c>
      <c r="AU104" s="4">
        <v>748.041733930389</v>
      </c>
      <c r="AV104" s="4">
        <v>8.84411666666667</v>
      </c>
      <c r="AW104" s="4">
        <v>0.16119888293343801</v>
      </c>
      <c r="AX104" s="4"/>
      <c r="AY104" s="4">
        <v>11163.3693216137</v>
      </c>
      <c r="AZ104" s="4">
        <v>49.755471505785799</v>
      </c>
      <c r="BA104" s="4">
        <v>9.6041666666666696</v>
      </c>
      <c r="BB104" s="4">
        <v>0.27645586490977803</v>
      </c>
      <c r="BC104" s="4"/>
      <c r="BD104" s="4">
        <v>14234.8382765241</v>
      </c>
      <c r="BE104" s="4">
        <v>63.912550265344798</v>
      </c>
    </row>
    <row r="105" spans="1:57" x14ac:dyDescent="0.2">
      <c r="A105" s="1"/>
      <c r="B105" s="1"/>
      <c r="C105" s="1" t="s">
        <v>245</v>
      </c>
      <c r="D105" s="1" t="s">
        <v>313</v>
      </c>
      <c r="E105" s="1" t="s">
        <v>89</v>
      </c>
      <c r="F105" s="1" t="s">
        <v>368</v>
      </c>
      <c r="G105" s="2">
        <v>45318.944142499997</v>
      </c>
      <c r="H105" s="4">
        <v>5.6204166666666699</v>
      </c>
      <c r="I105" s="4"/>
      <c r="J105" s="4"/>
      <c r="K105" s="4">
        <v>31801.216553326001</v>
      </c>
      <c r="L105" s="4">
        <v>377.81996339648202</v>
      </c>
      <c r="M105" s="4">
        <v>6.1890000000000001</v>
      </c>
      <c r="N105" s="4">
        <v>0.15360415917057901</v>
      </c>
      <c r="O105" s="4"/>
      <c r="P105" s="4">
        <v>1498.41634664248</v>
      </c>
      <c r="Q105" s="4">
        <v>14.682360540577699</v>
      </c>
      <c r="R105" s="4">
        <v>6.3877166666666696</v>
      </c>
      <c r="S105" s="4">
        <v>0.12316257274287</v>
      </c>
      <c r="T105" s="4"/>
      <c r="U105" s="4">
        <v>3343.3485625529102</v>
      </c>
      <c r="V105" s="4">
        <v>16.903234749756798</v>
      </c>
      <c r="W105" s="4">
        <v>6.7607499999999998</v>
      </c>
      <c r="X105" s="4">
        <v>0.68780195944921096</v>
      </c>
      <c r="Y105" s="4"/>
      <c r="Z105" s="4">
        <v>49450.636716406902</v>
      </c>
      <c r="AA105" s="4">
        <v>207.348929453598</v>
      </c>
      <c r="AB105" s="4">
        <v>7.02403333333333</v>
      </c>
      <c r="AC105" s="4">
        <v>0.48540177530993101</v>
      </c>
      <c r="AD105" s="4"/>
      <c r="AE105" s="4">
        <v>43625.162995884799</v>
      </c>
      <c r="AF105" s="4">
        <v>183.89772207847699</v>
      </c>
      <c r="AG105" s="4">
        <v>7.4385000000000003</v>
      </c>
      <c r="AH105" s="4">
        <v>0.21489420258267999</v>
      </c>
      <c r="AI105" s="4"/>
      <c r="AJ105" s="4">
        <v>20742.200992504</v>
      </c>
      <c r="AK105" s="4">
        <v>120.94536955381101</v>
      </c>
      <c r="AL105" s="4" t="s">
        <v>368</v>
      </c>
      <c r="AM105" s="4" t="s">
        <v>368</v>
      </c>
      <c r="AN105" s="4" t="s">
        <v>368</v>
      </c>
      <c r="AO105" s="4" t="s">
        <v>368</v>
      </c>
      <c r="AP105" s="4" t="s">
        <v>368</v>
      </c>
      <c r="AQ105" s="4">
        <v>8.1163166666666697</v>
      </c>
      <c r="AR105" s="4">
        <v>2.09024449283456</v>
      </c>
      <c r="AS105" s="4"/>
      <c r="AT105" s="4">
        <v>186581.82618292599</v>
      </c>
      <c r="AU105" s="4">
        <v>1152.4228424076</v>
      </c>
      <c r="AV105" s="4">
        <v>8.8374000000000006</v>
      </c>
      <c r="AW105" s="4">
        <v>0.16198642807034599</v>
      </c>
      <c r="AX105" s="4"/>
      <c r="AY105" s="4">
        <v>11222.760943965901</v>
      </c>
      <c r="AZ105" s="4">
        <v>26.612059121793301</v>
      </c>
      <c r="BA105" s="4">
        <v>9.6036999999999999</v>
      </c>
      <c r="BB105" s="4">
        <v>0.27631972629581403</v>
      </c>
      <c r="BC105" s="4"/>
      <c r="BD105" s="4">
        <v>14227.2659889754</v>
      </c>
      <c r="BE105" s="4">
        <v>49.464525684164101</v>
      </c>
    </row>
    <row r="106" spans="1:57" x14ac:dyDescent="0.2">
      <c r="A106" s="1"/>
      <c r="B106" s="1"/>
      <c r="C106" s="1" t="s">
        <v>336</v>
      </c>
      <c r="D106" s="1" t="s">
        <v>96</v>
      </c>
      <c r="E106" s="1" t="s">
        <v>89</v>
      </c>
      <c r="F106" s="1" t="s">
        <v>368</v>
      </c>
      <c r="G106" s="2">
        <v>45318.958040960599</v>
      </c>
      <c r="H106" s="4">
        <v>5.61466666666667</v>
      </c>
      <c r="I106" s="4"/>
      <c r="J106" s="4"/>
      <c r="K106" s="4">
        <v>22766.597541717201</v>
      </c>
      <c r="L106" s="4">
        <v>620.35954732264702</v>
      </c>
      <c r="M106" s="4">
        <v>6.1832166666666701</v>
      </c>
      <c r="N106" s="4">
        <v>0.137816352362987</v>
      </c>
      <c r="O106" s="4"/>
      <c r="P106" s="4">
        <v>1344.1464140886901</v>
      </c>
      <c r="Q106" s="4">
        <v>9.4641343398282505</v>
      </c>
      <c r="R106" s="4">
        <v>6.3818999999999999</v>
      </c>
      <c r="S106" s="4">
        <v>0.118576674053292</v>
      </c>
      <c r="T106" s="4"/>
      <c r="U106" s="4">
        <v>3213.6762221641902</v>
      </c>
      <c r="V106" s="4">
        <v>15.348622595157501</v>
      </c>
      <c r="W106" s="4">
        <v>6.7612166666666704</v>
      </c>
      <c r="X106" s="4">
        <v>0.53716259998378701</v>
      </c>
      <c r="Y106" s="4"/>
      <c r="Z106" s="4">
        <v>38563.093131911897</v>
      </c>
      <c r="AA106" s="4">
        <v>133.04201463148601</v>
      </c>
      <c r="AB106" s="4">
        <v>7.0244999999999997</v>
      </c>
      <c r="AC106" s="4">
        <v>0.48425420547329001</v>
      </c>
      <c r="AD106" s="4"/>
      <c r="AE106" s="4">
        <v>43520.844277702898</v>
      </c>
      <c r="AF106" s="4">
        <v>183.35274426773401</v>
      </c>
      <c r="AG106" s="4">
        <v>7.4389833333333302</v>
      </c>
      <c r="AH106" s="4">
        <v>0.14272219874258599</v>
      </c>
      <c r="AI106" s="4"/>
      <c r="AJ106" s="4">
        <v>13653.5451031875</v>
      </c>
      <c r="AK106" s="4">
        <v>84.577417514859505</v>
      </c>
      <c r="AL106" s="4">
        <v>7.85745</v>
      </c>
      <c r="AM106" s="4">
        <v>6.8386956540907396E-3</v>
      </c>
      <c r="AN106" s="4"/>
      <c r="AO106" s="4">
        <v>76.529901199340898</v>
      </c>
      <c r="AP106" s="4">
        <v>1.2855012247703801</v>
      </c>
      <c r="AQ106" s="4">
        <v>8.1167999999999996</v>
      </c>
      <c r="AR106" s="4">
        <v>1.8121847651229499</v>
      </c>
      <c r="AS106" s="4"/>
      <c r="AT106" s="4">
        <v>161682.12966586801</v>
      </c>
      <c r="AU106" s="4">
        <v>859.46869585624597</v>
      </c>
      <c r="AV106" s="4">
        <v>8.8378666666666703</v>
      </c>
      <c r="AW106" s="4">
        <v>9.3739227788351503E-2</v>
      </c>
      <c r="AX106" s="4"/>
      <c r="AY106" s="4">
        <v>6075.9931514984901</v>
      </c>
      <c r="AZ106" s="4">
        <v>24.835056790518301</v>
      </c>
      <c r="BA106" s="4">
        <v>9.6041666666666696</v>
      </c>
      <c r="BB106" s="4">
        <v>0.28146887013757999</v>
      </c>
      <c r="BC106" s="4"/>
      <c r="BD106" s="4">
        <v>14513.6711216853</v>
      </c>
      <c r="BE106" s="4">
        <v>68.863506471043905</v>
      </c>
    </row>
    <row r="107" spans="1:57" x14ac:dyDescent="0.2">
      <c r="A107" s="1"/>
      <c r="B107" s="1"/>
      <c r="C107" s="1" t="s">
        <v>104</v>
      </c>
      <c r="D107" s="1" t="s">
        <v>244</v>
      </c>
      <c r="E107" s="1" t="s">
        <v>89</v>
      </c>
      <c r="F107" s="1" t="s">
        <v>368</v>
      </c>
      <c r="G107" s="2">
        <v>45318.971942395801</v>
      </c>
      <c r="H107" s="4">
        <v>5.6142000000000003</v>
      </c>
      <c r="I107" s="4"/>
      <c r="J107" s="4"/>
      <c r="K107" s="4">
        <v>27560.6706980116</v>
      </c>
      <c r="L107" s="4">
        <v>410.01372377603798</v>
      </c>
      <c r="M107" s="4">
        <v>6.1890000000000001</v>
      </c>
      <c r="N107" s="4">
        <v>0.16198635801980499</v>
      </c>
      <c r="O107" s="4"/>
      <c r="P107" s="4">
        <v>1580.3226726370899</v>
      </c>
      <c r="Q107" s="4">
        <v>14.1412632889883</v>
      </c>
      <c r="R107" s="4">
        <v>6.3814333333333302</v>
      </c>
      <c r="S107" s="4">
        <v>0.15116895232146399</v>
      </c>
      <c r="T107" s="4"/>
      <c r="U107" s="4">
        <v>4135.2659230529398</v>
      </c>
      <c r="V107" s="4">
        <v>21.278986332476499</v>
      </c>
      <c r="W107" s="4">
        <v>6.7607333333333299</v>
      </c>
      <c r="X107" s="4">
        <v>0.66704472363497902</v>
      </c>
      <c r="Y107" s="4"/>
      <c r="Z107" s="4">
        <v>47950.3959398722</v>
      </c>
      <c r="AA107" s="4">
        <v>197.531130481498</v>
      </c>
      <c r="AB107" s="4">
        <v>7.02403333333333</v>
      </c>
      <c r="AC107" s="4">
        <v>0.59855682729430104</v>
      </c>
      <c r="AD107" s="4"/>
      <c r="AE107" s="4">
        <v>53911.412775128199</v>
      </c>
      <c r="AF107" s="4">
        <v>173.39269693000401</v>
      </c>
      <c r="AG107" s="4">
        <v>7.4385000000000003</v>
      </c>
      <c r="AH107" s="4">
        <v>0.16822247299252699</v>
      </c>
      <c r="AI107" s="4"/>
      <c r="AJ107" s="4">
        <v>16158.1543647169</v>
      </c>
      <c r="AK107" s="4">
        <v>64.791021411588304</v>
      </c>
      <c r="AL107" s="4">
        <v>7.8507166666666697</v>
      </c>
      <c r="AM107" s="4">
        <v>7.6842271913875604E-3</v>
      </c>
      <c r="AN107" s="4"/>
      <c r="AO107" s="4">
        <v>97.175550480030793</v>
      </c>
      <c r="AP107" s="4">
        <v>0.369759153391369</v>
      </c>
      <c r="AQ107" s="4">
        <v>8.1163166666666697</v>
      </c>
      <c r="AR107" s="4">
        <v>2.2830812816797099</v>
      </c>
      <c r="AS107" s="4"/>
      <c r="AT107" s="4">
        <v>203849.977738293</v>
      </c>
      <c r="AU107" s="4">
        <v>1060.0986806696301</v>
      </c>
      <c r="AV107" s="4">
        <v>8.8374000000000006</v>
      </c>
      <c r="AW107" s="4">
        <v>0.11703199350516701</v>
      </c>
      <c r="AX107" s="4"/>
      <c r="AY107" s="4">
        <v>7832.5847170637899</v>
      </c>
      <c r="AZ107" s="4">
        <v>32.692197077946297</v>
      </c>
      <c r="BA107" s="4">
        <v>9.6036999999999999</v>
      </c>
      <c r="BB107" s="4">
        <v>0.35594514310196501</v>
      </c>
      <c r="BC107" s="4"/>
      <c r="BD107" s="4">
        <v>18656.182478444702</v>
      </c>
      <c r="BE107" s="4">
        <v>64.364508870607096</v>
      </c>
    </row>
    <row r="108" spans="1:57" x14ac:dyDescent="0.2">
      <c r="A108" s="1"/>
      <c r="B108" s="1"/>
      <c r="C108" s="1" t="s">
        <v>423</v>
      </c>
      <c r="D108" s="1" t="s">
        <v>326</v>
      </c>
      <c r="E108" s="1" t="s">
        <v>89</v>
      </c>
      <c r="F108" s="1" t="s">
        <v>368</v>
      </c>
      <c r="G108" s="2">
        <v>45318.985862349502</v>
      </c>
      <c r="H108" s="4">
        <v>5.61466666666667</v>
      </c>
      <c r="I108" s="4"/>
      <c r="J108" s="4"/>
      <c r="K108" s="4">
        <v>26122.1644003277</v>
      </c>
      <c r="L108" s="4">
        <v>727.63731499012601</v>
      </c>
      <c r="M108" s="4">
        <v>6.1832166666666701</v>
      </c>
      <c r="N108" s="4">
        <v>0.15325339783177999</v>
      </c>
      <c r="O108" s="4"/>
      <c r="P108" s="4">
        <v>1494.98889603211</v>
      </c>
      <c r="Q108" s="4">
        <v>10.0879053511687</v>
      </c>
      <c r="R108" s="4">
        <v>6.3818999999999999</v>
      </c>
      <c r="S108" s="4">
        <v>0.14735628011136201</v>
      </c>
      <c r="T108" s="4"/>
      <c r="U108" s="4">
        <v>4027.4575822924899</v>
      </c>
      <c r="V108" s="4">
        <v>15.741843129192899</v>
      </c>
      <c r="W108" s="4">
        <v>6.7612166666666704</v>
      </c>
      <c r="X108" s="4">
        <v>0.61198552733090605</v>
      </c>
      <c r="Y108" s="4"/>
      <c r="Z108" s="4">
        <v>43970.961868888597</v>
      </c>
      <c r="AA108" s="4">
        <v>155.42653562819601</v>
      </c>
      <c r="AB108" s="4">
        <v>7.0244999999999997</v>
      </c>
      <c r="AC108" s="4">
        <v>0.573739480130115</v>
      </c>
      <c r="AD108" s="4"/>
      <c r="AE108" s="4">
        <v>51655.4160051008</v>
      </c>
      <c r="AF108" s="4">
        <v>140.09606979411299</v>
      </c>
      <c r="AG108" s="4">
        <v>7.4389833333333302</v>
      </c>
      <c r="AH108" s="4">
        <v>0.15766295154982399</v>
      </c>
      <c r="AI108" s="4"/>
      <c r="AJ108" s="4">
        <v>15121.009628801999</v>
      </c>
      <c r="AK108" s="4">
        <v>63.2234067176365</v>
      </c>
      <c r="AL108" s="4">
        <v>7.8637333333333297</v>
      </c>
      <c r="AM108" s="4">
        <v>8.3966862054578005E-3</v>
      </c>
      <c r="AN108" s="4"/>
      <c r="AO108" s="4">
        <v>114.571919843598</v>
      </c>
      <c r="AP108" s="4">
        <v>0.92309429614717498</v>
      </c>
      <c r="AQ108" s="4">
        <v>8.1167999999999996</v>
      </c>
      <c r="AR108" s="4">
        <v>2.1363947752604</v>
      </c>
      <c r="AS108" s="4"/>
      <c r="AT108" s="4">
        <v>190714.492340795</v>
      </c>
      <c r="AU108" s="4">
        <v>726.81550184170305</v>
      </c>
      <c r="AV108" s="4">
        <v>8.84411666666667</v>
      </c>
      <c r="AW108" s="4">
        <v>9.9904993105124698E-2</v>
      </c>
      <c r="AX108" s="4"/>
      <c r="AY108" s="4">
        <v>6540.9757766781104</v>
      </c>
      <c r="AZ108" s="4">
        <v>22.920654678289001</v>
      </c>
      <c r="BA108" s="4">
        <v>9.6041666666666696</v>
      </c>
      <c r="BB108" s="4">
        <v>0.32458302580460102</v>
      </c>
      <c r="BC108" s="4"/>
      <c r="BD108" s="4">
        <v>16911.762116023001</v>
      </c>
      <c r="BE108" s="4">
        <v>70.153956838271696</v>
      </c>
    </row>
    <row r="109" spans="1:57" x14ac:dyDescent="0.2">
      <c r="A109" s="1"/>
      <c r="B109" s="1"/>
      <c r="C109" s="1" t="s">
        <v>156</v>
      </c>
      <c r="D109" s="1" t="s">
        <v>276</v>
      </c>
      <c r="E109" s="1" t="s">
        <v>44</v>
      </c>
      <c r="F109" s="1" t="s">
        <v>368</v>
      </c>
      <c r="G109" s="2">
        <v>45318.999748935203</v>
      </c>
      <c r="H109" s="4">
        <v>5.6204166666666699</v>
      </c>
      <c r="I109" s="4"/>
      <c r="J109" s="4"/>
      <c r="K109" s="4">
        <v>2417.30322594677</v>
      </c>
      <c r="L109" s="4">
        <v>18.618580930734002</v>
      </c>
      <c r="M109" s="4">
        <v>6.1952499999999997</v>
      </c>
      <c r="N109" s="4">
        <v>1.02491757322871E-2</v>
      </c>
      <c r="O109" s="4"/>
      <c r="P109" s="4">
        <v>97.628770774716799</v>
      </c>
      <c r="Q109" s="4">
        <v>1.57898731522278</v>
      </c>
      <c r="R109" s="4">
        <v>6.3877166666666696</v>
      </c>
      <c r="S109" s="4">
        <v>1.18047774371908E-2</v>
      </c>
      <c r="T109" s="4"/>
      <c r="U109" s="4">
        <v>194.559870244406</v>
      </c>
      <c r="V109" s="4">
        <v>1.27110592957252</v>
      </c>
      <c r="W109" s="4">
        <v>6.7607499999999998</v>
      </c>
      <c r="X109" s="4">
        <v>5.60461838438856E-2</v>
      </c>
      <c r="Y109" s="4"/>
      <c r="Z109" s="4">
        <v>3790.13625976392</v>
      </c>
      <c r="AA109" s="4">
        <v>16.932070625945101</v>
      </c>
      <c r="AB109" s="4">
        <v>7.0303000000000004</v>
      </c>
      <c r="AC109" s="4">
        <v>5.8893886749654102E-2</v>
      </c>
      <c r="AD109" s="4"/>
      <c r="AE109" s="4">
        <v>4853.8788365640503</v>
      </c>
      <c r="AF109" s="4">
        <v>17.075258937289099</v>
      </c>
      <c r="AG109" s="4">
        <v>7.4385000000000003</v>
      </c>
      <c r="AH109" s="4">
        <v>2.24357343509415E-2</v>
      </c>
      <c r="AI109" s="4"/>
      <c r="AJ109" s="4">
        <v>1839.13911684308</v>
      </c>
      <c r="AK109" s="4">
        <v>6.7520685099153699</v>
      </c>
      <c r="AL109" s="4" t="s">
        <v>368</v>
      </c>
      <c r="AM109" s="4" t="s">
        <v>368</v>
      </c>
      <c r="AN109" s="4" t="s">
        <v>368</v>
      </c>
      <c r="AO109" s="4" t="s">
        <v>368</v>
      </c>
      <c r="AP109" s="4" t="s">
        <v>368</v>
      </c>
      <c r="AQ109" s="4">
        <v>8.1226000000000003</v>
      </c>
      <c r="AR109" s="4">
        <v>0.29031712371457602</v>
      </c>
      <c r="AS109" s="4"/>
      <c r="AT109" s="4">
        <v>25401.904111229898</v>
      </c>
      <c r="AU109" s="4">
        <v>122.1702743072</v>
      </c>
      <c r="AV109" s="4">
        <v>8.8436500000000002</v>
      </c>
      <c r="AW109" s="4">
        <v>2.6987717872409799E-2</v>
      </c>
      <c r="AX109" s="4"/>
      <c r="AY109" s="4">
        <v>1042.0207700031599</v>
      </c>
      <c r="AZ109" s="4">
        <v>5.5961470578524199</v>
      </c>
      <c r="BA109" s="4">
        <v>9.6036999999999999</v>
      </c>
      <c r="BB109" s="4">
        <v>6.6488111698413094E-2</v>
      </c>
      <c r="BC109" s="4"/>
      <c r="BD109" s="4">
        <v>2556.03417407811</v>
      </c>
      <c r="BE109" s="4">
        <v>11.851205202303101</v>
      </c>
    </row>
    <row r="110" spans="1:57" x14ac:dyDescent="0.2">
      <c r="A110" s="1"/>
      <c r="B110" s="1"/>
      <c r="C110" s="1" t="s">
        <v>169</v>
      </c>
      <c r="D110" s="1" t="s">
        <v>118</v>
      </c>
      <c r="E110" s="1" t="s">
        <v>89</v>
      </c>
      <c r="F110" s="1" t="s">
        <v>368</v>
      </c>
      <c r="G110" s="2">
        <v>45319.013671817098</v>
      </c>
      <c r="H110" s="4">
        <v>5.6208833333333299</v>
      </c>
      <c r="I110" s="4"/>
      <c r="J110" s="4"/>
      <c r="K110" s="4">
        <v>47365.954119944101</v>
      </c>
      <c r="L110" s="4">
        <v>355.799643391009</v>
      </c>
      <c r="M110" s="4">
        <v>6.1894666666666698</v>
      </c>
      <c r="N110" s="4">
        <v>0.39374260548918699</v>
      </c>
      <c r="O110" s="4"/>
      <c r="P110" s="4">
        <v>3844.9197190633699</v>
      </c>
      <c r="Q110" s="4">
        <v>27.198656635720202</v>
      </c>
      <c r="R110" s="4">
        <v>6.3881833333333304</v>
      </c>
      <c r="S110" s="4">
        <v>7.9134826311368894E-2</v>
      </c>
      <c r="T110" s="4"/>
      <c r="U110" s="4">
        <v>2098.4059006513899</v>
      </c>
      <c r="V110" s="4">
        <v>9.1102727524406806</v>
      </c>
      <c r="W110" s="4">
        <v>6.7612166666666704</v>
      </c>
      <c r="X110" s="4">
        <v>0.48321355266302002</v>
      </c>
      <c r="Y110" s="4"/>
      <c r="Z110" s="4">
        <v>34663.895696850799</v>
      </c>
      <c r="AA110" s="4">
        <v>118.67292469149599</v>
      </c>
      <c r="AB110" s="4">
        <v>7.0244999999999997</v>
      </c>
      <c r="AC110" s="4">
        <v>0.283885193099018</v>
      </c>
      <c r="AD110" s="4"/>
      <c r="AE110" s="4">
        <v>25306.494382067998</v>
      </c>
      <c r="AF110" s="4">
        <v>149.31113214067699</v>
      </c>
      <c r="AG110" s="4">
        <v>7.4389833333333302</v>
      </c>
      <c r="AH110" s="4">
        <v>0.155832083784717</v>
      </c>
      <c r="AI110" s="4"/>
      <c r="AJ110" s="4">
        <v>14941.183783943299</v>
      </c>
      <c r="AK110" s="4">
        <v>89.7038354196292</v>
      </c>
      <c r="AL110" s="4">
        <v>7.8637333333333297</v>
      </c>
      <c r="AM110" s="4">
        <v>5.0276681371248704E-3</v>
      </c>
      <c r="AN110" s="4"/>
      <c r="AO110" s="4">
        <v>32.309387470790703</v>
      </c>
      <c r="AP110" s="4">
        <v>0.223970575832796</v>
      </c>
      <c r="AQ110" s="4">
        <v>8.1167999999999996</v>
      </c>
      <c r="AR110" s="4">
        <v>0.37393672694587499</v>
      </c>
      <c r="AS110" s="4"/>
      <c r="AT110" s="4">
        <v>32889.873550283803</v>
      </c>
      <c r="AU110" s="4">
        <v>195.80289879466</v>
      </c>
      <c r="AV110" s="4">
        <v>8.84411666666667</v>
      </c>
      <c r="AW110" s="4">
        <v>4.6741507305569599E-2</v>
      </c>
      <c r="AX110" s="4"/>
      <c r="AY110" s="4">
        <v>2531.7253558862699</v>
      </c>
      <c r="AZ110" s="4">
        <v>14.8662340886358</v>
      </c>
      <c r="BA110" s="4">
        <v>9.6041666666666696</v>
      </c>
      <c r="BB110" s="4">
        <v>7.4665464786322203E-2</v>
      </c>
      <c r="BC110" s="4"/>
      <c r="BD110" s="4">
        <v>3010.8740403412198</v>
      </c>
      <c r="BE110" s="4">
        <v>9.9333672157466797</v>
      </c>
    </row>
    <row r="111" spans="1:57" x14ac:dyDescent="0.2">
      <c r="A111" s="1"/>
      <c r="B111" s="1"/>
      <c r="C111" s="1" t="s">
        <v>433</v>
      </c>
      <c r="D111" s="1" t="s">
        <v>2</v>
      </c>
      <c r="E111" s="1" t="s">
        <v>89</v>
      </c>
      <c r="F111" s="1" t="s">
        <v>368</v>
      </c>
      <c r="G111" s="2">
        <v>45319.027589525504</v>
      </c>
      <c r="H111" s="4">
        <v>5.6142000000000003</v>
      </c>
      <c r="I111" s="4"/>
      <c r="J111" s="4"/>
      <c r="K111" s="4">
        <v>45501.929840043304</v>
      </c>
      <c r="L111" s="4">
        <v>255.22044680255601</v>
      </c>
      <c r="M111" s="4">
        <v>6.1827500000000004</v>
      </c>
      <c r="N111" s="4">
        <v>0.390471552520197</v>
      </c>
      <c r="O111" s="4"/>
      <c r="P111" s="4">
        <v>3812.9567537790899</v>
      </c>
      <c r="Q111" s="4">
        <v>36.650158512434203</v>
      </c>
      <c r="R111" s="4">
        <v>6.3877166666666696</v>
      </c>
      <c r="S111" s="4">
        <v>7.1321582643436507E-2</v>
      </c>
      <c r="T111" s="4"/>
      <c r="U111" s="4">
        <v>1877.4761198102501</v>
      </c>
      <c r="V111" s="4">
        <v>7.1615020365232498</v>
      </c>
      <c r="W111" s="4">
        <v>6.7545000000000002</v>
      </c>
      <c r="X111" s="4">
        <v>0.44229908803412599</v>
      </c>
      <c r="Y111" s="4"/>
      <c r="Z111" s="4">
        <v>31706.779983771801</v>
      </c>
      <c r="AA111" s="4">
        <v>172.13174063122599</v>
      </c>
      <c r="AB111" s="4">
        <v>7.02403333333333</v>
      </c>
      <c r="AC111" s="4">
        <v>0.24785058662981499</v>
      </c>
      <c r="AD111" s="4"/>
      <c r="AE111" s="4">
        <v>22030.803581358901</v>
      </c>
      <c r="AF111" s="4">
        <v>150.00037595149399</v>
      </c>
      <c r="AG111" s="4">
        <v>7.4322333333333299</v>
      </c>
      <c r="AH111" s="4">
        <v>0.14526879296667</v>
      </c>
      <c r="AI111" s="4"/>
      <c r="AJ111" s="4">
        <v>13903.668824073</v>
      </c>
      <c r="AK111" s="4">
        <v>73.104459998701202</v>
      </c>
      <c r="AL111" s="4" t="s">
        <v>368</v>
      </c>
      <c r="AM111" s="4" t="s">
        <v>368</v>
      </c>
      <c r="AN111" s="4" t="s">
        <v>368</v>
      </c>
      <c r="AO111" s="4" t="s">
        <v>368</v>
      </c>
      <c r="AP111" s="4" t="s">
        <v>368</v>
      </c>
      <c r="AQ111" s="4">
        <v>8.1163166666666697</v>
      </c>
      <c r="AR111" s="4">
        <v>0.219078852138687</v>
      </c>
      <c r="AS111" s="4"/>
      <c r="AT111" s="4">
        <v>19022.658338253001</v>
      </c>
      <c r="AU111" s="4">
        <v>136.393139710246</v>
      </c>
      <c r="AV111" s="4">
        <v>8.8374000000000006</v>
      </c>
      <c r="AW111" s="4">
        <v>3.90904069269866E-2</v>
      </c>
      <c r="AX111" s="4"/>
      <c r="AY111" s="4">
        <v>1954.7282506172401</v>
      </c>
      <c r="AZ111" s="4">
        <v>12.913671148394901</v>
      </c>
      <c r="BA111" s="4">
        <v>9.6036999999999999</v>
      </c>
      <c r="BB111" s="4">
        <v>4.8012627299229102E-2</v>
      </c>
      <c r="BC111" s="4"/>
      <c r="BD111" s="4">
        <v>1528.3927401163</v>
      </c>
      <c r="BE111" s="4">
        <v>6.67462366936258</v>
      </c>
    </row>
    <row r="112" spans="1:57" x14ac:dyDescent="0.2">
      <c r="A112" s="1"/>
      <c r="B112" s="1"/>
      <c r="C112" s="1" t="s">
        <v>42</v>
      </c>
      <c r="D112" s="1" t="s">
        <v>191</v>
      </c>
      <c r="E112" s="1" t="s">
        <v>89</v>
      </c>
      <c r="F112" s="1" t="s">
        <v>368</v>
      </c>
      <c r="G112" s="2">
        <v>45319.0414798727</v>
      </c>
      <c r="H112" s="4">
        <v>5.61466666666667</v>
      </c>
      <c r="I112" s="4"/>
      <c r="J112" s="4"/>
      <c r="K112" s="4">
        <v>55554.448854840099</v>
      </c>
      <c r="L112" s="4">
        <v>568.14952863011399</v>
      </c>
      <c r="M112" s="4">
        <v>6.1832166666666701</v>
      </c>
      <c r="N112" s="4">
        <v>5.79389415906797E-2</v>
      </c>
      <c r="O112" s="4"/>
      <c r="P112" s="4">
        <v>563.627440009922</v>
      </c>
      <c r="Q112" s="4">
        <v>6.0843881510243598</v>
      </c>
      <c r="R112" s="4">
        <v>6.3818999999999999</v>
      </c>
      <c r="S112" s="4">
        <v>1.5121413594095299E-2</v>
      </c>
      <c r="T112" s="4"/>
      <c r="U112" s="4">
        <v>288.34213666495799</v>
      </c>
      <c r="V112" s="4">
        <v>1.7556109058927201</v>
      </c>
      <c r="W112" s="4">
        <v>6.7612166666666704</v>
      </c>
      <c r="X112" s="4">
        <v>8.18177153320961E-2</v>
      </c>
      <c r="Y112" s="4"/>
      <c r="Z112" s="4">
        <v>5652.7880481995899</v>
      </c>
      <c r="AA112" s="4">
        <v>29.659989453138799</v>
      </c>
      <c r="AB112" s="4">
        <v>7.0244999999999997</v>
      </c>
      <c r="AC112" s="4">
        <v>5.1363570878577201E-2</v>
      </c>
      <c r="AD112" s="4"/>
      <c r="AE112" s="4">
        <v>4169.3428073888099</v>
      </c>
      <c r="AF112" s="4">
        <v>32.937328564732603</v>
      </c>
      <c r="AG112" s="4">
        <v>7.4389833333333302</v>
      </c>
      <c r="AH112" s="4">
        <v>3.3905752872805103E-2</v>
      </c>
      <c r="AI112" s="4"/>
      <c r="AJ112" s="4">
        <v>2965.71188771588</v>
      </c>
      <c r="AK112" s="4">
        <v>14.3292617377728</v>
      </c>
      <c r="AL112" s="4" t="s">
        <v>368</v>
      </c>
      <c r="AM112" s="4" t="s">
        <v>368</v>
      </c>
      <c r="AN112" s="4" t="s">
        <v>368</v>
      </c>
      <c r="AO112" s="4" t="s">
        <v>368</v>
      </c>
      <c r="AP112" s="4" t="s">
        <v>368</v>
      </c>
      <c r="AQ112" s="4">
        <v>8.1167999999999996</v>
      </c>
      <c r="AR112" s="4">
        <v>9.0521573264616406E-2</v>
      </c>
      <c r="AS112" s="4"/>
      <c r="AT112" s="4">
        <v>7510.6092710715702</v>
      </c>
      <c r="AU112" s="4">
        <v>55.509845429949202</v>
      </c>
      <c r="AV112" s="4">
        <v>8.84411666666667</v>
      </c>
      <c r="AW112" s="4">
        <v>2.1922504368547899E-2</v>
      </c>
      <c r="AX112" s="4"/>
      <c r="AY112" s="4">
        <v>660.03473078205798</v>
      </c>
      <c r="AZ112" s="4">
        <v>4.50252444767467</v>
      </c>
      <c r="BA112" s="4">
        <v>9.6041666666666696</v>
      </c>
      <c r="BB112" s="4">
        <v>3.61201968070618E-2</v>
      </c>
      <c r="BC112" s="4"/>
      <c r="BD112" s="4">
        <v>866.91323245036494</v>
      </c>
      <c r="BE112" s="4">
        <v>6.3546027176050703</v>
      </c>
    </row>
    <row r="113" spans="1:57" x14ac:dyDescent="0.2">
      <c r="A113" s="1"/>
      <c r="B113" s="1"/>
      <c r="C113" s="1" t="s">
        <v>30</v>
      </c>
      <c r="D113" s="1" t="s">
        <v>60</v>
      </c>
      <c r="E113" s="1" t="s">
        <v>89</v>
      </c>
      <c r="F113" s="1" t="s">
        <v>368</v>
      </c>
      <c r="G113" s="2">
        <v>45319.055389421301</v>
      </c>
      <c r="H113" s="4">
        <v>5.6142000000000003</v>
      </c>
      <c r="I113" s="4"/>
      <c r="J113" s="4"/>
      <c r="K113" s="4">
        <v>52561.547431886</v>
      </c>
      <c r="L113" s="4">
        <v>2.2352777639827899</v>
      </c>
      <c r="M113" s="4">
        <v>6.1827500000000004</v>
      </c>
      <c r="N113" s="4">
        <v>2.281897004748E-2</v>
      </c>
      <c r="O113" s="4"/>
      <c r="P113" s="4">
        <v>220.45402097269701</v>
      </c>
      <c r="Q113" s="4">
        <v>2.74011336016396</v>
      </c>
      <c r="R113" s="4">
        <v>6.3814333333333302</v>
      </c>
      <c r="S113" s="4">
        <v>6.8386558736739699E-3</v>
      </c>
      <c r="T113" s="4"/>
      <c r="U113" s="4">
        <v>54.136226071974299</v>
      </c>
      <c r="V113" s="4">
        <v>0.51424358168403905</v>
      </c>
      <c r="W113" s="4">
        <v>6.7545000000000002</v>
      </c>
      <c r="X113" s="4">
        <v>2.9206584417521601E-2</v>
      </c>
      <c r="Y113" s="4"/>
      <c r="Z113" s="4">
        <v>1850.28926637574</v>
      </c>
      <c r="AA113" s="4">
        <v>13.7211302303532</v>
      </c>
      <c r="AB113" s="4">
        <v>7.02403333333333</v>
      </c>
      <c r="AC113" s="4">
        <v>2.1228162877975201E-2</v>
      </c>
      <c r="AD113" s="4"/>
      <c r="AE113" s="4">
        <v>1429.9128972119399</v>
      </c>
      <c r="AF113" s="4">
        <v>8.9486014429635006</v>
      </c>
      <c r="AG113" s="4">
        <v>7.4385000000000003</v>
      </c>
      <c r="AH113" s="4">
        <v>1.34695061344473E-2</v>
      </c>
      <c r="AI113" s="4"/>
      <c r="AJ113" s="4">
        <v>958.48591241454699</v>
      </c>
      <c r="AK113" s="4">
        <v>10.675494060163301</v>
      </c>
      <c r="AL113" s="4" t="s">
        <v>368</v>
      </c>
      <c r="AM113" s="4" t="s">
        <v>368</v>
      </c>
      <c r="AN113" s="4" t="s">
        <v>368</v>
      </c>
      <c r="AO113" s="4" t="s">
        <v>368</v>
      </c>
      <c r="AP113" s="4" t="s">
        <v>368</v>
      </c>
      <c r="AQ113" s="4">
        <v>8.1163166666666697</v>
      </c>
      <c r="AR113" s="4">
        <v>4.7584467408908399E-2</v>
      </c>
      <c r="AS113" s="4"/>
      <c r="AT113" s="4">
        <v>3665.67669515835</v>
      </c>
      <c r="AU113" s="4">
        <v>26.743743152187101</v>
      </c>
      <c r="AV113" s="4">
        <v>8.8374000000000006</v>
      </c>
      <c r="AW113" s="4">
        <v>1.7137556297304499E-2</v>
      </c>
      <c r="AX113" s="4"/>
      <c r="AY113" s="4">
        <v>299.18451978517197</v>
      </c>
      <c r="AZ113" s="4">
        <v>2.8192303001173098</v>
      </c>
      <c r="BA113" s="4">
        <v>9.5974333333333295</v>
      </c>
      <c r="BB113" s="4">
        <v>2.95035415979975E-2</v>
      </c>
      <c r="BC113" s="4"/>
      <c r="BD113" s="4">
        <v>498.88233809535501</v>
      </c>
      <c r="BE113" s="4">
        <v>3.7094454352845498</v>
      </c>
    </row>
    <row r="114" spans="1:57" x14ac:dyDescent="0.2">
      <c r="A114" s="1"/>
      <c r="B114" s="1"/>
      <c r="C114" s="1" t="s">
        <v>156</v>
      </c>
      <c r="D114" s="1" t="s">
        <v>16</v>
      </c>
      <c r="E114" s="1" t="s">
        <v>44</v>
      </c>
      <c r="F114" s="1" t="s">
        <v>368</v>
      </c>
      <c r="G114" s="2">
        <v>45319.0692830556</v>
      </c>
      <c r="H114" s="4">
        <v>5.61466666666667</v>
      </c>
      <c r="I114" s="4"/>
      <c r="J114" s="4"/>
      <c r="K114" s="4">
        <v>4777.7082926818803</v>
      </c>
      <c r="L114" s="4">
        <v>23.4544696314478</v>
      </c>
      <c r="M114" s="4">
        <v>6.1894666666666698</v>
      </c>
      <c r="N114" s="4">
        <v>6.4124704362352996E-3</v>
      </c>
      <c r="O114" s="4"/>
      <c r="P114" s="4">
        <v>60.138556049891498</v>
      </c>
      <c r="Q114" s="4">
        <v>1.2386162356380199</v>
      </c>
      <c r="R114" s="4">
        <v>6.39445</v>
      </c>
      <c r="S114" s="4">
        <v>6.5668784782825897E-3</v>
      </c>
      <c r="T114" s="4"/>
      <c r="U114" s="4">
        <v>46.451361378987798</v>
      </c>
      <c r="V114" s="4">
        <v>0.49716558536523597</v>
      </c>
      <c r="W114" s="4">
        <v>6.7678333333333303</v>
      </c>
      <c r="X114" s="4">
        <v>1.1131589271569899E-2</v>
      </c>
      <c r="Y114" s="4"/>
      <c r="Z114" s="4">
        <v>543.90892766849504</v>
      </c>
      <c r="AA114" s="4">
        <v>2.2197039122784701</v>
      </c>
      <c r="AB114" s="4">
        <v>7.0307833333333303</v>
      </c>
      <c r="AC114" s="4">
        <v>1.0171165350708901E-2</v>
      </c>
      <c r="AD114" s="4"/>
      <c r="AE114" s="4">
        <v>424.78730732976499</v>
      </c>
      <c r="AF114" s="4">
        <v>2.69944249600064</v>
      </c>
      <c r="AG114" s="4">
        <v>7.4452666666666696</v>
      </c>
      <c r="AH114" s="4">
        <v>7.1758319158275003E-3</v>
      </c>
      <c r="AI114" s="4"/>
      <c r="AJ114" s="4">
        <v>340.32806114988102</v>
      </c>
      <c r="AK114" s="4">
        <v>2.34695671679005</v>
      </c>
      <c r="AL114" s="4" t="s">
        <v>368</v>
      </c>
      <c r="AM114" s="4" t="s">
        <v>368</v>
      </c>
      <c r="AN114" s="4" t="s">
        <v>368</v>
      </c>
      <c r="AO114" s="4" t="s">
        <v>368</v>
      </c>
      <c r="AP114" s="4" t="s">
        <v>368</v>
      </c>
      <c r="AQ114" s="4">
        <v>8.1230833333333301</v>
      </c>
      <c r="AR114" s="4">
        <v>2.4190912183588101E-2</v>
      </c>
      <c r="AS114" s="4"/>
      <c r="AT114" s="4">
        <v>1570.83027363827</v>
      </c>
      <c r="AU114" s="4">
        <v>12.9460333843105</v>
      </c>
      <c r="AV114" s="4">
        <v>8.8503666666666696</v>
      </c>
      <c r="AW114" s="4">
        <v>1.5105515942277801E-2</v>
      </c>
      <c r="AX114" s="4"/>
      <c r="AY114" s="4">
        <v>145.941019553194</v>
      </c>
      <c r="AZ114" s="4">
        <v>0.36744775082951397</v>
      </c>
      <c r="BA114" s="4">
        <v>9.6041666666666696</v>
      </c>
      <c r="BB114" s="4">
        <v>2.4814918286670099E-2</v>
      </c>
      <c r="BC114" s="4"/>
      <c r="BD114" s="4">
        <v>238.09222949218801</v>
      </c>
      <c r="BE114" s="4">
        <v>2.0685037538514299</v>
      </c>
    </row>
    <row r="115" spans="1:57" x14ac:dyDescent="0.2">
      <c r="A115" s="1"/>
      <c r="B115" s="1"/>
      <c r="C115" s="1" t="s">
        <v>156</v>
      </c>
      <c r="D115" s="1" t="s">
        <v>303</v>
      </c>
      <c r="E115" s="1" t="s">
        <v>44</v>
      </c>
      <c r="F115" s="1" t="s">
        <v>368</v>
      </c>
      <c r="G115" s="2">
        <v>45319.083182604198</v>
      </c>
      <c r="H115" s="4">
        <v>5.6142000000000003</v>
      </c>
      <c r="I115" s="4"/>
      <c r="J115" s="4"/>
      <c r="K115" s="4">
        <v>1124.33461805507</v>
      </c>
      <c r="L115" s="4">
        <v>3.1449538431760703E-2</v>
      </c>
      <c r="M115" s="4">
        <v>6.1577333333333302</v>
      </c>
      <c r="N115" s="4">
        <v>6.8590949347812301E-4</v>
      </c>
      <c r="O115" s="4"/>
      <c r="P115" s="4">
        <v>4.1816912889478202</v>
      </c>
      <c r="Q115" s="4">
        <v>0.613200389020366</v>
      </c>
      <c r="R115" s="4">
        <v>6.4253666666666698</v>
      </c>
      <c r="S115" s="4">
        <v>5.2615853226320999E-3</v>
      </c>
      <c r="T115" s="4"/>
      <c r="U115" s="4">
        <v>9.5424739735064907</v>
      </c>
      <c r="V115" s="4">
        <v>0.42210360525158902</v>
      </c>
      <c r="W115" s="4">
        <v>6.7545000000000002</v>
      </c>
      <c r="X115" s="4">
        <v>6.5895619494643499E-3</v>
      </c>
      <c r="Y115" s="4"/>
      <c r="Z115" s="4">
        <v>215.63137386794301</v>
      </c>
      <c r="AA115" s="4">
        <v>1.31243972841751</v>
      </c>
      <c r="AB115" s="4">
        <v>7.0303000000000004</v>
      </c>
      <c r="AC115" s="4">
        <v>7.6346230047544001E-3</v>
      </c>
      <c r="AD115" s="4"/>
      <c r="AE115" s="4">
        <v>194.205396150762</v>
      </c>
      <c r="AF115" s="4">
        <v>1.5343494300054099</v>
      </c>
      <c r="AG115" s="4">
        <v>7.4385000000000003</v>
      </c>
      <c r="AH115" s="4">
        <v>4.5887409436333503E-3</v>
      </c>
      <c r="AI115" s="4"/>
      <c r="AJ115" s="4">
        <v>86.226793615814302</v>
      </c>
      <c r="AK115" s="4">
        <v>0.90061723573344299</v>
      </c>
      <c r="AL115" s="4" t="s">
        <v>368</v>
      </c>
      <c r="AM115" s="4" t="s">
        <v>368</v>
      </c>
      <c r="AN115" s="4" t="s">
        <v>368</v>
      </c>
      <c r="AO115" s="4" t="s">
        <v>368</v>
      </c>
      <c r="AP115" s="4" t="s">
        <v>368</v>
      </c>
      <c r="AQ115" s="4">
        <v>8.1288833333333308</v>
      </c>
      <c r="AR115" s="4">
        <v>1.6546541399825001E-2</v>
      </c>
      <c r="AS115" s="4"/>
      <c r="AT115" s="4">
        <v>886.29204817837899</v>
      </c>
      <c r="AU115" s="4">
        <v>4.3510530013843303</v>
      </c>
      <c r="AV115" s="4">
        <v>8.8436500000000002</v>
      </c>
      <c r="AW115" s="4">
        <v>1.39160798469355E-2</v>
      </c>
      <c r="AX115" s="4"/>
      <c r="AY115" s="4">
        <v>56.241348923318697</v>
      </c>
      <c r="AZ115" s="4">
        <v>0.59855209073909799</v>
      </c>
      <c r="BA115" s="4">
        <v>9.6099666666666703</v>
      </c>
      <c r="BB115" s="4">
        <v>2.3367121284844802E-2</v>
      </c>
      <c r="BC115" s="4"/>
      <c r="BD115" s="4">
        <v>157.56301819275001</v>
      </c>
      <c r="BE115" s="4">
        <v>1.3696467165625801</v>
      </c>
    </row>
    <row r="116" spans="1:57" x14ac:dyDescent="0.2">
      <c r="A116" s="1"/>
      <c r="B116" s="1"/>
      <c r="C116" s="1" t="s">
        <v>156</v>
      </c>
      <c r="D116" s="1" t="s">
        <v>15</v>
      </c>
      <c r="E116" s="1" t="s">
        <v>44</v>
      </c>
      <c r="F116" s="1" t="s">
        <v>368</v>
      </c>
      <c r="G116" s="2">
        <v>45319.0970917593</v>
      </c>
      <c r="H116" s="4">
        <v>5.6084666666666703</v>
      </c>
      <c r="I116" s="4"/>
      <c r="J116" s="4"/>
      <c r="K116" s="4">
        <v>823.95254463042795</v>
      </c>
      <c r="L116" s="4">
        <v>6.9410208594261</v>
      </c>
      <c r="M116" s="4">
        <v>6.1832166666666701</v>
      </c>
      <c r="N116" s="4">
        <v>8.91336236128E-3</v>
      </c>
      <c r="O116" s="4"/>
      <c r="P116" s="4">
        <v>84.575923019408805</v>
      </c>
      <c r="Q116" s="4">
        <v>0.90751790267541699</v>
      </c>
      <c r="R116" s="4" t="s">
        <v>368</v>
      </c>
      <c r="S116" s="4" t="s">
        <v>368</v>
      </c>
      <c r="T116" s="4" t="s">
        <v>368</v>
      </c>
      <c r="U116" s="4" t="s">
        <v>368</v>
      </c>
      <c r="V116" s="4" t="s">
        <v>368</v>
      </c>
      <c r="W116" s="4">
        <v>6.7612166666666704</v>
      </c>
      <c r="X116" s="4">
        <v>5.0889559259800002E-3</v>
      </c>
      <c r="Y116" s="4"/>
      <c r="Z116" s="4">
        <v>107.174237951938</v>
      </c>
      <c r="AA116" s="4">
        <v>0.696669461865976</v>
      </c>
      <c r="AB116" s="4">
        <v>7.0244999999999997</v>
      </c>
      <c r="AC116" s="4">
        <v>6.3720819122211701E-3</v>
      </c>
      <c r="AD116" s="4"/>
      <c r="AE116" s="4">
        <v>79.435327942498802</v>
      </c>
      <c r="AF116" s="4">
        <v>0.81620209218872897</v>
      </c>
      <c r="AG116" s="4">
        <v>7.4578166666666696</v>
      </c>
      <c r="AH116" s="4">
        <v>4.4929662617540396E-3</v>
      </c>
      <c r="AI116" s="4"/>
      <c r="AJ116" s="4">
        <v>76.819908305335204</v>
      </c>
      <c r="AK116" s="4">
        <v>0.47554984960232299</v>
      </c>
      <c r="AL116" s="4" t="s">
        <v>368</v>
      </c>
      <c r="AM116" s="4" t="s">
        <v>368</v>
      </c>
      <c r="AN116" s="4" t="s">
        <v>368</v>
      </c>
      <c r="AO116" s="4" t="s">
        <v>368</v>
      </c>
      <c r="AP116" s="4" t="s">
        <v>368</v>
      </c>
      <c r="AQ116" s="4">
        <v>8.1230833333333301</v>
      </c>
      <c r="AR116" s="4">
        <v>1.2660396823832401E-2</v>
      </c>
      <c r="AS116" s="4"/>
      <c r="AT116" s="4">
        <v>538.29551750499502</v>
      </c>
      <c r="AU116" s="4">
        <v>3.9235850367211902</v>
      </c>
      <c r="AV116" s="4" t="s">
        <v>368</v>
      </c>
      <c r="AW116" s="4" t="s">
        <v>368</v>
      </c>
      <c r="AX116" s="4" t="s">
        <v>368</v>
      </c>
      <c r="AY116" s="4" t="s">
        <v>368</v>
      </c>
      <c r="AZ116" s="4" t="s">
        <v>368</v>
      </c>
      <c r="BA116" s="4">
        <v>9.6041666666666696</v>
      </c>
      <c r="BB116" s="4">
        <v>2.0879732398865501E-2</v>
      </c>
      <c r="BC116" s="4"/>
      <c r="BD116" s="4">
        <v>19.209737359619702</v>
      </c>
      <c r="BE116" s="4">
        <v>0.64229073822545901</v>
      </c>
    </row>
    <row r="117" spans="1:57" x14ac:dyDescent="0.2">
      <c r="A117" s="1"/>
      <c r="B117" s="1"/>
      <c r="C117" s="1" t="s">
        <v>287</v>
      </c>
      <c r="D117" s="1" t="s">
        <v>196</v>
      </c>
      <c r="E117" s="1" t="s">
        <v>89</v>
      </c>
      <c r="F117" s="1" t="s">
        <v>368</v>
      </c>
      <c r="G117" s="2">
        <v>45319.110997986099</v>
      </c>
      <c r="H117" s="4">
        <v>5.6142000000000003</v>
      </c>
      <c r="I117" s="4"/>
      <c r="J117" s="4"/>
      <c r="K117" s="4">
        <v>3541.9309356921499</v>
      </c>
      <c r="L117" s="4">
        <v>98.456189360662407</v>
      </c>
      <c r="M117" s="4">
        <v>6.1827500000000004</v>
      </c>
      <c r="N117" s="4">
        <v>0.124518667830506</v>
      </c>
      <c r="O117" s="4"/>
      <c r="P117" s="4">
        <v>1214.2086132941499</v>
      </c>
      <c r="Q117" s="4">
        <v>12.863781550501701</v>
      </c>
      <c r="R117" s="4">
        <v>6.3877166666666696</v>
      </c>
      <c r="S117" s="4">
        <v>0.13675469041737001</v>
      </c>
      <c r="T117" s="4"/>
      <c r="U117" s="4">
        <v>3727.6836360025</v>
      </c>
      <c r="V117" s="4">
        <v>16.218206083244301</v>
      </c>
      <c r="W117" s="4">
        <v>6.7607499999999998</v>
      </c>
      <c r="X117" s="4">
        <v>0.133925636164026</v>
      </c>
      <c r="Y117" s="4"/>
      <c r="Z117" s="4">
        <v>9418.9170411024206</v>
      </c>
      <c r="AA117" s="4">
        <v>61.549923254812001</v>
      </c>
      <c r="AB117" s="4">
        <v>7.02403333333333</v>
      </c>
      <c r="AC117" s="4">
        <v>0.13647146868462601</v>
      </c>
      <c r="AD117" s="4"/>
      <c r="AE117" s="4">
        <v>11905.993356056</v>
      </c>
      <c r="AF117" s="4">
        <v>72.5421843289527</v>
      </c>
      <c r="AG117" s="4">
        <v>7.4385000000000003</v>
      </c>
      <c r="AH117" s="4">
        <v>0.127311332899577</v>
      </c>
      <c r="AI117" s="4"/>
      <c r="AJ117" s="4">
        <v>12139.906585410599</v>
      </c>
      <c r="AK117" s="4">
        <v>84.672155458290902</v>
      </c>
      <c r="AL117" s="4">
        <v>7.8507166666666697</v>
      </c>
      <c r="AM117" s="4">
        <v>0.115103098557194</v>
      </c>
      <c r="AN117" s="4"/>
      <c r="AO117" s="4">
        <v>2720.0609740517302</v>
      </c>
      <c r="AP117" s="4">
        <v>20.552088837342001</v>
      </c>
      <c r="AQ117" s="4">
        <v>8.1163166666666697</v>
      </c>
      <c r="AR117" s="4">
        <v>0.14234024820395</v>
      </c>
      <c r="AS117" s="4"/>
      <c r="AT117" s="4">
        <v>12150.868723687099</v>
      </c>
      <c r="AU117" s="4">
        <v>86.331471489166006</v>
      </c>
      <c r="AV117" s="4">
        <v>8.8436500000000002</v>
      </c>
      <c r="AW117" s="4">
        <v>0.11993821308842099</v>
      </c>
      <c r="AX117" s="4"/>
      <c r="AY117" s="4">
        <v>8051.7532292830001</v>
      </c>
      <c r="AZ117" s="4">
        <v>38.906999716829397</v>
      </c>
      <c r="BA117" s="4">
        <v>9.5974333333333295</v>
      </c>
      <c r="BB117" s="4">
        <v>0.11471101217997901</v>
      </c>
      <c r="BC117" s="4"/>
      <c r="BD117" s="4">
        <v>5238.2832307178596</v>
      </c>
      <c r="BE117" s="4">
        <v>31.504609768429699</v>
      </c>
    </row>
    <row r="118" spans="1:57" x14ac:dyDescent="0.2">
      <c r="A118" s="1"/>
      <c r="B118" s="1"/>
      <c r="C118" s="1" t="s">
        <v>101</v>
      </c>
      <c r="D118" s="1" t="s">
        <v>132</v>
      </c>
      <c r="E118" s="1" t="s">
        <v>89</v>
      </c>
      <c r="F118" s="1" t="s">
        <v>368</v>
      </c>
      <c r="G118" s="2">
        <v>45319.124896990703</v>
      </c>
      <c r="H118" s="4">
        <v>5.6271000000000004</v>
      </c>
      <c r="I118" s="4"/>
      <c r="J118" s="4"/>
      <c r="K118" s="4">
        <v>7914.30554561191</v>
      </c>
      <c r="L118" s="4">
        <v>0.39456736734521303</v>
      </c>
      <c r="M118" s="4">
        <v>6.1894666666666698</v>
      </c>
      <c r="N118" s="4">
        <v>0.44385813637017602</v>
      </c>
      <c r="O118" s="4"/>
      <c r="P118" s="4">
        <v>4334.6216556990503</v>
      </c>
      <c r="Q118" s="4">
        <v>37.276048967062799</v>
      </c>
      <c r="R118" s="4">
        <v>6.3881833333333304</v>
      </c>
      <c r="S118" s="4">
        <v>0.42565348230443401</v>
      </c>
      <c r="T118" s="4"/>
      <c r="U118" s="4">
        <v>11896.678420952099</v>
      </c>
      <c r="V118" s="4">
        <v>62.266505947882401</v>
      </c>
      <c r="W118" s="4">
        <v>6.7612166666666704</v>
      </c>
      <c r="X118" s="4">
        <v>0.43889356499689602</v>
      </c>
      <c r="Y118" s="4"/>
      <c r="Z118" s="4">
        <v>31460.6439099899</v>
      </c>
      <c r="AA118" s="4">
        <v>219.903292333145</v>
      </c>
      <c r="AB118" s="4">
        <v>7.0244999999999997</v>
      </c>
      <c r="AC118" s="4">
        <v>0.422808547861245</v>
      </c>
      <c r="AD118" s="4"/>
      <c r="AE118" s="4">
        <v>37935.186625098402</v>
      </c>
      <c r="AF118" s="4">
        <v>195.23080731931501</v>
      </c>
      <c r="AG118" s="4">
        <v>7.4326999999999996</v>
      </c>
      <c r="AH118" s="4">
        <v>0.42254829436835001</v>
      </c>
      <c r="AI118" s="4"/>
      <c r="AJ118" s="4">
        <v>41137.760521909702</v>
      </c>
      <c r="AK118" s="4">
        <v>244.79170224317301</v>
      </c>
      <c r="AL118" s="4">
        <v>7.8511833333333296</v>
      </c>
      <c r="AM118" s="4">
        <v>0.38135175090916501</v>
      </c>
      <c r="AN118" s="4"/>
      <c r="AO118" s="4">
        <v>9221.1505909911102</v>
      </c>
      <c r="AP118" s="4">
        <v>48.779978893967801</v>
      </c>
      <c r="AQ118" s="4">
        <v>8.1167999999999996</v>
      </c>
      <c r="AR118" s="4">
        <v>0.44589243373556098</v>
      </c>
      <c r="AS118" s="4"/>
      <c r="AT118" s="4">
        <v>39333.364222157797</v>
      </c>
      <c r="AU118" s="4">
        <v>208.40306061248799</v>
      </c>
      <c r="AV118" s="4">
        <v>8.8378666666666703</v>
      </c>
      <c r="AW118" s="4">
        <v>0.37210105524491599</v>
      </c>
      <c r="AX118" s="4"/>
      <c r="AY118" s="4">
        <v>27068.263637117401</v>
      </c>
      <c r="AZ118" s="4">
        <v>124.945995399675</v>
      </c>
      <c r="BA118" s="4">
        <v>9.5978999999999992</v>
      </c>
      <c r="BB118" s="4">
        <v>0.325666680619287</v>
      </c>
      <c r="BC118" s="4"/>
      <c r="BD118" s="4">
        <v>16972.037049205999</v>
      </c>
      <c r="BE118" s="4">
        <v>89.305681850612601</v>
      </c>
    </row>
    <row r="119" spans="1:57" x14ac:dyDescent="0.2">
      <c r="A119" s="1"/>
      <c r="B119" s="1"/>
      <c r="C119" s="1" t="s">
        <v>0</v>
      </c>
      <c r="D119" s="1" t="s">
        <v>32</v>
      </c>
      <c r="E119" s="1" t="s">
        <v>89</v>
      </c>
      <c r="F119" s="1" t="s">
        <v>368</v>
      </c>
      <c r="G119" s="2">
        <v>45319.138800706001</v>
      </c>
      <c r="H119" s="4">
        <v>5.6079833333333298</v>
      </c>
      <c r="I119" s="4"/>
      <c r="J119" s="4"/>
      <c r="K119" s="4">
        <v>6747.1408887231601</v>
      </c>
      <c r="L119" s="4">
        <v>100.191191714211</v>
      </c>
      <c r="M119" s="4">
        <v>6.1827500000000004</v>
      </c>
      <c r="N119" s="4">
        <v>0.43817703588298401</v>
      </c>
      <c r="O119" s="4"/>
      <c r="P119" s="4">
        <v>4279.1090059895896</v>
      </c>
      <c r="Q119" s="4">
        <v>35.917861805689</v>
      </c>
      <c r="R119" s="4">
        <v>6.3814333333333302</v>
      </c>
      <c r="S119" s="4">
        <v>0.474977838156736</v>
      </c>
      <c r="T119" s="4"/>
      <c r="U119" s="4">
        <v>13291.389707546699</v>
      </c>
      <c r="V119" s="4">
        <v>65.083542383070807</v>
      </c>
      <c r="W119" s="4">
        <v>6.7545000000000002</v>
      </c>
      <c r="X119" s="4">
        <v>0.46422008865702602</v>
      </c>
      <c r="Y119" s="4"/>
      <c r="Z119" s="4">
        <v>33291.132509861403</v>
      </c>
      <c r="AA119" s="4">
        <v>141.84485087229999</v>
      </c>
      <c r="AB119" s="4">
        <v>7.0177666666666703</v>
      </c>
      <c r="AC119" s="4">
        <v>0.46457684605655097</v>
      </c>
      <c r="AD119" s="4"/>
      <c r="AE119" s="4">
        <v>41732.0930871288</v>
      </c>
      <c r="AF119" s="4">
        <v>259.62699724765201</v>
      </c>
      <c r="AG119" s="4">
        <v>7.4322333333333299</v>
      </c>
      <c r="AH119" s="4">
        <v>0.45647166284088098</v>
      </c>
      <c r="AI119" s="4"/>
      <c r="AJ119" s="4">
        <v>44469.676956446398</v>
      </c>
      <c r="AK119" s="4">
        <v>270.97614009988598</v>
      </c>
      <c r="AL119" s="4">
        <v>7.8507166666666697</v>
      </c>
      <c r="AM119" s="4">
        <v>0.460816889631257</v>
      </c>
      <c r="AN119" s="4"/>
      <c r="AO119" s="4">
        <v>11161.479616851901</v>
      </c>
      <c r="AP119" s="4">
        <v>51.064319802640902</v>
      </c>
      <c r="AQ119" s="4">
        <v>8.1163166666666697</v>
      </c>
      <c r="AR119" s="4">
        <v>0.459649656089548</v>
      </c>
      <c r="AS119" s="4"/>
      <c r="AT119" s="4">
        <v>40565.296168402201</v>
      </c>
      <c r="AU119" s="4">
        <v>186.89494218872801</v>
      </c>
      <c r="AV119" s="4">
        <v>8.8374000000000006</v>
      </c>
      <c r="AW119" s="4">
        <v>0.438697456216326</v>
      </c>
      <c r="AX119" s="4"/>
      <c r="AY119" s="4">
        <v>32090.5386930559</v>
      </c>
      <c r="AZ119" s="4">
        <v>200.079835431916</v>
      </c>
      <c r="BA119" s="4">
        <v>9.5974333333333295</v>
      </c>
      <c r="BB119" s="4">
        <v>0.412060640984374</v>
      </c>
      <c r="BC119" s="4"/>
      <c r="BD119" s="4">
        <v>21777.432750719399</v>
      </c>
      <c r="BE119" s="4">
        <v>101.575145394407</v>
      </c>
    </row>
    <row r="120" spans="1:57" x14ac:dyDescent="0.2">
      <c r="A120" s="1"/>
      <c r="B120" s="1"/>
      <c r="C120" s="1" t="s">
        <v>83</v>
      </c>
      <c r="D120" s="1" t="s">
        <v>210</v>
      </c>
      <c r="E120" s="1" t="s">
        <v>89</v>
      </c>
      <c r="F120" s="1" t="s">
        <v>368</v>
      </c>
      <c r="G120" s="2">
        <v>45319.1527164699</v>
      </c>
      <c r="H120" s="4">
        <v>5.6084666666666703</v>
      </c>
      <c r="I120" s="4"/>
      <c r="J120" s="4"/>
      <c r="K120" s="4">
        <v>12838.546651991401</v>
      </c>
      <c r="L120" s="4">
        <v>0.614489429947776</v>
      </c>
      <c r="M120" s="4">
        <v>6.1769666666666696</v>
      </c>
      <c r="N120" s="4">
        <v>0.94341839784563997</v>
      </c>
      <c r="O120" s="4"/>
      <c r="P120" s="4">
        <v>9216.0550798346194</v>
      </c>
      <c r="Q120" s="4">
        <v>65.115446569262502</v>
      </c>
      <c r="R120" s="4">
        <v>6.3756333333333304</v>
      </c>
      <c r="S120" s="4">
        <v>0.96657704661544697</v>
      </c>
      <c r="T120" s="4"/>
      <c r="U120" s="4">
        <v>27192.006404325501</v>
      </c>
      <c r="V120" s="4">
        <v>143.77383184974801</v>
      </c>
      <c r="W120" s="4">
        <v>6.7549666666666699</v>
      </c>
      <c r="X120" s="4">
        <v>0.94930805371405902</v>
      </c>
      <c r="Y120" s="4"/>
      <c r="Z120" s="4">
        <v>68351.135291436207</v>
      </c>
      <c r="AA120" s="4">
        <v>198.089255263957</v>
      </c>
      <c r="AB120" s="4">
        <v>7.0182333333333302</v>
      </c>
      <c r="AC120" s="4">
        <v>0.93271215945918196</v>
      </c>
      <c r="AD120" s="4"/>
      <c r="AE120" s="4">
        <v>84287.477753550804</v>
      </c>
      <c r="AF120" s="4">
        <v>285.47819240041798</v>
      </c>
      <c r="AG120" s="4">
        <v>7.4326999999999996</v>
      </c>
      <c r="AH120" s="4">
        <v>0.92316207478122403</v>
      </c>
      <c r="AI120" s="4"/>
      <c r="AJ120" s="4">
        <v>90307.5027208268</v>
      </c>
      <c r="AK120" s="4">
        <v>425.26838061229802</v>
      </c>
      <c r="AL120" s="4">
        <v>7.84493333333333</v>
      </c>
      <c r="AM120" s="4">
        <v>0.91955468511088301</v>
      </c>
      <c r="AN120" s="4"/>
      <c r="AO120" s="4">
        <v>22362.6462434073</v>
      </c>
      <c r="AP120" s="4">
        <v>119.423003711912</v>
      </c>
      <c r="AQ120" s="4">
        <v>8.1105166666666708</v>
      </c>
      <c r="AR120" s="4">
        <v>0.91574549847368203</v>
      </c>
      <c r="AS120" s="4"/>
      <c r="AT120" s="4">
        <v>81407.773256042405</v>
      </c>
      <c r="AU120" s="4">
        <v>327.56192078545303</v>
      </c>
      <c r="AV120" s="4">
        <v>8.8378666666666703</v>
      </c>
      <c r="AW120" s="4">
        <v>0.88042356311132497</v>
      </c>
      <c r="AX120" s="4"/>
      <c r="AY120" s="4">
        <v>65402.699348223701</v>
      </c>
      <c r="AZ120" s="4">
        <v>280.47258878610597</v>
      </c>
      <c r="BA120" s="4">
        <v>9.5978999999999992</v>
      </c>
      <c r="BB120" s="4">
        <v>0.81048248764350495</v>
      </c>
      <c r="BC120" s="4"/>
      <c r="BD120" s="4">
        <v>43938.410453722703</v>
      </c>
      <c r="BE120" s="4">
        <v>141.545295007021</v>
      </c>
    </row>
    <row r="121" spans="1:57" x14ac:dyDescent="0.2">
      <c r="A121" s="1"/>
      <c r="B121" s="1"/>
      <c r="C121" s="1" t="s">
        <v>12</v>
      </c>
      <c r="D121" s="1" t="s">
        <v>342</v>
      </c>
      <c r="E121" s="1" t="s">
        <v>89</v>
      </c>
      <c r="F121" s="1" t="s">
        <v>368</v>
      </c>
      <c r="G121" s="2">
        <v>45319.166630544001</v>
      </c>
      <c r="H121" s="4">
        <v>5.6079833333333298</v>
      </c>
      <c r="I121" s="4"/>
      <c r="J121" s="4"/>
      <c r="K121" s="4">
        <v>25937.882492844899</v>
      </c>
      <c r="L121" s="4">
        <v>770.45753282510304</v>
      </c>
      <c r="M121" s="4">
        <v>6.1827500000000004</v>
      </c>
      <c r="N121" s="4">
        <v>1.85065913740845</v>
      </c>
      <c r="O121" s="4"/>
      <c r="P121" s="4">
        <v>18081.122242621499</v>
      </c>
      <c r="Q121" s="4">
        <v>76.724965648967199</v>
      </c>
      <c r="R121" s="4">
        <v>6.3751666666666704</v>
      </c>
      <c r="S121" s="4">
        <v>1.9555910361109301</v>
      </c>
      <c r="T121" s="4"/>
      <c r="U121" s="4">
        <v>55157.682791054998</v>
      </c>
      <c r="V121" s="4">
        <v>292.33344126247698</v>
      </c>
      <c r="W121" s="4">
        <v>6.7545000000000002</v>
      </c>
      <c r="X121" s="4">
        <v>1.8936647098633399</v>
      </c>
      <c r="Y121" s="4"/>
      <c r="Z121" s="4">
        <v>136605.03845207201</v>
      </c>
      <c r="AA121" s="4">
        <v>389.31198471255902</v>
      </c>
      <c r="AB121" s="4">
        <v>7.0177666666666703</v>
      </c>
      <c r="AC121" s="4">
        <v>1.9142602402799</v>
      </c>
      <c r="AD121" s="4"/>
      <c r="AE121" s="4">
        <v>173514.14994007899</v>
      </c>
      <c r="AF121" s="4">
        <v>451.83017770190702</v>
      </c>
      <c r="AG121" s="4">
        <v>7.4322333333333299</v>
      </c>
      <c r="AH121" s="4">
        <v>1.9065830564517701</v>
      </c>
      <c r="AI121" s="4"/>
      <c r="AJ121" s="4">
        <v>186898.04423941401</v>
      </c>
      <c r="AK121" s="4">
        <v>1162.6791539472699</v>
      </c>
      <c r="AL121" s="4">
        <v>7.8507166666666697</v>
      </c>
      <c r="AM121" s="4">
        <v>1.8816105449396801</v>
      </c>
      <c r="AN121" s="4"/>
      <c r="AO121" s="4">
        <v>45853.512041220201</v>
      </c>
      <c r="AP121" s="4">
        <v>126.596679902281</v>
      </c>
      <c r="AQ121" s="4">
        <v>8.1163166666666697</v>
      </c>
      <c r="AR121" s="4">
        <v>1.86628470333703</v>
      </c>
      <c r="AS121" s="4"/>
      <c r="AT121" s="4">
        <v>166526.67171519101</v>
      </c>
      <c r="AU121" s="4">
        <v>635.42623282218597</v>
      </c>
      <c r="AV121" s="4">
        <v>8.8374000000000006</v>
      </c>
      <c r="AW121" s="4">
        <v>1.8179539822363699</v>
      </c>
      <c r="AX121" s="4"/>
      <c r="AY121" s="4">
        <v>136105.25338228801</v>
      </c>
      <c r="AZ121" s="4">
        <v>677.00341895291297</v>
      </c>
      <c r="BA121" s="4">
        <v>9.5974333333333295</v>
      </c>
      <c r="BB121" s="4">
        <v>1.7735387830245299</v>
      </c>
      <c r="BC121" s="4"/>
      <c r="BD121" s="4">
        <v>97505.425585137506</v>
      </c>
      <c r="BE121" s="4">
        <v>338.14796749588601</v>
      </c>
    </row>
    <row r="122" spans="1:57" x14ac:dyDescent="0.2">
      <c r="A122" s="1"/>
      <c r="B122" s="1"/>
      <c r="C122" s="1" t="s">
        <v>156</v>
      </c>
      <c r="D122" s="1" t="s">
        <v>34</v>
      </c>
      <c r="E122" s="1" t="s">
        <v>44</v>
      </c>
      <c r="F122" s="1" t="s">
        <v>368</v>
      </c>
      <c r="G122" s="2">
        <v>45319.179771296302</v>
      </c>
      <c r="H122" s="4">
        <v>5.6084666666666703</v>
      </c>
      <c r="I122" s="4"/>
      <c r="J122" s="4"/>
      <c r="K122" s="4">
        <v>1078.83641450908</v>
      </c>
      <c r="L122" s="4">
        <v>3.2398167430906302E-2</v>
      </c>
      <c r="M122" s="4">
        <v>6.1894666666666698</v>
      </c>
      <c r="N122" s="4">
        <v>6.7282559328564903E-2</v>
      </c>
      <c r="O122" s="4"/>
      <c r="P122" s="4">
        <v>654.92823281787605</v>
      </c>
      <c r="Q122" s="4">
        <v>4.39382979290784</v>
      </c>
      <c r="R122" s="4">
        <v>6.3818999999999999</v>
      </c>
      <c r="S122" s="4">
        <v>7.6890778718903402E-2</v>
      </c>
      <c r="T122" s="4"/>
      <c r="U122" s="4">
        <v>2034.95249207087</v>
      </c>
      <c r="V122" s="4">
        <v>9.2529068403671406</v>
      </c>
      <c r="W122" s="4">
        <v>6.7549666666666699</v>
      </c>
      <c r="X122" s="4">
        <v>8.8948577605801896E-2</v>
      </c>
      <c r="Y122" s="4"/>
      <c r="Z122" s="4">
        <v>6168.17508964425</v>
      </c>
      <c r="AA122" s="4">
        <v>16.811786357204902</v>
      </c>
      <c r="AB122" s="4">
        <v>7.0244999999999997</v>
      </c>
      <c r="AC122" s="4">
        <v>9.4528620512313297E-2</v>
      </c>
      <c r="AD122" s="4"/>
      <c r="AE122" s="4">
        <v>8093.2195983904103</v>
      </c>
      <c r="AF122" s="4">
        <v>41.8647654126109</v>
      </c>
      <c r="AG122" s="4">
        <v>7.4389833333333302</v>
      </c>
      <c r="AH122" s="4">
        <v>0.109397254567208</v>
      </c>
      <c r="AI122" s="4"/>
      <c r="AJ122" s="4">
        <v>10380.405253650801</v>
      </c>
      <c r="AK122" s="4">
        <v>40.069471284653098</v>
      </c>
      <c r="AL122" s="4">
        <v>7.8511833333333296</v>
      </c>
      <c r="AM122" s="4">
        <v>0.107384289066754</v>
      </c>
      <c r="AN122" s="4"/>
      <c r="AO122" s="4">
        <v>2531.5880116905901</v>
      </c>
      <c r="AP122" s="4">
        <v>12.2635255193549</v>
      </c>
      <c r="AQ122" s="4">
        <v>8.1167999999999996</v>
      </c>
      <c r="AR122" s="4">
        <v>0.126149633706203</v>
      </c>
      <c r="AS122" s="4"/>
      <c r="AT122" s="4">
        <v>10701.0313425734</v>
      </c>
      <c r="AU122" s="4">
        <v>50.165236448368503</v>
      </c>
      <c r="AV122" s="4">
        <v>8.8378666666666703</v>
      </c>
      <c r="AW122" s="4">
        <v>0.128981828860075</v>
      </c>
      <c r="AX122" s="4"/>
      <c r="AY122" s="4">
        <v>8733.7649482791803</v>
      </c>
      <c r="AZ122" s="4">
        <v>36.8074009730936</v>
      </c>
      <c r="BA122" s="4">
        <v>9.6041666666666696</v>
      </c>
      <c r="BB122" s="4">
        <v>0.13114641580500599</v>
      </c>
      <c r="BC122" s="4"/>
      <c r="BD122" s="4">
        <v>6152.4515082061898</v>
      </c>
      <c r="BE122" s="4">
        <v>33.333056156856003</v>
      </c>
    </row>
    <row r="123" spans="1:57" x14ac:dyDescent="0.2">
      <c r="A123" s="1"/>
      <c r="B123" s="1"/>
      <c r="C123" s="1" t="s">
        <v>156</v>
      </c>
      <c r="D123" s="1" t="s">
        <v>329</v>
      </c>
      <c r="E123" s="1" t="s">
        <v>44</v>
      </c>
      <c r="F123" s="1" t="s">
        <v>368</v>
      </c>
      <c r="G123" s="2">
        <v>45319.193338715297</v>
      </c>
      <c r="H123" s="4">
        <v>5.6142000000000003</v>
      </c>
      <c r="I123" s="4"/>
      <c r="J123" s="4"/>
      <c r="K123" s="4">
        <v>398.98473028283598</v>
      </c>
      <c r="L123" s="4">
        <v>5.8854765535662903</v>
      </c>
      <c r="M123" s="4">
        <v>6.1952499999999997</v>
      </c>
      <c r="N123" s="4">
        <v>2.2927852592741601E-2</v>
      </c>
      <c r="O123" s="4"/>
      <c r="P123" s="4">
        <v>221.517962476321</v>
      </c>
      <c r="Q123" s="4">
        <v>1.0065318574722699</v>
      </c>
      <c r="R123" s="4">
        <v>6.3877166666666696</v>
      </c>
      <c r="S123" s="4">
        <v>2.9462123198251599E-2</v>
      </c>
      <c r="T123" s="4"/>
      <c r="U123" s="4">
        <v>693.84463532069799</v>
      </c>
      <c r="V123" s="4">
        <v>2.3916073566034699</v>
      </c>
      <c r="W123" s="4">
        <v>6.7607333333333299</v>
      </c>
      <c r="X123" s="4">
        <v>3.3181541789935799E-2</v>
      </c>
      <c r="Y123" s="4"/>
      <c r="Z123" s="4">
        <v>2137.581523806</v>
      </c>
      <c r="AA123" s="4">
        <v>10.327129299201401</v>
      </c>
      <c r="AB123" s="4">
        <v>7.02403333333333</v>
      </c>
      <c r="AC123" s="4">
        <v>4.3383164362912299E-2</v>
      </c>
      <c r="AD123" s="4"/>
      <c r="AE123" s="4">
        <v>3443.8917265889099</v>
      </c>
      <c r="AF123" s="4">
        <v>16.637457537331699</v>
      </c>
      <c r="AG123" s="4">
        <v>7.4385000000000003</v>
      </c>
      <c r="AH123" s="4">
        <v>5.05330019427244E-2</v>
      </c>
      <c r="AI123" s="4"/>
      <c r="AJ123" s="4">
        <v>4598.8222459062699</v>
      </c>
      <c r="AK123" s="4">
        <v>17.0328296767401</v>
      </c>
      <c r="AL123" s="4">
        <v>7.8569666666666702</v>
      </c>
      <c r="AM123" s="4">
        <v>5.6989226323351502E-2</v>
      </c>
      <c r="AN123" s="4"/>
      <c r="AO123" s="4">
        <v>1301.07354240781</v>
      </c>
      <c r="AP123" s="4">
        <v>7.8613790782770598</v>
      </c>
      <c r="AQ123" s="4">
        <v>8.1226000000000003</v>
      </c>
      <c r="AR123" s="4">
        <v>6.5044493366054001E-2</v>
      </c>
      <c r="AS123" s="4"/>
      <c r="AT123" s="4">
        <v>5229.1873519902701</v>
      </c>
      <c r="AU123" s="4">
        <v>25.2071347644649</v>
      </c>
      <c r="AV123" s="4">
        <v>8.8436500000000002</v>
      </c>
      <c r="AW123" s="4">
        <v>7.4179480468025902E-2</v>
      </c>
      <c r="AX123" s="4"/>
      <c r="AY123" s="4">
        <v>4600.9219819693199</v>
      </c>
      <c r="AZ123" s="4">
        <v>20.754758371112601</v>
      </c>
      <c r="BA123" s="4">
        <v>9.6036999999999999</v>
      </c>
      <c r="BB123" s="4">
        <v>8.0530728080320094E-2</v>
      </c>
      <c r="BC123" s="4"/>
      <c r="BD123" s="4">
        <v>3337.1110932800698</v>
      </c>
      <c r="BE123" s="4">
        <v>15.2510967093831</v>
      </c>
    </row>
    <row r="124" spans="1:57" x14ac:dyDescent="0.2">
      <c r="A124" s="1"/>
      <c r="B124" s="1"/>
      <c r="C124" s="1" t="s">
        <v>257</v>
      </c>
      <c r="D124" s="1" t="s">
        <v>421</v>
      </c>
      <c r="E124" s="1" t="s">
        <v>89</v>
      </c>
      <c r="F124" s="1" t="s">
        <v>368</v>
      </c>
      <c r="G124" s="2">
        <v>45319.206837835598</v>
      </c>
      <c r="H124" s="4">
        <v>5.6208833333333299</v>
      </c>
      <c r="I124" s="4"/>
      <c r="J124" s="4"/>
      <c r="K124" s="4">
        <v>3720.4031103101001</v>
      </c>
      <c r="L124" s="4">
        <v>67.001297213973601</v>
      </c>
      <c r="M124" s="4">
        <v>6.1832166666666701</v>
      </c>
      <c r="N124" s="4">
        <v>6.4579637243717306E-2</v>
      </c>
      <c r="O124" s="4"/>
      <c r="P124" s="4">
        <v>628.51673609706097</v>
      </c>
      <c r="Q124" s="4">
        <v>4.9560980010725197</v>
      </c>
      <c r="R124" s="4">
        <v>6.3818999999999999</v>
      </c>
      <c r="S124" s="4">
        <v>6.8335420982307396E-2</v>
      </c>
      <c r="T124" s="4"/>
      <c r="U124" s="4">
        <v>1793.0384560961099</v>
      </c>
      <c r="V124" s="4">
        <v>10.6552793417862</v>
      </c>
      <c r="W124" s="4">
        <v>6.7549666666666699</v>
      </c>
      <c r="X124" s="4">
        <v>7.8559483896386006E-2</v>
      </c>
      <c r="Y124" s="4"/>
      <c r="Z124" s="4">
        <v>5417.2975569325499</v>
      </c>
      <c r="AA124" s="4">
        <v>40.5571953642824</v>
      </c>
      <c r="AB124" s="4">
        <v>7.0244999999999997</v>
      </c>
      <c r="AC124" s="4">
        <v>9.1533966885052803E-2</v>
      </c>
      <c r="AD124" s="4"/>
      <c r="AE124" s="4">
        <v>7820.99352741858</v>
      </c>
      <c r="AF124" s="4">
        <v>56.095718289134503</v>
      </c>
      <c r="AG124" s="4">
        <v>7.4326999999999996</v>
      </c>
      <c r="AH124" s="4">
        <v>0.102596026987336</v>
      </c>
      <c r="AI124" s="4"/>
      <c r="AJ124" s="4">
        <v>9712.39606208859</v>
      </c>
      <c r="AK124" s="4">
        <v>65.872897033807405</v>
      </c>
      <c r="AL124" s="4">
        <v>7.8511833333333296</v>
      </c>
      <c r="AM124" s="4">
        <v>0.12425257701030901</v>
      </c>
      <c r="AN124" s="4"/>
      <c r="AO124" s="4">
        <v>2943.46709778799</v>
      </c>
      <c r="AP124" s="4">
        <v>30.666910336817299</v>
      </c>
      <c r="AQ124" s="4">
        <v>8.1167999999999996</v>
      </c>
      <c r="AR124" s="4">
        <v>0.139334289957628</v>
      </c>
      <c r="AS124" s="4"/>
      <c r="AT124" s="4">
        <v>11881.691131187999</v>
      </c>
      <c r="AU124" s="4">
        <v>48.866201061656703</v>
      </c>
      <c r="AV124" s="4">
        <v>8.8378666666666703</v>
      </c>
      <c r="AW124" s="4">
        <v>0.158700129772509</v>
      </c>
      <c r="AX124" s="4"/>
      <c r="AY124" s="4">
        <v>10974.9293235352</v>
      </c>
      <c r="AZ124" s="4">
        <v>65.192109312966195</v>
      </c>
      <c r="BA124" s="4">
        <v>9.5978999999999992</v>
      </c>
      <c r="BB124" s="4">
        <v>0.173926199043723</v>
      </c>
      <c r="BC124" s="4"/>
      <c r="BD124" s="4">
        <v>8531.9440747963199</v>
      </c>
      <c r="BE124" s="4">
        <v>35.546019583675999</v>
      </c>
    </row>
    <row r="125" spans="1:57" x14ac:dyDescent="0.2">
      <c r="A125" s="1"/>
      <c r="B125" s="1"/>
      <c r="C125" s="1" t="s">
        <v>8</v>
      </c>
      <c r="D125" s="1" t="s">
        <v>122</v>
      </c>
      <c r="E125" s="1" t="s">
        <v>89</v>
      </c>
      <c r="F125" s="1" t="s">
        <v>368</v>
      </c>
      <c r="G125" s="2">
        <v>45319.220355960599</v>
      </c>
      <c r="H125" s="4">
        <v>5.6142000000000003</v>
      </c>
      <c r="I125" s="4"/>
      <c r="J125" s="4"/>
      <c r="K125" s="4">
        <v>4814.0671781194396</v>
      </c>
      <c r="L125" s="4">
        <v>95.507656667821905</v>
      </c>
      <c r="M125" s="4">
        <v>6.1827500000000004</v>
      </c>
      <c r="N125" s="4">
        <v>2.1417069763282798E-2</v>
      </c>
      <c r="O125" s="4"/>
      <c r="P125" s="4">
        <v>206.75540754741399</v>
      </c>
      <c r="Q125" s="4">
        <v>5.4029698773427404</v>
      </c>
      <c r="R125" s="4">
        <v>6.3814333333333302</v>
      </c>
      <c r="S125" s="4">
        <v>1.7517462047827202E-2</v>
      </c>
      <c r="T125" s="4"/>
      <c r="U125" s="4">
        <v>356.09357029045498</v>
      </c>
      <c r="V125" s="4">
        <v>1.84087837042835</v>
      </c>
      <c r="W125" s="4">
        <v>6.7607333333333299</v>
      </c>
      <c r="X125" s="4">
        <v>2.5037656756527599E-2</v>
      </c>
      <c r="Y125" s="4"/>
      <c r="Z125" s="4">
        <v>1548.9776983316899</v>
      </c>
      <c r="AA125" s="4">
        <v>12.647353549103601</v>
      </c>
      <c r="AB125" s="4">
        <v>7.02403333333333</v>
      </c>
      <c r="AC125" s="4">
        <v>2.95544298535628E-2</v>
      </c>
      <c r="AD125" s="4"/>
      <c r="AE125" s="4">
        <v>2186.8040862274302</v>
      </c>
      <c r="AF125" s="4">
        <v>17.6723282469022</v>
      </c>
      <c r="AG125" s="4">
        <v>7.4385000000000003</v>
      </c>
      <c r="AH125" s="4">
        <v>3.2312813802484797E-2</v>
      </c>
      <c r="AI125" s="4"/>
      <c r="AJ125" s="4">
        <v>2809.25514103656</v>
      </c>
      <c r="AK125" s="4">
        <v>19.317185475667198</v>
      </c>
      <c r="AL125" s="4">
        <v>7.8507166666666697</v>
      </c>
      <c r="AM125" s="4">
        <v>3.9463046997566802E-2</v>
      </c>
      <c r="AN125" s="4"/>
      <c r="AO125" s="4">
        <v>873.13048454454599</v>
      </c>
      <c r="AP125" s="4">
        <v>5.92813724772871</v>
      </c>
      <c r="AQ125" s="4">
        <v>8.1163166666666697</v>
      </c>
      <c r="AR125" s="4">
        <v>5.2058986778578599E-2</v>
      </c>
      <c r="AS125" s="4"/>
      <c r="AT125" s="4">
        <v>4066.3610203621802</v>
      </c>
      <c r="AU125" s="4">
        <v>24.4597066763458</v>
      </c>
      <c r="AV125" s="4">
        <v>8.8374000000000006</v>
      </c>
      <c r="AW125" s="4">
        <v>5.7261314845773598E-2</v>
      </c>
      <c r="AX125" s="4"/>
      <c r="AY125" s="4">
        <v>3325.0620262135799</v>
      </c>
      <c r="AZ125" s="4">
        <v>23.6870125233552</v>
      </c>
      <c r="BA125" s="4">
        <v>9.6036999999999999</v>
      </c>
      <c r="BB125" s="4">
        <v>6.8305071073648402E-2</v>
      </c>
      <c r="BC125" s="4"/>
      <c r="BD125" s="4">
        <v>2657.0968957624</v>
      </c>
      <c r="BE125" s="4">
        <v>16.586680579970398</v>
      </c>
    </row>
    <row r="126" spans="1:57" x14ac:dyDescent="0.2">
      <c r="A126" s="1"/>
      <c r="B126" s="1"/>
      <c r="C126" s="1" t="s">
        <v>262</v>
      </c>
      <c r="D126" s="1" t="s">
        <v>123</v>
      </c>
      <c r="E126" s="1" t="s">
        <v>89</v>
      </c>
      <c r="F126" s="1" t="s">
        <v>368</v>
      </c>
      <c r="G126" s="2">
        <v>45319.233841759298</v>
      </c>
      <c r="H126" s="4">
        <v>5.6084666666666703</v>
      </c>
      <c r="I126" s="4"/>
      <c r="J126" s="4"/>
      <c r="K126" s="4">
        <v>7070.4069753812</v>
      </c>
      <c r="L126" s="4">
        <v>193.59787230262901</v>
      </c>
      <c r="M126" s="4">
        <v>6.1832166666666701</v>
      </c>
      <c r="N126" s="4">
        <v>8.2530122945091502E-3</v>
      </c>
      <c r="O126" s="4"/>
      <c r="P126" s="4">
        <v>78.123338344149005</v>
      </c>
      <c r="Q126" s="4">
        <v>0.83654686643170995</v>
      </c>
      <c r="R126" s="4">
        <v>6.3756333333333304</v>
      </c>
      <c r="S126" s="4">
        <v>7.9496499339976896E-3</v>
      </c>
      <c r="T126" s="4"/>
      <c r="U126" s="4">
        <v>85.551050016417506</v>
      </c>
      <c r="V126" s="4">
        <v>0.65193381646791104</v>
      </c>
      <c r="W126" s="4">
        <v>6.7549666666666699</v>
      </c>
      <c r="X126" s="4">
        <v>9.9438605699970206E-3</v>
      </c>
      <c r="Y126" s="4"/>
      <c r="Z126" s="4">
        <v>458.06517441024499</v>
      </c>
      <c r="AA126" s="4">
        <v>3.835016186002</v>
      </c>
      <c r="AB126" s="4">
        <v>7.0182333333333302</v>
      </c>
      <c r="AC126" s="4">
        <v>1.1799887890132499E-2</v>
      </c>
      <c r="AD126" s="4"/>
      <c r="AE126" s="4">
        <v>572.84474327976704</v>
      </c>
      <c r="AF126" s="4">
        <v>5.5450425161464301</v>
      </c>
      <c r="AG126" s="4">
        <v>7.4389833333333302</v>
      </c>
      <c r="AH126" s="4">
        <v>1.2170321896696101E-2</v>
      </c>
      <c r="AI126" s="4"/>
      <c r="AJ126" s="4">
        <v>830.88144657975204</v>
      </c>
      <c r="AK126" s="4">
        <v>6.18805759358938</v>
      </c>
      <c r="AL126" s="4">
        <v>7.8511833333333296</v>
      </c>
      <c r="AM126" s="4">
        <v>1.54561214305836E-2</v>
      </c>
      <c r="AN126" s="4"/>
      <c r="AO126" s="4">
        <v>286.944702346366</v>
      </c>
      <c r="AP126" s="4">
        <v>2.9553546012225</v>
      </c>
      <c r="AQ126" s="4">
        <v>8.1167999999999996</v>
      </c>
      <c r="AR126" s="4">
        <v>2.25665671415585E-2</v>
      </c>
      <c r="AS126" s="4"/>
      <c r="AT126" s="4">
        <v>1425.37340033128</v>
      </c>
      <c r="AU126" s="4">
        <v>9.9695082617301498</v>
      </c>
      <c r="AV126" s="4">
        <v>8.8378833333333304</v>
      </c>
      <c r="AW126" s="4">
        <v>2.8340487302818299E-2</v>
      </c>
      <c r="AX126" s="4"/>
      <c r="AY126" s="4">
        <v>1144.03799717574</v>
      </c>
      <c r="AZ126" s="4">
        <v>8.7507947521956702</v>
      </c>
      <c r="BA126" s="4">
        <v>9.6041666666666696</v>
      </c>
      <c r="BB126" s="4">
        <v>3.8980645160557603E-2</v>
      </c>
      <c r="BC126" s="4"/>
      <c r="BD126" s="4">
        <v>1026.0167874234601</v>
      </c>
      <c r="BE126" s="4">
        <v>5.8819100605173302</v>
      </c>
    </row>
    <row r="127" spans="1:57" x14ac:dyDescent="0.2">
      <c r="A127" s="1"/>
      <c r="B127" s="1"/>
      <c r="C127" s="1" t="s">
        <v>415</v>
      </c>
      <c r="D127" s="1" t="s">
        <v>126</v>
      </c>
      <c r="E127" s="1" t="s">
        <v>89</v>
      </c>
      <c r="F127" s="1" t="s">
        <v>368</v>
      </c>
      <c r="G127" s="2">
        <v>45319.2473566435</v>
      </c>
      <c r="H127" s="4">
        <v>5.6079833333333298</v>
      </c>
      <c r="I127" s="4"/>
      <c r="J127" s="4"/>
      <c r="K127" s="4">
        <v>15170.735963311799</v>
      </c>
      <c r="L127" s="4">
        <v>661.15393300480503</v>
      </c>
      <c r="M127" s="4">
        <v>6.1890000000000001</v>
      </c>
      <c r="N127" s="4">
        <v>7.53361627194699E-3</v>
      </c>
      <c r="O127" s="4"/>
      <c r="P127" s="4">
        <v>71.093788436889994</v>
      </c>
      <c r="Q127" s="4">
        <v>1.15537853624028</v>
      </c>
      <c r="R127" s="4">
        <v>6.3814333333333302</v>
      </c>
      <c r="S127" s="4">
        <v>8.5656423389774902E-3</v>
      </c>
      <c r="T127" s="4"/>
      <c r="U127" s="4">
        <v>102.969048586019</v>
      </c>
      <c r="V127" s="4">
        <v>0.78106812547914795</v>
      </c>
      <c r="W127" s="4">
        <v>6.7545000000000002</v>
      </c>
      <c r="X127" s="4">
        <v>8.3461551620239906E-3</v>
      </c>
      <c r="Y127" s="4"/>
      <c r="Z127" s="4">
        <v>342.59012641336199</v>
      </c>
      <c r="AA127" s="4">
        <v>2.23153977031185</v>
      </c>
      <c r="AB127" s="4">
        <v>7.0177666666666703</v>
      </c>
      <c r="AC127" s="4">
        <v>1.0912128072506799E-2</v>
      </c>
      <c r="AD127" s="4"/>
      <c r="AE127" s="4">
        <v>492.14380180227897</v>
      </c>
      <c r="AF127" s="4">
        <v>4.0326422810925999</v>
      </c>
      <c r="AG127" s="4">
        <v>7.4322333333333299</v>
      </c>
      <c r="AH127" s="4">
        <v>9.8601899649173493E-3</v>
      </c>
      <c r="AI127" s="4"/>
      <c r="AJ127" s="4">
        <v>603.982795413247</v>
      </c>
      <c r="AK127" s="4">
        <v>5.0032115829247301</v>
      </c>
      <c r="AL127" s="4">
        <v>7.8507166666666697</v>
      </c>
      <c r="AM127" s="4">
        <v>9.9833217291939204E-3</v>
      </c>
      <c r="AN127" s="4"/>
      <c r="AO127" s="4">
        <v>153.31337313588401</v>
      </c>
      <c r="AP127" s="4">
        <v>1.87988176921141</v>
      </c>
      <c r="AQ127" s="4">
        <v>8.1163166666666697</v>
      </c>
      <c r="AR127" s="4">
        <v>1.9008569148642001E-2</v>
      </c>
      <c r="AS127" s="4"/>
      <c r="AT127" s="4">
        <v>1106.76174462325</v>
      </c>
      <c r="AU127" s="4">
        <v>7.17659498081031</v>
      </c>
      <c r="AV127" s="4">
        <v>8.8311666666666699</v>
      </c>
      <c r="AW127" s="4">
        <v>2.49435320471828E-2</v>
      </c>
      <c r="AX127" s="4"/>
      <c r="AY127" s="4">
        <v>887.86133600989604</v>
      </c>
      <c r="AZ127" s="4">
        <v>6.0528820308557298</v>
      </c>
      <c r="BA127" s="4">
        <v>9.5974333333333295</v>
      </c>
      <c r="BB127" s="4">
        <v>3.3589553113092002E-2</v>
      </c>
      <c r="BC127" s="4"/>
      <c r="BD127" s="4">
        <v>726.15403727427702</v>
      </c>
      <c r="BE127" s="4">
        <v>3.8775978378494198</v>
      </c>
    </row>
    <row r="128" spans="1:57" x14ac:dyDescent="0.2">
      <c r="A128" s="1"/>
      <c r="B128" s="1"/>
      <c r="C128" s="1" t="s">
        <v>92</v>
      </c>
      <c r="D128" s="1" t="s">
        <v>61</v>
      </c>
      <c r="E128" s="1" t="s">
        <v>89</v>
      </c>
      <c r="F128" s="1" t="s">
        <v>368</v>
      </c>
      <c r="G128" s="2">
        <v>45319.260852210602</v>
      </c>
      <c r="H128" s="4">
        <v>5.61466666666667</v>
      </c>
      <c r="I128" s="4"/>
      <c r="J128" s="4"/>
      <c r="K128" s="4">
        <v>37851.188194045397</v>
      </c>
      <c r="L128" s="4">
        <v>552.065630613758</v>
      </c>
      <c r="M128" s="4">
        <v>6.1769666666666696</v>
      </c>
      <c r="N128" s="4">
        <v>9.1731542208270504E-3</v>
      </c>
      <c r="O128" s="4"/>
      <c r="P128" s="4">
        <v>87.114468945311302</v>
      </c>
      <c r="Q128" s="4">
        <v>1.24521687653832</v>
      </c>
      <c r="R128" s="4">
        <v>6.3881833333333304</v>
      </c>
      <c r="S128" s="4">
        <v>8.7936876049212308E-3</v>
      </c>
      <c r="T128" s="4"/>
      <c r="U128" s="4">
        <v>109.41732957763701</v>
      </c>
      <c r="V128" s="4">
        <v>0.84375239718381201</v>
      </c>
      <c r="W128" s="4">
        <v>6.7549666666666699</v>
      </c>
      <c r="X128" s="4">
        <v>8.7626097512041295E-3</v>
      </c>
      <c r="Y128" s="4"/>
      <c r="Z128" s="4">
        <v>372.689613736941</v>
      </c>
      <c r="AA128" s="4">
        <v>2.48991401639916</v>
      </c>
      <c r="AB128" s="4">
        <v>7.0244999999999997</v>
      </c>
      <c r="AC128" s="4">
        <v>9.9790372849403609E-3</v>
      </c>
      <c r="AD128" s="4"/>
      <c r="AE128" s="4">
        <v>407.32209265803698</v>
      </c>
      <c r="AF128" s="4">
        <v>3.9415382198569699</v>
      </c>
      <c r="AG128" s="4">
        <v>7.4326999999999996</v>
      </c>
      <c r="AH128" s="4">
        <v>9.7727209533451202E-3</v>
      </c>
      <c r="AI128" s="4"/>
      <c r="AJ128" s="4">
        <v>595.39168402623397</v>
      </c>
      <c r="AK128" s="4">
        <v>5.2506656147497699</v>
      </c>
      <c r="AL128" s="4">
        <v>7.84493333333333</v>
      </c>
      <c r="AM128" s="4">
        <v>1.1577203330403201E-2</v>
      </c>
      <c r="AN128" s="4"/>
      <c r="AO128" s="4">
        <v>192.231756521931</v>
      </c>
      <c r="AP128" s="4">
        <v>2.1114953717116101</v>
      </c>
      <c r="AQ128" s="4">
        <v>8.1167999999999996</v>
      </c>
      <c r="AR128" s="4">
        <v>2.11649573978759E-2</v>
      </c>
      <c r="AS128" s="4"/>
      <c r="AT128" s="4">
        <v>1299.86203074077</v>
      </c>
      <c r="AU128" s="4">
        <v>8.6295758565658307</v>
      </c>
      <c r="AV128" s="4">
        <v>8.8378666666666703</v>
      </c>
      <c r="AW128" s="4">
        <v>2.5450159077803201E-2</v>
      </c>
      <c r="AX128" s="4"/>
      <c r="AY128" s="4">
        <v>926.06790966004405</v>
      </c>
      <c r="AZ128" s="4">
        <v>4.7586777439069596</v>
      </c>
      <c r="BA128" s="4">
        <v>9.5978999999999992</v>
      </c>
      <c r="BB128" s="4">
        <v>3.6089322943733099E-2</v>
      </c>
      <c r="BC128" s="4"/>
      <c r="BD128" s="4">
        <v>865.19596969840995</v>
      </c>
      <c r="BE128" s="4">
        <v>6.1454140523725904</v>
      </c>
    </row>
    <row r="129" spans="1:57" x14ac:dyDescent="0.2">
      <c r="A129" s="1"/>
      <c r="B129" s="1"/>
      <c r="C129" s="1" t="s">
        <v>395</v>
      </c>
      <c r="D129" s="1" t="s">
        <v>386</v>
      </c>
      <c r="E129" s="1" t="s">
        <v>89</v>
      </c>
      <c r="F129" s="1" t="s">
        <v>368</v>
      </c>
      <c r="G129" s="2">
        <v>45319.274357407397</v>
      </c>
      <c r="H129" s="4">
        <v>5.6079833333333298</v>
      </c>
      <c r="I129" s="4"/>
      <c r="J129" s="4"/>
      <c r="K129" s="4">
        <v>116608.42672164401</v>
      </c>
      <c r="L129" s="4">
        <v>2872.32584496856</v>
      </c>
      <c r="M129" s="4">
        <v>6.17648333333333</v>
      </c>
      <c r="N129" s="4">
        <v>9.1071968432301503E-3</v>
      </c>
      <c r="O129" s="4"/>
      <c r="P129" s="4">
        <v>86.4699690272856</v>
      </c>
      <c r="Q129" s="4">
        <v>1.0564990045715701</v>
      </c>
      <c r="R129" s="4">
        <v>6.3877166666666696</v>
      </c>
      <c r="S129" s="4">
        <v>5.3462839835546998E-3</v>
      </c>
      <c r="T129" s="4"/>
      <c r="U129" s="4">
        <v>11.937440442038501</v>
      </c>
      <c r="V129" s="4">
        <v>0.42559949590430701</v>
      </c>
      <c r="W129" s="4">
        <v>6.7545000000000002</v>
      </c>
      <c r="X129" s="4">
        <v>6.3098899341872596E-3</v>
      </c>
      <c r="Y129" s="4"/>
      <c r="Z129" s="4">
        <v>195.41792323659101</v>
      </c>
      <c r="AA129" s="4">
        <v>1.5015192774086501</v>
      </c>
      <c r="AB129" s="4">
        <v>7.02403333333333</v>
      </c>
      <c r="AC129" s="4">
        <v>7.3391022605681297E-3</v>
      </c>
      <c r="AD129" s="4"/>
      <c r="AE129" s="4">
        <v>167.34137075958699</v>
      </c>
      <c r="AF129" s="4">
        <v>1.6695478740580401</v>
      </c>
      <c r="AG129" s="4">
        <v>7.4322333333333299</v>
      </c>
      <c r="AH129" s="4">
        <v>6.2699654333272297E-3</v>
      </c>
      <c r="AI129" s="4"/>
      <c r="AJ129" s="4">
        <v>251.354838370349</v>
      </c>
      <c r="AK129" s="4">
        <v>1.77083419865143</v>
      </c>
      <c r="AL129" s="4" t="s">
        <v>368</v>
      </c>
      <c r="AM129" s="4" t="s">
        <v>368</v>
      </c>
      <c r="AN129" s="4" t="s">
        <v>368</v>
      </c>
      <c r="AO129" s="4" t="s">
        <v>368</v>
      </c>
      <c r="AP129" s="4" t="s">
        <v>368</v>
      </c>
      <c r="AQ129" s="4">
        <v>8.1163166666666697</v>
      </c>
      <c r="AR129" s="4">
        <v>1.4365555932947501E-2</v>
      </c>
      <c r="AS129" s="4"/>
      <c r="AT129" s="4">
        <v>690.989130059697</v>
      </c>
      <c r="AU129" s="4">
        <v>5.2599146819294402</v>
      </c>
      <c r="AV129" s="4">
        <v>8.8311666666666699</v>
      </c>
      <c r="AW129" s="4">
        <v>1.8193894746053402E-2</v>
      </c>
      <c r="AX129" s="4"/>
      <c r="AY129" s="4">
        <v>378.846816311645</v>
      </c>
      <c r="AZ129" s="4">
        <v>3.4734536891548702</v>
      </c>
      <c r="BA129" s="4">
        <v>9.6099666666666703</v>
      </c>
      <c r="BB129" s="4">
        <v>2.6883077023968999E-2</v>
      </c>
      <c r="BC129" s="4"/>
      <c r="BD129" s="4">
        <v>353.12713545397202</v>
      </c>
      <c r="BE129" s="4">
        <v>2.0812594798482902</v>
      </c>
    </row>
    <row r="130" spans="1:57" x14ac:dyDescent="0.2">
      <c r="A130" s="1"/>
      <c r="B130" s="1"/>
      <c r="C130" s="1" t="s">
        <v>295</v>
      </c>
      <c r="D130" s="1" t="s">
        <v>268</v>
      </c>
      <c r="E130" s="1" t="s">
        <v>89</v>
      </c>
      <c r="F130" s="1" t="s">
        <v>368</v>
      </c>
      <c r="G130" s="2">
        <v>45319.287859421303</v>
      </c>
      <c r="H130" s="4">
        <v>5.6084666666666703</v>
      </c>
      <c r="I130" s="4"/>
      <c r="J130" s="4"/>
      <c r="K130" s="4">
        <v>205516.217704707</v>
      </c>
      <c r="L130" s="4">
        <v>9.7536675985997991</v>
      </c>
      <c r="M130" s="4">
        <v>6.1832166666666701</v>
      </c>
      <c r="N130" s="4">
        <v>9.4257489895619093E-3</v>
      </c>
      <c r="O130" s="4"/>
      <c r="P130" s="4">
        <v>89.582688781737701</v>
      </c>
      <c r="Q130" s="4">
        <v>1.26329581870482</v>
      </c>
      <c r="R130" s="4" t="s">
        <v>368</v>
      </c>
      <c r="S130" s="4" t="s">
        <v>368</v>
      </c>
      <c r="T130" s="4" t="s">
        <v>368</v>
      </c>
      <c r="U130" s="4" t="s">
        <v>368</v>
      </c>
      <c r="V130" s="4" t="s">
        <v>368</v>
      </c>
      <c r="W130" s="4">
        <v>6.7549666666666699</v>
      </c>
      <c r="X130" s="4">
        <v>6.06607746043484E-3</v>
      </c>
      <c r="Y130" s="4"/>
      <c r="Z130" s="4">
        <v>177.79624093627399</v>
      </c>
      <c r="AA130" s="4">
        <v>1.38566749033018</v>
      </c>
      <c r="AB130" s="4">
        <v>7.0182333333333302</v>
      </c>
      <c r="AC130" s="4">
        <v>6.9609432974218803E-3</v>
      </c>
      <c r="AD130" s="4"/>
      <c r="AE130" s="4">
        <v>132.965198569596</v>
      </c>
      <c r="AF130" s="4">
        <v>1.25031126773652</v>
      </c>
      <c r="AG130" s="4">
        <v>7.4326999999999996</v>
      </c>
      <c r="AH130" s="4">
        <v>5.7917160891640899E-3</v>
      </c>
      <c r="AI130" s="4"/>
      <c r="AJ130" s="4">
        <v>204.381706827888</v>
      </c>
      <c r="AK130" s="4">
        <v>1.4883688335409899</v>
      </c>
      <c r="AL130" s="4" t="s">
        <v>368</v>
      </c>
      <c r="AM130" s="4" t="s">
        <v>368</v>
      </c>
      <c r="AN130" s="4" t="s">
        <v>368</v>
      </c>
      <c r="AO130" s="4" t="s">
        <v>368</v>
      </c>
      <c r="AP130" s="4" t="s">
        <v>368</v>
      </c>
      <c r="AQ130" s="4">
        <v>8.1167999999999996</v>
      </c>
      <c r="AR130" s="4">
        <v>1.2625939778931301E-2</v>
      </c>
      <c r="AS130" s="4"/>
      <c r="AT130" s="4">
        <v>535.20995755004196</v>
      </c>
      <c r="AU130" s="4">
        <v>4.3308205472542101</v>
      </c>
      <c r="AV130" s="4">
        <v>8.8316333333333308</v>
      </c>
      <c r="AW130" s="4">
        <v>1.6511129964414301E-2</v>
      </c>
      <c r="AX130" s="4"/>
      <c r="AY130" s="4">
        <v>251.943448193205</v>
      </c>
      <c r="AZ130" s="4">
        <v>2.0484449378498999</v>
      </c>
      <c r="BA130" s="4">
        <v>9.6041666666666696</v>
      </c>
      <c r="BB130" s="4">
        <v>2.57986358789094E-2</v>
      </c>
      <c r="BC130" s="4"/>
      <c r="BD130" s="4">
        <v>292.80846508636699</v>
      </c>
      <c r="BE130" s="4">
        <v>2.6746875362072</v>
      </c>
    </row>
    <row r="131" spans="1:57" x14ac:dyDescent="0.2">
      <c r="A131" s="1"/>
      <c r="B131" s="1"/>
      <c r="C131" s="1" t="s">
        <v>186</v>
      </c>
      <c r="D131" s="1" t="s">
        <v>179</v>
      </c>
      <c r="E131" s="1" t="s">
        <v>89</v>
      </c>
      <c r="F131" s="1" t="s">
        <v>368</v>
      </c>
      <c r="G131" s="2">
        <v>45319.301369120403</v>
      </c>
      <c r="H131" s="4">
        <v>5.6142000000000003</v>
      </c>
      <c r="I131" s="4"/>
      <c r="J131" s="4"/>
      <c r="K131" s="4">
        <v>410513.36389767699</v>
      </c>
      <c r="L131" s="4">
        <v>18.903017068337402</v>
      </c>
      <c r="M131" s="4">
        <v>6.17648333333333</v>
      </c>
      <c r="N131" s="4">
        <v>1.19343827824075E-2</v>
      </c>
      <c r="O131" s="4"/>
      <c r="P131" s="4">
        <v>114.09570510762499</v>
      </c>
      <c r="Q131" s="4">
        <v>1.3959520741072799</v>
      </c>
      <c r="R131" s="4" t="s">
        <v>368</v>
      </c>
      <c r="S131" s="4" t="s">
        <v>368</v>
      </c>
      <c r="T131" s="4" t="s">
        <v>368</v>
      </c>
      <c r="U131" s="4" t="s">
        <v>368</v>
      </c>
      <c r="V131" s="4" t="s">
        <v>368</v>
      </c>
      <c r="W131" s="4">
        <v>6.7545000000000002</v>
      </c>
      <c r="X131" s="4">
        <v>5.9737824641811202E-3</v>
      </c>
      <c r="Y131" s="4"/>
      <c r="Z131" s="4">
        <v>171.12556869026099</v>
      </c>
      <c r="AA131" s="4">
        <v>1.28999919440199</v>
      </c>
      <c r="AB131" s="4">
        <v>7.0177666666666703</v>
      </c>
      <c r="AC131" s="4">
        <v>7.4265181121041003E-3</v>
      </c>
      <c r="AD131" s="4"/>
      <c r="AE131" s="4">
        <v>175.28782359395399</v>
      </c>
      <c r="AF131" s="4">
        <v>1.52113662578424</v>
      </c>
      <c r="AG131" s="4">
        <v>7.4385000000000003</v>
      </c>
      <c r="AH131" s="4">
        <v>5.9759239176235103E-3</v>
      </c>
      <c r="AI131" s="4"/>
      <c r="AJ131" s="4">
        <v>222.47439981948301</v>
      </c>
      <c r="AK131" s="4">
        <v>2.6386152810273802</v>
      </c>
      <c r="AL131" s="4" t="s">
        <v>368</v>
      </c>
      <c r="AM131" s="4" t="s">
        <v>368</v>
      </c>
      <c r="AN131" s="4" t="s">
        <v>368</v>
      </c>
      <c r="AO131" s="4" t="s">
        <v>368</v>
      </c>
      <c r="AP131" s="4" t="s">
        <v>368</v>
      </c>
      <c r="AQ131" s="4">
        <v>8.1163166666666697</v>
      </c>
      <c r="AR131" s="4">
        <v>1.53639727168506E-2</v>
      </c>
      <c r="AS131" s="4"/>
      <c r="AT131" s="4">
        <v>780.39537065886998</v>
      </c>
      <c r="AU131" s="4">
        <v>6.0069548772529204</v>
      </c>
      <c r="AV131" s="4">
        <v>8.8436500000000002</v>
      </c>
      <c r="AW131" s="4">
        <v>1.7733883520720899E-2</v>
      </c>
      <c r="AX131" s="4"/>
      <c r="AY131" s="4">
        <v>344.15570885328498</v>
      </c>
      <c r="AZ131" s="4">
        <v>2.7169036337473398</v>
      </c>
      <c r="BA131" s="4">
        <v>9.5974333333333295</v>
      </c>
      <c r="BB131" s="4">
        <v>2.6235549148623898E-2</v>
      </c>
      <c r="BC131" s="4"/>
      <c r="BD131" s="4">
        <v>317.11040864061198</v>
      </c>
      <c r="BE131" s="4">
        <v>2.2423867569685001</v>
      </c>
    </row>
    <row r="132" spans="1:57" x14ac:dyDescent="0.2">
      <c r="A132" s="1"/>
      <c r="B132" s="1"/>
      <c r="C132" s="1" t="s">
        <v>156</v>
      </c>
      <c r="D132" s="1" t="s">
        <v>115</v>
      </c>
      <c r="E132" s="1" t="s">
        <v>44</v>
      </c>
      <c r="F132" s="1" t="s">
        <v>368</v>
      </c>
      <c r="G132" s="2">
        <v>45319.314869189802</v>
      </c>
      <c r="H132" s="4">
        <v>5.6084666666666703</v>
      </c>
      <c r="I132" s="4"/>
      <c r="J132" s="4"/>
      <c r="K132" s="4">
        <v>12293.909469654</v>
      </c>
      <c r="L132" s="4">
        <v>34.193724738818801</v>
      </c>
      <c r="M132" s="4">
        <v>6.0077333333333298</v>
      </c>
      <c r="N132" s="4">
        <v>3.2738480615798799E-3</v>
      </c>
      <c r="O132" s="4"/>
      <c r="P132" s="4">
        <v>29.469631103516001</v>
      </c>
      <c r="Q132" s="4">
        <v>1.0655173046431199</v>
      </c>
      <c r="R132" s="4">
        <v>6.3630833333333303</v>
      </c>
      <c r="S132" s="4">
        <v>5.91414279661943E-3</v>
      </c>
      <c r="T132" s="4"/>
      <c r="U132" s="4">
        <v>27.994398147582899</v>
      </c>
      <c r="V132" s="4">
        <v>0.432330332107208</v>
      </c>
      <c r="W132" s="4" t="s">
        <v>368</v>
      </c>
      <c r="X132" s="4" t="s">
        <v>368</v>
      </c>
      <c r="Y132" s="4" t="s">
        <v>368</v>
      </c>
      <c r="Z132" s="4" t="s">
        <v>368</v>
      </c>
      <c r="AA132" s="4" t="s">
        <v>368</v>
      </c>
      <c r="AB132" s="4">
        <v>6.9618000000000002</v>
      </c>
      <c r="AC132" s="4">
        <v>5.73030037187593E-3</v>
      </c>
      <c r="AD132" s="4"/>
      <c r="AE132" s="4">
        <v>21.094802160136201</v>
      </c>
      <c r="AF132" s="4">
        <v>0.55930262662138697</v>
      </c>
      <c r="AG132" s="4">
        <v>7.4389833333333302</v>
      </c>
      <c r="AH132" s="4">
        <v>4.1540523964990498E-3</v>
      </c>
      <c r="AI132" s="4"/>
      <c r="AJ132" s="4">
        <v>43.532156281244802</v>
      </c>
      <c r="AK132" s="4">
        <v>0.65642166566841798</v>
      </c>
      <c r="AL132" s="4">
        <v>7.8826499999999999</v>
      </c>
      <c r="AM132" s="4">
        <v>3.9195707762108203E-3</v>
      </c>
      <c r="AN132" s="4"/>
      <c r="AO132" s="4">
        <v>5.2525735340461299</v>
      </c>
      <c r="AP132" s="4">
        <v>0.37083374058721702</v>
      </c>
      <c r="AQ132" s="4">
        <v>8.1167999999999996</v>
      </c>
      <c r="AR132" s="4">
        <v>7.7268036431792702E-3</v>
      </c>
      <c r="AS132" s="4"/>
      <c r="AT132" s="4">
        <v>96.502044038389798</v>
      </c>
      <c r="AU132" s="4">
        <v>1.0778915795642201</v>
      </c>
      <c r="AV132" s="4">
        <v>8.8628499999999999</v>
      </c>
      <c r="AW132" s="4">
        <v>1.42253499422779E-2</v>
      </c>
      <c r="AX132" s="4"/>
      <c r="AY132" s="4">
        <v>79.564523490256605</v>
      </c>
      <c r="AZ132" s="4">
        <v>0.62176404049517198</v>
      </c>
      <c r="BA132" s="4">
        <v>9.5911666666666697</v>
      </c>
      <c r="BB132" s="4">
        <v>2.22552570342999E-2</v>
      </c>
      <c r="BC132" s="4"/>
      <c r="BD132" s="4">
        <v>95.719022760008798</v>
      </c>
      <c r="BE132" s="4">
        <v>0.83730298774053902</v>
      </c>
    </row>
    <row r="133" spans="1:57" x14ac:dyDescent="0.2">
      <c r="A133" s="1"/>
      <c r="B133" s="1"/>
      <c r="C133" s="1" t="s">
        <v>156</v>
      </c>
      <c r="D133" s="1" t="s">
        <v>436</v>
      </c>
      <c r="E133" s="1" t="s">
        <v>44</v>
      </c>
      <c r="F133" s="1" t="s">
        <v>368</v>
      </c>
      <c r="G133" s="2">
        <v>45319.328387222202</v>
      </c>
      <c r="H133" s="4">
        <v>5.6142000000000003</v>
      </c>
      <c r="I133" s="4"/>
      <c r="J133" s="4"/>
      <c r="K133" s="4">
        <v>3530.5259963159501</v>
      </c>
      <c r="L133" s="4">
        <v>9.3792005018174501E-2</v>
      </c>
      <c r="M133" s="4" t="s">
        <v>368</v>
      </c>
      <c r="N133" s="4" t="s">
        <v>368</v>
      </c>
      <c r="O133" s="4" t="s">
        <v>368</v>
      </c>
      <c r="P133" s="4" t="s">
        <v>368</v>
      </c>
      <c r="Q133" s="4" t="s">
        <v>368</v>
      </c>
      <c r="R133" s="4" t="s">
        <v>368</v>
      </c>
      <c r="S133" s="4" t="s">
        <v>368</v>
      </c>
      <c r="T133" s="4" t="s">
        <v>368</v>
      </c>
      <c r="U133" s="4" t="s">
        <v>368</v>
      </c>
      <c r="V133" s="4" t="s">
        <v>368</v>
      </c>
      <c r="W133" s="4">
        <v>6.8739666666666697</v>
      </c>
      <c r="X133" s="4">
        <v>1.0902405847779999E-2</v>
      </c>
      <c r="Y133" s="4"/>
      <c r="Z133" s="4">
        <v>527.34456809997596</v>
      </c>
      <c r="AA133" s="4">
        <v>0.69695814925254296</v>
      </c>
      <c r="AB133" s="4">
        <v>7.0365833333333301</v>
      </c>
      <c r="AC133" s="4">
        <v>6.0742516815057903E-3</v>
      </c>
      <c r="AD133" s="4"/>
      <c r="AE133" s="4">
        <v>52.361360928005404</v>
      </c>
      <c r="AF133" s="4">
        <v>0.76537800034305203</v>
      </c>
      <c r="AG133" s="4">
        <v>7.6013999999999999</v>
      </c>
      <c r="AH133" s="4">
        <v>3.9957388531825996E-3</v>
      </c>
      <c r="AI133" s="4"/>
      <c r="AJ133" s="4">
        <v>27.982771873473901</v>
      </c>
      <c r="AK133" s="4">
        <v>0.56100794389600495</v>
      </c>
      <c r="AL133" s="4">
        <v>7.8821833333333302</v>
      </c>
      <c r="AM133" s="4">
        <v>4.19758014020352E-3</v>
      </c>
      <c r="AN133" s="4"/>
      <c r="AO133" s="4">
        <v>12.0408286996557</v>
      </c>
      <c r="AP133" s="4">
        <v>0.70141083694905104</v>
      </c>
      <c r="AQ133" s="4">
        <v>8.1288833333333308</v>
      </c>
      <c r="AR133" s="4">
        <v>7.9063272545296798E-3</v>
      </c>
      <c r="AS133" s="4"/>
      <c r="AT133" s="4">
        <v>112.578026982989</v>
      </c>
      <c r="AU133" s="4">
        <v>0.85076577940184706</v>
      </c>
      <c r="AV133" s="4">
        <v>8.8561333333333305</v>
      </c>
      <c r="AW133" s="4">
        <v>1.3690506969416901E-2</v>
      </c>
      <c r="AX133" s="4"/>
      <c r="AY133" s="4">
        <v>39.230083756834802</v>
      </c>
      <c r="AZ133" s="4">
        <v>0.55561688225128503</v>
      </c>
      <c r="BA133" s="4">
        <v>9.6538000000000004</v>
      </c>
      <c r="BB133" s="4">
        <v>2.1035373577179502E-2</v>
      </c>
      <c r="BC133" s="4"/>
      <c r="BD133" s="4">
        <v>27.866794474354201</v>
      </c>
      <c r="BE133" s="4">
        <v>0.41102911895669803</v>
      </c>
    </row>
    <row r="134" spans="1:57" x14ac:dyDescent="0.2">
      <c r="A134" s="1"/>
      <c r="B134" s="1"/>
      <c r="C134" s="1" t="s">
        <v>182</v>
      </c>
      <c r="D134" s="1" t="s">
        <v>130</v>
      </c>
      <c r="E134" s="1" t="s">
        <v>89</v>
      </c>
      <c r="F134" s="1" t="s">
        <v>368</v>
      </c>
      <c r="G134" s="2">
        <v>45319.341892060198</v>
      </c>
      <c r="H134" s="4">
        <v>5.61466666666667</v>
      </c>
      <c r="I134" s="4"/>
      <c r="J134" s="4"/>
      <c r="K134" s="4">
        <v>308541.441756955</v>
      </c>
      <c r="L134" s="4">
        <v>15.3299178449971</v>
      </c>
      <c r="M134" s="4">
        <v>6.1832166666666701</v>
      </c>
      <c r="N134" s="4">
        <v>0.800934036573829</v>
      </c>
      <c r="O134" s="4"/>
      <c r="P134" s="4">
        <v>7823.7747541846802</v>
      </c>
      <c r="Q134" s="4">
        <v>59.589382975423597</v>
      </c>
      <c r="R134" s="4">
        <v>6.3818999999999999</v>
      </c>
      <c r="S134" s="4">
        <v>1.37607793766144E-2</v>
      </c>
      <c r="T134" s="4"/>
      <c r="U134" s="4">
        <v>249.86840766725999</v>
      </c>
      <c r="V134" s="4">
        <v>1.7656331464414301</v>
      </c>
      <c r="W134" s="4">
        <v>6.7549666666666699</v>
      </c>
      <c r="X134" s="4">
        <v>0.31052223997601602</v>
      </c>
      <c r="Y134" s="4"/>
      <c r="Z134" s="4">
        <v>22182.534914279498</v>
      </c>
      <c r="AA134" s="4">
        <v>115.824322119036</v>
      </c>
      <c r="AB134" s="4">
        <v>7.0182333333333302</v>
      </c>
      <c r="AC134" s="4">
        <v>5.1188548072282902E-2</v>
      </c>
      <c r="AD134" s="4"/>
      <c r="AE134" s="4">
        <v>4153.4325296677998</v>
      </c>
      <c r="AF134" s="4">
        <v>15.0966597114571</v>
      </c>
      <c r="AG134" s="4">
        <v>7.4326999999999996</v>
      </c>
      <c r="AH134" s="4">
        <v>1.6071421212014499E-2</v>
      </c>
      <c r="AI134" s="4"/>
      <c r="AJ134" s="4">
        <v>1214.04318748984</v>
      </c>
      <c r="AK134" s="4">
        <v>6.9491437762651902</v>
      </c>
      <c r="AL134" s="4" t="s">
        <v>368</v>
      </c>
      <c r="AM134" s="4" t="s">
        <v>368</v>
      </c>
      <c r="AN134" s="4" t="s">
        <v>368</v>
      </c>
      <c r="AO134" s="4" t="s">
        <v>368</v>
      </c>
      <c r="AP134" s="4" t="s">
        <v>368</v>
      </c>
      <c r="AQ134" s="4">
        <v>8.1167999999999996</v>
      </c>
      <c r="AR134" s="4">
        <v>1.5987546492692201E-2</v>
      </c>
      <c r="AS134" s="4"/>
      <c r="AT134" s="4">
        <v>836.23516415300696</v>
      </c>
      <c r="AU134" s="4">
        <v>7.6987257663510196</v>
      </c>
      <c r="AV134" s="4">
        <v>8.84411666666667</v>
      </c>
      <c r="AW134" s="4">
        <v>1.60260048205229E-2</v>
      </c>
      <c r="AX134" s="4"/>
      <c r="AY134" s="4">
        <v>215.35840945785301</v>
      </c>
      <c r="AZ134" s="4">
        <v>1.82317205898025</v>
      </c>
      <c r="BA134" s="4">
        <v>9.5978999999999992</v>
      </c>
      <c r="BB134" s="4">
        <v>2.6903628227128499E-2</v>
      </c>
      <c r="BC134" s="4"/>
      <c r="BD134" s="4">
        <v>354.27023229669402</v>
      </c>
      <c r="BE134" s="4">
        <v>2.21381003392387</v>
      </c>
    </row>
    <row r="135" spans="1:57" x14ac:dyDescent="0.2">
      <c r="A135" s="1"/>
      <c r="B135" s="1"/>
      <c r="C135" s="1" t="s">
        <v>354</v>
      </c>
      <c r="D135" s="1" t="s">
        <v>412</v>
      </c>
      <c r="E135" s="1" t="s">
        <v>89</v>
      </c>
      <c r="F135" s="1" t="s">
        <v>368</v>
      </c>
      <c r="G135" s="2">
        <v>45319.355407222203</v>
      </c>
      <c r="H135" s="4">
        <v>5.6017666666666699</v>
      </c>
      <c r="I135" s="4"/>
      <c r="J135" s="4"/>
      <c r="K135" s="4">
        <v>230723.58997667101</v>
      </c>
      <c r="L135" s="4">
        <v>610.39600266865602</v>
      </c>
      <c r="M135" s="4">
        <v>6.17648333333333</v>
      </c>
      <c r="N135" s="4">
        <v>0.56955554130222696</v>
      </c>
      <c r="O135" s="4"/>
      <c r="P135" s="4">
        <v>5562.8688984845003</v>
      </c>
      <c r="Q135" s="4">
        <v>62.520572772506199</v>
      </c>
      <c r="R135" s="4">
        <v>6.3814333333333302</v>
      </c>
      <c r="S135" s="4">
        <v>1.55377260172313E-2</v>
      </c>
      <c r="T135" s="4"/>
      <c r="U135" s="4">
        <v>300.11392010265899</v>
      </c>
      <c r="V135" s="4">
        <v>2.17292439695392</v>
      </c>
      <c r="W135" s="4">
        <v>6.7545000000000002</v>
      </c>
      <c r="X135" s="4">
        <v>0.22532525372593001</v>
      </c>
      <c r="Y135" s="4"/>
      <c r="Z135" s="4">
        <v>16024.875293599</v>
      </c>
      <c r="AA135" s="4">
        <v>120.293687107198</v>
      </c>
      <c r="AB135" s="4">
        <v>7.0177666666666703</v>
      </c>
      <c r="AC135" s="4">
        <v>3.3509642442281697E-2</v>
      </c>
      <c r="AD135" s="4"/>
      <c r="AE135" s="4">
        <v>2546.3488339351202</v>
      </c>
      <c r="AF135" s="4">
        <v>18.216674252077901</v>
      </c>
      <c r="AG135" s="4">
        <v>7.4322333333333299</v>
      </c>
      <c r="AH135" s="4">
        <v>1.21240711524013E-2</v>
      </c>
      <c r="AI135" s="4"/>
      <c r="AJ135" s="4">
        <v>826.33874867078896</v>
      </c>
      <c r="AK135" s="4">
        <v>5.2618196602515104</v>
      </c>
      <c r="AL135" s="4">
        <v>7.9702333333333302</v>
      </c>
      <c r="AM135" s="4">
        <v>4.0616012074009503E-3</v>
      </c>
      <c r="AN135" s="4"/>
      <c r="AO135" s="4">
        <v>8.7205819289917095</v>
      </c>
      <c r="AP135" s="4">
        <v>0.70362895228912103</v>
      </c>
      <c r="AQ135" s="4">
        <v>8.1100333333333303</v>
      </c>
      <c r="AR135" s="4">
        <v>1.3463225072190299E-2</v>
      </c>
      <c r="AS135" s="4"/>
      <c r="AT135" s="4">
        <v>610.18719309551898</v>
      </c>
      <c r="AU135" s="4">
        <v>3.77834660567735</v>
      </c>
      <c r="AV135" s="4">
        <v>8.8374000000000006</v>
      </c>
      <c r="AW135" s="4">
        <v>1.43007934107208E-2</v>
      </c>
      <c r="AX135" s="4"/>
      <c r="AY135" s="4">
        <v>85.2539878481969</v>
      </c>
      <c r="AZ135" s="4">
        <v>0.76012990659744295</v>
      </c>
      <c r="BA135" s="4">
        <v>9.6036999999999999</v>
      </c>
      <c r="BB135" s="4">
        <v>2.44291685406419E-2</v>
      </c>
      <c r="BC135" s="4"/>
      <c r="BD135" s="4">
        <v>216.636098026626</v>
      </c>
      <c r="BE135" s="4">
        <v>1.6328376595292999</v>
      </c>
    </row>
    <row r="136" spans="1:57" x14ac:dyDescent="0.2">
      <c r="A136" s="1"/>
      <c r="B136" s="1"/>
      <c r="C136" s="1" t="s">
        <v>394</v>
      </c>
      <c r="D136" s="1" t="s">
        <v>224</v>
      </c>
      <c r="E136" s="1" t="s">
        <v>89</v>
      </c>
      <c r="F136" s="1" t="s">
        <v>368</v>
      </c>
      <c r="G136" s="2">
        <v>45319.368907569398</v>
      </c>
      <c r="H136" s="4">
        <v>5.6022499999999997</v>
      </c>
      <c r="I136" s="4"/>
      <c r="J136" s="4"/>
      <c r="K136" s="4">
        <v>216910.85634097</v>
      </c>
      <c r="L136" s="4">
        <v>9.0515453987713599</v>
      </c>
      <c r="M136" s="4">
        <v>6.1769666666666696</v>
      </c>
      <c r="N136" s="4">
        <v>0.56398938244722996</v>
      </c>
      <c r="O136" s="4"/>
      <c r="P136" s="4">
        <v>5508.47939640804</v>
      </c>
      <c r="Q136" s="4">
        <v>43.6575361862783</v>
      </c>
      <c r="R136" s="4">
        <v>6.3756333333333304</v>
      </c>
      <c r="S136" s="4">
        <v>9.9483484742102207E-3</v>
      </c>
      <c r="T136" s="4"/>
      <c r="U136" s="4">
        <v>142.06689020056399</v>
      </c>
      <c r="V136" s="4">
        <v>1.3105860134485601</v>
      </c>
      <c r="W136" s="4">
        <v>6.7549666666666699</v>
      </c>
      <c r="X136" s="4">
        <v>0.23532412563712099</v>
      </c>
      <c r="Y136" s="4"/>
      <c r="Z136" s="4">
        <v>16747.549328560301</v>
      </c>
      <c r="AA136" s="4">
        <v>113.833734901527</v>
      </c>
      <c r="AB136" s="4">
        <v>7.0182333333333302</v>
      </c>
      <c r="AC136" s="4">
        <v>3.7359521989283502E-2</v>
      </c>
      <c r="AD136" s="4"/>
      <c r="AE136" s="4">
        <v>2896.31838408769</v>
      </c>
      <c r="AF136" s="4">
        <v>15.886987847876201</v>
      </c>
      <c r="AG136" s="4">
        <v>7.4326999999999996</v>
      </c>
      <c r="AH136" s="4">
        <v>1.28670687076495E-2</v>
      </c>
      <c r="AI136" s="4"/>
      <c r="AJ136" s="4">
        <v>899.315162176326</v>
      </c>
      <c r="AK136" s="4">
        <v>7.4213718887004996</v>
      </c>
      <c r="AL136" s="4" t="s">
        <v>368</v>
      </c>
      <c r="AM136" s="4" t="s">
        <v>368</v>
      </c>
      <c r="AN136" s="4" t="s">
        <v>368</v>
      </c>
      <c r="AO136" s="4" t="s">
        <v>368</v>
      </c>
      <c r="AP136" s="4" t="s">
        <v>368</v>
      </c>
      <c r="AQ136" s="4">
        <v>8.1105166666666708</v>
      </c>
      <c r="AR136" s="4">
        <v>1.15746210845683E-2</v>
      </c>
      <c r="AS136" s="4"/>
      <c r="AT136" s="4">
        <v>441.06645590819602</v>
      </c>
      <c r="AU136" s="4">
        <v>1.9794697285571701</v>
      </c>
      <c r="AV136" s="4">
        <v>8.8378666666666703</v>
      </c>
      <c r="AW136" s="4">
        <v>1.38477920611289E-2</v>
      </c>
      <c r="AX136" s="4"/>
      <c r="AY136" s="4">
        <v>51.091520429902303</v>
      </c>
      <c r="AZ136" s="4">
        <v>0.88744472962475296</v>
      </c>
      <c r="BA136" s="4">
        <v>9.6041666666666696</v>
      </c>
      <c r="BB136" s="4">
        <v>2.2905488273887602E-2</v>
      </c>
      <c r="BC136" s="4"/>
      <c r="BD136" s="4">
        <v>131.88611581258201</v>
      </c>
      <c r="BE136" s="4">
        <v>1.3024797918772899</v>
      </c>
    </row>
    <row r="137" spans="1:57" x14ac:dyDescent="0.2">
      <c r="A137" s="1"/>
      <c r="B137" s="1"/>
      <c r="C137" s="1" t="s">
        <v>223</v>
      </c>
      <c r="D137" s="1" t="s">
        <v>380</v>
      </c>
      <c r="E137" s="1" t="s">
        <v>89</v>
      </c>
      <c r="F137" s="1" t="s">
        <v>368</v>
      </c>
      <c r="G137" s="2">
        <v>45319.382395891203</v>
      </c>
      <c r="H137" s="4">
        <v>5.6017666666666699</v>
      </c>
      <c r="I137" s="4"/>
      <c r="J137" s="4"/>
      <c r="K137" s="4">
        <v>219054.080186768</v>
      </c>
      <c r="L137" s="4">
        <v>519.54114067985904</v>
      </c>
      <c r="M137" s="4">
        <v>6.17648333333333</v>
      </c>
      <c r="N137" s="4">
        <v>0.74610727078025896</v>
      </c>
      <c r="O137" s="4"/>
      <c r="P137" s="4">
        <v>7288.0371711120697</v>
      </c>
      <c r="Q137" s="4">
        <v>25.598093459849402</v>
      </c>
      <c r="R137" s="4">
        <v>6.3751666666666704</v>
      </c>
      <c r="S137" s="4">
        <v>9.2908327549511508E-3</v>
      </c>
      <c r="T137" s="4"/>
      <c r="U137" s="4">
        <v>123.47476509486501</v>
      </c>
      <c r="V137" s="4">
        <v>1.54572573339319</v>
      </c>
      <c r="W137" s="4">
        <v>6.7545000000000002</v>
      </c>
      <c r="X137" s="4">
        <v>0.29791165904549199</v>
      </c>
      <c r="Y137" s="4"/>
      <c r="Z137" s="4">
        <v>21271.0981556919</v>
      </c>
      <c r="AA137" s="4">
        <v>135.056798822449</v>
      </c>
      <c r="AB137" s="4">
        <v>7.0177666666666703</v>
      </c>
      <c r="AC137" s="4">
        <v>3.8275270481511303E-2</v>
      </c>
      <c r="AD137" s="4"/>
      <c r="AE137" s="4">
        <v>2979.5636087668499</v>
      </c>
      <c r="AF137" s="4">
        <v>14.1213479101216</v>
      </c>
      <c r="AG137" s="4">
        <v>7.4322333333333299</v>
      </c>
      <c r="AH137" s="4">
        <v>1.4624244769282899E-2</v>
      </c>
      <c r="AI137" s="4"/>
      <c r="AJ137" s="4">
        <v>1071.90308789695</v>
      </c>
      <c r="AK137" s="4">
        <v>7.53605776014565</v>
      </c>
      <c r="AL137" s="4" t="s">
        <v>368</v>
      </c>
      <c r="AM137" s="4" t="s">
        <v>368</v>
      </c>
      <c r="AN137" s="4" t="s">
        <v>368</v>
      </c>
      <c r="AO137" s="4" t="s">
        <v>368</v>
      </c>
      <c r="AP137" s="4" t="s">
        <v>368</v>
      </c>
      <c r="AQ137" s="4">
        <v>8.1100333333333303</v>
      </c>
      <c r="AR137" s="4">
        <v>1.1963333877964E-2</v>
      </c>
      <c r="AS137" s="4"/>
      <c r="AT137" s="4">
        <v>475.87491475086</v>
      </c>
      <c r="AU137" s="4">
        <v>3.45355830631966</v>
      </c>
      <c r="AV137" s="4">
        <v>8.8436500000000002</v>
      </c>
      <c r="AW137" s="4">
        <v>1.41119240730952E-2</v>
      </c>
      <c r="AX137" s="4"/>
      <c r="AY137" s="4">
        <v>71.010669150001306</v>
      </c>
      <c r="AZ137" s="4">
        <v>0.18980705984771601</v>
      </c>
      <c r="BA137" s="4">
        <v>9.6036999999999999</v>
      </c>
      <c r="BB137" s="4">
        <v>2.2614846813167298E-2</v>
      </c>
      <c r="BC137" s="4"/>
      <c r="BD137" s="4">
        <v>115.720087306368</v>
      </c>
      <c r="BE137" s="4">
        <v>1.1369224926522901</v>
      </c>
    </row>
    <row r="138" spans="1:57" x14ac:dyDescent="0.2">
      <c r="A138" s="1"/>
      <c r="B138" s="1"/>
      <c r="C138" s="1" t="s">
        <v>217</v>
      </c>
      <c r="D138" s="1" t="s">
        <v>102</v>
      </c>
      <c r="E138" s="1" t="s">
        <v>89</v>
      </c>
      <c r="F138" s="1" t="s">
        <v>368</v>
      </c>
      <c r="G138" s="2">
        <v>45319.395895046298</v>
      </c>
      <c r="H138" s="4">
        <v>5.6022499999999997</v>
      </c>
      <c r="I138" s="4"/>
      <c r="J138" s="4"/>
      <c r="K138" s="4">
        <v>217444.248647998</v>
      </c>
      <c r="L138" s="4">
        <v>8.8627362710469804</v>
      </c>
      <c r="M138" s="4">
        <v>6.1769666666666696</v>
      </c>
      <c r="N138" s="4">
        <v>0.73211905966999002</v>
      </c>
      <c r="O138" s="4"/>
      <c r="P138" s="4">
        <v>7151.3519170531099</v>
      </c>
      <c r="Q138" s="4">
        <v>71.5720801400238</v>
      </c>
      <c r="R138" s="4">
        <v>6.3756333333333304</v>
      </c>
      <c r="S138" s="4">
        <v>1.5126451075270201E-2</v>
      </c>
      <c r="T138" s="4"/>
      <c r="U138" s="4">
        <v>288.48457809636199</v>
      </c>
      <c r="V138" s="4">
        <v>1.01667932881467</v>
      </c>
      <c r="W138" s="4">
        <v>6.7549666666666699</v>
      </c>
      <c r="X138" s="4">
        <v>0.28656395492534498</v>
      </c>
      <c r="Y138" s="4"/>
      <c r="Z138" s="4">
        <v>20450.9365217704</v>
      </c>
      <c r="AA138" s="4">
        <v>48.093610588743999</v>
      </c>
      <c r="AB138" s="4">
        <v>7.0182333333333302</v>
      </c>
      <c r="AC138" s="4">
        <v>3.09585052121483E-2</v>
      </c>
      <c r="AD138" s="4"/>
      <c r="AE138" s="4">
        <v>2314.4401890263298</v>
      </c>
      <c r="AF138" s="4">
        <v>12.457262189596999</v>
      </c>
      <c r="AG138" s="4">
        <v>7.42641666666667</v>
      </c>
      <c r="AH138" s="4">
        <v>1.36145972661839E-2</v>
      </c>
      <c r="AI138" s="4"/>
      <c r="AJ138" s="4">
        <v>972.73660590715599</v>
      </c>
      <c r="AK138" s="4">
        <v>7.7789523852422198</v>
      </c>
      <c r="AL138" s="4" t="s">
        <v>368</v>
      </c>
      <c r="AM138" s="4" t="s">
        <v>368</v>
      </c>
      <c r="AN138" s="4" t="s">
        <v>368</v>
      </c>
      <c r="AO138" s="4" t="s">
        <v>368</v>
      </c>
      <c r="AP138" s="4" t="s">
        <v>368</v>
      </c>
      <c r="AQ138" s="4">
        <v>8.1105166666666708</v>
      </c>
      <c r="AR138" s="4">
        <v>1.2422479041072E-2</v>
      </c>
      <c r="AS138" s="4"/>
      <c r="AT138" s="4">
        <v>516.99045245475895</v>
      </c>
      <c r="AU138" s="4">
        <v>4.1108354535759197</v>
      </c>
      <c r="AV138" s="4">
        <v>8.8378666666666703</v>
      </c>
      <c r="AW138" s="4">
        <v>1.3841225838778601E-2</v>
      </c>
      <c r="AX138" s="4"/>
      <c r="AY138" s="4">
        <v>50.596337893896099</v>
      </c>
      <c r="AZ138" s="4">
        <v>0.68831024971652799</v>
      </c>
      <c r="BA138" s="4">
        <v>9.5978999999999992</v>
      </c>
      <c r="BB138" s="4">
        <v>2.2967795638145199E-2</v>
      </c>
      <c r="BC138" s="4"/>
      <c r="BD138" s="4">
        <v>135.35176941974501</v>
      </c>
      <c r="BE138" s="4">
        <v>0.93118409625380005</v>
      </c>
    </row>
    <row r="139" spans="1:57" x14ac:dyDescent="0.2">
      <c r="A139" s="1"/>
      <c r="B139" s="1"/>
      <c r="C139" s="1" t="s">
        <v>166</v>
      </c>
      <c r="D139" s="1" t="s">
        <v>343</v>
      </c>
      <c r="E139" s="1" t="s">
        <v>89</v>
      </c>
      <c r="F139" s="1" t="s">
        <v>368</v>
      </c>
      <c r="G139" s="2">
        <v>45319.409398414398</v>
      </c>
      <c r="H139" s="4">
        <v>5.6017666666666699</v>
      </c>
      <c r="I139" s="4"/>
      <c r="J139" s="4"/>
      <c r="K139" s="4">
        <v>208875.682170546</v>
      </c>
      <c r="L139" s="4">
        <v>1281.0815525276901</v>
      </c>
      <c r="M139" s="4">
        <v>6.17648333333333</v>
      </c>
      <c r="N139" s="4">
        <v>0.65757141196361901</v>
      </c>
      <c r="O139" s="4"/>
      <c r="P139" s="4">
        <v>6422.9125129063996</v>
      </c>
      <c r="Q139" s="4">
        <v>52.825094931523303</v>
      </c>
      <c r="R139" s="4">
        <v>6.3751666666666704</v>
      </c>
      <c r="S139" s="4">
        <v>9.4998772428739105E-3</v>
      </c>
      <c r="T139" s="4"/>
      <c r="U139" s="4">
        <v>129.385774000472</v>
      </c>
      <c r="V139" s="4">
        <v>1.17264472253681</v>
      </c>
      <c r="W139" s="4">
        <v>6.7545000000000002</v>
      </c>
      <c r="X139" s="4">
        <v>0.25361089508093998</v>
      </c>
      <c r="Y139" s="4"/>
      <c r="Z139" s="4">
        <v>18069.2357725662</v>
      </c>
      <c r="AA139" s="4">
        <v>100.521698171349</v>
      </c>
      <c r="AB139" s="4">
        <v>7.0177666666666703</v>
      </c>
      <c r="AC139" s="4">
        <v>2.6945901123963899E-2</v>
      </c>
      <c r="AD139" s="4"/>
      <c r="AE139" s="4">
        <v>1949.6783229632999</v>
      </c>
      <c r="AF139" s="4">
        <v>13.0013487343008</v>
      </c>
      <c r="AG139" s="4">
        <v>7.4322333333333299</v>
      </c>
      <c r="AH139" s="4">
        <v>1.22000725521971E-2</v>
      </c>
      <c r="AI139" s="4"/>
      <c r="AJ139" s="4">
        <v>833.80352367485398</v>
      </c>
      <c r="AK139" s="4">
        <v>6.4785081201977199</v>
      </c>
      <c r="AL139" s="4" t="s">
        <v>368</v>
      </c>
      <c r="AM139" s="4" t="s">
        <v>368</v>
      </c>
      <c r="AN139" s="4" t="s">
        <v>368</v>
      </c>
      <c r="AO139" s="4" t="s">
        <v>368</v>
      </c>
      <c r="AP139" s="4" t="s">
        <v>368</v>
      </c>
      <c r="AQ139" s="4">
        <v>8.1100333333333303</v>
      </c>
      <c r="AR139" s="4">
        <v>1.26425914882013E-2</v>
      </c>
      <c r="AS139" s="4"/>
      <c r="AT139" s="4">
        <v>536.70108505248504</v>
      </c>
      <c r="AU139" s="4">
        <v>5.0865433842907501</v>
      </c>
      <c r="AV139" s="4">
        <v>8.8311666666666699</v>
      </c>
      <c r="AW139" s="4">
        <v>1.38314032827792E-2</v>
      </c>
      <c r="AX139" s="4"/>
      <c r="AY139" s="4">
        <v>49.855583479818897</v>
      </c>
      <c r="AZ139" s="4">
        <v>1.21050790354469</v>
      </c>
      <c r="BA139" s="4">
        <v>9.6036999999999999</v>
      </c>
      <c r="BB139" s="4">
        <v>2.2463931920231099E-2</v>
      </c>
      <c r="BC139" s="4"/>
      <c r="BD139" s="4">
        <v>107.32591513570399</v>
      </c>
      <c r="BE139" s="4">
        <v>1.1102579660118901</v>
      </c>
    </row>
    <row r="140" spans="1:57" x14ac:dyDescent="0.2">
      <c r="A140" s="1"/>
      <c r="B140" s="1"/>
      <c r="C140" s="1" t="s">
        <v>156</v>
      </c>
      <c r="D140" s="1" t="s">
        <v>25</v>
      </c>
      <c r="E140" s="1" t="s">
        <v>44</v>
      </c>
      <c r="F140" s="1" t="s">
        <v>368</v>
      </c>
      <c r="G140" s="2">
        <v>45319.422903229199</v>
      </c>
      <c r="H140" s="4">
        <v>5.6084666666666703</v>
      </c>
      <c r="I140" s="4"/>
      <c r="J140" s="4"/>
      <c r="K140" s="4">
        <v>7859.0769723450203</v>
      </c>
      <c r="L140" s="4">
        <v>0.25243365379037702</v>
      </c>
      <c r="M140" s="4">
        <v>6.1832166666666701</v>
      </c>
      <c r="N140" s="4">
        <v>4.3855099625060998E-2</v>
      </c>
      <c r="O140" s="4"/>
      <c r="P140" s="4">
        <v>426.007732813514</v>
      </c>
      <c r="Q140" s="4">
        <v>2.41590737300865</v>
      </c>
      <c r="R140" s="4" t="s">
        <v>368</v>
      </c>
      <c r="S140" s="4" t="s">
        <v>368</v>
      </c>
      <c r="T140" s="4" t="s">
        <v>368</v>
      </c>
      <c r="U140" s="4" t="s">
        <v>368</v>
      </c>
      <c r="V140" s="4" t="s">
        <v>368</v>
      </c>
      <c r="W140" s="4">
        <v>6.7612166666666704</v>
      </c>
      <c r="X140" s="4">
        <v>2.43588581782965E-2</v>
      </c>
      <c r="Y140" s="4"/>
      <c r="Z140" s="4">
        <v>1499.9171531208599</v>
      </c>
      <c r="AA140" s="4">
        <v>5.4150066274238204</v>
      </c>
      <c r="AB140" s="4">
        <v>7.0307833333333303</v>
      </c>
      <c r="AC140" s="4">
        <v>7.8144459166190998E-3</v>
      </c>
      <c r="AD140" s="4"/>
      <c r="AE140" s="4">
        <v>210.55202279299601</v>
      </c>
      <c r="AF140" s="4">
        <v>1.57405122830015</v>
      </c>
      <c r="AG140" s="4">
        <v>7.4515333333333302</v>
      </c>
      <c r="AH140" s="4">
        <v>4.8630065063696003E-3</v>
      </c>
      <c r="AI140" s="4"/>
      <c r="AJ140" s="4">
        <v>113.164859528942</v>
      </c>
      <c r="AK140" s="4">
        <v>0.98591245512100101</v>
      </c>
      <c r="AL140" s="4">
        <v>7.9142000000000001</v>
      </c>
      <c r="AM140" s="4">
        <v>4.10217551979912E-3</v>
      </c>
      <c r="AN140" s="4"/>
      <c r="AO140" s="4">
        <v>9.7112995860242695</v>
      </c>
      <c r="AP140" s="4">
        <v>0.47473575411827901</v>
      </c>
      <c r="AQ140" s="4">
        <v>8.1167999999999996</v>
      </c>
      <c r="AR140" s="4">
        <v>7.8004370405004696E-3</v>
      </c>
      <c r="AS140" s="4"/>
      <c r="AT140" s="4">
        <v>103.095768566234</v>
      </c>
      <c r="AU140" s="4">
        <v>1.0765278938045599</v>
      </c>
      <c r="AV140" s="4">
        <v>8.7062666666666697</v>
      </c>
      <c r="AW140" s="4">
        <v>1.3286519486212799E-2</v>
      </c>
      <c r="AX140" s="4"/>
      <c r="AY140" s="4">
        <v>8.7639289765133803</v>
      </c>
      <c r="AZ140" s="4">
        <v>0.52072847995161997</v>
      </c>
      <c r="BA140" s="4">
        <v>9.6041666666666696</v>
      </c>
      <c r="BB140" s="4">
        <v>2.1640450184093701E-2</v>
      </c>
      <c r="BC140" s="4"/>
      <c r="BD140" s="4">
        <v>61.522301336923498</v>
      </c>
      <c r="BE140" s="4">
        <v>0.68013929408223095</v>
      </c>
    </row>
    <row r="141" spans="1:57" x14ac:dyDescent="0.2">
      <c r="A141" s="1"/>
      <c r="B141" s="1"/>
      <c r="C141" s="1" t="s">
        <v>422</v>
      </c>
      <c r="D141" s="1" t="s">
        <v>222</v>
      </c>
      <c r="E141" s="1" t="s">
        <v>89</v>
      </c>
      <c r="F141" s="1" t="s">
        <v>368</v>
      </c>
      <c r="G141" s="2">
        <v>45319.436392916701</v>
      </c>
      <c r="H141" s="4">
        <v>5.6079833333333298</v>
      </c>
      <c r="I141" s="4"/>
      <c r="J141" s="4"/>
      <c r="K141" s="4">
        <v>185635.84512429801</v>
      </c>
      <c r="L141" s="4">
        <v>423.26449873009301</v>
      </c>
      <c r="M141" s="4">
        <v>6.1827500000000004</v>
      </c>
      <c r="N141" s="4">
        <v>0.56242378403762705</v>
      </c>
      <c r="O141" s="4"/>
      <c r="P141" s="4">
        <v>5493.1812131961997</v>
      </c>
      <c r="Q141" s="4">
        <v>65.404525431296307</v>
      </c>
      <c r="R141" s="4">
        <v>6.3751666666666704</v>
      </c>
      <c r="S141" s="4">
        <v>1.0732926121078399E-2</v>
      </c>
      <c r="T141" s="4"/>
      <c r="U141" s="4">
        <v>164.25185907423199</v>
      </c>
      <c r="V141" s="4">
        <v>1.3466029047897401</v>
      </c>
      <c r="W141" s="4">
        <v>6.7545000000000002</v>
      </c>
      <c r="X141" s="4">
        <v>0.24535645511312901</v>
      </c>
      <c r="Y141" s="4"/>
      <c r="Z141" s="4">
        <v>17472.641527648699</v>
      </c>
      <c r="AA141" s="4">
        <v>127.30600552032701</v>
      </c>
      <c r="AB141" s="4">
        <v>7.02403333333333</v>
      </c>
      <c r="AC141" s="4">
        <v>2.1706821694262399E-2</v>
      </c>
      <c r="AD141" s="4"/>
      <c r="AE141" s="4">
        <v>1473.42491065742</v>
      </c>
      <c r="AF141" s="4">
        <v>9.1761089121792008</v>
      </c>
      <c r="AG141" s="4">
        <v>7.4322333333333299</v>
      </c>
      <c r="AH141" s="4">
        <v>1.13869885366893E-2</v>
      </c>
      <c r="AI141" s="4"/>
      <c r="AJ141" s="4">
        <v>753.94329410704904</v>
      </c>
      <c r="AK141" s="4">
        <v>8.5354972535920393</v>
      </c>
      <c r="AL141" s="4" t="s">
        <v>368</v>
      </c>
      <c r="AM141" s="4" t="s">
        <v>368</v>
      </c>
      <c r="AN141" s="4" t="s">
        <v>368</v>
      </c>
      <c r="AO141" s="4" t="s">
        <v>368</v>
      </c>
      <c r="AP141" s="4" t="s">
        <v>368</v>
      </c>
      <c r="AQ141" s="4">
        <v>8.1163166666666697</v>
      </c>
      <c r="AR141" s="4">
        <v>1.2008930579504E-2</v>
      </c>
      <c r="AS141" s="4"/>
      <c r="AT141" s="4">
        <v>479.95800883956002</v>
      </c>
      <c r="AU141" s="4">
        <v>4.1120181925419601</v>
      </c>
      <c r="AV141" s="4" t="s">
        <v>368</v>
      </c>
      <c r="AW141" s="4" t="s">
        <v>368</v>
      </c>
      <c r="AX141" s="4" t="s">
        <v>368</v>
      </c>
      <c r="AY141" s="4" t="s">
        <v>368</v>
      </c>
      <c r="AZ141" s="4" t="s">
        <v>368</v>
      </c>
      <c r="BA141" s="4">
        <v>9.6036999999999999</v>
      </c>
      <c r="BB141" s="4">
        <v>2.18521867393771E-2</v>
      </c>
      <c r="BC141" s="4"/>
      <c r="BD141" s="4">
        <v>73.2994895606424</v>
      </c>
      <c r="BE141" s="4">
        <v>1.01637788489618</v>
      </c>
    </row>
    <row r="142" spans="1:57" x14ac:dyDescent="0.2">
      <c r="A142" s="1"/>
      <c r="B142" s="1"/>
      <c r="C142" s="1" t="s">
        <v>272</v>
      </c>
      <c r="D142" s="1" t="s">
        <v>318</v>
      </c>
      <c r="E142" s="1" t="s">
        <v>89</v>
      </c>
      <c r="F142" s="1" t="s">
        <v>368</v>
      </c>
      <c r="G142" s="2">
        <v>45319.449904953697</v>
      </c>
      <c r="H142" s="4">
        <v>5.6022499999999997</v>
      </c>
      <c r="I142" s="4"/>
      <c r="J142" s="4"/>
      <c r="K142" s="4">
        <v>186073.13875843701</v>
      </c>
      <c r="L142" s="4">
        <v>224.33222157203599</v>
      </c>
      <c r="M142" s="4">
        <v>6.1769666666666696</v>
      </c>
      <c r="N142" s="4">
        <v>0.76529954730281802</v>
      </c>
      <c r="O142" s="4"/>
      <c r="P142" s="4">
        <v>7475.5737454299897</v>
      </c>
      <c r="Q142" s="4">
        <v>54.2083106787193</v>
      </c>
      <c r="R142" s="4">
        <v>6.3756333333333304</v>
      </c>
      <c r="S142" s="4">
        <v>1.18677648258555E-2</v>
      </c>
      <c r="T142" s="4"/>
      <c r="U142" s="4">
        <v>196.34092182360601</v>
      </c>
      <c r="V142" s="4">
        <v>0.94093297344759297</v>
      </c>
      <c r="W142" s="4">
        <v>6.7549666666666699</v>
      </c>
      <c r="X142" s="4">
        <v>0.35040565303031102</v>
      </c>
      <c r="Y142" s="4"/>
      <c r="Z142" s="4">
        <v>25065.130800693401</v>
      </c>
      <c r="AA142" s="4">
        <v>168.82792845183101</v>
      </c>
      <c r="AB142" s="4">
        <v>7.0182333333333302</v>
      </c>
      <c r="AC142" s="4">
        <v>2.57330847855585E-2</v>
      </c>
      <c r="AD142" s="4"/>
      <c r="AE142" s="4">
        <v>1839.4284350934299</v>
      </c>
      <c r="AF142" s="4">
        <v>17.486672058422698</v>
      </c>
      <c r="AG142" s="4">
        <v>7.4326999999999996</v>
      </c>
      <c r="AH142" s="4">
        <v>1.4959595455102601E-2</v>
      </c>
      <c r="AI142" s="4"/>
      <c r="AJ142" s="4">
        <v>1104.84086830401</v>
      </c>
      <c r="AK142" s="4">
        <v>8.7142639000039903</v>
      </c>
      <c r="AL142" s="4">
        <v>7.85745</v>
      </c>
      <c r="AM142" s="4">
        <v>3.8784459675318501E-3</v>
      </c>
      <c r="AN142" s="4"/>
      <c r="AO142" s="4">
        <v>4.2484142102721103</v>
      </c>
      <c r="AP142" s="4">
        <v>0.39001577659939901</v>
      </c>
      <c r="AQ142" s="4">
        <v>8.1167999999999996</v>
      </c>
      <c r="AR142" s="4">
        <v>1.18170353380812E-2</v>
      </c>
      <c r="AS142" s="4"/>
      <c r="AT142" s="4">
        <v>462.77417098638102</v>
      </c>
      <c r="AU142" s="4">
        <v>4.7759521910088099</v>
      </c>
      <c r="AV142" s="4">
        <v>8.8316333333333308</v>
      </c>
      <c r="AW142" s="4">
        <v>1.42329923082983E-2</v>
      </c>
      <c r="AX142" s="4"/>
      <c r="AY142" s="4">
        <v>80.140861906037301</v>
      </c>
      <c r="AZ142" s="4">
        <v>0.46509383094908102</v>
      </c>
      <c r="BA142" s="4">
        <v>9.6041666666666696</v>
      </c>
      <c r="BB142" s="4">
        <v>2.2305870775265399E-2</v>
      </c>
      <c r="BC142" s="4"/>
      <c r="BD142" s="4">
        <v>98.534254892500101</v>
      </c>
      <c r="BE142" s="4">
        <v>1.0356263263088299</v>
      </c>
    </row>
    <row r="143" spans="1:57" x14ac:dyDescent="0.2">
      <c r="A143" s="1"/>
      <c r="B143" s="1"/>
      <c r="C143" s="1" t="s">
        <v>37</v>
      </c>
      <c r="D143" s="1" t="s">
        <v>407</v>
      </c>
      <c r="E143" s="1" t="s">
        <v>89</v>
      </c>
      <c r="F143" s="1" t="s">
        <v>368</v>
      </c>
      <c r="G143" s="2">
        <v>45319.463400763903</v>
      </c>
      <c r="H143" s="4">
        <v>5.6017666666666699</v>
      </c>
      <c r="I143" s="4"/>
      <c r="J143" s="4"/>
      <c r="K143" s="4">
        <v>202557.54262659201</v>
      </c>
      <c r="L143" s="4">
        <v>4084.1105454523399</v>
      </c>
      <c r="M143" s="4">
        <v>6.17648333333333</v>
      </c>
      <c r="N143" s="4">
        <v>0.69492637153471803</v>
      </c>
      <c r="O143" s="4"/>
      <c r="P143" s="4">
        <v>6787.92502945252</v>
      </c>
      <c r="Q143" s="4">
        <v>53.437539108369002</v>
      </c>
      <c r="R143" s="4">
        <v>6.3688833333333301</v>
      </c>
      <c r="S143" s="4">
        <v>1.16864498527471E-2</v>
      </c>
      <c r="T143" s="4"/>
      <c r="U143" s="4">
        <v>191.21400156173601</v>
      </c>
      <c r="V143" s="4">
        <v>1.1555522494272601</v>
      </c>
      <c r="W143" s="4">
        <v>6.7545000000000002</v>
      </c>
      <c r="X143" s="4">
        <v>0.31952047198237399</v>
      </c>
      <c r="Y143" s="4"/>
      <c r="Z143" s="4">
        <v>22832.887142942</v>
      </c>
      <c r="AA143" s="4">
        <v>125.61126040907401</v>
      </c>
      <c r="AB143" s="4">
        <v>7.0177666666666703</v>
      </c>
      <c r="AC143" s="4">
        <v>2.6234972229811901E-2</v>
      </c>
      <c r="AD143" s="4"/>
      <c r="AE143" s="4">
        <v>1885.05202433778</v>
      </c>
      <c r="AF143" s="4">
        <v>7.4388417298629497</v>
      </c>
      <c r="AG143" s="4">
        <v>7.4322333333333299</v>
      </c>
      <c r="AH143" s="4">
        <v>1.33622050356627E-2</v>
      </c>
      <c r="AI143" s="4"/>
      <c r="AJ143" s="4">
        <v>947.94691494518702</v>
      </c>
      <c r="AK143" s="4">
        <v>7.3636471014494802</v>
      </c>
      <c r="AL143" s="4" t="s">
        <v>368</v>
      </c>
      <c r="AM143" s="4" t="s">
        <v>368</v>
      </c>
      <c r="AN143" s="4" t="s">
        <v>368</v>
      </c>
      <c r="AO143" s="4" t="s">
        <v>368</v>
      </c>
      <c r="AP143" s="4" t="s">
        <v>368</v>
      </c>
      <c r="AQ143" s="4">
        <v>8.1226000000000003</v>
      </c>
      <c r="AR143" s="4">
        <v>1.12804454756511E-2</v>
      </c>
      <c r="AS143" s="4"/>
      <c r="AT143" s="4">
        <v>414.72361422794899</v>
      </c>
      <c r="AU143" s="4">
        <v>5.40510534275389</v>
      </c>
      <c r="AV143" s="4">
        <v>8.8436500000000002</v>
      </c>
      <c r="AW143" s="4">
        <v>1.38186322151061E-2</v>
      </c>
      <c r="AX143" s="4"/>
      <c r="AY143" s="4">
        <v>48.892471154275398</v>
      </c>
      <c r="AZ143" s="4">
        <v>0.675610480526043</v>
      </c>
      <c r="BA143" s="4">
        <v>9.5974333333333295</v>
      </c>
      <c r="BB143" s="4">
        <v>2.24134256276779E-2</v>
      </c>
      <c r="BC143" s="4"/>
      <c r="BD143" s="4">
        <v>104.51665948740801</v>
      </c>
      <c r="BE143" s="4">
        <v>0.70952273250903297</v>
      </c>
    </row>
    <row r="144" spans="1:57" x14ac:dyDescent="0.2">
      <c r="A144" s="1"/>
      <c r="B144" s="1"/>
      <c r="C144" s="1" t="s">
        <v>46</v>
      </c>
      <c r="D144" s="1" t="s">
        <v>401</v>
      </c>
      <c r="E144" s="1" t="s">
        <v>89</v>
      </c>
      <c r="F144" s="1" t="s">
        <v>368</v>
      </c>
      <c r="G144" s="2">
        <v>45319.476898414403</v>
      </c>
      <c r="H144" s="4">
        <v>5.6084666666666703</v>
      </c>
      <c r="I144" s="4"/>
      <c r="J144" s="4"/>
      <c r="K144" s="4">
        <v>199563.732887611</v>
      </c>
      <c r="L144" s="4">
        <v>7.4469009007050504</v>
      </c>
      <c r="M144" s="4">
        <v>6.1769666666666696</v>
      </c>
      <c r="N144" s="4">
        <v>0.16749351823035399</v>
      </c>
      <c r="O144" s="4"/>
      <c r="P144" s="4">
        <v>1634.1356717824699</v>
      </c>
      <c r="Q144" s="4">
        <v>9.9234347804683303</v>
      </c>
      <c r="R144" s="4">
        <v>6.3818999999999999</v>
      </c>
      <c r="S144" s="4">
        <v>1.15038328998226E-2</v>
      </c>
      <c r="T144" s="4"/>
      <c r="U144" s="4">
        <v>186.050266101511</v>
      </c>
      <c r="V144" s="4">
        <v>1.5467636128640301</v>
      </c>
      <c r="W144" s="4">
        <v>6.7549666666666699</v>
      </c>
      <c r="X144" s="4">
        <v>0.32541358890752897</v>
      </c>
      <c r="Y144" s="4"/>
      <c r="Z144" s="4">
        <v>23258.815450117701</v>
      </c>
      <c r="AA144" s="4">
        <v>155.05006322731501</v>
      </c>
      <c r="AB144" s="4">
        <v>7.0182333333333302</v>
      </c>
      <c r="AC144" s="4">
        <v>5.0314359695581401E-2</v>
      </c>
      <c r="AD144" s="4"/>
      <c r="AE144" s="4">
        <v>4073.9652868079302</v>
      </c>
      <c r="AF144" s="4">
        <v>20.684990655193999</v>
      </c>
      <c r="AG144" s="4">
        <v>7.4326999999999996</v>
      </c>
      <c r="AH144" s="4">
        <v>1.3116621025800501E-2</v>
      </c>
      <c r="AI144" s="4"/>
      <c r="AJ144" s="4">
        <v>923.82592002742501</v>
      </c>
      <c r="AK144" s="4">
        <v>6.1826276337964696</v>
      </c>
      <c r="AL144" s="4">
        <v>7.8763500000000004</v>
      </c>
      <c r="AM144" s="4">
        <v>4.3896065950455899E-3</v>
      </c>
      <c r="AN144" s="4"/>
      <c r="AO144" s="4">
        <v>16.729608082099801</v>
      </c>
      <c r="AP144" s="4">
        <v>0.62075821630102701</v>
      </c>
      <c r="AQ144" s="4">
        <v>8.1167999999999996</v>
      </c>
      <c r="AR144" s="4">
        <v>1.1620790515135E-2</v>
      </c>
      <c r="AS144" s="4"/>
      <c r="AT144" s="4">
        <v>445.20083674406402</v>
      </c>
      <c r="AU144" s="4">
        <v>3.9549577558356401</v>
      </c>
      <c r="AV144" s="4">
        <v>8.8378833333333304</v>
      </c>
      <c r="AW144" s="4">
        <v>1.4075589748623E-2</v>
      </c>
      <c r="AX144" s="4"/>
      <c r="AY144" s="4">
        <v>68.270566549724094</v>
      </c>
      <c r="AZ144" s="4">
        <v>1.01955848393398</v>
      </c>
      <c r="BA144" s="4">
        <v>9.5978999999999992</v>
      </c>
      <c r="BB144" s="4">
        <v>2.2650289192557699E-2</v>
      </c>
      <c r="BC144" s="4"/>
      <c r="BD144" s="4">
        <v>117.691459574224</v>
      </c>
      <c r="BE144" s="4">
        <v>1.7041205099180099</v>
      </c>
    </row>
    <row r="145" spans="1:57" x14ac:dyDescent="0.2">
      <c r="A145" s="1"/>
      <c r="B145" s="1"/>
      <c r="C145" s="1" t="s">
        <v>347</v>
      </c>
      <c r="D145" s="1" t="s">
        <v>195</v>
      </c>
      <c r="E145" s="1" t="s">
        <v>89</v>
      </c>
      <c r="F145" s="1" t="s">
        <v>368</v>
      </c>
      <c r="G145" s="2">
        <v>45319.490420578702</v>
      </c>
      <c r="H145" s="4">
        <v>5.6079833333333298</v>
      </c>
      <c r="I145" s="4"/>
      <c r="J145" s="4"/>
      <c r="K145" s="4">
        <v>191445.17378875701</v>
      </c>
      <c r="L145" s="4">
        <v>2066.57084066264</v>
      </c>
      <c r="M145" s="4">
        <v>6.17648333333333</v>
      </c>
      <c r="N145" s="4">
        <v>0.124662673223079</v>
      </c>
      <c r="O145" s="4"/>
      <c r="P145" s="4">
        <v>1215.6157563172701</v>
      </c>
      <c r="Q145" s="4">
        <v>9.8610893172773704</v>
      </c>
      <c r="R145" s="4">
        <v>6.3751666666666704</v>
      </c>
      <c r="S145" s="4">
        <v>1.6341597681370501E-2</v>
      </c>
      <c r="T145" s="4"/>
      <c r="U145" s="4">
        <v>322.84445278930502</v>
      </c>
      <c r="V145" s="4">
        <v>1.69627677919363</v>
      </c>
      <c r="W145" s="4">
        <v>6.7545000000000002</v>
      </c>
      <c r="X145" s="4">
        <v>0.33985087160315602</v>
      </c>
      <c r="Y145" s="4"/>
      <c r="Z145" s="4">
        <v>24302.278095923699</v>
      </c>
      <c r="AA145" s="4">
        <v>116.719654534895</v>
      </c>
      <c r="AB145" s="4">
        <v>7.0177666666666703</v>
      </c>
      <c r="AC145" s="4">
        <v>5.9370711244905797E-2</v>
      </c>
      <c r="AD145" s="4"/>
      <c r="AE145" s="4">
        <v>4897.2241028425597</v>
      </c>
      <c r="AF145" s="4">
        <v>20.813292649171402</v>
      </c>
      <c r="AG145" s="4">
        <v>7.4322333333333299</v>
      </c>
      <c r="AH145" s="4">
        <v>1.36523962518721E-2</v>
      </c>
      <c r="AI145" s="4"/>
      <c r="AJ145" s="4">
        <v>976.44918125842901</v>
      </c>
      <c r="AK145" s="4">
        <v>4.5916115520444203</v>
      </c>
      <c r="AL145" s="4" t="s">
        <v>368</v>
      </c>
      <c r="AM145" s="4" t="s">
        <v>368</v>
      </c>
      <c r="AN145" s="4" t="s">
        <v>368</v>
      </c>
      <c r="AO145" s="4" t="s">
        <v>368</v>
      </c>
      <c r="AP145" s="4" t="s">
        <v>368</v>
      </c>
      <c r="AQ145" s="4">
        <v>8.1163166666666697</v>
      </c>
      <c r="AR145" s="4">
        <v>1.1923808171626599E-2</v>
      </c>
      <c r="AS145" s="4"/>
      <c r="AT145" s="4">
        <v>472.33546622833097</v>
      </c>
      <c r="AU145" s="4">
        <v>4.2570887906094397</v>
      </c>
      <c r="AV145" s="4">
        <v>8.8311666666666699</v>
      </c>
      <c r="AW145" s="4">
        <v>1.44435665723539E-2</v>
      </c>
      <c r="AX145" s="4"/>
      <c r="AY145" s="4">
        <v>96.021027475992298</v>
      </c>
      <c r="AZ145" s="4">
        <v>0.70002183937254203</v>
      </c>
      <c r="BA145" s="4">
        <v>9.5974333333333295</v>
      </c>
      <c r="BB145" s="4">
        <v>2.2934532203112801E-2</v>
      </c>
      <c r="BC145" s="4"/>
      <c r="BD145" s="4">
        <v>133.50159416389701</v>
      </c>
      <c r="BE145" s="4">
        <v>1.4769979297510301</v>
      </c>
    </row>
    <row r="146" spans="1:57" x14ac:dyDescent="0.2">
      <c r="A146" s="1"/>
      <c r="B146" s="1"/>
      <c r="C146" s="1" t="s">
        <v>249</v>
      </c>
      <c r="D146" s="1" t="s">
        <v>381</v>
      </c>
      <c r="E146" s="1" t="s">
        <v>89</v>
      </c>
      <c r="F146" s="1" t="s">
        <v>368</v>
      </c>
      <c r="G146" s="2">
        <v>45319.503946180601</v>
      </c>
      <c r="H146" s="4">
        <v>5.6084666666666703</v>
      </c>
      <c r="I146" s="4"/>
      <c r="J146" s="4"/>
      <c r="K146" s="4">
        <v>195086.81059521</v>
      </c>
      <c r="L146" s="4">
        <v>20356.275408281799</v>
      </c>
      <c r="M146" s="4">
        <v>6.1832166666666701</v>
      </c>
      <c r="N146" s="4">
        <v>3.3644439564864598E-2</v>
      </c>
      <c r="O146" s="4"/>
      <c r="P146" s="4">
        <v>326.23467009407898</v>
      </c>
      <c r="Q146" s="4">
        <v>3.07451783906702</v>
      </c>
      <c r="R146" s="4">
        <v>6.3881833333333304</v>
      </c>
      <c r="S146" s="4">
        <v>9.5530881199226304E-3</v>
      </c>
      <c r="T146" s="4"/>
      <c r="U146" s="4">
        <v>130.89038180542099</v>
      </c>
      <c r="V146" s="4">
        <v>1.2763807796127999</v>
      </c>
      <c r="W146" s="4">
        <v>6.7549666666666699</v>
      </c>
      <c r="X146" s="4">
        <v>6.8916433926149004E-2</v>
      </c>
      <c r="Y146" s="4"/>
      <c r="Z146" s="4">
        <v>4720.3407508826904</v>
      </c>
      <c r="AA146" s="4">
        <v>27.665231039045398</v>
      </c>
      <c r="AB146" s="4">
        <v>7.0182333333333302</v>
      </c>
      <c r="AC146" s="4">
        <v>1.5677729761748801E-2</v>
      </c>
      <c r="AD146" s="4"/>
      <c r="AE146" s="4">
        <v>925.35618131404794</v>
      </c>
      <c r="AF146" s="4">
        <v>5.9318980414400899</v>
      </c>
      <c r="AG146" s="4">
        <v>7.4326999999999996</v>
      </c>
      <c r="AH146" s="4">
        <v>6.4705371836592503E-3</v>
      </c>
      <c r="AI146" s="4"/>
      <c r="AJ146" s="4">
        <v>271.05477800860098</v>
      </c>
      <c r="AK146" s="4">
        <v>2.2962874926280601</v>
      </c>
      <c r="AL146" s="4" t="s">
        <v>368</v>
      </c>
      <c r="AM146" s="4" t="s">
        <v>368</v>
      </c>
      <c r="AN146" s="4" t="s">
        <v>368</v>
      </c>
      <c r="AO146" s="4" t="s">
        <v>368</v>
      </c>
      <c r="AP146" s="4" t="s">
        <v>368</v>
      </c>
      <c r="AQ146" s="4">
        <v>8.1105166666666708</v>
      </c>
      <c r="AR146" s="4">
        <v>1.1498085868133801E-2</v>
      </c>
      <c r="AS146" s="4"/>
      <c r="AT146" s="4">
        <v>434.212879240441</v>
      </c>
      <c r="AU146" s="4">
        <v>3.7239595506404202</v>
      </c>
      <c r="AV146" s="4">
        <v>8.84411666666667</v>
      </c>
      <c r="AW146" s="4">
        <v>1.3856349928343699E-2</v>
      </c>
      <c r="AX146" s="4"/>
      <c r="AY146" s="4">
        <v>51.7369000963348</v>
      </c>
      <c r="AZ146" s="4">
        <v>0.936924595253257</v>
      </c>
      <c r="BA146" s="4">
        <v>9.6041666666666696</v>
      </c>
      <c r="BB146" s="4">
        <v>2.3034079482283198E-2</v>
      </c>
      <c r="BC146" s="4"/>
      <c r="BD146" s="4">
        <v>139.03860236911399</v>
      </c>
      <c r="BE146" s="4">
        <v>1.2585121035033699</v>
      </c>
    </row>
    <row r="147" spans="1:57" x14ac:dyDescent="0.2">
      <c r="A147" s="1"/>
      <c r="B147" s="1"/>
      <c r="C147" s="1" t="s">
        <v>350</v>
      </c>
      <c r="D147" s="1" t="s">
        <v>408</v>
      </c>
      <c r="E147" s="1" t="s">
        <v>89</v>
      </c>
      <c r="F147" s="1" t="s">
        <v>368</v>
      </c>
      <c r="G147" s="2">
        <v>45319.517455023102</v>
      </c>
      <c r="H147" s="4">
        <v>5.6079833333333298</v>
      </c>
      <c r="I147" s="4"/>
      <c r="J147" s="4"/>
      <c r="K147" s="4">
        <v>194587.51885169599</v>
      </c>
      <c r="L147" s="4">
        <v>658.29491706792805</v>
      </c>
      <c r="M147" s="4">
        <v>6.17648333333333</v>
      </c>
      <c r="N147" s="4">
        <v>2.6790021890247501E-2</v>
      </c>
      <c r="O147" s="4"/>
      <c r="P147" s="4">
        <v>259.25699768867503</v>
      </c>
      <c r="Q147" s="4">
        <v>2.3785778619287998</v>
      </c>
      <c r="R147" s="4" t="s">
        <v>368</v>
      </c>
      <c r="S147" s="4" t="s">
        <v>368</v>
      </c>
      <c r="T147" s="4" t="s">
        <v>368</v>
      </c>
      <c r="U147" s="4" t="s">
        <v>368</v>
      </c>
      <c r="V147" s="4" t="s">
        <v>368</v>
      </c>
      <c r="W147" s="4">
        <v>6.7545000000000002</v>
      </c>
      <c r="X147" s="4">
        <v>4.1295071723844397E-2</v>
      </c>
      <c r="Y147" s="4"/>
      <c r="Z147" s="4">
        <v>2723.99141756162</v>
      </c>
      <c r="AA147" s="4">
        <v>22.020381299457501</v>
      </c>
      <c r="AB147" s="4">
        <v>7.0177666666666703</v>
      </c>
      <c r="AC147" s="4">
        <v>1.16153992997354E-2</v>
      </c>
      <c r="AD147" s="4"/>
      <c r="AE147" s="4">
        <v>556.07398767526195</v>
      </c>
      <c r="AF147" s="4">
        <v>4.5523982523997502</v>
      </c>
      <c r="AG147" s="4">
        <v>7.44478333333333</v>
      </c>
      <c r="AH147" s="4">
        <v>5.2786294485645804E-3</v>
      </c>
      <c r="AI147" s="4"/>
      <c r="AJ147" s="4">
        <v>153.98689383816199</v>
      </c>
      <c r="AK147" s="4">
        <v>1.0811438271409199</v>
      </c>
      <c r="AL147" s="4" t="s">
        <v>368</v>
      </c>
      <c r="AM147" s="4" t="s">
        <v>368</v>
      </c>
      <c r="AN147" s="4" t="s">
        <v>368</v>
      </c>
      <c r="AO147" s="4" t="s">
        <v>368</v>
      </c>
      <c r="AP147" s="4" t="s">
        <v>368</v>
      </c>
      <c r="AQ147" s="4">
        <v>8.1163166666666697</v>
      </c>
      <c r="AR147" s="4">
        <v>1.2093920656670899E-2</v>
      </c>
      <c r="AS147" s="4"/>
      <c r="AT147" s="4">
        <v>487.56870149840802</v>
      </c>
      <c r="AU147" s="4">
        <v>3.30318453879452</v>
      </c>
      <c r="AV147" s="4">
        <v>8.8374000000000006</v>
      </c>
      <c r="AW147" s="4">
        <v>1.38437165495723E-2</v>
      </c>
      <c r="AX147" s="4"/>
      <c r="AY147" s="4">
        <v>50.784171388026202</v>
      </c>
      <c r="AZ147" s="4">
        <v>0.53743745640398299</v>
      </c>
      <c r="BA147" s="4">
        <v>9.6036999999999999</v>
      </c>
      <c r="BB147" s="4">
        <v>2.2746779897029501E-2</v>
      </c>
      <c r="BC147" s="4"/>
      <c r="BD147" s="4">
        <v>123.058455305701</v>
      </c>
      <c r="BE147" s="4">
        <v>0.99640382187424104</v>
      </c>
    </row>
    <row r="148" spans="1:57" x14ac:dyDescent="0.2">
      <c r="A148" s="1"/>
      <c r="B148" s="1"/>
      <c r="C148" s="1" t="s">
        <v>156</v>
      </c>
      <c r="D148" s="1" t="s">
        <v>384</v>
      </c>
      <c r="E148" s="1" t="s">
        <v>44</v>
      </c>
      <c r="F148" s="1" t="s">
        <v>368</v>
      </c>
      <c r="G148" s="2">
        <v>45319.530957962997</v>
      </c>
      <c r="H148" s="4">
        <v>5.6084666666666703</v>
      </c>
      <c r="I148" s="4"/>
      <c r="J148" s="4"/>
      <c r="K148" s="4">
        <v>12729.9117025757</v>
      </c>
      <c r="L148" s="4">
        <v>0.31775410735863602</v>
      </c>
      <c r="M148" s="4">
        <v>6.1707000000000001</v>
      </c>
      <c r="N148" s="4">
        <v>1.5953206573519601E-2</v>
      </c>
      <c r="O148" s="4"/>
      <c r="P148" s="4">
        <v>153.365483535766</v>
      </c>
      <c r="Q148" s="4">
        <v>0.84541660693321596</v>
      </c>
      <c r="R148" s="4" t="s">
        <v>368</v>
      </c>
      <c r="S148" s="4" t="s">
        <v>368</v>
      </c>
      <c r="T148" s="4" t="s">
        <v>368</v>
      </c>
      <c r="U148" s="4" t="s">
        <v>368</v>
      </c>
      <c r="V148" s="4" t="s">
        <v>368</v>
      </c>
      <c r="W148" s="4">
        <v>6.7549666666666699</v>
      </c>
      <c r="X148" s="4">
        <v>1.02912831572924E-2</v>
      </c>
      <c r="Y148" s="4"/>
      <c r="Z148" s="4">
        <v>483.175335359146</v>
      </c>
      <c r="AA148" s="4">
        <v>2.18761740101976</v>
      </c>
      <c r="AB148" s="4">
        <v>7.0370499999999998</v>
      </c>
      <c r="AC148" s="4">
        <v>6.3093867970530097E-3</v>
      </c>
      <c r="AD148" s="4"/>
      <c r="AE148" s="4">
        <v>73.736089567819803</v>
      </c>
      <c r="AF148" s="4">
        <v>0.62400248917810597</v>
      </c>
      <c r="AG148" s="4" t="s">
        <v>368</v>
      </c>
      <c r="AH148" s="4" t="s">
        <v>368</v>
      </c>
      <c r="AI148" s="4" t="s">
        <v>368</v>
      </c>
      <c r="AJ148" s="4" t="s">
        <v>368</v>
      </c>
      <c r="AK148" s="4" t="s">
        <v>368</v>
      </c>
      <c r="AL148" s="4">
        <v>7.9078833333333298</v>
      </c>
      <c r="AM148" s="4">
        <v>4.1374428035327697E-3</v>
      </c>
      <c r="AN148" s="4"/>
      <c r="AO148" s="4">
        <v>10.572433605194201</v>
      </c>
      <c r="AP148" s="4">
        <v>0.71215193334696303</v>
      </c>
      <c r="AQ148" s="4">
        <v>8.1105166666666708</v>
      </c>
      <c r="AR148" s="4">
        <v>7.7881231545789097E-3</v>
      </c>
      <c r="AS148" s="4"/>
      <c r="AT148" s="4">
        <v>101.99308453170801</v>
      </c>
      <c r="AU148" s="4">
        <v>0.82309003374787104</v>
      </c>
      <c r="AV148" s="4">
        <v>8.6873666666666693</v>
      </c>
      <c r="AW148" s="4">
        <v>1.3280144651681199E-2</v>
      </c>
      <c r="AX148" s="4"/>
      <c r="AY148" s="4">
        <v>8.2831796869645906</v>
      </c>
      <c r="AZ148" s="4">
        <v>0.50894134840498795</v>
      </c>
      <c r="BA148" s="4" t="s">
        <v>368</v>
      </c>
      <c r="BB148" s="4" t="s">
        <v>368</v>
      </c>
      <c r="BC148" s="4" t="s">
        <v>368</v>
      </c>
      <c r="BD148" s="4" t="s">
        <v>368</v>
      </c>
      <c r="BE148" s="4" t="s">
        <v>368</v>
      </c>
    </row>
    <row r="149" spans="1:57" x14ac:dyDescent="0.2">
      <c r="A149" s="1"/>
      <c r="B149" s="1"/>
      <c r="C149" s="1" t="s">
        <v>228</v>
      </c>
      <c r="D149" s="1" t="s">
        <v>173</v>
      </c>
      <c r="E149" s="1" t="s">
        <v>89</v>
      </c>
      <c r="F149" s="1" t="s">
        <v>368</v>
      </c>
      <c r="G149" s="2">
        <v>45319.5444581829</v>
      </c>
      <c r="H149" s="4">
        <v>5.6079833333333298</v>
      </c>
      <c r="I149" s="4"/>
      <c r="J149" s="4"/>
      <c r="K149" s="4">
        <v>91564.694679329506</v>
      </c>
      <c r="L149" s="4">
        <v>3.4962627444123999</v>
      </c>
      <c r="M149" s="4">
        <v>6.1827500000000004</v>
      </c>
      <c r="N149" s="4">
        <v>1.76357776551893</v>
      </c>
      <c r="O149" s="4"/>
      <c r="P149" s="4">
        <v>17230.210046151798</v>
      </c>
      <c r="Q149" s="4">
        <v>93.143764808282597</v>
      </c>
      <c r="R149" s="4">
        <v>6.3877166666666696</v>
      </c>
      <c r="S149" s="4">
        <v>9.8589056145851894E-3</v>
      </c>
      <c r="T149" s="4"/>
      <c r="U149" s="4">
        <v>139.53777524977099</v>
      </c>
      <c r="V149" s="4">
        <v>0.521863553974098</v>
      </c>
      <c r="W149" s="4">
        <v>6.7545000000000002</v>
      </c>
      <c r="X149" s="4">
        <v>1.0644305073181499</v>
      </c>
      <c r="Y149" s="4"/>
      <c r="Z149" s="4">
        <v>76671.674728250699</v>
      </c>
      <c r="AA149" s="4">
        <v>410.79005135234598</v>
      </c>
      <c r="AB149" s="4">
        <v>7.02403333333333</v>
      </c>
      <c r="AC149" s="4">
        <v>5.5175523956637398E-2</v>
      </c>
      <c r="AD149" s="4"/>
      <c r="AE149" s="4">
        <v>4515.8646888254498</v>
      </c>
      <c r="AF149" s="4">
        <v>25.4422025733247</v>
      </c>
      <c r="AG149" s="4">
        <v>7.4322333333333299</v>
      </c>
      <c r="AH149" s="4">
        <v>0.21828737174707399</v>
      </c>
      <c r="AI149" s="4"/>
      <c r="AJ149" s="4">
        <v>21075.474385243899</v>
      </c>
      <c r="AK149" s="4">
        <v>194.38198703604399</v>
      </c>
      <c r="AL149" s="4" t="s">
        <v>368</v>
      </c>
      <c r="AM149" s="4" t="s">
        <v>368</v>
      </c>
      <c r="AN149" s="4" t="s">
        <v>368</v>
      </c>
      <c r="AO149" s="4" t="s">
        <v>368</v>
      </c>
      <c r="AP149" s="4" t="s">
        <v>368</v>
      </c>
      <c r="AQ149" s="4">
        <v>8.1163166666666697</v>
      </c>
      <c r="AR149" s="4">
        <v>1.20880221924829E-2</v>
      </c>
      <c r="AS149" s="4"/>
      <c r="AT149" s="4">
        <v>487.04050574202802</v>
      </c>
      <c r="AU149" s="4">
        <v>3.3076633574177898</v>
      </c>
      <c r="AV149" s="4">
        <v>8.8374000000000006</v>
      </c>
      <c r="AW149" s="4">
        <v>1.4474313868446701E-2</v>
      </c>
      <c r="AX149" s="4"/>
      <c r="AY149" s="4">
        <v>98.339792093176399</v>
      </c>
      <c r="AZ149" s="4">
        <v>0.67909383531231304</v>
      </c>
      <c r="BA149" s="4">
        <v>9.6036999999999999</v>
      </c>
      <c r="BB149" s="4">
        <v>2.2592232308931901E-2</v>
      </c>
      <c r="BC149" s="4"/>
      <c r="BD149" s="4">
        <v>114.462225750008</v>
      </c>
      <c r="BE149" s="4">
        <v>0.80749708661945796</v>
      </c>
    </row>
    <row r="150" spans="1:57" x14ac:dyDescent="0.2">
      <c r="A150" s="1"/>
      <c r="B150" s="1"/>
      <c r="C150" s="1" t="s">
        <v>334</v>
      </c>
      <c r="D150" s="1" t="s">
        <v>198</v>
      </c>
      <c r="E150" s="1" t="s">
        <v>89</v>
      </c>
      <c r="F150" s="1" t="s">
        <v>368</v>
      </c>
      <c r="G150" s="2">
        <v>45319.557963067098</v>
      </c>
      <c r="H150" s="4">
        <v>5.6084666666666703</v>
      </c>
      <c r="I150" s="4"/>
      <c r="J150" s="4"/>
      <c r="K150" s="4">
        <v>90649.432649458206</v>
      </c>
      <c r="L150" s="4">
        <v>486.59964007656299</v>
      </c>
      <c r="M150" s="4">
        <v>6.1769666666666696</v>
      </c>
      <c r="N150" s="4">
        <v>1.9798489175093299</v>
      </c>
      <c r="O150" s="4"/>
      <c r="P150" s="4">
        <v>19343.495091852099</v>
      </c>
      <c r="Q150" s="4">
        <v>130.88387747856899</v>
      </c>
      <c r="R150" s="4" t="s">
        <v>368</v>
      </c>
      <c r="S150" s="4" t="s">
        <v>368</v>
      </c>
      <c r="T150" s="4" t="s">
        <v>368</v>
      </c>
      <c r="U150" s="4" t="s">
        <v>368</v>
      </c>
      <c r="V150" s="4" t="s">
        <v>368</v>
      </c>
      <c r="W150" s="4">
        <v>6.7549666666666699</v>
      </c>
      <c r="X150" s="4">
        <v>1.1028983491486799</v>
      </c>
      <c r="Y150" s="4"/>
      <c r="Z150" s="4">
        <v>79451.959416247497</v>
      </c>
      <c r="AA150" s="4">
        <v>349.54893716608399</v>
      </c>
      <c r="AB150" s="4">
        <v>7.0182333333333302</v>
      </c>
      <c r="AC150" s="4">
        <v>5.8082755342483097E-2</v>
      </c>
      <c r="AD150" s="4"/>
      <c r="AE150" s="4">
        <v>4780.1437260971998</v>
      </c>
      <c r="AF150" s="4">
        <v>27.326505813821498</v>
      </c>
      <c r="AG150" s="4">
        <v>7.4326999999999996</v>
      </c>
      <c r="AH150" s="4">
        <v>0.22416750558134499</v>
      </c>
      <c r="AI150" s="4"/>
      <c r="AJ150" s="4">
        <v>21653.014748770802</v>
      </c>
      <c r="AK150" s="4">
        <v>127.28730848994201</v>
      </c>
      <c r="AL150" s="4" t="s">
        <v>368</v>
      </c>
      <c r="AM150" s="4" t="s">
        <v>368</v>
      </c>
      <c r="AN150" s="4" t="s">
        <v>368</v>
      </c>
      <c r="AO150" s="4" t="s">
        <v>368</v>
      </c>
      <c r="AP150" s="4" t="s">
        <v>368</v>
      </c>
      <c r="AQ150" s="4">
        <v>8.1105166666666708</v>
      </c>
      <c r="AR150" s="4">
        <v>1.46054766774758E-2</v>
      </c>
      <c r="AS150" s="4"/>
      <c r="AT150" s="4">
        <v>712.47355635928102</v>
      </c>
      <c r="AU150" s="4">
        <v>4.8953896078033203</v>
      </c>
      <c r="AV150" s="4">
        <v>8.84411666666667</v>
      </c>
      <c r="AW150" s="4">
        <v>1.43813932207431E-2</v>
      </c>
      <c r="AX150" s="4"/>
      <c r="AY150" s="4">
        <v>91.332310542577602</v>
      </c>
      <c r="AZ150" s="4">
        <v>0.73720508711177202</v>
      </c>
      <c r="BA150" s="4">
        <v>9.6041666666666696</v>
      </c>
      <c r="BB150" s="4">
        <v>2.3211401465301301E-2</v>
      </c>
      <c r="BC150" s="4"/>
      <c r="BD150" s="4">
        <v>148.90158690389001</v>
      </c>
      <c r="BE150" s="4">
        <v>0.97808518329933702</v>
      </c>
    </row>
    <row r="151" spans="1:57" x14ac:dyDescent="0.2">
      <c r="A151" s="1"/>
      <c r="B151" s="1"/>
      <c r="C151" s="1" t="s">
        <v>274</v>
      </c>
      <c r="D151" s="1" t="s">
        <v>73</v>
      </c>
      <c r="E151" s="1" t="s">
        <v>89</v>
      </c>
      <c r="F151" s="1" t="s">
        <v>368</v>
      </c>
      <c r="G151" s="2">
        <v>45319.571467696798</v>
      </c>
      <c r="H151" s="4">
        <v>5.6079833333333298</v>
      </c>
      <c r="I151" s="4"/>
      <c r="J151" s="4"/>
      <c r="K151" s="4">
        <v>82926.403080813805</v>
      </c>
      <c r="L151" s="4">
        <v>1988.2911481737499</v>
      </c>
      <c r="M151" s="4">
        <v>6.17648333333333</v>
      </c>
      <c r="N151" s="4">
        <v>1.8443195055425601</v>
      </c>
      <c r="O151" s="4"/>
      <c r="P151" s="4">
        <v>18019.174779475699</v>
      </c>
      <c r="Q151" s="4">
        <v>117.455217640494</v>
      </c>
      <c r="R151" s="4" t="s">
        <v>368</v>
      </c>
      <c r="S151" s="4" t="s">
        <v>368</v>
      </c>
      <c r="T151" s="4" t="s">
        <v>368</v>
      </c>
      <c r="U151" s="4" t="s">
        <v>368</v>
      </c>
      <c r="V151" s="4" t="s">
        <v>368</v>
      </c>
      <c r="W151" s="4">
        <v>6.7545000000000002</v>
      </c>
      <c r="X151" s="4">
        <v>1.1512401499056399</v>
      </c>
      <c r="Y151" s="4"/>
      <c r="Z151" s="4">
        <v>82945.889983678004</v>
      </c>
      <c r="AA151" s="4">
        <v>352.663367068002</v>
      </c>
      <c r="AB151" s="4">
        <v>7.0177666666666703</v>
      </c>
      <c r="AC151" s="4">
        <v>6.4296504412842695E-2</v>
      </c>
      <c r="AD151" s="4"/>
      <c r="AE151" s="4">
        <v>5344.99853268674</v>
      </c>
      <c r="AF151" s="4">
        <v>23.0605703574535</v>
      </c>
      <c r="AG151" s="4">
        <v>7.4322333333333299</v>
      </c>
      <c r="AH151" s="4">
        <v>0.24764768700308801</v>
      </c>
      <c r="AI151" s="4"/>
      <c r="AJ151" s="4">
        <v>23959.212685109502</v>
      </c>
      <c r="AK151" s="4">
        <v>124.993762131944</v>
      </c>
      <c r="AL151" s="4" t="s">
        <v>368</v>
      </c>
      <c r="AM151" s="4" t="s">
        <v>368</v>
      </c>
      <c r="AN151" s="4" t="s">
        <v>368</v>
      </c>
      <c r="AO151" s="4" t="s">
        <v>368</v>
      </c>
      <c r="AP151" s="4" t="s">
        <v>368</v>
      </c>
      <c r="AQ151" s="4">
        <v>8.1163166666666697</v>
      </c>
      <c r="AR151" s="4">
        <v>1.54492499858559E-2</v>
      </c>
      <c r="AS151" s="4"/>
      <c r="AT151" s="4">
        <v>788.03178077662199</v>
      </c>
      <c r="AU151" s="4">
        <v>4.3135789629846801</v>
      </c>
      <c r="AV151" s="4">
        <v>8.8311666666666699</v>
      </c>
      <c r="AW151" s="4">
        <v>1.37073320264284E-2</v>
      </c>
      <c r="AX151" s="4"/>
      <c r="AY151" s="4">
        <v>40.498922056071997</v>
      </c>
      <c r="AZ151" s="4">
        <v>0.39801819146786799</v>
      </c>
      <c r="BA151" s="4">
        <v>9.5843666666666696</v>
      </c>
      <c r="BB151" s="4">
        <v>2.3262595608469001E-2</v>
      </c>
      <c r="BC151" s="4"/>
      <c r="BD151" s="4">
        <v>151.74910210612299</v>
      </c>
      <c r="BE151" s="4">
        <v>0.77424658961336101</v>
      </c>
    </row>
    <row r="152" spans="1:57" x14ac:dyDescent="0.2">
      <c r="A152" s="1"/>
      <c r="B152" s="1"/>
      <c r="C152" s="1" t="s">
        <v>428</v>
      </c>
      <c r="D152" s="1" t="s">
        <v>227</v>
      </c>
      <c r="E152" s="1" t="s">
        <v>89</v>
      </c>
      <c r="F152" s="1" t="s">
        <v>368</v>
      </c>
      <c r="G152" s="2">
        <v>45319.584594294</v>
      </c>
      <c r="H152" s="4">
        <v>5.6022499999999997</v>
      </c>
      <c r="I152" s="4"/>
      <c r="J152" s="4"/>
      <c r="K152" s="4">
        <v>80216.133195677496</v>
      </c>
      <c r="L152" s="4">
        <v>283.91149186457397</v>
      </c>
      <c r="M152" s="4">
        <v>6.1769666666666696</v>
      </c>
      <c r="N152" s="4">
        <v>1.83100097268535</v>
      </c>
      <c r="O152" s="4"/>
      <c r="P152" s="4">
        <v>17889.033260097</v>
      </c>
      <c r="Q152" s="4">
        <v>115.155469970377</v>
      </c>
      <c r="R152" s="4" t="s">
        <v>368</v>
      </c>
      <c r="S152" s="4" t="s">
        <v>368</v>
      </c>
      <c r="T152" s="4" t="s">
        <v>368</v>
      </c>
      <c r="U152" s="4" t="s">
        <v>368</v>
      </c>
      <c r="V152" s="4" t="s">
        <v>368</v>
      </c>
      <c r="W152" s="4">
        <v>6.7549666666666699</v>
      </c>
      <c r="X152" s="4">
        <v>1.0307890171132399</v>
      </c>
      <c r="Y152" s="4"/>
      <c r="Z152" s="4">
        <v>74240.217291408801</v>
      </c>
      <c r="AA152" s="4">
        <v>199.739378579782</v>
      </c>
      <c r="AB152" s="4">
        <v>7.0182333333333302</v>
      </c>
      <c r="AC152" s="4">
        <v>6.0212495055525297E-2</v>
      </c>
      <c r="AD152" s="4"/>
      <c r="AE152" s="4">
        <v>4973.7456401871896</v>
      </c>
      <c r="AF152" s="4">
        <v>14.054494253497101</v>
      </c>
      <c r="AG152" s="4">
        <v>7.4326999999999996</v>
      </c>
      <c r="AH152" s="4">
        <v>0.21833567101222001</v>
      </c>
      <c r="AI152" s="4"/>
      <c r="AJ152" s="4">
        <v>21080.2182866476</v>
      </c>
      <c r="AK152" s="4">
        <v>121.441787006637</v>
      </c>
      <c r="AL152" s="4" t="s">
        <v>368</v>
      </c>
      <c r="AM152" s="4" t="s">
        <v>368</v>
      </c>
      <c r="AN152" s="4" t="s">
        <v>368</v>
      </c>
      <c r="AO152" s="4" t="s">
        <v>368</v>
      </c>
      <c r="AP152" s="4" t="s">
        <v>368</v>
      </c>
      <c r="AQ152" s="4">
        <v>8.1105166666666708</v>
      </c>
      <c r="AR152" s="4">
        <v>1.2476523186788199E-2</v>
      </c>
      <c r="AS152" s="4"/>
      <c r="AT152" s="4">
        <v>521.82999839668003</v>
      </c>
      <c r="AU152" s="4">
        <v>2.6477856467743899</v>
      </c>
      <c r="AV152" s="4">
        <v>8.8316333333333308</v>
      </c>
      <c r="AW152" s="4">
        <v>1.3565417295802001E-2</v>
      </c>
      <c r="AX152" s="4"/>
      <c r="AY152" s="4">
        <v>29.796619810016502</v>
      </c>
      <c r="AZ152" s="4">
        <v>0.43152042487008202</v>
      </c>
      <c r="BA152" s="4">
        <v>9.5978999999999992</v>
      </c>
      <c r="BB152" s="4">
        <v>2.2159827102963901E-2</v>
      </c>
      <c r="BC152" s="4"/>
      <c r="BD152" s="4">
        <v>90.411029239400506</v>
      </c>
      <c r="BE152" s="4">
        <v>0.41179458781777001</v>
      </c>
    </row>
    <row r="153" spans="1:57" x14ac:dyDescent="0.2">
      <c r="A153" s="1"/>
      <c r="B153" s="1"/>
      <c r="C153" s="1" t="s">
        <v>266</v>
      </c>
      <c r="D153" s="1" t="s">
        <v>292</v>
      </c>
      <c r="E153" s="1" t="s">
        <v>89</v>
      </c>
      <c r="F153" s="1" t="s">
        <v>368</v>
      </c>
      <c r="G153" s="2">
        <v>45319.598505729198</v>
      </c>
      <c r="H153" s="4">
        <v>5.6079833333333298</v>
      </c>
      <c r="I153" s="4"/>
      <c r="J153" s="4"/>
      <c r="K153" s="4">
        <v>76393.952084524601</v>
      </c>
      <c r="L153" s="4">
        <v>3.0636487896720102</v>
      </c>
      <c r="M153" s="4">
        <v>6.17648333333333</v>
      </c>
      <c r="N153" s="4">
        <v>1.8698633541108101</v>
      </c>
      <c r="O153" s="4"/>
      <c r="P153" s="4">
        <v>18268.775489936201</v>
      </c>
      <c r="Q153" s="4">
        <v>88.985727834004194</v>
      </c>
      <c r="R153" s="4" t="s">
        <v>368</v>
      </c>
      <c r="S153" s="4" t="s">
        <v>368</v>
      </c>
      <c r="T153" s="4" t="s">
        <v>368</v>
      </c>
      <c r="U153" s="4" t="s">
        <v>368</v>
      </c>
      <c r="V153" s="4" t="s">
        <v>368</v>
      </c>
      <c r="W153" s="4">
        <v>6.7545000000000002</v>
      </c>
      <c r="X153" s="4">
        <v>1.0360887727596699</v>
      </c>
      <c r="Y153" s="4"/>
      <c r="Z153" s="4">
        <v>74623.260081768996</v>
      </c>
      <c r="AA153" s="4">
        <v>442.12635420252599</v>
      </c>
      <c r="AB153" s="4">
        <v>7.0177666666666703</v>
      </c>
      <c r="AC153" s="4">
        <v>4.6054320962810598E-2</v>
      </c>
      <c r="AD153" s="4"/>
      <c r="AE153" s="4">
        <v>3686.71061539843</v>
      </c>
      <c r="AF153" s="4">
        <v>14.205892798374901</v>
      </c>
      <c r="AG153" s="4">
        <v>7.4322333333333299</v>
      </c>
      <c r="AH153" s="4">
        <v>0.21384468964200501</v>
      </c>
      <c r="AI153" s="4"/>
      <c r="AJ153" s="4">
        <v>20639.118970501098</v>
      </c>
      <c r="AK153" s="4">
        <v>122.58208928683401</v>
      </c>
      <c r="AL153" s="4" t="s">
        <v>368</v>
      </c>
      <c r="AM153" s="4" t="s">
        <v>368</v>
      </c>
      <c r="AN153" s="4" t="s">
        <v>368</v>
      </c>
      <c r="AO153" s="4" t="s">
        <v>368</v>
      </c>
      <c r="AP153" s="4" t="s">
        <v>368</v>
      </c>
      <c r="AQ153" s="4">
        <v>8.1163166666666697</v>
      </c>
      <c r="AR153" s="4">
        <v>1.35912974820413E-2</v>
      </c>
      <c r="AS153" s="4"/>
      <c r="AT153" s="4">
        <v>621.65582310441698</v>
      </c>
      <c r="AU153" s="4">
        <v>3.9080472804778501</v>
      </c>
      <c r="AV153" s="4">
        <v>8.8498833333333309</v>
      </c>
      <c r="AW153" s="4">
        <v>1.37341909009193E-2</v>
      </c>
      <c r="AX153" s="4"/>
      <c r="AY153" s="4">
        <v>42.524446760391001</v>
      </c>
      <c r="AZ153" s="4">
        <v>0.84814011268864398</v>
      </c>
      <c r="BA153" s="4">
        <v>9.5974333333333295</v>
      </c>
      <c r="BB153" s="4">
        <v>2.17751202296473E-2</v>
      </c>
      <c r="BC153" s="4"/>
      <c r="BD153" s="4">
        <v>69.012904329210002</v>
      </c>
      <c r="BE153" s="4">
        <v>1.09207137875008</v>
      </c>
    </row>
    <row r="154" spans="1:57" x14ac:dyDescent="0.2">
      <c r="A154" s="1"/>
      <c r="B154" s="1"/>
      <c r="C154" s="1" t="s">
        <v>280</v>
      </c>
      <c r="D154" s="1" t="s">
        <v>288</v>
      </c>
      <c r="E154" s="1" t="s">
        <v>89</v>
      </c>
      <c r="F154" s="1" t="s">
        <v>368</v>
      </c>
      <c r="G154" s="2">
        <v>45319.612400428203</v>
      </c>
      <c r="H154" s="4">
        <v>5.6084666666666703</v>
      </c>
      <c r="I154" s="4"/>
      <c r="J154" s="4"/>
      <c r="K154" s="4">
        <v>88155.636302544997</v>
      </c>
      <c r="L154" s="4">
        <v>3.7152007648983401</v>
      </c>
      <c r="M154" s="4">
        <v>6.1769666666666696</v>
      </c>
      <c r="N154" s="4">
        <v>1.9637963713484801</v>
      </c>
      <c r="O154" s="4"/>
      <c r="P154" s="4">
        <v>19186.638269132502</v>
      </c>
      <c r="Q154" s="4">
        <v>139.973807264459</v>
      </c>
      <c r="R154" s="4">
        <v>6.3756333333333304</v>
      </c>
      <c r="S154" s="4">
        <v>6.40361906805028E-3</v>
      </c>
      <c r="T154" s="4"/>
      <c r="U154" s="4">
        <v>41.834985996902198</v>
      </c>
      <c r="V154" s="4">
        <v>0.597913321451642</v>
      </c>
      <c r="W154" s="4">
        <v>6.7549666666666699</v>
      </c>
      <c r="X154" s="4">
        <v>0.95699307472713602</v>
      </c>
      <c r="Y154" s="4"/>
      <c r="Z154" s="4">
        <v>68906.574464335994</v>
      </c>
      <c r="AA154" s="4">
        <v>194.594962400236</v>
      </c>
      <c r="AB154" s="4">
        <v>7.0182333333333302</v>
      </c>
      <c r="AC154" s="4">
        <v>4.5301520198054598E-2</v>
      </c>
      <c r="AD154" s="4"/>
      <c r="AE154" s="4">
        <v>3618.27799516196</v>
      </c>
      <c r="AF154" s="4">
        <v>18.699707428998199</v>
      </c>
      <c r="AG154" s="4">
        <v>7.4326999999999996</v>
      </c>
      <c r="AH154" s="4">
        <v>0.183683054264902</v>
      </c>
      <c r="AI154" s="4"/>
      <c r="AJ154" s="4">
        <v>17676.675878010199</v>
      </c>
      <c r="AK154" s="4">
        <v>89.772671986343099</v>
      </c>
      <c r="AL154" s="4" t="s">
        <v>368</v>
      </c>
      <c r="AM154" s="4" t="s">
        <v>368</v>
      </c>
      <c r="AN154" s="4" t="s">
        <v>368</v>
      </c>
      <c r="AO154" s="4" t="s">
        <v>368</v>
      </c>
      <c r="AP154" s="4" t="s">
        <v>368</v>
      </c>
      <c r="AQ154" s="4">
        <v>8.1167999999999996</v>
      </c>
      <c r="AR154" s="4">
        <v>1.1706179123648601E-2</v>
      </c>
      <c r="AS154" s="4"/>
      <c r="AT154" s="4">
        <v>452.847217093707</v>
      </c>
      <c r="AU154" s="4">
        <v>2.28952407302577</v>
      </c>
      <c r="AV154" s="4">
        <v>8.8566000000000003</v>
      </c>
      <c r="AW154" s="4">
        <v>1.38567195042229E-2</v>
      </c>
      <c r="AX154" s="4"/>
      <c r="AY154" s="4">
        <v>51.764771147808801</v>
      </c>
      <c r="AZ154" s="4">
        <v>0.43103397053126102</v>
      </c>
      <c r="BA154" s="4">
        <v>9.5911500000000007</v>
      </c>
      <c r="BB154" s="4">
        <v>2.29518726797894E-2</v>
      </c>
      <c r="BC154" s="4"/>
      <c r="BD154" s="4">
        <v>134.46610431867501</v>
      </c>
      <c r="BE154" s="4">
        <v>1.0630000919328</v>
      </c>
    </row>
    <row r="155" spans="1:57" x14ac:dyDescent="0.2">
      <c r="A155" s="1"/>
      <c r="B155" s="1"/>
      <c r="C155" s="1" t="s">
        <v>156</v>
      </c>
      <c r="D155" s="1" t="s">
        <v>58</v>
      </c>
      <c r="E155" s="1" t="s">
        <v>44</v>
      </c>
      <c r="F155" s="1" t="s">
        <v>368</v>
      </c>
      <c r="G155" s="2">
        <v>45319.626302071803</v>
      </c>
      <c r="H155" s="4">
        <v>5.6079833333333298</v>
      </c>
      <c r="I155" s="4"/>
      <c r="J155" s="4"/>
      <c r="K155" s="4">
        <v>9799.6888104149402</v>
      </c>
      <c r="L155" s="4">
        <v>41.460005129539198</v>
      </c>
      <c r="M155" s="4">
        <v>6.1827500000000004</v>
      </c>
      <c r="N155" s="4">
        <v>0.252982262101143</v>
      </c>
      <c r="O155" s="4"/>
      <c r="P155" s="4">
        <v>2469.4855662790901</v>
      </c>
      <c r="Q155" s="4">
        <v>12.9284212032795</v>
      </c>
      <c r="R155" s="4" t="s">
        <v>368</v>
      </c>
      <c r="S155" s="4" t="s">
        <v>368</v>
      </c>
      <c r="T155" s="4" t="s">
        <v>368</v>
      </c>
      <c r="U155" s="4" t="s">
        <v>368</v>
      </c>
      <c r="V155" s="4" t="s">
        <v>368</v>
      </c>
      <c r="W155" s="4">
        <v>6.7607333333333299</v>
      </c>
      <c r="X155" s="4">
        <v>0.15589009614000601</v>
      </c>
      <c r="Y155" s="4"/>
      <c r="Z155" s="4">
        <v>11006.410616134999</v>
      </c>
      <c r="AA155" s="4">
        <v>28.956340817231201</v>
      </c>
      <c r="AB155" s="4">
        <v>7.02403333333333</v>
      </c>
      <c r="AC155" s="4">
        <v>1.17675314119981E-2</v>
      </c>
      <c r="AD155" s="4"/>
      <c r="AE155" s="4">
        <v>569.90340915256297</v>
      </c>
      <c r="AF155" s="4">
        <v>3.6134725102135299</v>
      </c>
      <c r="AG155" s="4">
        <v>7.4385000000000003</v>
      </c>
      <c r="AH155" s="4">
        <v>3.8704541702833599E-2</v>
      </c>
      <c r="AI155" s="4"/>
      <c r="AJ155" s="4">
        <v>3437.0437185035598</v>
      </c>
      <c r="AK155" s="4">
        <v>18.3515281801801</v>
      </c>
      <c r="AL155" s="4">
        <v>7.8884999999999996</v>
      </c>
      <c r="AM155" s="4">
        <v>4.4064446273418302E-3</v>
      </c>
      <c r="AN155" s="4"/>
      <c r="AO155" s="4">
        <v>17.1407484051166</v>
      </c>
      <c r="AP155" s="4">
        <v>0.69892343298431903</v>
      </c>
      <c r="AQ155" s="4">
        <v>8.1226000000000003</v>
      </c>
      <c r="AR155" s="4">
        <v>8.2939268215905405E-3</v>
      </c>
      <c r="AS155" s="4"/>
      <c r="AT155" s="4">
        <v>147.28679861772201</v>
      </c>
      <c r="AU155" s="4">
        <v>0.93693060708708698</v>
      </c>
      <c r="AV155" s="4">
        <v>8.6995000000000005</v>
      </c>
      <c r="AW155" s="4">
        <v>1.34241976259547E-2</v>
      </c>
      <c r="AX155" s="4"/>
      <c r="AY155" s="4">
        <v>19.146734606966199</v>
      </c>
      <c r="AZ155" s="4">
        <v>0.57245346307867495</v>
      </c>
      <c r="BA155" s="4">
        <v>9.5717333333333308</v>
      </c>
      <c r="BB155" s="4">
        <v>2.0782017443982798E-2</v>
      </c>
      <c r="BC155" s="4"/>
      <c r="BD155" s="4">
        <v>13.774646501615701</v>
      </c>
      <c r="BE155" s="4">
        <v>0.50082537400365301</v>
      </c>
    </row>
    <row r="156" spans="1:57" x14ac:dyDescent="0.2">
      <c r="A156" s="1"/>
      <c r="B156" s="1"/>
      <c r="C156" s="1" t="s">
        <v>301</v>
      </c>
      <c r="D156" s="1" t="s">
        <v>157</v>
      </c>
      <c r="E156" s="1" t="s">
        <v>89</v>
      </c>
      <c r="F156" s="1" t="s">
        <v>368</v>
      </c>
      <c r="G156" s="2">
        <v>45319.640211828701</v>
      </c>
      <c r="H156" s="4">
        <v>5.6084666666666703</v>
      </c>
      <c r="I156" s="4"/>
      <c r="J156" s="4"/>
      <c r="K156" s="4">
        <v>69128.185282011196</v>
      </c>
      <c r="L156" s="4">
        <v>254.76426724632901</v>
      </c>
      <c r="M156" s="4">
        <v>6.1769666666666696</v>
      </c>
      <c r="N156" s="4">
        <v>1.44630541557929</v>
      </c>
      <c r="O156" s="4"/>
      <c r="P156" s="4">
        <v>14129.995771751501</v>
      </c>
      <c r="Q156" s="4">
        <v>76.429587769783097</v>
      </c>
      <c r="R156" s="4">
        <v>6.51983333333333</v>
      </c>
      <c r="S156" s="4">
        <v>5.3699932368055803E-3</v>
      </c>
      <c r="T156" s="4"/>
      <c r="U156" s="4">
        <v>12.6078508819588</v>
      </c>
      <c r="V156" s="4">
        <v>0.46233472022414102</v>
      </c>
      <c r="W156" s="4">
        <v>6.7549666666666699</v>
      </c>
      <c r="X156" s="4">
        <v>0.53676630635679001</v>
      </c>
      <c r="Y156" s="4"/>
      <c r="Z156" s="4">
        <v>38534.450789356197</v>
      </c>
      <c r="AA156" s="4">
        <v>186.46442207262999</v>
      </c>
      <c r="AB156" s="4">
        <v>7.0244999999999997</v>
      </c>
      <c r="AC156" s="4">
        <v>2.2055077965793601E-2</v>
      </c>
      <c r="AD156" s="4"/>
      <c r="AE156" s="4">
        <v>1505.0828077935801</v>
      </c>
      <c r="AF156" s="4">
        <v>6.2410818954818996</v>
      </c>
      <c r="AG156" s="4">
        <v>7.4326999999999996</v>
      </c>
      <c r="AH156" s="4">
        <v>7.5255156794826902E-2</v>
      </c>
      <c r="AI156" s="4"/>
      <c r="AJ156" s="4">
        <v>7027.0054646683502</v>
      </c>
      <c r="AK156" s="4">
        <v>41.184706136116198</v>
      </c>
      <c r="AL156" s="4" t="s">
        <v>368</v>
      </c>
      <c r="AM156" s="4" t="s">
        <v>368</v>
      </c>
      <c r="AN156" s="4" t="s">
        <v>368</v>
      </c>
      <c r="AO156" s="4" t="s">
        <v>368</v>
      </c>
      <c r="AP156" s="4" t="s">
        <v>368</v>
      </c>
      <c r="AQ156" s="4">
        <v>8.1105166666666708</v>
      </c>
      <c r="AR156" s="4">
        <v>9.1662215563992795E-3</v>
      </c>
      <c r="AS156" s="4"/>
      <c r="AT156" s="4">
        <v>225.39906014123301</v>
      </c>
      <c r="AU156" s="4">
        <v>1.8448579526567299</v>
      </c>
      <c r="AV156" s="4">
        <v>8.84411666666667</v>
      </c>
      <c r="AW156" s="4">
        <v>1.39975845446679E-2</v>
      </c>
      <c r="AX156" s="4"/>
      <c r="AY156" s="4">
        <v>62.387912467180001</v>
      </c>
      <c r="AZ156" s="4">
        <v>0.64426482121505102</v>
      </c>
      <c r="BA156" s="4">
        <v>9.6229499999999994</v>
      </c>
      <c r="BB156" s="4">
        <v>2.1825514198513501E-2</v>
      </c>
      <c r="BC156" s="4"/>
      <c r="BD156" s="4">
        <v>71.815912321300502</v>
      </c>
      <c r="BE156" s="4">
        <v>0.62549320743273196</v>
      </c>
    </row>
    <row r="157" spans="1:57" x14ac:dyDescent="0.2">
      <c r="A157" s="1"/>
      <c r="B157" s="1"/>
      <c r="C157" s="1" t="s">
        <v>183</v>
      </c>
      <c r="D157" s="1" t="s">
        <v>304</v>
      </c>
      <c r="E157" s="1" t="s">
        <v>89</v>
      </c>
      <c r="F157" s="1" t="s">
        <v>368</v>
      </c>
      <c r="G157" s="2">
        <v>45319.654115474499</v>
      </c>
      <c r="H157" s="4">
        <v>5.6017666666666699</v>
      </c>
      <c r="I157" s="4"/>
      <c r="J157" s="4"/>
      <c r="K157" s="4">
        <v>75551.646332943405</v>
      </c>
      <c r="L157" s="4">
        <v>281.57001028736897</v>
      </c>
      <c r="M157" s="4">
        <v>6.17648333333333</v>
      </c>
      <c r="N157" s="4">
        <v>1.82692156987369</v>
      </c>
      <c r="O157" s="4"/>
      <c r="P157" s="4">
        <v>17849.1715361549</v>
      </c>
      <c r="Q157" s="4">
        <v>114.718248946629</v>
      </c>
      <c r="R157" s="4" t="s">
        <v>368</v>
      </c>
      <c r="S157" s="4" t="s">
        <v>368</v>
      </c>
      <c r="T157" s="4" t="s">
        <v>368</v>
      </c>
      <c r="U157" s="4" t="s">
        <v>368</v>
      </c>
      <c r="V157" s="4" t="s">
        <v>368</v>
      </c>
      <c r="W157" s="4">
        <v>6.7545000000000002</v>
      </c>
      <c r="X157" s="4">
        <v>0.97826580747021497</v>
      </c>
      <c r="Y157" s="4"/>
      <c r="Z157" s="4">
        <v>70444.073068442507</v>
      </c>
      <c r="AA157" s="4">
        <v>301.65205320886201</v>
      </c>
      <c r="AB157" s="4">
        <v>7.0177666666666703</v>
      </c>
      <c r="AC157" s="4">
        <v>4.2437586476184598E-2</v>
      </c>
      <c r="AD157" s="4"/>
      <c r="AE157" s="4">
        <v>3357.93488985878</v>
      </c>
      <c r="AF157" s="4">
        <v>12.3730035468314</v>
      </c>
      <c r="AG157" s="4">
        <v>7.4322333333333299</v>
      </c>
      <c r="AH157" s="4">
        <v>0.19805462012926101</v>
      </c>
      <c r="AI157" s="4"/>
      <c r="AJ157" s="4">
        <v>19088.2354798304</v>
      </c>
      <c r="AK157" s="4">
        <v>102.570346691355</v>
      </c>
      <c r="AL157" s="4" t="s">
        <v>368</v>
      </c>
      <c r="AM157" s="4" t="s">
        <v>368</v>
      </c>
      <c r="AN157" s="4" t="s">
        <v>368</v>
      </c>
      <c r="AO157" s="4" t="s">
        <v>368</v>
      </c>
      <c r="AP157" s="4" t="s">
        <v>368</v>
      </c>
      <c r="AQ157" s="4">
        <v>8.1100333333333303</v>
      </c>
      <c r="AR157" s="4">
        <v>1.2426610526016801E-2</v>
      </c>
      <c r="AS157" s="4"/>
      <c r="AT157" s="4">
        <v>517.36041872833403</v>
      </c>
      <c r="AU157" s="4">
        <v>3.4729282565409498</v>
      </c>
      <c r="AV157" s="4">
        <v>8.8374000000000006</v>
      </c>
      <c r="AW157" s="4">
        <v>1.38648829614105E-2</v>
      </c>
      <c r="AX157" s="4"/>
      <c r="AY157" s="4">
        <v>52.380406930003197</v>
      </c>
      <c r="AZ157" s="4">
        <v>0.59164807385448104</v>
      </c>
      <c r="BA157" s="4">
        <v>9.5906833333333292</v>
      </c>
      <c r="BB157" s="4">
        <v>2.2251039180837099E-2</v>
      </c>
      <c r="BC157" s="4"/>
      <c r="BD157" s="4">
        <v>95.484417761994806</v>
      </c>
      <c r="BE157" s="4">
        <v>1.0313751907629101</v>
      </c>
    </row>
    <row r="158" spans="1:57" x14ac:dyDescent="0.2">
      <c r="A158" s="1"/>
      <c r="B158" s="1"/>
      <c r="C158" s="1" t="s">
        <v>309</v>
      </c>
      <c r="D158" s="1" t="s">
        <v>120</v>
      </c>
      <c r="E158" s="1" t="s">
        <v>89</v>
      </c>
      <c r="F158" s="1" t="s">
        <v>368</v>
      </c>
      <c r="G158" s="2">
        <v>45319.668000451398</v>
      </c>
      <c r="H158" s="4">
        <v>5.6022499999999997</v>
      </c>
      <c r="I158" s="4"/>
      <c r="J158" s="4"/>
      <c r="K158" s="4">
        <v>83901.064770128505</v>
      </c>
      <c r="L158" s="4">
        <v>2.8444699909310098</v>
      </c>
      <c r="M158" s="4">
        <v>6.1769666666666696</v>
      </c>
      <c r="N158" s="4">
        <v>1.7600242323973201</v>
      </c>
      <c r="O158" s="4"/>
      <c r="P158" s="4">
        <v>17195.4868371792</v>
      </c>
      <c r="Q158" s="4">
        <v>213.123836839418</v>
      </c>
      <c r="R158" s="4">
        <v>6.3818999999999999</v>
      </c>
      <c r="S158" s="4">
        <v>7.5840357032577101E-3</v>
      </c>
      <c r="T158" s="4"/>
      <c r="U158" s="4">
        <v>75.212824907515596</v>
      </c>
      <c r="V158" s="4">
        <v>1.0673158902291999</v>
      </c>
      <c r="W158" s="4">
        <v>6.7549666666666699</v>
      </c>
      <c r="X158" s="4">
        <v>0.68688994791284197</v>
      </c>
      <c r="Y158" s="4"/>
      <c r="Z158" s="4">
        <v>49384.7205747888</v>
      </c>
      <c r="AA158" s="4">
        <v>178.81009383205901</v>
      </c>
      <c r="AB158" s="4">
        <v>7.0244999999999997</v>
      </c>
      <c r="AC158" s="4">
        <v>2.68069023306866E-2</v>
      </c>
      <c r="AD158" s="4"/>
      <c r="AE158" s="4">
        <v>1937.04277305554</v>
      </c>
      <c r="AF158" s="4">
        <v>8.1679824125599101</v>
      </c>
      <c r="AG158" s="4">
        <v>7.4326999999999996</v>
      </c>
      <c r="AH158" s="4">
        <v>0.107149945333815</v>
      </c>
      <c r="AI158" s="4"/>
      <c r="AJ158" s="4">
        <v>10159.6769797385</v>
      </c>
      <c r="AK158" s="4">
        <v>71.594755452002602</v>
      </c>
      <c r="AL158" s="4" t="s">
        <v>368</v>
      </c>
      <c r="AM158" s="4" t="s">
        <v>368</v>
      </c>
      <c r="AN158" s="4" t="s">
        <v>368</v>
      </c>
      <c r="AO158" s="4" t="s">
        <v>368</v>
      </c>
      <c r="AP158" s="4" t="s">
        <v>368</v>
      </c>
      <c r="AQ158" s="4">
        <v>8.1230833333333301</v>
      </c>
      <c r="AR158" s="4">
        <v>1.08989629129516E-2</v>
      </c>
      <c r="AS158" s="4"/>
      <c r="AT158" s="4">
        <v>380.56260818820101</v>
      </c>
      <c r="AU158" s="4">
        <v>3.0449517497776202</v>
      </c>
      <c r="AV158" s="4">
        <v>8.84411666666667</v>
      </c>
      <c r="AW158" s="4">
        <v>1.3754014702094799E-2</v>
      </c>
      <c r="AX158" s="4"/>
      <c r="AY158" s="4">
        <v>44.019431184553</v>
      </c>
      <c r="AZ158" s="4">
        <v>0.32663614155116</v>
      </c>
      <c r="BA158" s="4">
        <v>9.5911666666666697</v>
      </c>
      <c r="BB158" s="4">
        <v>2.2261637120547101E-2</v>
      </c>
      <c r="BC158" s="4"/>
      <c r="BD158" s="4">
        <v>96.073895240656896</v>
      </c>
      <c r="BE158" s="4">
        <v>1.1605769654195299</v>
      </c>
    </row>
    <row r="159" spans="1:57" x14ac:dyDescent="0.2">
      <c r="A159" s="1"/>
      <c r="B159" s="1"/>
      <c r="C159" s="1" t="s">
        <v>310</v>
      </c>
      <c r="D159" s="1" t="s">
        <v>158</v>
      </c>
      <c r="E159" s="1" t="s">
        <v>89</v>
      </c>
      <c r="F159" s="1" t="s">
        <v>368</v>
      </c>
      <c r="G159" s="2">
        <v>45319.681907696802</v>
      </c>
      <c r="H159" s="4">
        <v>5.6017666666666699</v>
      </c>
      <c r="I159" s="4"/>
      <c r="J159" s="4"/>
      <c r="K159" s="4">
        <v>65232.322541046597</v>
      </c>
      <c r="L159" s="4">
        <v>2.4583268692036602</v>
      </c>
      <c r="M159" s="4">
        <v>6.17648333333333</v>
      </c>
      <c r="N159" s="4">
        <v>0.54654151173969401</v>
      </c>
      <c r="O159" s="4"/>
      <c r="P159" s="4">
        <v>5337.98821482325</v>
      </c>
      <c r="Q159" s="4">
        <v>41.5148318611988</v>
      </c>
      <c r="R159" s="4">
        <v>6.3751666666666704</v>
      </c>
      <c r="S159" s="4">
        <v>2.56326416675614E-2</v>
      </c>
      <c r="T159" s="4"/>
      <c r="U159" s="4">
        <v>585.56098882660604</v>
      </c>
      <c r="V159" s="4">
        <v>2.8476979733918002</v>
      </c>
      <c r="W159" s="4">
        <v>6.7545000000000002</v>
      </c>
      <c r="X159" s="4">
        <v>0.58671921355878698</v>
      </c>
      <c r="Y159" s="4"/>
      <c r="Z159" s="4">
        <v>42144.824972199203</v>
      </c>
      <c r="AA159" s="4">
        <v>226.53561123166199</v>
      </c>
      <c r="AB159" s="4">
        <v>7.0177666666666703</v>
      </c>
      <c r="AC159" s="4">
        <v>0.26999829200375802</v>
      </c>
      <c r="AD159" s="4"/>
      <c r="AE159" s="4">
        <v>24044.119164872802</v>
      </c>
      <c r="AF159" s="4">
        <v>94.675182896628698</v>
      </c>
      <c r="AG159" s="4">
        <v>7.4322333333333299</v>
      </c>
      <c r="AH159" s="4">
        <v>5.5123635231102197E-2</v>
      </c>
      <c r="AI159" s="4"/>
      <c r="AJ159" s="4">
        <v>5049.7092653030304</v>
      </c>
      <c r="AK159" s="4">
        <v>30.746638799244199</v>
      </c>
      <c r="AL159" s="4" t="s">
        <v>368</v>
      </c>
      <c r="AM159" s="4" t="s">
        <v>368</v>
      </c>
      <c r="AN159" s="4" t="s">
        <v>368</v>
      </c>
      <c r="AO159" s="4" t="s">
        <v>368</v>
      </c>
      <c r="AP159" s="4" t="s">
        <v>368</v>
      </c>
      <c r="AQ159" s="4">
        <v>8.1100333333333303</v>
      </c>
      <c r="AR159" s="4">
        <v>1.4573093321014899E-2</v>
      </c>
      <c r="AS159" s="4"/>
      <c r="AT159" s="4">
        <v>709.57369108674595</v>
      </c>
      <c r="AU159" s="4">
        <v>3.7819459663325401</v>
      </c>
      <c r="AV159" s="4">
        <v>8.8374000000000006</v>
      </c>
      <c r="AW159" s="4">
        <v>1.39340284952858E-2</v>
      </c>
      <c r="AX159" s="4"/>
      <c r="AY159" s="4">
        <v>57.594921302346897</v>
      </c>
      <c r="AZ159" s="4">
        <v>0.59432078297044</v>
      </c>
      <c r="BA159" s="4">
        <v>9.5974333333333295</v>
      </c>
      <c r="BB159" s="4">
        <v>2.12628111547052E-2</v>
      </c>
      <c r="BC159" s="4"/>
      <c r="BD159" s="4">
        <v>40.517303292169402</v>
      </c>
      <c r="BE159" s="4">
        <v>0.72621180966705701</v>
      </c>
    </row>
    <row r="160" spans="1:57" x14ac:dyDescent="0.2">
      <c r="A160" s="1"/>
      <c r="B160" s="1"/>
      <c r="C160" s="1" t="s">
        <v>377</v>
      </c>
      <c r="D160" s="1" t="s">
        <v>67</v>
      </c>
      <c r="E160" s="1" t="s">
        <v>89</v>
      </c>
      <c r="F160" s="1" t="s">
        <v>368</v>
      </c>
      <c r="G160" s="2">
        <v>45319.6958133218</v>
      </c>
      <c r="H160" s="4">
        <v>5.6022499999999997</v>
      </c>
      <c r="I160" s="4"/>
      <c r="J160" s="4"/>
      <c r="K160" s="4">
        <v>64565.085054617201</v>
      </c>
      <c r="L160" s="4">
        <v>596.86268971889206</v>
      </c>
      <c r="M160" s="4">
        <v>6.1769666666666696</v>
      </c>
      <c r="N160" s="4">
        <v>0.35751300893454901</v>
      </c>
      <c r="O160" s="4"/>
      <c r="P160" s="4">
        <v>3490.90364291988</v>
      </c>
      <c r="Q160" s="4">
        <v>23.569982916817199</v>
      </c>
      <c r="R160" s="4">
        <v>6.3818999999999999</v>
      </c>
      <c r="S160" s="4">
        <v>3.5038395223649897E-2</v>
      </c>
      <c r="T160" s="4"/>
      <c r="U160" s="4">
        <v>851.52108940827998</v>
      </c>
      <c r="V160" s="4">
        <v>3.7742183214827301</v>
      </c>
      <c r="W160" s="4">
        <v>6.7549666666666699</v>
      </c>
      <c r="X160" s="4">
        <v>0.61550006977614102</v>
      </c>
      <c r="Y160" s="4"/>
      <c r="Z160" s="4">
        <v>44224.9773810884</v>
      </c>
      <c r="AA160" s="4">
        <v>170.92514573144899</v>
      </c>
      <c r="AB160" s="4">
        <v>7.0182333333333302</v>
      </c>
      <c r="AC160" s="4">
        <v>0.36345332052617901</v>
      </c>
      <c r="AD160" s="4"/>
      <c r="AE160" s="4">
        <v>32539.557500588799</v>
      </c>
      <c r="AF160" s="4">
        <v>127.762606760102</v>
      </c>
      <c r="AG160" s="4">
        <v>7.4326999999999996</v>
      </c>
      <c r="AH160" s="4">
        <v>4.6929385224939203E-2</v>
      </c>
      <c r="AI160" s="4"/>
      <c r="AJ160" s="4">
        <v>4244.8789228697497</v>
      </c>
      <c r="AK160" s="4">
        <v>23.223400847822798</v>
      </c>
      <c r="AL160" s="4" t="s">
        <v>368</v>
      </c>
      <c r="AM160" s="4" t="s">
        <v>368</v>
      </c>
      <c r="AN160" s="4" t="s">
        <v>368</v>
      </c>
      <c r="AO160" s="4" t="s">
        <v>368</v>
      </c>
      <c r="AP160" s="4" t="s">
        <v>368</v>
      </c>
      <c r="AQ160" s="4">
        <v>8.1105166666666708</v>
      </c>
      <c r="AR160" s="4">
        <v>1.494484492907E-2</v>
      </c>
      <c r="AS160" s="4"/>
      <c r="AT160" s="4">
        <v>742.86330945932002</v>
      </c>
      <c r="AU160" s="4">
        <v>5.9019864134218603</v>
      </c>
      <c r="AV160" s="4">
        <v>8.8316333333333308</v>
      </c>
      <c r="AW160" s="4">
        <v>1.3615676672663999E-2</v>
      </c>
      <c r="AX160" s="4"/>
      <c r="AY160" s="4">
        <v>33.5868608900075</v>
      </c>
      <c r="AZ160" s="4">
        <v>0.69526710289698401</v>
      </c>
      <c r="BA160" s="4">
        <v>9.6041666666666696</v>
      </c>
      <c r="BB160" s="4">
        <v>2.1656098021618199E-2</v>
      </c>
      <c r="BC160" s="4"/>
      <c r="BD160" s="4">
        <v>62.392663696289098</v>
      </c>
      <c r="BE160" s="4">
        <v>0.34829072671207401</v>
      </c>
    </row>
    <row r="161" spans="1:57" x14ac:dyDescent="0.2">
      <c r="A161" s="1"/>
      <c r="B161" s="1"/>
      <c r="C161" s="1" t="s">
        <v>167</v>
      </c>
      <c r="D161" s="1" t="s">
        <v>261</v>
      </c>
      <c r="E161" s="1" t="s">
        <v>89</v>
      </c>
      <c r="F161" s="1" t="s">
        <v>368</v>
      </c>
      <c r="G161" s="2">
        <v>45319.709715138903</v>
      </c>
      <c r="H161" s="4">
        <v>5.6017666666666699</v>
      </c>
      <c r="I161" s="4"/>
      <c r="J161" s="4"/>
      <c r="K161" s="4">
        <v>57511.019440808603</v>
      </c>
      <c r="L161" s="4">
        <v>2.4078191338588999</v>
      </c>
      <c r="M161" s="4">
        <v>6.17648333333333</v>
      </c>
      <c r="N161" s="4">
        <v>9.4937713216457095E-2</v>
      </c>
      <c r="O161" s="4"/>
      <c r="P161" s="4">
        <v>925.15948007371901</v>
      </c>
      <c r="Q161" s="4">
        <v>10.437610349825</v>
      </c>
      <c r="R161" s="4">
        <v>6.3751666666666704</v>
      </c>
      <c r="S161" s="4">
        <v>1.01802165608165E-2</v>
      </c>
      <c r="T161" s="4"/>
      <c r="U161" s="4">
        <v>148.623266493834</v>
      </c>
      <c r="V161" s="4">
        <v>0.74968413247681798</v>
      </c>
      <c r="W161" s="4">
        <v>6.7545000000000002</v>
      </c>
      <c r="X161" s="4">
        <v>0.14015010195675501</v>
      </c>
      <c r="Y161" s="4"/>
      <c r="Z161" s="4">
        <v>9868.7937721840808</v>
      </c>
      <c r="AA161" s="4">
        <v>45.283978426171103</v>
      </c>
      <c r="AB161" s="4">
        <v>7.0177666666666703</v>
      </c>
      <c r="AC161" s="4">
        <v>7.3557399010497501E-2</v>
      </c>
      <c r="AD161" s="4"/>
      <c r="AE161" s="4">
        <v>6186.8511352897704</v>
      </c>
      <c r="AF161" s="4">
        <v>47.853961251387702</v>
      </c>
      <c r="AG161" s="4">
        <v>7.4322333333333299</v>
      </c>
      <c r="AH161" s="4">
        <v>1.7874341997361501E-2</v>
      </c>
      <c r="AI161" s="4"/>
      <c r="AJ161" s="4">
        <v>1391.12411032715</v>
      </c>
      <c r="AK161" s="4">
        <v>10.6205700262209</v>
      </c>
      <c r="AL161" s="4">
        <v>7.8381999999999996</v>
      </c>
      <c r="AM161" s="4">
        <v>4.44046942198303E-3</v>
      </c>
      <c r="AN161" s="4"/>
      <c r="AO161" s="4">
        <v>17.971544118846602</v>
      </c>
      <c r="AP161" s="4">
        <v>0.466930358959666</v>
      </c>
      <c r="AQ161" s="4">
        <v>8.1163166666666697</v>
      </c>
      <c r="AR161" s="4">
        <v>1.1060528860535801E-2</v>
      </c>
      <c r="AS161" s="4"/>
      <c r="AT161" s="4">
        <v>395.030517998253</v>
      </c>
      <c r="AU161" s="4">
        <v>2.5384384103510498</v>
      </c>
      <c r="AV161" s="4">
        <v>8.8374000000000006</v>
      </c>
      <c r="AW161" s="4">
        <v>1.36466383233383E-2</v>
      </c>
      <c r="AX161" s="4"/>
      <c r="AY161" s="4">
        <v>35.921790760149598</v>
      </c>
      <c r="AZ161" s="4">
        <v>0.96566010309692296</v>
      </c>
      <c r="BA161" s="4">
        <v>9.6287500000000001</v>
      </c>
      <c r="BB161" s="4">
        <v>2.2134187701012699E-2</v>
      </c>
      <c r="BC161" s="4"/>
      <c r="BD161" s="4">
        <v>88.984917143080295</v>
      </c>
      <c r="BE161" s="4">
        <v>0.62783146810734303</v>
      </c>
    </row>
    <row r="162" spans="1:57" x14ac:dyDescent="0.2">
      <c r="A162" s="1"/>
      <c r="B162" s="1"/>
      <c r="C162" s="1" t="s">
        <v>270</v>
      </c>
      <c r="D162" s="1" t="s">
        <v>339</v>
      </c>
      <c r="E162" s="1" t="s">
        <v>89</v>
      </c>
      <c r="F162" s="1" t="s">
        <v>368</v>
      </c>
      <c r="G162" s="2">
        <v>45319.723617511598</v>
      </c>
      <c r="H162" s="4">
        <v>5.6022499999999997</v>
      </c>
      <c r="I162" s="4"/>
      <c r="J162" s="4"/>
      <c r="K162" s="4">
        <v>65431.5340047344</v>
      </c>
      <c r="L162" s="4">
        <v>459.41986600221998</v>
      </c>
      <c r="M162" s="4">
        <v>6.1769666666666696</v>
      </c>
      <c r="N162" s="4">
        <v>3.9534364965313797E-2</v>
      </c>
      <c r="O162" s="4"/>
      <c r="P162" s="4">
        <v>383.78784422066002</v>
      </c>
      <c r="Q162" s="4">
        <v>4.1645431662002999</v>
      </c>
      <c r="R162" s="4">
        <v>6.3756333333333304</v>
      </c>
      <c r="S162" s="4">
        <v>5.8961286525261898E-3</v>
      </c>
      <c r="T162" s="4"/>
      <c r="U162" s="4">
        <v>27.4850244385694</v>
      </c>
      <c r="V162" s="4">
        <v>0.38547486544100601</v>
      </c>
      <c r="W162" s="4">
        <v>6.7549666666666699</v>
      </c>
      <c r="X162" s="4">
        <v>5.7879273687117698E-2</v>
      </c>
      <c r="Y162" s="4"/>
      <c r="Z162" s="4">
        <v>3922.62384888611</v>
      </c>
      <c r="AA162" s="4">
        <v>27.546926933685999</v>
      </c>
      <c r="AB162" s="4">
        <v>7.0182333333333302</v>
      </c>
      <c r="AC162" s="4">
        <v>3.0439113499483E-2</v>
      </c>
      <c r="AD162" s="4"/>
      <c r="AE162" s="4">
        <v>2267.22539131246</v>
      </c>
      <c r="AF162" s="4">
        <v>11.128367627183099</v>
      </c>
      <c r="AG162" s="4">
        <v>7.4326999999999996</v>
      </c>
      <c r="AH162" s="4">
        <v>1.0346712681522201E-2</v>
      </c>
      <c r="AI162" s="4"/>
      <c r="AJ162" s="4">
        <v>651.76852861788996</v>
      </c>
      <c r="AK162" s="4">
        <v>4.3104850054550603</v>
      </c>
      <c r="AL162" s="4" t="s">
        <v>368</v>
      </c>
      <c r="AM162" s="4" t="s">
        <v>368</v>
      </c>
      <c r="AN162" s="4" t="s">
        <v>368</v>
      </c>
      <c r="AO162" s="4" t="s">
        <v>368</v>
      </c>
      <c r="AP162" s="4" t="s">
        <v>368</v>
      </c>
      <c r="AQ162" s="4">
        <v>8.1105166666666708</v>
      </c>
      <c r="AR162" s="4">
        <v>9.9259318403587208E-3</v>
      </c>
      <c r="AS162" s="4"/>
      <c r="AT162" s="4">
        <v>293.429607632444</v>
      </c>
      <c r="AU162" s="4">
        <v>1.7980694150337799</v>
      </c>
      <c r="AV162" s="4">
        <v>8.84411666666667</v>
      </c>
      <c r="AW162" s="4">
        <v>1.39136414248195E-2</v>
      </c>
      <c r="AX162" s="4"/>
      <c r="AY162" s="4">
        <v>56.057458707173303</v>
      </c>
      <c r="AZ162" s="4">
        <v>0.51702919810117398</v>
      </c>
      <c r="BA162" s="4">
        <v>9.5978999999999992</v>
      </c>
      <c r="BB162" s="4">
        <v>2.2054427849520001E-2</v>
      </c>
      <c r="BC162" s="4"/>
      <c r="BD162" s="4">
        <v>84.548523141733895</v>
      </c>
      <c r="BE162" s="4">
        <v>0.79860119170883404</v>
      </c>
    </row>
    <row r="163" spans="1:57" x14ac:dyDescent="0.2">
      <c r="A163" s="1"/>
      <c r="B163" s="1"/>
      <c r="C163" s="1" t="s">
        <v>156</v>
      </c>
      <c r="D163" s="1" t="s">
        <v>112</v>
      </c>
      <c r="E163" s="1" t="s">
        <v>44</v>
      </c>
      <c r="F163" s="1" t="s">
        <v>368</v>
      </c>
      <c r="G163" s="2">
        <v>45319.737516076399</v>
      </c>
      <c r="H163" s="4">
        <v>5.6079833333333298</v>
      </c>
      <c r="I163" s="4"/>
      <c r="J163" s="4"/>
      <c r="K163" s="4">
        <v>5221.99069508715</v>
      </c>
      <c r="L163" s="4">
        <v>50.5375495895074</v>
      </c>
      <c r="M163" s="4">
        <v>6.17648333333333</v>
      </c>
      <c r="N163" s="4">
        <v>1.3075563863770699E-2</v>
      </c>
      <c r="O163" s="4"/>
      <c r="P163" s="4">
        <v>125.246711108592</v>
      </c>
      <c r="Q163" s="4">
        <v>1.14456994336809</v>
      </c>
      <c r="R163" s="4" t="s">
        <v>368</v>
      </c>
      <c r="S163" s="4" t="s">
        <v>368</v>
      </c>
      <c r="T163" s="4" t="s">
        <v>368</v>
      </c>
      <c r="U163" s="4" t="s">
        <v>368</v>
      </c>
      <c r="V163" s="4" t="s">
        <v>368</v>
      </c>
      <c r="W163" s="4">
        <v>6.7607333333333299</v>
      </c>
      <c r="X163" s="4">
        <v>1.6328958850840299E-2</v>
      </c>
      <c r="Y163" s="4"/>
      <c r="Z163" s="4">
        <v>919.55170801384202</v>
      </c>
      <c r="AA163" s="4">
        <v>4.4269278423906799</v>
      </c>
      <c r="AB163" s="4">
        <v>7.02403333333333</v>
      </c>
      <c r="AC163" s="4">
        <v>1.1770202226393E-2</v>
      </c>
      <c r="AD163" s="4"/>
      <c r="AE163" s="4">
        <v>570.14619693356497</v>
      </c>
      <c r="AF163" s="4">
        <v>3.1151460964310198</v>
      </c>
      <c r="AG163" s="4">
        <v>7.4385000000000003</v>
      </c>
      <c r="AH163" s="4">
        <v>5.04041451686945E-3</v>
      </c>
      <c r="AI163" s="4"/>
      <c r="AJ163" s="4">
        <v>130.58968178035201</v>
      </c>
      <c r="AK163" s="4">
        <v>1.27148565090681</v>
      </c>
      <c r="AL163" s="4">
        <v>7.9325333333333301</v>
      </c>
      <c r="AM163" s="4">
        <v>4.08801637410992E-3</v>
      </c>
      <c r="AN163" s="4"/>
      <c r="AO163" s="4">
        <v>9.3655706059461892</v>
      </c>
      <c r="AP163" s="4">
        <v>0.62790327179134198</v>
      </c>
      <c r="AQ163" s="4">
        <v>8.1163166666666697</v>
      </c>
      <c r="AR163" s="4">
        <v>8.0755479422380191E-3</v>
      </c>
      <c r="AS163" s="4"/>
      <c r="AT163" s="4">
        <v>127.73140357233601</v>
      </c>
      <c r="AU163" s="4">
        <v>1.16715817520413</v>
      </c>
      <c r="AV163" s="4">
        <v>8.7246833333333296</v>
      </c>
      <c r="AW163" s="4">
        <v>1.32723618804987E-2</v>
      </c>
      <c r="AX163" s="4"/>
      <c r="AY163" s="4">
        <v>7.6962528109458104</v>
      </c>
      <c r="AZ163" s="4">
        <v>0.31658709150439801</v>
      </c>
      <c r="BA163" s="4">
        <v>9.5906833333333292</v>
      </c>
      <c r="BB163" s="4">
        <v>2.1315826396428001E-2</v>
      </c>
      <c r="BC163" s="4"/>
      <c r="BD163" s="4">
        <v>43.466111445109803</v>
      </c>
      <c r="BE163" s="4">
        <v>0.40785022147953998</v>
      </c>
    </row>
    <row r="164" spans="1:57" x14ac:dyDescent="0.2">
      <c r="A164" s="1"/>
      <c r="B164" s="1"/>
      <c r="C164" s="1" t="s">
        <v>48</v>
      </c>
      <c r="D164" s="1" t="s">
        <v>98</v>
      </c>
      <c r="E164" s="1" t="s">
        <v>89</v>
      </c>
      <c r="F164" s="1" t="s">
        <v>368</v>
      </c>
      <c r="G164" s="2">
        <v>45319.751423205998</v>
      </c>
      <c r="H164" s="4">
        <v>5.6084666666666703</v>
      </c>
      <c r="I164" s="4"/>
      <c r="J164" s="4"/>
      <c r="K164" s="4">
        <v>37755.717615572299</v>
      </c>
      <c r="L164" s="4">
        <v>1.5236789789991401</v>
      </c>
      <c r="M164" s="4">
        <v>6.1769666666666696</v>
      </c>
      <c r="N164" s="4">
        <v>0.93324860340183702</v>
      </c>
      <c r="O164" s="4"/>
      <c r="P164" s="4">
        <v>9116.6813338766297</v>
      </c>
      <c r="Q164" s="4">
        <v>65.202140557820897</v>
      </c>
      <c r="R164" s="4">
        <v>6.3756333333333304</v>
      </c>
      <c r="S164" s="4">
        <v>9.0200345093489495E-2</v>
      </c>
      <c r="T164" s="4"/>
      <c r="U164" s="4">
        <v>2411.29805445189</v>
      </c>
      <c r="V164" s="4">
        <v>10.513628151062001</v>
      </c>
      <c r="W164" s="4">
        <v>6.7549666666666699</v>
      </c>
      <c r="X164" s="4">
        <v>1.1737237845064501</v>
      </c>
      <c r="Y164" s="4"/>
      <c r="Z164" s="4">
        <v>84570.907193807099</v>
      </c>
      <c r="AA164" s="4">
        <v>293.43687307779101</v>
      </c>
      <c r="AB164" s="4">
        <v>7.0182333333333302</v>
      </c>
      <c r="AC164" s="4">
        <v>0.42716271518560001</v>
      </c>
      <c r="AD164" s="4"/>
      <c r="AE164" s="4">
        <v>38330.9979644376</v>
      </c>
      <c r="AF164" s="4">
        <v>143.956619591584</v>
      </c>
      <c r="AG164" s="4">
        <v>7.4326999999999996</v>
      </c>
      <c r="AH164" s="4">
        <v>0.389964488838004</v>
      </c>
      <c r="AI164" s="4"/>
      <c r="AJ164" s="4">
        <v>37937.414505734501</v>
      </c>
      <c r="AK164" s="4">
        <v>263.63047602593099</v>
      </c>
      <c r="AL164" s="4" t="s">
        <v>368</v>
      </c>
      <c r="AM164" s="4" t="s">
        <v>368</v>
      </c>
      <c r="AN164" s="4" t="s">
        <v>368</v>
      </c>
      <c r="AO164" s="4" t="s">
        <v>368</v>
      </c>
      <c r="AP164" s="4" t="s">
        <v>368</v>
      </c>
      <c r="AQ164" s="4">
        <v>8.1105166666666708</v>
      </c>
      <c r="AR164" s="4">
        <v>4.0543855696933202E-2</v>
      </c>
      <c r="AS164" s="4"/>
      <c r="AT164" s="4">
        <v>3035.2038957875302</v>
      </c>
      <c r="AU164" s="4">
        <v>15.2180325436163</v>
      </c>
      <c r="AV164" s="4">
        <v>8.8253833333333294</v>
      </c>
      <c r="AW164" s="4">
        <v>1.3396202493773801E-2</v>
      </c>
      <c r="AX164" s="4"/>
      <c r="AY164" s="4">
        <v>17.035520607576199</v>
      </c>
      <c r="AZ164" s="4">
        <v>0.47157741161835398</v>
      </c>
      <c r="BA164" s="4">
        <v>9.6041666666666696</v>
      </c>
      <c r="BB164" s="4">
        <v>2.1480451017452599E-2</v>
      </c>
      <c r="BC164" s="4"/>
      <c r="BD164" s="4">
        <v>52.622844657616298</v>
      </c>
      <c r="BE164" s="4">
        <v>0.60280673682407304</v>
      </c>
    </row>
    <row r="165" spans="1:57" x14ac:dyDescent="0.2">
      <c r="A165" s="1"/>
      <c r="B165" s="1"/>
      <c r="C165" s="1" t="s">
        <v>127</v>
      </c>
      <c r="D165" s="1" t="s">
        <v>93</v>
      </c>
      <c r="E165" s="1" t="s">
        <v>89</v>
      </c>
      <c r="F165" s="1" t="s">
        <v>368</v>
      </c>
      <c r="G165" s="2">
        <v>45319.765317546298</v>
      </c>
      <c r="H165" s="4">
        <v>5.6017666666666699</v>
      </c>
      <c r="I165" s="4"/>
      <c r="J165" s="4"/>
      <c r="K165" s="4">
        <v>41170.145789663497</v>
      </c>
      <c r="L165" s="4">
        <v>180.011485669417</v>
      </c>
      <c r="M165" s="4">
        <v>6.17648333333333</v>
      </c>
      <c r="N165" s="4">
        <v>1.0013488210052499</v>
      </c>
      <c r="O165" s="4"/>
      <c r="P165" s="4">
        <v>9782.1199286487008</v>
      </c>
      <c r="Q165" s="4">
        <v>73.676535442704207</v>
      </c>
      <c r="R165" s="4">
        <v>6.3751666666666704</v>
      </c>
      <c r="S165" s="4">
        <v>9.1597266876507002E-2</v>
      </c>
      <c r="T165" s="4"/>
      <c r="U165" s="4">
        <v>2450.7978622770202</v>
      </c>
      <c r="V165" s="4">
        <v>12.737414919451901</v>
      </c>
      <c r="W165" s="4">
        <v>6.7482499999999996</v>
      </c>
      <c r="X165" s="4">
        <v>1.2986768689877299</v>
      </c>
      <c r="Y165" s="4"/>
      <c r="Z165" s="4">
        <v>93601.960951170506</v>
      </c>
      <c r="AA165" s="4">
        <v>273.27812412145698</v>
      </c>
      <c r="AB165" s="4">
        <v>7.0177666666666703</v>
      </c>
      <c r="AC165" s="4">
        <v>0.46069941731615199</v>
      </c>
      <c r="AD165" s="4"/>
      <c r="AE165" s="4">
        <v>41379.619204385403</v>
      </c>
      <c r="AF165" s="4">
        <v>130.127360457805</v>
      </c>
      <c r="AG165" s="4">
        <v>7.4322333333333299</v>
      </c>
      <c r="AH165" s="4">
        <v>0.43894802434080699</v>
      </c>
      <c r="AI165" s="4"/>
      <c r="AJ165" s="4">
        <v>42748.524201272499</v>
      </c>
      <c r="AK165" s="4">
        <v>145.393629144253</v>
      </c>
      <c r="AL165" s="4" t="s">
        <v>368</v>
      </c>
      <c r="AM165" s="4" t="s">
        <v>368</v>
      </c>
      <c r="AN165" s="4" t="s">
        <v>368</v>
      </c>
      <c r="AO165" s="4" t="s">
        <v>368</v>
      </c>
      <c r="AP165" s="4" t="s">
        <v>368</v>
      </c>
      <c r="AQ165" s="4">
        <v>8.1100333333333303</v>
      </c>
      <c r="AR165" s="4">
        <v>4.4458554952124703E-2</v>
      </c>
      <c r="AS165" s="4"/>
      <c r="AT165" s="4">
        <v>3385.7574412866402</v>
      </c>
      <c r="AU165" s="4">
        <v>26.9916481870961</v>
      </c>
      <c r="AV165" s="4">
        <v>8.8498833333333309</v>
      </c>
      <c r="AW165" s="4">
        <v>1.38655006603859E-2</v>
      </c>
      <c r="AX165" s="4"/>
      <c r="AY165" s="4">
        <v>52.426989840056898</v>
      </c>
      <c r="AZ165" s="4">
        <v>0.30993599682440898</v>
      </c>
      <c r="BA165" s="4">
        <v>9.5974333333333295</v>
      </c>
      <c r="BB165" s="4">
        <v>2.22754236591882E-2</v>
      </c>
      <c r="BC165" s="4"/>
      <c r="BD165" s="4">
        <v>96.840728630915507</v>
      </c>
      <c r="BE165" s="4">
        <v>0.83092739809899396</v>
      </c>
    </row>
    <row r="166" spans="1:57" x14ac:dyDescent="0.2">
      <c r="A166" s="1"/>
      <c r="B166" s="1"/>
      <c r="C166" s="1" t="s">
        <v>146</v>
      </c>
      <c r="D166" s="1" t="s">
        <v>5</v>
      </c>
      <c r="E166" s="1" t="s">
        <v>89</v>
      </c>
      <c r="F166" s="1" t="s">
        <v>368</v>
      </c>
      <c r="G166" s="2">
        <v>45319.7792230903</v>
      </c>
      <c r="H166" s="4">
        <v>5.6084666666666703</v>
      </c>
      <c r="I166" s="4"/>
      <c r="J166" s="4"/>
      <c r="K166" s="4">
        <v>49905.865658429597</v>
      </c>
      <c r="L166" s="4">
        <v>3263.5512634747502</v>
      </c>
      <c r="M166" s="4">
        <v>6.1769666666666696</v>
      </c>
      <c r="N166" s="4">
        <v>1.2684250811047599</v>
      </c>
      <c r="O166" s="4"/>
      <c r="P166" s="4">
        <v>12391.8450877163</v>
      </c>
      <c r="Q166" s="4">
        <v>62.422384743373001</v>
      </c>
      <c r="R166" s="4">
        <v>6.3756333333333304</v>
      </c>
      <c r="S166" s="4">
        <v>0.11617603924020301</v>
      </c>
      <c r="T166" s="4"/>
      <c r="U166" s="4">
        <v>3145.7951031723201</v>
      </c>
      <c r="V166" s="4">
        <v>16.5699903143515</v>
      </c>
      <c r="W166" s="4">
        <v>6.7549666666666699</v>
      </c>
      <c r="X166" s="4">
        <v>1.6165899910216199</v>
      </c>
      <c r="Y166" s="4"/>
      <c r="Z166" s="4">
        <v>116579.308866814</v>
      </c>
      <c r="AA166" s="4">
        <v>466.60143477109301</v>
      </c>
      <c r="AB166" s="4">
        <v>7.0182333333333302</v>
      </c>
      <c r="AC166" s="4">
        <v>0.578274543785811</v>
      </c>
      <c r="AD166" s="4"/>
      <c r="AE166" s="4">
        <v>52067.671549234299</v>
      </c>
      <c r="AF166" s="4">
        <v>148.605337780703</v>
      </c>
      <c r="AG166" s="4">
        <v>7.4326999999999996</v>
      </c>
      <c r="AH166" s="4">
        <v>0.55735950056820205</v>
      </c>
      <c r="AI166" s="4"/>
      <c r="AJ166" s="4">
        <v>54378.770885038197</v>
      </c>
      <c r="AK166" s="4">
        <v>349.27146626098801</v>
      </c>
      <c r="AL166" s="4" t="s">
        <v>368</v>
      </c>
      <c r="AM166" s="4" t="s">
        <v>368</v>
      </c>
      <c r="AN166" s="4" t="s">
        <v>368</v>
      </c>
      <c r="AO166" s="4" t="s">
        <v>368</v>
      </c>
      <c r="AP166" s="4" t="s">
        <v>368</v>
      </c>
      <c r="AQ166" s="4">
        <v>8.1105166666666708</v>
      </c>
      <c r="AR166" s="4">
        <v>5.3324059563547202E-2</v>
      </c>
      <c r="AS166" s="4"/>
      <c r="AT166" s="4">
        <v>4179.6457763998396</v>
      </c>
      <c r="AU166" s="4">
        <v>21.640160645576099</v>
      </c>
      <c r="AV166" s="4">
        <v>8.8316333333333308</v>
      </c>
      <c r="AW166" s="4">
        <v>1.3860766243509201E-2</v>
      </c>
      <c r="AX166" s="4"/>
      <c r="AY166" s="4">
        <v>52.069950368891703</v>
      </c>
      <c r="AZ166" s="4">
        <v>0.58828935266553295</v>
      </c>
      <c r="BA166" s="4">
        <v>9.5978999999999992</v>
      </c>
      <c r="BB166" s="4">
        <v>2.27074573374948E-2</v>
      </c>
      <c r="BC166" s="4"/>
      <c r="BD166" s="4">
        <v>120.87126006934599</v>
      </c>
      <c r="BE166" s="4">
        <v>0.67064787142270799</v>
      </c>
    </row>
    <row r="167" spans="1:57" x14ac:dyDescent="0.2">
      <c r="A167" s="1"/>
      <c r="B167" s="1"/>
      <c r="C167" s="1" t="s">
        <v>194</v>
      </c>
      <c r="D167" s="1" t="s">
        <v>243</v>
      </c>
      <c r="E167" s="1" t="s">
        <v>89</v>
      </c>
      <c r="F167" s="1" t="s">
        <v>368</v>
      </c>
      <c r="G167" s="2">
        <v>45319.793130856502</v>
      </c>
      <c r="H167" s="4">
        <v>5.6017666666666699</v>
      </c>
      <c r="I167" s="4"/>
      <c r="J167" s="4"/>
      <c r="K167" s="4">
        <v>41339.444107174102</v>
      </c>
      <c r="L167" s="4">
        <v>1.6241258423790701</v>
      </c>
      <c r="M167" s="4">
        <v>6.17648333333333</v>
      </c>
      <c r="N167" s="4">
        <v>1.0997742366716901</v>
      </c>
      <c r="O167" s="4"/>
      <c r="P167" s="4">
        <v>10743.8800021973</v>
      </c>
      <c r="Q167" s="4">
        <v>69.443204820510104</v>
      </c>
      <c r="R167" s="4">
        <v>6.3751666666666704</v>
      </c>
      <c r="S167" s="4">
        <v>0.119706976133945</v>
      </c>
      <c r="T167" s="4"/>
      <c r="U167" s="4">
        <v>3245.6370058765601</v>
      </c>
      <c r="V167" s="4">
        <v>11.943959066686</v>
      </c>
      <c r="W167" s="4">
        <v>6.7545000000000002</v>
      </c>
      <c r="X167" s="4">
        <v>1.36519061168958</v>
      </c>
      <c r="Y167" s="4"/>
      <c r="Z167" s="4">
        <v>98409.278741183196</v>
      </c>
      <c r="AA167" s="4">
        <v>237.54726735973901</v>
      </c>
      <c r="AB167" s="4">
        <v>7.0177666666666703</v>
      </c>
      <c r="AC167" s="4">
        <v>0.49402822275700797</v>
      </c>
      <c r="AD167" s="4"/>
      <c r="AE167" s="4">
        <v>44409.3417982631</v>
      </c>
      <c r="AF167" s="4">
        <v>118.46184485685799</v>
      </c>
      <c r="AG167" s="4">
        <v>7.4322333333333299</v>
      </c>
      <c r="AH167" s="4">
        <v>0.492933287360804</v>
      </c>
      <c r="AI167" s="4"/>
      <c r="AJ167" s="4">
        <v>48050.8981452035</v>
      </c>
      <c r="AK167" s="4">
        <v>226.304876393337</v>
      </c>
      <c r="AL167" s="4" t="s">
        <v>368</v>
      </c>
      <c r="AM167" s="4" t="s">
        <v>368</v>
      </c>
      <c r="AN167" s="4" t="s">
        <v>368</v>
      </c>
      <c r="AO167" s="4" t="s">
        <v>368</v>
      </c>
      <c r="AP167" s="4" t="s">
        <v>368</v>
      </c>
      <c r="AQ167" s="4">
        <v>8.1100333333333303</v>
      </c>
      <c r="AR167" s="4">
        <v>4.80696471545283E-2</v>
      </c>
      <c r="AS167" s="4"/>
      <c r="AT167" s="4">
        <v>3709.12357803342</v>
      </c>
      <c r="AU167" s="4">
        <v>18.623624016061498</v>
      </c>
      <c r="AV167" s="4" t="s">
        <v>368</v>
      </c>
      <c r="AW167" s="4" t="s">
        <v>368</v>
      </c>
      <c r="AX167" s="4" t="s">
        <v>368</v>
      </c>
      <c r="AY167" s="4" t="s">
        <v>368</v>
      </c>
      <c r="AZ167" s="4" t="s">
        <v>368</v>
      </c>
      <c r="BA167" s="4">
        <v>9.6287500000000001</v>
      </c>
      <c r="BB167" s="4">
        <v>2.0705715996448999E-2</v>
      </c>
      <c r="BC167" s="4"/>
      <c r="BD167" s="4">
        <v>9.5306154785159194</v>
      </c>
      <c r="BE167" s="4">
        <v>0.62401702159333705</v>
      </c>
    </row>
    <row r="168" spans="1:57" x14ac:dyDescent="0.2">
      <c r="A168" s="1"/>
      <c r="B168" s="1"/>
      <c r="C168" s="1" t="s">
        <v>341</v>
      </c>
      <c r="D168" s="1" t="s">
        <v>4</v>
      </c>
      <c r="E168" s="1" t="s">
        <v>89</v>
      </c>
      <c r="F168" s="1" t="s">
        <v>368</v>
      </c>
      <c r="G168" s="2">
        <v>45319.807036331003</v>
      </c>
      <c r="H168" s="4">
        <v>5.6022499999999997</v>
      </c>
      <c r="I168" s="4"/>
      <c r="J168" s="4"/>
      <c r="K168" s="4">
        <v>51418.703023767899</v>
      </c>
      <c r="L168" s="4">
        <v>304.605122430498</v>
      </c>
      <c r="M168" s="4">
        <v>6.1769666666666696</v>
      </c>
      <c r="N168" s="4">
        <v>1.3099462751061299</v>
      </c>
      <c r="O168" s="4"/>
      <c r="P168" s="4">
        <v>12797.567799946501</v>
      </c>
      <c r="Q168" s="4">
        <v>76.290398740720093</v>
      </c>
      <c r="R168" s="4">
        <v>6.3756333333333304</v>
      </c>
      <c r="S168" s="4">
        <v>0.142885012362122</v>
      </c>
      <c r="T168" s="4"/>
      <c r="U168" s="4">
        <v>3901.02658309351</v>
      </c>
      <c r="V168" s="4">
        <v>19.794634976441198</v>
      </c>
      <c r="W168" s="4">
        <v>6.7487166666666702</v>
      </c>
      <c r="X168" s="4">
        <v>1.74254949570474</v>
      </c>
      <c r="Y168" s="4"/>
      <c r="Z168" s="4">
        <v>125683.102204661</v>
      </c>
      <c r="AA168" s="4">
        <v>293.85899864260602</v>
      </c>
      <c r="AB168" s="4">
        <v>7.0182333333333302</v>
      </c>
      <c r="AC168" s="4">
        <v>0.60319878716835296</v>
      </c>
      <c r="AD168" s="4"/>
      <c r="AE168" s="4">
        <v>54333.3856158665</v>
      </c>
      <c r="AF168" s="4">
        <v>369.60249392634603</v>
      </c>
      <c r="AG168" s="4">
        <v>7.4326999999999996</v>
      </c>
      <c r="AH168" s="4">
        <v>0.60582305903312395</v>
      </c>
      <c r="AI168" s="4"/>
      <c r="AJ168" s="4">
        <v>59138.8090002436</v>
      </c>
      <c r="AK168" s="4">
        <v>238.37679066532999</v>
      </c>
      <c r="AL168" s="4" t="s">
        <v>368</v>
      </c>
      <c r="AM168" s="4" t="s">
        <v>368</v>
      </c>
      <c r="AN168" s="4" t="s">
        <v>368</v>
      </c>
      <c r="AO168" s="4" t="s">
        <v>368</v>
      </c>
      <c r="AP168" s="4" t="s">
        <v>368</v>
      </c>
      <c r="AQ168" s="4">
        <v>8.1105166666666708</v>
      </c>
      <c r="AR168" s="4">
        <v>6.1248347210952299E-2</v>
      </c>
      <c r="AS168" s="4"/>
      <c r="AT168" s="4">
        <v>4889.2500012119399</v>
      </c>
      <c r="AU168" s="4">
        <v>24.566279370521901</v>
      </c>
      <c r="AV168" s="4" t="s">
        <v>368</v>
      </c>
      <c r="AW168" s="4" t="s">
        <v>368</v>
      </c>
      <c r="AX168" s="4" t="s">
        <v>368</v>
      </c>
      <c r="AY168" s="4" t="s">
        <v>368</v>
      </c>
      <c r="AZ168" s="4" t="s">
        <v>368</v>
      </c>
      <c r="BA168" s="4">
        <v>9.6104333333333294</v>
      </c>
      <c r="BB168" s="4">
        <v>2.2075295736735501E-2</v>
      </c>
      <c r="BC168" s="4"/>
      <c r="BD168" s="4">
        <v>85.709234551431095</v>
      </c>
      <c r="BE168" s="4">
        <v>0.61075097378820598</v>
      </c>
    </row>
    <row r="169" spans="1:57" x14ac:dyDescent="0.2">
      <c r="A169" s="1"/>
      <c r="B169" s="1"/>
      <c r="C169" s="1" t="s">
        <v>156</v>
      </c>
      <c r="D169" s="1" t="s">
        <v>364</v>
      </c>
      <c r="E169" s="1" t="s">
        <v>44</v>
      </c>
      <c r="F169" s="1" t="s">
        <v>368</v>
      </c>
      <c r="G169" s="2">
        <v>45319.838135405102</v>
      </c>
      <c r="H169" s="4">
        <v>5.6079833333333298</v>
      </c>
      <c r="I169" s="4"/>
      <c r="J169" s="4"/>
      <c r="K169" s="4">
        <v>2714.1238748781702</v>
      </c>
      <c r="L169" s="4">
        <v>23.990556600687299</v>
      </c>
      <c r="M169" s="4">
        <v>6.17648333333333</v>
      </c>
      <c r="N169" s="4">
        <v>8.3491557834133007E-2</v>
      </c>
      <c r="O169" s="4"/>
      <c r="P169" s="4">
        <v>813.31382346344003</v>
      </c>
      <c r="Q169" s="4">
        <v>3.6419672069155702</v>
      </c>
      <c r="R169" s="4">
        <v>6.3751666666666704</v>
      </c>
      <c r="S169" s="4">
        <v>8.3916906264650398E-3</v>
      </c>
      <c r="T169" s="4"/>
      <c r="U169" s="4">
        <v>98.050334239498994</v>
      </c>
      <c r="V169" s="4">
        <v>1.0862819877063501</v>
      </c>
      <c r="W169" s="4">
        <v>6.7607499999999998</v>
      </c>
      <c r="X169" s="4">
        <v>0.14163843335618401</v>
      </c>
      <c r="Y169" s="4"/>
      <c r="Z169" s="4">
        <v>9976.3637528116997</v>
      </c>
      <c r="AA169" s="4">
        <v>25.431215602137598</v>
      </c>
      <c r="AB169" s="4">
        <v>7.0303000000000004</v>
      </c>
      <c r="AC169" s="4">
        <v>4.0697564268398198E-2</v>
      </c>
      <c r="AD169" s="4"/>
      <c r="AE169" s="4">
        <v>3199.7598659703699</v>
      </c>
      <c r="AF169" s="4">
        <v>12.7315190453429</v>
      </c>
      <c r="AG169" s="4">
        <v>7.44478333333333</v>
      </c>
      <c r="AH169" s="4">
        <v>4.4690528831096102E-2</v>
      </c>
      <c r="AI169" s="4"/>
      <c r="AJ169" s="4">
        <v>4024.9808776843602</v>
      </c>
      <c r="AK169" s="4">
        <v>15.4103348281257</v>
      </c>
      <c r="AL169" s="4">
        <v>7.7192666666666696</v>
      </c>
      <c r="AM169" s="4">
        <v>5.0728233944742898E-3</v>
      </c>
      <c r="AN169" s="4"/>
      <c r="AO169" s="4">
        <v>33.411959717115003</v>
      </c>
      <c r="AP169" s="4">
        <v>0.45605457271509098</v>
      </c>
      <c r="AQ169" s="4">
        <v>8.1163166666666697</v>
      </c>
      <c r="AR169" s="4">
        <v>1.11599757607152E-2</v>
      </c>
      <c r="AS169" s="4"/>
      <c r="AT169" s="4">
        <v>403.93579045322701</v>
      </c>
      <c r="AU169" s="4">
        <v>2.6339393416155499</v>
      </c>
      <c r="AV169" s="4">
        <v>8.7372666666666703</v>
      </c>
      <c r="AW169" s="4">
        <v>1.32837941863832E-2</v>
      </c>
      <c r="AX169" s="4"/>
      <c r="AY169" s="4">
        <v>8.5584042761659997</v>
      </c>
      <c r="AZ169" s="4">
        <v>0.49824590520006501</v>
      </c>
      <c r="BA169" s="4">
        <v>9.5654166666666693</v>
      </c>
      <c r="BB169" s="4">
        <v>2.0813936431879499E-2</v>
      </c>
      <c r="BC169" s="4"/>
      <c r="BD169" s="4">
        <v>15.5500410614607</v>
      </c>
      <c r="BE169" s="4">
        <v>0.70201531898840897</v>
      </c>
    </row>
    <row r="170" spans="1:57" x14ac:dyDescent="0.2">
      <c r="A170" s="1"/>
      <c r="B170" s="1"/>
      <c r="C170" s="1" t="s">
        <v>156</v>
      </c>
      <c r="D170" s="1" t="s">
        <v>441</v>
      </c>
      <c r="E170" s="1" t="s">
        <v>44</v>
      </c>
      <c r="F170" s="1" t="s">
        <v>368</v>
      </c>
      <c r="G170" s="2">
        <v>45319.851721192099</v>
      </c>
      <c r="H170" s="4">
        <v>5.6022499999999997</v>
      </c>
      <c r="I170" s="4"/>
      <c r="J170" s="4"/>
      <c r="K170" s="4">
        <v>1269.07611300141</v>
      </c>
      <c r="L170" s="4">
        <v>3.4839670464513597E-2</v>
      </c>
      <c r="M170" s="4">
        <v>6.1894666666666698</v>
      </c>
      <c r="N170" s="4">
        <v>3.06247647413577E-2</v>
      </c>
      <c r="O170" s="4"/>
      <c r="P170" s="4">
        <v>296.72803646002802</v>
      </c>
      <c r="Q170" s="4">
        <v>2.2418581648876201</v>
      </c>
      <c r="R170" s="4" t="s">
        <v>368</v>
      </c>
      <c r="S170" s="4" t="s">
        <v>368</v>
      </c>
      <c r="T170" s="4" t="s">
        <v>368</v>
      </c>
      <c r="U170" s="4" t="s">
        <v>368</v>
      </c>
      <c r="V170" s="4" t="s">
        <v>368</v>
      </c>
      <c r="W170" s="4">
        <v>6.7549666666666699</v>
      </c>
      <c r="X170" s="4">
        <v>6.4530622082502098E-2</v>
      </c>
      <c r="Y170" s="4"/>
      <c r="Z170" s="4">
        <v>4403.3537577717798</v>
      </c>
      <c r="AA170" s="4">
        <v>12.1686044420544</v>
      </c>
      <c r="AB170" s="4">
        <v>7.0307833333333303</v>
      </c>
      <c r="AC170" s="4">
        <v>3.3268561340462001E-2</v>
      </c>
      <c r="AD170" s="4"/>
      <c r="AE170" s="4">
        <v>2524.4335912050401</v>
      </c>
      <c r="AF170" s="4">
        <v>8.2487134464971206</v>
      </c>
      <c r="AG170" s="4">
        <v>7.4326999999999996</v>
      </c>
      <c r="AH170" s="4">
        <v>3.5305938536374502E-2</v>
      </c>
      <c r="AI170" s="4"/>
      <c r="AJ170" s="4">
        <v>3103.2366039782701</v>
      </c>
      <c r="AK170" s="4">
        <v>12.4239576507441</v>
      </c>
      <c r="AL170" s="4" t="s">
        <v>368</v>
      </c>
      <c r="AM170" s="4" t="s">
        <v>368</v>
      </c>
      <c r="AN170" s="4" t="s">
        <v>368</v>
      </c>
      <c r="AO170" s="4" t="s">
        <v>368</v>
      </c>
      <c r="AP170" s="4" t="s">
        <v>368</v>
      </c>
      <c r="AQ170" s="4">
        <v>8.1230833333333301</v>
      </c>
      <c r="AR170" s="4">
        <v>1.0371349535692799E-2</v>
      </c>
      <c r="AS170" s="4"/>
      <c r="AT170" s="4">
        <v>333.31587785366798</v>
      </c>
      <c r="AU170" s="4">
        <v>1.6294691490076101</v>
      </c>
      <c r="AV170" s="4">
        <v>8.8815833333333298</v>
      </c>
      <c r="AW170" s="4">
        <v>1.3450088746502499E-2</v>
      </c>
      <c r="AX170" s="4"/>
      <c r="AY170" s="4">
        <v>21.099277492183401</v>
      </c>
      <c r="AZ170" s="4">
        <v>0.220735293919368</v>
      </c>
      <c r="BA170" s="4">
        <v>9.5911666666666697</v>
      </c>
      <c r="BB170" s="4">
        <v>2.14051775597007E-2</v>
      </c>
      <c r="BC170" s="4"/>
      <c r="BD170" s="4">
        <v>48.4359923731488</v>
      </c>
      <c r="BE170" s="4">
        <v>0.59912177443880998</v>
      </c>
    </row>
    <row r="171" spans="1:57" x14ac:dyDescent="0.2">
      <c r="A171" s="1"/>
      <c r="B171" s="1"/>
      <c r="C171" s="1" t="s">
        <v>383</v>
      </c>
      <c r="D171" s="1" t="s">
        <v>111</v>
      </c>
      <c r="E171" s="1" t="s">
        <v>89</v>
      </c>
      <c r="F171" s="1" t="s">
        <v>368</v>
      </c>
      <c r="G171" s="2">
        <v>45319.865273495401</v>
      </c>
      <c r="H171" s="4">
        <v>5.6017666666666699</v>
      </c>
      <c r="I171" s="4"/>
      <c r="J171" s="4"/>
      <c r="K171" s="4">
        <v>35235.094048050698</v>
      </c>
      <c r="L171" s="4">
        <v>304.79587578149398</v>
      </c>
      <c r="M171" s="4">
        <v>6.17648333333333</v>
      </c>
      <c r="N171" s="4">
        <v>0.88729948562518401</v>
      </c>
      <c r="O171" s="4"/>
      <c r="P171" s="4">
        <v>8667.6913388317298</v>
      </c>
      <c r="Q171" s="4">
        <v>39.738465721566698</v>
      </c>
      <c r="R171" s="4">
        <v>6.3751666666666704</v>
      </c>
      <c r="S171" s="4">
        <v>9.7167575180435103E-2</v>
      </c>
      <c r="T171" s="4"/>
      <c r="U171" s="4">
        <v>2608.3056842658998</v>
      </c>
      <c r="V171" s="4">
        <v>17.904843019100301</v>
      </c>
      <c r="W171" s="4">
        <v>6.7482499999999996</v>
      </c>
      <c r="X171" s="4">
        <v>1.2142336351092999</v>
      </c>
      <c r="Y171" s="4"/>
      <c r="Z171" s="4">
        <v>87498.779202856196</v>
      </c>
      <c r="AA171" s="4">
        <v>362.557599390034</v>
      </c>
      <c r="AB171" s="4">
        <v>7.0177666666666703</v>
      </c>
      <c r="AC171" s="4">
        <v>0.44151675723632799</v>
      </c>
      <c r="AD171" s="4"/>
      <c r="AE171" s="4">
        <v>39635.838175159697</v>
      </c>
      <c r="AF171" s="4">
        <v>457.19923895730398</v>
      </c>
      <c r="AG171" s="4">
        <v>7.4322333333333299</v>
      </c>
      <c r="AH171" s="4">
        <v>0.42960649567074599</v>
      </c>
      <c r="AI171" s="4"/>
      <c r="AJ171" s="4">
        <v>41831.009393606102</v>
      </c>
      <c r="AK171" s="4">
        <v>200.043027569419</v>
      </c>
      <c r="AL171" s="4" t="s">
        <v>368</v>
      </c>
      <c r="AM171" s="4" t="s">
        <v>368</v>
      </c>
      <c r="AN171" s="4" t="s">
        <v>368</v>
      </c>
      <c r="AO171" s="4" t="s">
        <v>368</v>
      </c>
      <c r="AP171" s="4" t="s">
        <v>368</v>
      </c>
      <c r="AQ171" s="4">
        <v>8.1100333333333303</v>
      </c>
      <c r="AR171" s="4">
        <v>4.6394969224610998E-2</v>
      </c>
      <c r="AS171" s="4"/>
      <c r="AT171" s="4">
        <v>3559.1594945541901</v>
      </c>
      <c r="AU171" s="4">
        <v>16.127738537234201</v>
      </c>
      <c r="AV171" s="4">
        <v>8.8311666666666699</v>
      </c>
      <c r="AW171" s="4">
        <v>1.3795795062906501E-2</v>
      </c>
      <c r="AX171" s="4"/>
      <c r="AY171" s="4">
        <v>47.1702390491198</v>
      </c>
      <c r="AZ171" s="4">
        <v>0.24313653854252501</v>
      </c>
      <c r="BA171" s="4">
        <v>9.5974333333333295</v>
      </c>
      <c r="BB171" s="4">
        <v>2.3160964074680199E-2</v>
      </c>
      <c r="BC171" s="4"/>
      <c r="BD171" s="4">
        <v>146.09616371154999</v>
      </c>
      <c r="BE171" s="4">
        <v>1.1195220386754701</v>
      </c>
    </row>
    <row r="172" spans="1:57" x14ac:dyDescent="0.2">
      <c r="A172" s="1"/>
      <c r="B172" s="1"/>
      <c r="C172" s="1" t="s">
        <v>156</v>
      </c>
      <c r="D172" s="1" t="s">
        <v>235</v>
      </c>
      <c r="E172" s="1" t="s">
        <v>44</v>
      </c>
      <c r="F172" s="1" t="s">
        <v>368</v>
      </c>
      <c r="G172" s="2">
        <v>45319.878833483803</v>
      </c>
      <c r="H172" s="4">
        <v>5.6084666666666703</v>
      </c>
      <c r="I172" s="4"/>
      <c r="J172" s="4"/>
      <c r="K172" s="4">
        <v>3059.8004782565299</v>
      </c>
      <c r="L172" s="4">
        <v>13.969162045478299</v>
      </c>
      <c r="M172" s="4">
        <v>6.1832166666666701</v>
      </c>
      <c r="N172" s="4">
        <v>8.2204343961569795E-2</v>
      </c>
      <c r="O172" s="4"/>
      <c r="P172" s="4">
        <v>800.735863793504</v>
      </c>
      <c r="Q172" s="4">
        <v>4.0788757291717799</v>
      </c>
      <c r="R172" s="4">
        <v>6.3881833333333304</v>
      </c>
      <c r="S172" s="4">
        <v>1.10945418685404E-2</v>
      </c>
      <c r="T172" s="4"/>
      <c r="U172" s="4">
        <v>174.47702178909401</v>
      </c>
      <c r="V172" s="4">
        <v>1.2229480113105999</v>
      </c>
      <c r="W172" s="4">
        <v>6.7549666666666699</v>
      </c>
      <c r="X172" s="4">
        <v>0.16197035500992699</v>
      </c>
      <c r="Y172" s="4"/>
      <c r="Z172" s="4">
        <v>11445.8647115733</v>
      </c>
      <c r="AA172" s="4">
        <v>36.510233252838802</v>
      </c>
      <c r="AB172" s="4">
        <v>7.0244999999999997</v>
      </c>
      <c r="AC172" s="4">
        <v>6.3778698407697607E-2</v>
      </c>
      <c r="AD172" s="4"/>
      <c r="AE172" s="4">
        <v>5297.9278821704002</v>
      </c>
      <c r="AF172" s="4">
        <v>15.239533195777099</v>
      </c>
      <c r="AG172" s="4">
        <v>7.4326999999999996</v>
      </c>
      <c r="AH172" s="4">
        <v>7.6021359256519094E-2</v>
      </c>
      <c r="AI172" s="4"/>
      <c r="AJ172" s="4">
        <v>7102.2610389006604</v>
      </c>
      <c r="AK172" s="4">
        <v>26.640908304817899</v>
      </c>
      <c r="AL172" s="4" t="s">
        <v>368</v>
      </c>
      <c r="AM172" s="4" t="s">
        <v>368</v>
      </c>
      <c r="AN172" s="4" t="s">
        <v>368</v>
      </c>
      <c r="AO172" s="4" t="s">
        <v>368</v>
      </c>
      <c r="AP172" s="4" t="s">
        <v>368</v>
      </c>
      <c r="AQ172" s="4">
        <v>8.1167999999999996</v>
      </c>
      <c r="AR172" s="4">
        <v>1.43783486965447E-2</v>
      </c>
      <c r="AS172" s="4"/>
      <c r="AT172" s="4">
        <v>692.13469663925002</v>
      </c>
      <c r="AU172" s="4">
        <v>3.51281868758204</v>
      </c>
      <c r="AV172" s="4" t="s">
        <v>368</v>
      </c>
      <c r="AW172" s="4" t="s">
        <v>368</v>
      </c>
      <c r="AX172" s="4" t="s">
        <v>368</v>
      </c>
      <c r="AY172" s="4" t="s">
        <v>368</v>
      </c>
      <c r="AZ172" s="4" t="s">
        <v>368</v>
      </c>
      <c r="BA172" s="4">
        <v>9.6793333333333305</v>
      </c>
      <c r="BB172" s="4">
        <v>2.0910156211014299E-2</v>
      </c>
      <c r="BC172" s="4"/>
      <c r="BD172" s="4">
        <v>20.9019674125725</v>
      </c>
      <c r="BE172" s="4">
        <v>0.34312483879127198</v>
      </c>
    </row>
    <row r="173" spans="1:57" x14ac:dyDescent="0.2">
      <c r="A173" s="1"/>
      <c r="B173" s="1"/>
      <c r="C173" s="1" t="s">
        <v>358</v>
      </c>
      <c r="D173" s="1" t="s">
        <v>78</v>
      </c>
      <c r="E173" s="1" t="s">
        <v>89</v>
      </c>
      <c r="F173" s="1" t="s">
        <v>368</v>
      </c>
      <c r="G173" s="2">
        <v>45319.892386273103</v>
      </c>
      <c r="H173" s="4">
        <v>5.6079833333333298</v>
      </c>
      <c r="I173" s="4"/>
      <c r="J173" s="4"/>
      <c r="K173" s="4">
        <v>37883.938419800201</v>
      </c>
      <c r="L173" s="4">
        <v>1.40313984071913</v>
      </c>
      <c r="M173" s="4">
        <v>6.17648333333333</v>
      </c>
      <c r="N173" s="4">
        <v>1.08948782754323</v>
      </c>
      <c r="O173" s="4"/>
      <c r="P173" s="4">
        <v>10643.3667604401</v>
      </c>
      <c r="Q173" s="4">
        <v>51.572077606013401</v>
      </c>
      <c r="R173" s="4">
        <v>6.3751666666666704</v>
      </c>
      <c r="S173" s="4">
        <v>0.107951041378249</v>
      </c>
      <c r="T173" s="4"/>
      <c r="U173" s="4">
        <v>2913.2224288400998</v>
      </c>
      <c r="V173" s="4">
        <v>16.5823988233705</v>
      </c>
      <c r="W173" s="4">
        <v>6.7545000000000002</v>
      </c>
      <c r="X173" s="4">
        <v>1.5020423422589</v>
      </c>
      <c r="Y173" s="4"/>
      <c r="Z173" s="4">
        <v>108300.313769973</v>
      </c>
      <c r="AA173" s="4">
        <v>299.12168578152398</v>
      </c>
      <c r="AB173" s="4">
        <v>7.0177666666666703</v>
      </c>
      <c r="AC173" s="4">
        <v>0.50033977190351298</v>
      </c>
      <c r="AD173" s="4"/>
      <c r="AE173" s="4">
        <v>44983.087025510002</v>
      </c>
      <c r="AF173" s="4">
        <v>106.68834834296</v>
      </c>
      <c r="AG173" s="4">
        <v>7.4322333333333299</v>
      </c>
      <c r="AH173" s="4">
        <v>0.57898792327627402</v>
      </c>
      <c r="AI173" s="4"/>
      <c r="AJ173" s="4">
        <v>56503.091090223199</v>
      </c>
      <c r="AK173" s="4">
        <v>319.57942128445399</v>
      </c>
      <c r="AL173" s="4" t="s">
        <v>368</v>
      </c>
      <c r="AM173" s="4" t="s">
        <v>368</v>
      </c>
      <c r="AN173" s="4" t="s">
        <v>368</v>
      </c>
      <c r="AO173" s="4" t="s">
        <v>368</v>
      </c>
      <c r="AP173" s="4" t="s">
        <v>368</v>
      </c>
      <c r="AQ173" s="4">
        <v>8.1100333333333303</v>
      </c>
      <c r="AR173" s="4">
        <v>6.2146634272236399E-2</v>
      </c>
      <c r="AS173" s="4"/>
      <c r="AT173" s="4">
        <v>4969.6898239624397</v>
      </c>
      <c r="AU173" s="4">
        <v>20.831441525543799</v>
      </c>
      <c r="AV173" s="4">
        <v>8.8873499999999996</v>
      </c>
      <c r="AW173" s="4">
        <v>1.38751406437083E-2</v>
      </c>
      <c r="AX173" s="4"/>
      <c r="AY173" s="4">
        <v>53.1539757893526</v>
      </c>
      <c r="AZ173" s="4">
        <v>0.49024337931253797</v>
      </c>
      <c r="BA173" s="4">
        <v>9.5843666666666696</v>
      </c>
      <c r="BB173" s="4">
        <v>2.1883681273006099E-2</v>
      </c>
      <c r="BC173" s="4"/>
      <c r="BD173" s="4">
        <v>75.051275170221501</v>
      </c>
      <c r="BE173" s="4">
        <v>0.64951089853121502</v>
      </c>
    </row>
    <row r="174" spans="1:57" x14ac:dyDescent="0.2">
      <c r="A174" s="1"/>
      <c r="B174" s="1"/>
      <c r="C174" s="1" t="s">
        <v>159</v>
      </c>
      <c r="D174" s="1" t="s">
        <v>425</v>
      </c>
      <c r="E174" s="1" t="s">
        <v>89</v>
      </c>
      <c r="F174" s="1" t="s">
        <v>368</v>
      </c>
      <c r="G174" s="2">
        <v>45319.905957511597</v>
      </c>
      <c r="H174" s="4">
        <v>5.6022499999999997</v>
      </c>
      <c r="I174" s="4"/>
      <c r="J174" s="4"/>
      <c r="K174" s="4">
        <v>37251.996380470897</v>
      </c>
      <c r="L174" s="4">
        <v>113.397703200479</v>
      </c>
      <c r="M174" s="4">
        <v>6.1769666666666696</v>
      </c>
      <c r="N174" s="4">
        <v>1.0792029559027301</v>
      </c>
      <c r="O174" s="4"/>
      <c r="P174" s="4">
        <v>10542.868542185901</v>
      </c>
      <c r="Q174" s="4">
        <v>52.389518137999303</v>
      </c>
      <c r="R174" s="4">
        <v>6.3756333333333304</v>
      </c>
      <c r="S174" s="4">
        <v>0.12559296822583799</v>
      </c>
      <c r="T174" s="4"/>
      <c r="U174" s="4">
        <v>3412.0712037797898</v>
      </c>
      <c r="V174" s="4">
        <v>13.275692895277</v>
      </c>
      <c r="W174" s="4">
        <v>6.7487166666666702</v>
      </c>
      <c r="X174" s="4">
        <v>1.56445595855999</v>
      </c>
      <c r="Y174" s="4"/>
      <c r="Z174" s="4">
        <v>112811.292641336</v>
      </c>
      <c r="AA174" s="4">
        <v>226.00750662972001</v>
      </c>
      <c r="AB174" s="4">
        <v>7.0182333333333302</v>
      </c>
      <c r="AC174" s="4">
        <v>0.54132409328380404</v>
      </c>
      <c r="AD174" s="4"/>
      <c r="AE174" s="4">
        <v>48708.726838823</v>
      </c>
      <c r="AF174" s="4">
        <v>124.369972675852</v>
      </c>
      <c r="AG174" s="4">
        <v>7.42641666666667</v>
      </c>
      <c r="AH174" s="4">
        <v>0.62037740530777596</v>
      </c>
      <c r="AI174" s="4"/>
      <c r="AJ174" s="4">
        <v>60568.321095592299</v>
      </c>
      <c r="AK174" s="4">
        <v>213.104495630239</v>
      </c>
      <c r="AL174" s="4">
        <v>7.9205166666666704</v>
      </c>
      <c r="AM174" s="4">
        <v>3.9527610895271096E-3</v>
      </c>
      <c r="AN174" s="4"/>
      <c r="AO174" s="4">
        <v>6.0629934155268899</v>
      </c>
      <c r="AP174" s="4">
        <v>0.44252377807156301</v>
      </c>
      <c r="AQ174" s="4">
        <v>8.1105166666666708</v>
      </c>
      <c r="AR174" s="4">
        <v>6.2606994974690397E-2</v>
      </c>
      <c r="AS174" s="4"/>
      <c r="AT174" s="4">
        <v>5010.9142108012702</v>
      </c>
      <c r="AU174" s="4">
        <v>34.8023634699057</v>
      </c>
      <c r="AV174" s="4">
        <v>8.8378666666666703</v>
      </c>
      <c r="AW174" s="4">
        <v>1.3823274468400801E-2</v>
      </c>
      <c r="AX174" s="4"/>
      <c r="AY174" s="4">
        <v>49.242560236950503</v>
      </c>
      <c r="AZ174" s="4">
        <v>0.48096003477914601</v>
      </c>
      <c r="BA174" s="4">
        <v>9.5978999999999992</v>
      </c>
      <c r="BB174" s="4">
        <v>2.3145363001223201E-2</v>
      </c>
      <c r="BC174" s="4"/>
      <c r="BD174" s="4">
        <v>145.22840245819299</v>
      </c>
      <c r="BE174" s="4">
        <v>0.72534026015063502</v>
      </c>
    </row>
    <row r="175" spans="1:57" x14ac:dyDescent="0.2">
      <c r="A175" s="1"/>
      <c r="B175" s="1"/>
      <c r="C175" s="1" t="s">
        <v>269</v>
      </c>
      <c r="D175" s="1" t="s">
        <v>409</v>
      </c>
      <c r="E175" s="1" t="s">
        <v>89</v>
      </c>
      <c r="F175" s="1" t="s">
        <v>368</v>
      </c>
      <c r="G175" s="2">
        <v>45319.919519710602</v>
      </c>
      <c r="H175" s="4">
        <v>5.6017666666666699</v>
      </c>
      <c r="I175" s="4"/>
      <c r="J175" s="4"/>
      <c r="K175" s="4">
        <v>37401.101659497101</v>
      </c>
      <c r="L175" s="4">
        <v>212.86782617742799</v>
      </c>
      <c r="M175" s="4">
        <v>6.17648333333333</v>
      </c>
      <c r="N175" s="4">
        <v>1.03519097997675</v>
      </c>
      <c r="O175" s="4"/>
      <c r="P175" s="4">
        <v>10112.8072524572</v>
      </c>
      <c r="Q175" s="4">
        <v>57.516915619543802</v>
      </c>
      <c r="R175" s="4">
        <v>6.3751666666666704</v>
      </c>
      <c r="S175" s="4">
        <v>0.101207489328105</v>
      </c>
      <c r="T175" s="4"/>
      <c r="U175" s="4">
        <v>2722.5395908474902</v>
      </c>
      <c r="V175" s="4">
        <v>14.539898353901499</v>
      </c>
      <c r="W175" s="4">
        <v>6.7482499999999996</v>
      </c>
      <c r="X175" s="4">
        <v>1.50062544234929</v>
      </c>
      <c r="Y175" s="4"/>
      <c r="Z175" s="4">
        <v>108197.906540047</v>
      </c>
      <c r="AA175" s="4">
        <v>307.85807720071699</v>
      </c>
      <c r="AB175" s="4">
        <v>7.0177666666666703</v>
      </c>
      <c r="AC175" s="4">
        <v>0.52240648305941095</v>
      </c>
      <c r="AD175" s="4"/>
      <c r="AE175" s="4">
        <v>46989.039908527098</v>
      </c>
      <c r="AF175" s="4">
        <v>96.402073303096103</v>
      </c>
      <c r="AG175" s="4">
        <v>7.4322333333333299</v>
      </c>
      <c r="AH175" s="4">
        <v>0.58789588237726098</v>
      </c>
      <c r="AI175" s="4"/>
      <c r="AJ175" s="4">
        <v>57378.021165365702</v>
      </c>
      <c r="AK175" s="4">
        <v>289.53529085644197</v>
      </c>
      <c r="AL175" s="4" t="s">
        <v>368</v>
      </c>
      <c r="AM175" s="4" t="s">
        <v>368</v>
      </c>
      <c r="AN175" s="4" t="s">
        <v>368</v>
      </c>
      <c r="AO175" s="4" t="s">
        <v>368</v>
      </c>
      <c r="AP175" s="4" t="s">
        <v>368</v>
      </c>
      <c r="AQ175" s="4">
        <v>8.1100333333333303</v>
      </c>
      <c r="AR175" s="4">
        <v>6.5491574684270207E-2</v>
      </c>
      <c r="AS175" s="4"/>
      <c r="AT175" s="4">
        <v>5269.2225963374003</v>
      </c>
      <c r="AU175" s="4">
        <v>25.1588845748696</v>
      </c>
      <c r="AV175" s="4" t="s">
        <v>368</v>
      </c>
      <c r="AW175" s="4" t="s">
        <v>368</v>
      </c>
      <c r="AX175" s="4" t="s">
        <v>368</v>
      </c>
      <c r="AY175" s="4" t="s">
        <v>368</v>
      </c>
      <c r="AZ175" s="4" t="s">
        <v>368</v>
      </c>
      <c r="BA175" s="4">
        <v>9.6412833333333303</v>
      </c>
      <c r="BB175" s="4">
        <v>2.0744223861124299E-2</v>
      </c>
      <c r="BC175" s="4"/>
      <c r="BD175" s="4">
        <v>11.6724958437969</v>
      </c>
      <c r="BE175" s="4">
        <v>0.284798466685804</v>
      </c>
    </row>
    <row r="176" spans="1:57" x14ac:dyDescent="0.2">
      <c r="A176" s="1"/>
      <c r="B176" s="1"/>
      <c r="C176" s="1" t="s">
        <v>20</v>
      </c>
      <c r="D176" s="1" t="s">
        <v>148</v>
      </c>
      <c r="E176" s="1" t="s">
        <v>89</v>
      </c>
      <c r="F176" s="1" t="s">
        <v>368</v>
      </c>
      <c r="G176" s="2">
        <v>45319.933082661999</v>
      </c>
      <c r="H176" s="4">
        <v>5.6022499999999997</v>
      </c>
      <c r="I176" s="4"/>
      <c r="J176" s="4"/>
      <c r="K176" s="4">
        <v>30004.333383667199</v>
      </c>
      <c r="L176" s="4">
        <v>193.658028873495</v>
      </c>
      <c r="M176" s="4">
        <v>6.1769666666666696</v>
      </c>
      <c r="N176" s="4">
        <v>0.35366155447081798</v>
      </c>
      <c r="O176" s="4"/>
      <c r="P176" s="4">
        <v>3453.2693072838501</v>
      </c>
      <c r="Q176" s="4">
        <v>20.724415279715899</v>
      </c>
      <c r="R176" s="4">
        <v>6.3756333333333304</v>
      </c>
      <c r="S176" s="4">
        <v>0.16984472896299399</v>
      </c>
      <c r="T176" s="4"/>
      <c r="U176" s="4">
        <v>4663.3481659485096</v>
      </c>
      <c r="V176" s="4">
        <v>23.654155788037201</v>
      </c>
      <c r="W176" s="4">
        <v>6.7487166666666702</v>
      </c>
      <c r="X176" s="4">
        <v>0.91858178518039102</v>
      </c>
      <c r="Y176" s="4"/>
      <c r="Z176" s="4">
        <v>66130.377124139399</v>
      </c>
      <c r="AA176" s="4">
        <v>255.67743526824501</v>
      </c>
      <c r="AB176" s="4">
        <v>7.0182333333333302</v>
      </c>
      <c r="AC176" s="4">
        <v>0.53860538179741202</v>
      </c>
      <c r="AD176" s="4"/>
      <c r="AE176" s="4">
        <v>48461.585019378697</v>
      </c>
      <c r="AF176" s="4">
        <v>153.940057934051</v>
      </c>
      <c r="AG176" s="4">
        <v>7.4326999999999996</v>
      </c>
      <c r="AH176" s="4">
        <v>0.20878847118805</v>
      </c>
      <c r="AI176" s="4"/>
      <c r="AJ176" s="4">
        <v>20142.502681438302</v>
      </c>
      <c r="AK176" s="4">
        <v>93.996403473517503</v>
      </c>
      <c r="AL176" s="4" t="s">
        <v>368</v>
      </c>
      <c r="AM176" s="4" t="s">
        <v>368</v>
      </c>
      <c r="AN176" s="4" t="s">
        <v>368</v>
      </c>
      <c r="AO176" s="4" t="s">
        <v>368</v>
      </c>
      <c r="AP176" s="4" t="s">
        <v>368</v>
      </c>
      <c r="AQ176" s="4">
        <v>8.1105166666666708</v>
      </c>
      <c r="AR176" s="4">
        <v>4.17902786962654E-2</v>
      </c>
      <c r="AS176" s="4"/>
      <c r="AT176" s="4">
        <v>3146.8186005513999</v>
      </c>
      <c r="AU176" s="4">
        <v>17.664306235744601</v>
      </c>
      <c r="AV176" s="4" t="s">
        <v>368</v>
      </c>
      <c r="AW176" s="4" t="s">
        <v>368</v>
      </c>
      <c r="AX176" s="4" t="s">
        <v>368</v>
      </c>
      <c r="AY176" s="4" t="s">
        <v>368</v>
      </c>
      <c r="AZ176" s="4" t="s">
        <v>368</v>
      </c>
      <c r="BA176" s="4">
        <v>9.6166999999999998</v>
      </c>
      <c r="BB176" s="4">
        <v>2.2149177927417999E-2</v>
      </c>
      <c r="BC176" s="4"/>
      <c r="BD176" s="4">
        <v>89.818701926512304</v>
      </c>
      <c r="BE176" s="4">
        <v>0.77406974213410895</v>
      </c>
    </row>
    <row r="177" spans="1:57" x14ac:dyDescent="0.2">
      <c r="A177" s="1"/>
      <c r="B177" s="1"/>
      <c r="C177" s="1" t="s">
        <v>152</v>
      </c>
      <c r="D177" s="1" t="s">
        <v>65</v>
      </c>
      <c r="E177" s="1" t="s">
        <v>89</v>
      </c>
      <c r="F177" s="1" t="s">
        <v>368</v>
      </c>
      <c r="G177" s="2">
        <v>45319.946641562499</v>
      </c>
      <c r="H177" s="4">
        <v>5.6017666666666699</v>
      </c>
      <c r="I177" s="4"/>
      <c r="J177" s="4"/>
      <c r="K177" s="4">
        <v>31804.7474779033</v>
      </c>
      <c r="L177" s="4">
        <v>318.96328347085</v>
      </c>
      <c r="M177" s="4">
        <v>6.17648333333333</v>
      </c>
      <c r="N177" s="4">
        <v>0.26572769103266503</v>
      </c>
      <c r="O177" s="4"/>
      <c r="P177" s="4">
        <v>2594.02702321467</v>
      </c>
      <c r="Q177" s="4">
        <v>19.554347336030901</v>
      </c>
      <c r="R177" s="4">
        <v>6.3751666666666704</v>
      </c>
      <c r="S177" s="4">
        <v>0.225681317716382</v>
      </c>
      <c r="T177" s="4"/>
      <c r="U177" s="4">
        <v>6242.2014361764896</v>
      </c>
      <c r="V177" s="4">
        <v>39.727385131045203</v>
      </c>
      <c r="W177" s="4">
        <v>6.7482499999999996</v>
      </c>
      <c r="X177" s="4">
        <v>0.96776628779282503</v>
      </c>
      <c r="Y177" s="4"/>
      <c r="Z177" s="4">
        <v>69685.214437408096</v>
      </c>
      <c r="AA177" s="4">
        <v>289.97570145122199</v>
      </c>
      <c r="AB177" s="4">
        <v>7.0177666666666703</v>
      </c>
      <c r="AC177" s="4">
        <v>0.62445715745730901</v>
      </c>
      <c r="AD177" s="4"/>
      <c r="AE177" s="4">
        <v>56265.857059757902</v>
      </c>
      <c r="AF177" s="4">
        <v>302.59794037984801</v>
      </c>
      <c r="AG177" s="4">
        <v>7.4259500000000003</v>
      </c>
      <c r="AH177" s="4">
        <v>0.15702039694561201</v>
      </c>
      <c r="AI177" s="4"/>
      <c r="AJ177" s="4">
        <v>15057.898612937101</v>
      </c>
      <c r="AK177" s="4">
        <v>60.337105703534398</v>
      </c>
      <c r="AL177" s="4" t="s">
        <v>368</v>
      </c>
      <c r="AM177" s="4" t="s">
        <v>368</v>
      </c>
      <c r="AN177" s="4" t="s">
        <v>368</v>
      </c>
      <c r="AO177" s="4" t="s">
        <v>368</v>
      </c>
      <c r="AP177" s="4" t="s">
        <v>368</v>
      </c>
      <c r="AQ177" s="4">
        <v>8.1100333333333303</v>
      </c>
      <c r="AR177" s="4">
        <v>4.2887129780736701E-2</v>
      </c>
      <c r="AS177" s="4"/>
      <c r="AT177" s="4">
        <v>3245.0394373209301</v>
      </c>
      <c r="AU177" s="4">
        <v>19.650411612495901</v>
      </c>
      <c r="AV177" s="4">
        <v>8.8249166666666703</v>
      </c>
      <c r="AW177" s="4">
        <v>1.3825347421226E-2</v>
      </c>
      <c r="AX177" s="4"/>
      <c r="AY177" s="4">
        <v>49.398889094278999</v>
      </c>
      <c r="AZ177" s="4">
        <v>0.34050505857059699</v>
      </c>
      <c r="BA177" s="4">
        <v>9.5974333333333295</v>
      </c>
      <c r="BB177" s="4">
        <v>2.2061851717577401E-2</v>
      </c>
      <c r="BC177" s="4"/>
      <c r="BD177" s="4">
        <v>84.961452743531794</v>
      </c>
      <c r="BE177" s="4">
        <v>0.56773961290858599</v>
      </c>
    </row>
    <row r="178" spans="1:57" x14ac:dyDescent="0.2">
      <c r="A178" s="1"/>
      <c r="B178" s="1"/>
      <c r="C178" s="1" t="s">
        <v>41</v>
      </c>
      <c r="D178" s="1" t="s">
        <v>255</v>
      </c>
      <c r="E178" s="1" t="s">
        <v>89</v>
      </c>
      <c r="F178" s="1" t="s">
        <v>368</v>
      </c>
      <c r="G178" s="2">
        <v>45319.960204490701</v>
      </c>
      <c r="H178" s="4">
        <v>5.6022499999999997</v>
      </c>
      <c r="I178" s="4"/>
      <c r="J178" s="4"/>
      <c r="K178" s="4">
        <v>46153.052585915699</v>
      </c>
      <c r="L178" s="4">
        <v>197.236424204548</v>
      </c>
      <c r="M178" s="4">
        <v>6.1769666666666696</v>
      </c>
      <c r="N178" s="4">
        <v>8.6356318309249294E-2</v>
      </c>
      <c r="O178" s="4"/>
      <c r="P178" s="4">
        <v>841.30671764215799</v>
      </c>
      <c r="Q178" s="4">
        <v>7.9179372787839402</v>
      </c>
      <c r="R178" s="4">
        <v>6.3756333333333304</v>
      </c>
      <c r="S178" s="4">
        <v>5.1563254260166801E-2</v>
      </c>
      <c r="T178" s="4"/>
      <c r="U178" s="4">
        <v>1318.7832970817001</v>
      </c>
      <c r="V178" s="4">
        <v>6.4486671764609804</v>
      </c>
      <c r="W178" s="4">
        <v>6.7487166666666702</v>
      </c>
      <c r="X178" s="4">
        <v>0.27090163340771201</v>
      </c>
      <c r="Y178" s="4"/>
      <c r="Z178" s="4">
        <v>19318.933512976801</v>
      </c>
      <c r="AA178" s="4">
        <v>91.680817317027305</v>
      </c>
      <c r="AB178" s="4">
        <v>7.0182333333333302</v>
      </c>
      <c r="AC178" s="4">
        <v>0.172872684317253</v>
      </c>
      <c r="AD178" s="4"/>
      <c r="AE178" s="4">
        <v>15215.0104056617</v>
      </c>
      <c r="AF178" s="4">
        <v>69.4034639072148</v>
      </c>
      <c r="AG178" s="4">
        <v>7.42641666666667</v>
      </c>
      <c r="AH178" s="4">
        <v>6.9309574138006397E-2</v>
      </c>
      <c r="AI178" s="4"/>
      <c r="AJ178" s="4">
        <v>6443.0367888218498</v>
      </c>
      <c r="AK178" s="4">
        <v>42.420632144014299</v>
      </c>
      <c r="AL178" s="4" t="s">
        <v>368</v>
      </c>
      <c r="AM178" s="4" t="s">
        <v>368</v>
      </c>
      <c r="AN178" s="4" t="s">
        <v>368</v>
      </c>
      <c r="AO178" s="4" t="s">
        <v>368</v>
      </c>
      <c r="AP178" s="4" t="s">
        <v>368</v>
      </c>
      <c r="AQ178" s="4">
        <v>8.1105166666666708</v>
      </c>
      <c r="AR178" s="4">
        <v>2.21533872845254E-2</v>
      </c>
      <c r="AS178" s="4"/>
      <c r="AT178" s="4">
        <v>1388.3739645203</v>
      </c>
      <c r="AU178" s="4">
        <v>10.9782710705946</v>
      </c>
      <c r="AV178" s="4">
        <v>8.84411666666667</v>
      </c>
      <c r="AW178" s="4">
        <v>1.37552106254464E-2</v>
      </c>
      <c r="AX178" s="4"/>
      <c r="AY178" s="4">
        <v>44.109620082599399</v>
      </c>
      <c r="AZ178" s="4">
        <v>0.90088108087681695</v>
      </c>
      <c r="BA178" s="4">
        <v>9.5848499999999994</v>
      </c>
      <c r="BB178" s="4">
        <v>2.2090608638707002E-2</v>
      </c>
      <c r="BC178" s="4"/>
      <c r="BD178" s="4">
        <v>86.560967160988895</v>
      </c>
      <c r="BE178" s="4">
        <v>0.84586062646573701</v>
      </c>
    </row>
    <row r="179" spans="1:57" x14ac:dyDescent="0.2">
      <c r="A179" s="1"/>
      <c r="B179" s="1"/>
      <c r="C179" s="1" t="s">
        <v>205</v>
      </c>
      <c r="D179" s="1" t="s">
        <v>62</v>
      </c>
      <c r="E179" s="1" t="s">
        <v>89</v>
      </c>
      <c r="F179" s="1" t="s">
        <v>368</v>
      </c>
      <c r="G179" s="2">
        <v>45319.973777210602</v>
      </c>
      <c r="H179" s="4">
        <v>5.6017666666666699</v>
      </c>
      <c r="I179" s="4"/>
      <c r="J179" s="4"/>
      <c r="K179" s="4">
        <v>46332.944672205202</v>
      </c>
      <c r="L179" s="4">
        <v>1.9877134230879501</v>
      </c>
      <c r="M179" s="4">
        <v>6.1827500000000004</v>
      </c>
      <c r="N179" s="4">
        <v>2.57302018025981E-2</v>
      </c>
      <c r="O179" s="4"/>
      <c r="P179" s="4">
        <v>248.90100743408101</v>
      </c>
      <c r="Q179" s="4">
        <v>3.0325979924089501</v>
      </c>
      <c r="R179" s="4">
        <v>6.3751666666666704</v>
      </c>
      <c r="S179" s="4">
        <v>1.6696516435512201E-2</v>
      </c>
      <c r="T179" s="4"/>
      <c r="U179" s="4">
        <v>332.88024917573398</v>
      </c>
      <c r="V179" s="4">
        <v>1.9722775090762099</v>
      </c>
      <c r="W179" s="4">
        <v>6.7482499999999996</v>
      </c>
      <c r="X179" s="4">
        <v>8.2568831116584598E-2</v>
      </c>
      <c r="Y179" s="4"/>
      <c r="Z179" s="4">
        <v>5707.0753597603998</v>
      </c>
      <c r="AA179" s="4">
        <v>24.5239177637118</v>
      </c>
      <c r="AB179" s="4">
        <v>7.0177666666666703</v>
      </c>
      <c r="AC179" s="4">
        <v>5.3656768041565502E-2</v>
      </c>
      <c r="AD179" s="4"/>
      <c r="AE179" s="4">
        <v>4377.8036617465004</v>
      </c>
      <c r="AF179" s="4">
        <v>25.6019312089823</v>
      </c>
      <c r="AG179" s="4">
        <v>7.4322333333333299</v>
      </c>
      <c r="AH179" s="4">
        <v>2.6916173849286702E-2</v>
      </c>
      <c r="AI179" s="4"/>
      <c r="AJ179" s="4">
        <v>2279.20302177552</v>
      </c>
      <c r="AK179" s="4">
        <v>16.267215877978401</v>
      </c>
      <c r="AL179" s="4" t="s">
        <v>368</v>
      </c>
      <c r="AM179" s="4" t="s">
        <v>368</v>
      </c>
      <c r="AN179" s="4" t="s">
        <v>368</v>
      </c>
      <c r="AO179" s="4" t="s">
        <v>368</v>
      </c>
      <c r="AP179" s="4" t="s">
        <v>368</v>
      </c>
      <c r="AQ179" s="4">
        <v>8.1100333333333303</v>
      </c>
      <c r="AR179" s="4">
        <v>1.31626993445503E-2</v>
      </c>
      <c r="AS179" s="4"/>
      <c r="AT179" s="4">
        <v>583.275710892083</v>
      </c>
      <c r="AU179" s="4">
        <v>6.0263817214694102</v>
      </c>
      <c r="AV179" s="4" t="s">
        <v>368</v>
      </c>
      <c r="AW179" s="4" t="s">
        <v>368</v>
      </c>
      <c r="AX179" s="4" t="s">
        <v>368</v>
      </c>
      <c r="AY179" s="4" t="s">
        <v>368</v>
      </c>
      <c r="AZ179" s="4" t="s">
        <v>368</v>
      </c>
      <c r="BA179" s="4">
        <v>9.5780499999999993</v>
      </c>
      <c r="BB179" s="4">
        <v>2.09840499950435E-2</v>
      </c>
      <c r="BC179" s="4"/>
      <c r="BD179" s="4">
        <v>25.012079631551401</v>
      </c>
      <c r="BE179" s="4">
        <v>0.49992141233343101</v>
      </c>
    </row>
    <row r="180" spans="1:57" x14ac:dyDescent="0.2">
      <c r="A180" s="1"/>
      <c r="B180" s="1"/>
      <c r="C180" s="1" t="s">
        <v>156</v>
      </c>
      <c r="D180" s="1" t="s">
        <v>349</v>
      </c>
      <c r="E180" s="1" t="s">
        <v>44</v>
      </c>
      <c r="F180" s="1" t="s">
        <v>368</v>
      </c>
      <c r="G180" s="2">
        <v>45319.987332256896</v>
      </c>
      <c r="H180" s="4">
        <v>5.6084666666666703</v>
      </c>
      <c r="I180" s="4"/>
      <c r="J180" s="4"/>
      <c r="K180" s="4">
        <v>5452.2582931156403</v>
      </c>
      <c r="L180" s="4">
        <v>29.451878459944901</v>
      </c>
      <c r="M180" s="4">
        <v>6.1832166666666701</v>
      </c>
      <c r="N180" s="4">
        <v>1.0400618497677899E-2</v>
      </c>
      <c r="O180" s="4"/>
      <c r="P180" s="4">
        <v>99.108587793466199</v>
      </c>
      <c r="Q180" s="4">
        <v>0.98414397736813797</v>
      </c>
      <c r="R180" s="4" t="s">
        <v>368</v>
      </c>
      <c r="S180" s="4" t="s">
        <v>368</v>
      </c>
      <c r="T180" s="4" t="s">
        <v>368</v>
      </c>
      <c r="U180" s="4" t="s">
        <v>368</v>
      </c>
      <c r="V180" s="4" t="s">
        <v>368</v>
      </c>
      <c r="W180" s="4">
        <v>6.7549666666666699</v>
      </c>
      <c r="X180" s="4">
        <v>2.9137918789597601E-2</v>
      </c>
      <c r="Y180" s="4"/>
      <c r="Z180" s="4">
        <v>1845.32641988309</v>
      </c>
      <c r="AA180" s="4">
        <v>8.1120078908077602</v>
      </c>
      <c r="AB180" s="4">
        <v>7.0182333333333302</v>
      </c>
      <c r="AC180" s="4">
        <v>2.1878803638131002E-2</v>
      </c>
      <c r="AD180" s="4"/>
      <c r="AE180" s="4">
        <v>1489.05876174165</v>
      </c>
      <c r="AF180" s="4">
        <v>9.9024665847482503</v>
      </c>
      <c r="AG180" s="4">
        <v>7.4389833333333302</v>
      </c>
      <c r="AH180" s="4">
        <v>1.2418878969045E-2</v>
      </c>
      <c r="AI180" s="4"/>
      <c r="AJ180" s="4">
        <v>855.29445246831403</v>
      </c>
      <c r="AK180" s="4">
        <v>6.1233363600267996</v>
      </c>
      <c r="AL180" s="4" t="s">
        <v>368</v>
      </c>
      <c r="AM180" s="4" t="s">
        <v>368</v>
      </c>
      <c r="AN180" s="4" t="s">
        <v>368</v>
      </c>
      <c r="AO180" s="4" t="s">
        <v>368</v>
      </c>
      <c r="AP180" s="4" t="s">
        <v>368</v>
      </c>
      <c r="AQ180" s="4">
        <v>8.1167999999999996</v>
      </c>
      <c r="AR180" s="4">
        <v>9.3426403078097006E-3</v>
      </c>
      <c r="AS180" s="4"/>
      <c r="AT180" s="4">
        <v>241.19700904303701</v>
      </c>
      <c r="AU180" s="4">
        <v>1.3585756649526799</v>
      </c>
      <c r="AV180" s="4">
        <v>8.9565000000000001</v>
      </c>
      <c r="AW180" s="4">
        <v>1.3318655391779601E-2</v>
      </c>
      <c r="AX180" s="4"/>
      <c r="AY180" s="4">
        <v>11.187413647969199</v>
      </c>
      <c r="AZ180" s="4">
        <v>0.41489245459066598</v>
      </c>
      <c r="BA180" s="4">
        <v>9.4648500000000002</v>
      </c>
      <c r="BB180" s="4">
        <v>2.15586166122088E-2</v>
      </c>
      <c r="BC180" s="4"/>
      <c r="BD180" s="4">
        <v>56.970563079834101</v>
      </c>
      <c r="BE180" s="4">
        <v>0.314712340491766</v>
      </c>
    </row>
    <row r="181" spans="1:57" x14ac:dyDescent="0.2">
      <c r="A181" s="1"/>
      <c r="B181" s="1"/>
      <c r="C181" s="1" t="s">
        <v>144</v>
      </c>
      <c r="D181" s="1" t="s">
        <v>331</v>
      </c>
      <c r="E181" s="1" t="s">
        <v>89</v>
      </c>
      <c r="F181" s="1" t="s">
        <v>368</v>
      </c>
      <c r="G181" s="2">
        <v>45320.000885416703</v>
      </c>
      <c r="H181" s="4">
        <v>5.6017666666666699</v>
      </c>
      <c r="I181" s="4"/>
      <c r="J181" s="4"/>
      <c r="K181" s="4">
        <v>35125.361896868002</v>
      </c>
      <c r="L181" s="4">
        <v>1.3502728774516299</v>
      </c>
      <c r="M181" s="4">
        <v>6.17648333333333</v>
      </c>
      <c r="N181" s="4">
        <v>0.85508992987697097</v>
      </c>
      <c r="O181" s="4"/>
      <c r="P181" s="4">
        <v>8352.9569331336006</v>
      </c>
      <c r="Q181" s="4">
        <v>46.759452691303302</v>
      </c>
      <c r="R181" s="4">
        <v>6.3751666666666704</v>
      </c>
      <c r="S181" s="4">
        <v>0.143027055876399</v>
      </c>
      <c r="T181" s="4"/>
      <c r="U181" s="4">
        <v>3905.0430510052802</v>
      </c>
      <c r="V181" s="4">
        <v>16.2162769694338</v>
      </c>
      <c r="W181" s="4">
        <v>6.7482499999999996</v>
      </c>
      <c r="X181" s="4">
        <v>1.1781300097833201</v>
      </c>
      <c r="Y181" s="4"/>
      <c r="Z181" s="4">
        <v>84889.369579170801</v>
      </c>
      <c r="AA181" s="4">
        <v>357.96125142465399</v>
      </c>
      <c r="AB181" s="4">
        <v>7.0177666666666703</v>
      </c>
      <c r="AC181" s="4">
        <v>0.46261500579692</v>
      </c>
      <c r="AD181" s="4"/>
      <c r="AE181" s="4">
        <v>41553.7539093046</v>
      </c>
      <c r="AF181" s="4">
        <v>238.67116200338199</v>
      </c>
      <c r="AG181" s="4">
        <v>7.4322333333333299</v>
      </c>
      <c r="AH181" s="4">
        <v>0.41807953630508099</v>
      </c>
      <c r="AI181" s="4"/>
      <c r="AJ181" s="4">
        <v>40698.843954852702</v>
      </c>
      <c r="AK181" s="4">
        <v>157.49405087778001</v>
      </c>
      <c r="AL181" s="4" t="s">
        <v>368</v>
      </c>
      <c r="AM181" s="4" t="s">
        <v>368</v>
      </c>
      <c r="AN181" s="4" t="s">
        <v>368</v>
      </c>
      <c r="AO181" s="4" t="s">
        <v>368</v>
      </c>
      <c r="AP181" s="4" t="s">
        <v>368</v>
      </c>
      <c r="AQ181" s="4">
        <v>8.1100333333333303</v>
      </c>
      <c r="AR181" s="4">
        <v>4.8031742442121703E-2</v>
      </c>
      <c r="AS181" s="4"/>
      <c r="AT181" s="4">
        <v>3705.7292862988402</v>
      </c>
      <c r="AU181" s="4">
        <v>21.5565946520138</v>
      </c>
      <c r="AV181" s="4">
        <v>8.6868999999999996</v>
      </c>
      <c r="AW181" s="4">
        <v>1.3367436941177001E-2</v>
      </c>
      <c r="AX181" s="4"/>
      <c r="AY181" s="4">
        <v>14.866206422881</v>
      </c>
      <c r="AZ181" s="4">
        <v>0.46392527591751098</v>
      </c>
      <c r="BA181" s="4">
        <v>9.5906833333333292</v>
      </c>
      <c r="BB181" s="4">
        <v>2.2364554615330899E-2</v>
      </c>
      <c r="BC181" s="4"/>
      <c r="BD181" s="4">
        <v>101.79836122131699</v>
      </c>
      <c r="BE181" s="4">
        <v>1.14654870269061</v>
      </c>
    </row>
    <row r="182" spans="1:57" x14ac:dyDescent="0.2">
      <c r="A182" s="1"/>
      <c r="B182" s="1"/>
      <c r="C182" s="1" t="s">
        <v>404</v>
      </c>
      <c r="D182" s="1" t="s">
        <v>76</v>
      </c>
      <c r="E182" s="1" t="s">
        <v>89</v>
      </c>
      <c r="F182" s="1" t="s">
        <v>368</v>
      </c>
      <c r="G182" s="2">
        <v>45320.014456516197</v>
      </c>
      <c r="H182" s="4">
        <v>5.6022499999999997</v>
      </c>
      <c r="I182" s="4"/>
      <c r="J182" s="4"/>
      <c r="K182" s="4">
        <v>34098.873266279399</v>
      </c>
      <c r="L182" s="4">
        <v>256.23848424209001</v>
      </c>
      <c r="M182" s="4">
        <v>6.1769666666666696</v>
      </c>
      <c r="N182" s="4">
        <v>0.87549557805126899</v>
      </c>
      <c r="O182" s="4"/>
      <c r="P182" s="4">
        <v>8552.3499207683108</v>
      </c>
      <c r="Q182" s="4">
        <v>52.167870890902996</v>
      </c>
      <c r="R182" s="4">
        <v>6.3756333333333304</v>
      </c>
      <c r="S182" s="4">
        <v>0.152546854473669</v>
      </c>
      <c r="T182" s="4"/>
      <c r="U182" s="4">
        <v>4174.2279257044902</v>
      </c>
      <c r="V182" s="4">
        <v>15.830438379817799</v>
      </c>
      <c r="W182" s="4">
        <v>6.7487166666666702</v>
      </c>
      <c r="X182" s="4">
        <v>1.2654767842900101</v>
      </c>
      <c r="Y182" s="4"/>
      <c r="Z182" s="4">
        <v>91202.406343144394</v>
      </c>
      <c r="AA182" s="4">
        <v>281.63256903735697</v>
      </c>
      <c r="AB182" s="4">
        <v>7.0182333333333302</v>
      </c>
      <c r="AC182" s="4">
        <v>0.47835106430861202</v>
      </c>
      <c r="AD182" s="4"/>
      <c r="AE182" s="4">
        <v>42984.224980224302</v>
      </c>
      <c r="AF182" s="4">
        <v>119.627141980362</v>
      </c>
      <c r="AG182" s="4">
        <v>7.42641666666667</v>
      </c>
      <c r="AH182" s="4">
        <v>0.443915664217504</v>
      </c>
      <c r="AI182" s="4"/>
      <c r="AJ182" s="4">
        <v>43236.440398610903</v>
      </c>
      <c r="AK182" s="4">
        <v>249.734280953168</v>
      </c>
      <c r="AL182" s="4" t="s">
        <v>368</v>
      </c>
      <c r="AM182" s="4" t="s">
        <v>368</v>
      </c>
      <c r="AN182" s="4" t="s">
        <v>368</v>
      </c>
      <c r="AO182" s="4" t="s">
        <v>368</v>
      </c>
      <c r="AP182" s="4" t="s">
        <v>368</v>
      </c>
      <c r="AQ182" s="4">
        <v>8.1105166666666708</v>
      </c>
      <c r="AR182" s="4">
        <v>5.2310643727253699E-2</v>
      </c>
      <c r="AS182" s="4"/>
      <c r="AT182" s="4">
        <v>4088.8964004403701</v>
      </c>
      <c r="AU182" s="4">
        <v>16.249750319023001</v>
      </c>
      <c r="AV182" s="4">
        <v>8.8378666666666703</v>
      </c>
      <c r="AW182" s="4">
        <v>1.37001157664558E-2</v>
      </c>
      <c r="AX182" s="4"/>
      <c r="AY182" s="4">
        <v>39.954717835884999</v>
      </c>
      <c r="AZ182" s="4">
        <v>0.71812040261579801</v>
      </c>
      <c r="BA182" s="4">
        <v>9.5848333333333304</v>
      </c>
      <c r="BB182" s="4">
        <v>2.35938399542952E-2</v>
      </c>
      <c r="BC182" s="4"/>
      <c r="BD182" s="4">
        <v>170.17353998184299</v>
      </c>
      <c r="BE182" s="4">
        <v>0.73157847319705105</v>
      </c>
    </row>
    <row r="183" spans="1:57" x14ac:dyDescent="0.2">
      <c r="A183" s="1"/>
      <c r="B183" s="1"/>
      <c r="C183" s="1" t="s">
        <v>150</v>
      </c>
      <c r="D183" s="1" t="s">
        <v>143</v>
      </c>
      <c r="E183" s="1" t="s">
        <v>89</v>
      </c>
      <c r="F183" s="1" t="s">
        <v>368</v>
      </c>
      <c r="G183" s="2">
        <v>45320.028029803201</v>
      </c>
      <c r="H183" s="4">
        <v>5.6017666666666699</v>
      </c>
      <c r="I183" s="4"/>
      <c r="J183" s="4"/>
      <c r="K183" s="4">
        <v>40557.569093879902</v>
      </c>
      <c r="L183" s="4">
        <v>237.55752868473101</v>
      </c>
      <c r="M183" s="4">
        <v>6.17648333333333</v>
      </c>
      <c r="N183" s="4">
        <v>1.19763335818872</v>
      </c>
      <c r="O183" s="4"/>
      <c r="P183" s="4">
        <v>11700.106554763501</v>
      </c>
      <c r="Q183" s="4">
        <v>72.388507716931002</v>
      </c>
      <c r="R183" s="4">
        <v>6.3751666666666704</v>
      </c>
      <c r="S183" s="4">
        <v>0.204224302652878</v>
      </c>
      <c r="T183" s="4"/>
      <c r="U183" s="4">
        <v>5635.4760047220298</v>
      </c>
      <c r="V183" s="4">
        <v>36.280840381911901</v>
      </c>
      <c r="W183" s="4">
        <v>6.7482499999999996</v>
      </c>
      <c r="X183" s="4">
        <v>1.6480063683267201</v>
      </c>
      <c r="Y183" s="4"/>
      <c r="Z183" s="4">
        <v>118849.94502983399</v>
      </c>
      <c r="AA183" s="4">
        <v>447.16212552344598</v>
      </c>
      <c r="AB183" s="4">
        <v>7.0177666666666703</v>
      </c>
      <c r="AC183" s="4">
        <v>0.63070695831053303</v>
      </c>
      <c r="AD183" s="4"/>
      <c r="AE183" s="4">
        <v>56833.989118551603</v>
      </c>
      <c r="AF183" s="4">
        <v>149.94630369055</v>
      </c>
      <c r="AG183" s="4">
        <v>7.4259500000000003</v>
      </c>
      <c r="AH183" s="4">
        <v>0.58706791499133804</v>
      </c>
      <c r="AI183" s="4"/>
      <c r="AJ183" s="4">
        <v>57296.699107308603</v>
      </c>
      <c r="AK183" s="4">
        <v>242.22576387290599</v>
      </c>
      <c r="AL183" s="4" t="s">
        <v>368</v>
      </c>
      <c r="AM183" s="4" t="s">
        <v>368</v>
      </c>
      <c r="AN183" s="4" t="s">
        <v>368</v>
      </c>
      <c r="AO183" s="4" t="s">
        <v>368</v>
      </c>
      <c r="AP183" s="4" t="s">
        <v>368</v>
      </c>
      <c r="AQ183" s="4">
        <v>8.1100333333333303</v>
      </c>
      <c r="AR183" s="4">
        <v>6.59397520076897E-2</v>
      </c>
      <c r="AS183" s="4"/>
      <c r="AT183" s="4">
        <v>5309.3559857743203</v>
      </c>
      <c r="AU183" s="4">
        <v>18.959711175767399</v>
      </c>
      <c r="AV183" s="4" t="s">
        <v>368</v>
      </c>
      <c r="AW183" s="4" t="s">
        <v>368</v>
      </c>
      <c r="AX183" s="4" t="s">
        <v>368</v>
      </c>
      <c r="AY183" s="4" t="s">
        <v>368</v>
      </c>
      <c r="AZ183" s="4" t="s">
        <v>368</v>
      </c>
      <c r="BA183" s="4">
        <v>9.6036999999999999</v>
      </c>
      <c r="BB183" s="4">
        <v>2.19385209133597E-2</v>
      </c>
      <c r="BC183" s="4"/>
      <c r="BD183" s="4">
        <v>78.101559830328299</v>
      </c>
      <c r="BE183" s="4">
        <v>0.71234618308126896</v>
      </c>
    </row>
    <row r="184" spans="1:57" x14ac:dyDescent="0.2">
      <c r="A184" s="1"/>
      <c r="B184" s="1"/>
      <c r="C184" s="1" t="s">
        <v>108</v>
      </c>
      <c r="D184" s="1" t="s">
        <v>50</v>
      </c>
      <c r="E184" s="1" t="s">
        <v>89</v>
      </c>
      <c r="F184" s="1" t="s">
        <v>368</v>
      </c>
      <c r="G184" s="2">
        <v>45320.041592569403</v>
      </c>
      <c r="H184" s="4">
        <v>5.6022499999999997</v>
      </c>
      <c r="I184" s="4"/>
      <c r="J184" s="4"/>
      <c r="K184" s="4">
        <v>42357.2625166488</v>
      </c>
      <c r="L184" s="4">
        <v>1.8622379502197599</v>
      </c>
      <c r="M184" s="4">
        <v>6.1769666666666696</v>
      </c>
      <c r="N184" s="4">
        <v>1.1964566187122401</v>
      </c>
      <c r="O184" s="4"/>
      <c r="P184" s="4">
        <v>11688.608091304801</v>
      </c>
      <c r="Q184" s="4">
        <v>49.393774956022803</v>
      </c>
      <c r="R184" s="4">
        <v>6.3756333333333304</v>
      </c>
      <c r="S184" s="4">
        <v>0.22460374285458601</v>
      </c>
      <c r="T184" s="4"/>
      <c r="U184" s="4">
        <v>6211.7315841950904</v>
      </c>
      <c r="V184" s="4">
        <v>29.540655386428199</v>
      </c>
      <c r="W184" s="4">
        <v>6.7487166666666702</v>
      </c>
      <c r="X184" s="4">
        <v>1.6750984087985501</v>
      </c>
      <c r="Y184" s="4"/>
      <c r="Z184" s="4">
        <v>120808.037340348</v>
      </c>
      <c r="AA184" s="4">
        <v>304.72641671546199</v>
      </c>
      <c r="AB184" s="4">
        <v>7.0119666666666696</v>
      </c>
      <c r="AC184" s="4">
        <v>0.64511260638893297</v>
      </c>
      <c r="AD184" s="4"/>
      <c r="AE184" s="4">
        <v>58143.520524951098</v>
      </c>
      <c r="AF184" s="4">
        <v>209.22299882182699</v>
      </c>
      <c r="AG184" s="4">
        <v>7.42641666666667</v>
      </c>
      <c r="AH184" s="4">
        <v>0.62920188849879499</v>
      </c>
      <c r="AI184" s="4"/>
      <c r="AJ184" s="4">
        <v>61435.052257453601</v>
      </c>
      <c r="AK184" s="4">
        <v>188.18580591477601</v>
      </c>
      <c r="AL184" s="4" t="s">
        <v>368</v>
      </c>
      <c r="AM184" s="4" t="s">
        <v>368</v>
      </c>
      <c r="AN184" s="4" t="s">
        <v>368</v>
      </c>
      <c r="AO184" s="4" t="s">
        <v>368</v>
      </c>
      <c r="AP184" s="4" t="s">
        <v>368</v>
      </c>
      <c r="AQ184" s="4">
        <v>8.1105166666666708</v>
      </c>
      <c r="AR184" s="4">
        <v>7.1990317966236297E-2</v>
      </c>
      <c r="AS184" s="4"/>
      <c r="AT184" s="4">
        <v>5851.1721537039202</v>
      </c>
      <c r="AU184" s="4">
        <v>29.9880483398344</v>
      </c>
      <c r="AV184" s="4">
        <v>8.8191500000000005</v>
      </c>
      <c r="AW184" s="4">
        <v>1.42847735500639E-2</v>
      </c>
      <c r="AX184" s="4"/>
      <c r="AY184" s="4">
        <v>84.045872313375099</v>
      </c>
      <c r="AZ184" s="4">
        <v>0.67097144376759599</v>
      </c>
      <c r="BA184" s="4">
        <v>9.5911666666666697</v>
      </c>
      <c r="BB184" s="4">
        <v>2.2905954903682999E-2</v>
      </c>
      <c r="BC184" s="4"/>
      <c r="BD184" s="4">
        <v>131.91207064557901</v>
      </c>
      <c r="BE184" s="4">
        <v>0.72867846273453396</v>
      </c>
    </row>
    <row r="185" spans="1:57" x14ac:dyDescent="0.2">
      <c r="A185" s="1"/>
      <c r="B185" s="1"/>
      <c r="C185" s="1" t="s">
        <v>283</v>
      </c>
      <c r="D185" s="1" t="s">
        <v>181</v>
      </c>
      <c r="E185" s="1" t="s">
        <v>89</v>
      </c>
      <c r="F185" s="1" t="s">
        <v>368</v>
      </c>
      <c r="G185" s="2">
        <v>45320.055153888898</v>
      </c>
      <c r="H185" s="4">
        <v>5.6017666666666699</v>
      </c>
      <c r="I185" s="4"/>
      <c r="J185" s="4"/>
      <c r="K185" s="4">
        <v>37677.303851778197</v>
      </c>
      <c r="L185" s="4">
        <v>236.27575993720001</v>
      </c>
      <c r="M185" s="4">
        <v>6.1702333333333304</v>
      </c>
      <c r="N185" s="4">
        <v>1.04177270131561</v>
      </c>
      <c r="O185" s="4"/>
      <c r="P185" s="4">
        <v>10177.1202833556</v>
      </c>
      <c r="Q185" s="4">
        <v>59.4031414178273</v>
      </c>
      <c r="R185" s="4">
        <v>6.3751666666666704</v>
      </c>
      <c r="S185" s="4">
        <v>0.186908858383218</v>
      </c>
      <c r="T185" s="4"/>
      <c r="U185" s="4">
        <v>5145.8589557409796</v>
      </c>
      <c r="V185" s="4">
        <v>35.892744337322597</v>
      </c>
      <c r="W185" s="4">
        <v>6.7482499999999996</v>
      </c>
      <c r="X185" s="4">
        <v>1.5107770987379201</v>
      </c>
      <c r="Y185" s="4"/>
      <c r="Z185" s="4">
        <v>108931.623158189</v>
      </c>
      <c r="AA185" s="4">
        <v>258.49174133235999</v>
      </c>
      <c r="AB185" s="4">
        <v>7.0177666666666703</v>
      </c>
      <c r="AC185" s="4">
        <v>0.57302394810844204</v>
      </c>
      <c r="AD185" s="4"/>
      <c r="AE185" s="4">
        <v>51590.371263651898</v>
      </c>
      <c r="AF185" s="4">
        <v>182.49970528641899</v>
      </c>
      <c r="AG185" s="4">
        <v>7.4259500000000003</v>
      </c>
      <c r="AH185" s="4">
        <v>0.57284764292711698</v>
      </c>
      <c r="AI185" s="4"/>
      <c r="AJ185" s="4">
        <v>55899.999418339699</v>
      </c>
      <c r="AK185" s="4">
        <v>207.417784996688</v>
      </c>
      <c r="AL185" s="4" t="s">
        <v>368</v>
      </c>
      <c r="AM185" s="4" t="s">
        <v>368</v>
      </c>
      <c r="AN185" s="4" t="s">
        <v>368</v>
      </c>
      <c r="AO185" s="4" t="s">
        <v>368</v>
      </c>
      <c r="AP185" s="4" t="s">
        <v>368</v>
      </c>
      <c r="AQ185" s="4">
        <v>8.1100333333333303</v>
      </c>
      <c r="AR185" s="4">
        <v>6.2704010798294296E-2</v>
      </c>
      <c r="AS185" s="4"/>
      <c r="AT185" s="4">
        <v>5019.6017851759198</v>
      </c>
      <c r="AU185" s="4">
        <v>32.157433529098398</v>
      </c>
      <c r="AV185" s="4">
        <v>8.8436500000000002</v>
      </c>
      <c r="AW185" s="4">
        <v>1.37417064160467E-2</v>
      </c>
      <c r="AX185" s="4"/>
      <c r="AY185" s="4">
        <v>43.091218892308497</v>
      </c>
      <c r="AZ185" s="4">
        <v>0.44355406202701803</v>
      </c>
      <c r="BA185" s="4">
        <v>9.5906833333333292</v>
      </c>
      <c r="BB185" s="4">
        <v>2.12145953103909E-2</v>
      </c>
      <c r="BC185" s="4"/>
      <c r="BD185" s="4">
        <v>37.835446712918802</v>
      </c>
      <c r="BE185" s="4">
        <v>0.67367347403857203</v>
      </c>
    </row>
    <row r="186" spans="1:57" x14ac:dyDescent="0.2">
      <c r="A186" s="1"/>
      <c r="B186" s="1"/>
      <c r="C186" s="1" t="s">
        <v>236</v>
      </c>
      <c r="D186" s="1" t="s">
        <v>21</v>
      </c>
      <c r="E186" s="1" t="s">
        <v>89</v>
      </c>
      <c r="F186" s="1" t="s">
        <v>368</v>
      </c>
      <c r="G186" s="2">
        <v>45320.068730694402</v>
      </c>
      <c r="H186" s="4">
        <v>5.6022499999999997</v>
      </c>
      <c r="I186" s="4"/>
      <c r="J186" s="4"/>
      <c r="K186" s="4">
        <v>40563.656436667698</v>
      </c>
      <c r="L186" s="4">
        <v>1.6966555189444601</v>
      </c>
      <c r="M186" s="4">
        <v>6.1769666666666696</v>
      </c>
      <c r="N186" s="4">
        <v>1.1421758661953301</v>
      </c>
      <c r="O186" s="4"/>
      <c r="P186" s="4">
        <v>11158.205855465099</v>
      </c>
      <c r="Q186" s="4">
        <v>65.100643904003903</v>
      </c>
      <c r="R186" s="4">
        <v>6.3756333333333304</v>
      </c>
      <c r="S186" s="4">
        <v>0.205939508035795</v>
      </c>
      <c r="T186" s="4"/>
      <c r="U186" s="4">
        <v>5683.9757015765799</v>
      </c>
      <c r="V186" s="4">
        <v>33.615611401520603</v>
      </c>
      <c r="W186" s="4">
        <v>6.7487166666666702</v>
      </c>
      <c r="X186" s="4">
        <v>1.6079305359110201</v>
      </c>
      <c r="Y186" s="4"/>
      <c r="Z186" s="4">
        <v>115953.441926931</v>
      </c>
      <c r="AA186" s="4">
        <v>323.78722034173501</v>
      </c>
      <c r="AB186" s="4">
        <v>7.0182333333333302</v>
      </c>
      <c r="AC186" s="4">
        <v>0.62176724094515801</v>
      </c>
      <c r="AD186" s="4"/>
      <c r="AE186" s="4">
        <v>56021.332819398602</v>
      </c>
      <c r="AF186" s="4">
        <v>192.280498739921</v>
      </c>
      <c r="AG186" s="4">
        <v>7.42641666666667</v>
      </c>
      <c r="AH186" s="4">
        <v>0.62191522835276303</v>
      </c>
      <c r="AI186" s="4"/>
      <c r="AJ186" s="4">
        <v>60719.364406080502</v>
      </c>
      <c r="AK186" s="4">
        <v>300.99281049973598</v>
      </c>
      <c r="AL186" s="4" t="s">
        <v>368</v>
      </c>
      <c r="AM186" s="4" t="s">
        <v>368</v>
      </c>
      <c r="AN186" s="4" t="s">
        <v>368</v>
      </c>
      <c r="AO186" s="4" t="s">
        <v>368</v>
      </c>
      <c r="AP186" s="4" t="s">
        <v>368</v>
      </c>
      <c r="AQ186" s="4">
        <v>8.1105166666666708</v>
      </c>
      <c r="AR186" s="4">
        <v>7.0052886144321702E-2</v>
      </c>
      <c r="AS186" s="4"/>
      <c r="AT186" s="4">
        <v>5677.6789809054499</v>
      </c>
      <c r="AU186" s="4">
        <v>28.284252684561501</v>
      </c>
      <c r="AV186" s="4">
        <v>8.8253833333333294</v>
      </c>
      <c r="AW186" s="4">
        <v>1.3534666170136199E-2</v>
      </c>
      <c r="AX186" s="4"/>
      <c r="AY186" s="4">
        <v>27.477566390904201</v>
      </c>
      <c r="AZ186" s="4">
        <v>0.57532164794594998</v>
      </c>
      <c r="BA186" s="4">
        <v>9.5848499999999994</v>
      </c>
      <c r="BB186" s="4">
        <v>2.1626594492664401E-2</v>
      </c>
      <c r="BC186" s="4"/>
      <c r="BD186" s="4">
        <v>60.751621537612301</v>
      </c>
      <c r="BE186" s="4">
        <v>0.73115667378147997</v>
      </c>
    </row>
    <row r="187" spans="1:57" x14ac:dyDescent="0.2">
      <c r="A187" s="1"/>
      <c r="B187" s="1"/>
      <c r="C187" s="1" t="s">
        <v>156</v>
      </c>
      <c r="D187" s="1" t="s">
        <v>286</v>
      </c>
      <c r="E187" s="1" t="s">
        <v>44</v>
      </c>
      <c r="F187" s="1" t="s">
        <v>368</v>
      </c>
      <c r="G187" s="2">
        <v>45320.0822936111</v>
      </c>
      <c r="H187" s="4">
        <v>5.6079833333333298</v>
      </c>
      <c r="I187" s="4"/>
      <c r="J187" s="4"/>
      <c r="K187" s="4">
        <v>4038.0664510800898</v>
      </c>
      <c r="L187" s="4">
        <v>29.564620040260198</v>
      </c>
      <c r="M187" s="4">
        <v>6.17648333333333</v>
      </c>
      <c r="N187" s="4">
        <v>0.118512636630225</v>
      </c>
      <c r="O187" s="4"/>
      <c r="P187" s="4">
        <v>1155.5209159163401</v>
      </c>
      <c r="Q187" s="4">
        <v>4.91631518208212</v>
      </c>
      <c r="R187" s="4">
        <v>6.3751666666666704</v>
      </c>
      <c r="S187" s="4">
        <v>2.2923519477909798E-2</v>
      </c>
      <c r="T187" s="4"/>
      <c r="U187" s="4">
        <v>508.95698195451598</v>
      </c>
      <c r="V187" s="4">
        <v>2.3904080271768202</v>
      </c>
      <c r="W187" s="4">
        <v>6.7545000000000002</v>
      </c>
      <c r="X187" s="4">
        <v>0.21746263120794601</v>
      </c>
      <c r="Y187" s="4"/>
      <c r="Z187" s="4">
        <v>15456.599873039801</v>
      </c>
      <c r="AA187" s="4">
        <v>58.991439018919898</v>
      </c>
      <c r="AB187" s="4">
        <v>7.0177666666666703</v>
      </c>
      <c r="AC187" s="4">
        <v>8.5301798919581603E-2</v>
      </c>
      <c r="AD187" s="4"/>
      <c r="AE187" s="4">
        <v>7254.4643691103001</v>
      </c>
      <c r="AF187" s="4">
        <v>16.6394170501156</v>
      </c>
      <c r="AG187" s="4">
        <v>7.4322333333333299</v>
      </c>
      <c r="AH187" s="4">
        <v>0.109825612309805</v>
      </c>
      <c r="AI187" s="4"/>
      <c r="AJ187" s="4">
        <v>10422.4780862344</v>
      </c>
      <c r="AK187" s="4">
        <v>40.526010305993999</v>
      </c>
      <c r="AL187" s="4" t="s">
        <v>368</v>
      </c>
      <c r="AM187" s="4" t="s">
        <v>368</v>
      </c>
      <c r="AN187" s="4" t="s">
        <v>368</v>
      </c>
      <c r="AO187" s="4" t="s">
        <v>368</v>
      </c>
      <c r="AP187" s="4" t="s">
        <v>368</v>
      </c>
      <c r="AQ187" s="4">
        <v>8.1163166666666697</v>
      </c>
      <c r="AR187" s="4">
        <v>1.94976789384218E-2</v>
      </c>
      <c r="AS187" s="4"/>
      <c r="AT187" s="4">
        <v>1150.5605551495601</v>
      </c>
      <c r="AU187" s="4">
        <v>5.4996306745094499</v>
      </c>
      <c r="AV187" s="4">
        <v>8.8186666666666707</v>
      </c>
      <c r="AW187" s="4">
        <v>1.39736064926217E-2</v>
      </c>
      <c r="AX187" s="4"/>
      <c r="AY187" s="4">
        <v>60.579640985163898</v>
      </c>
      <c r="AZ187" s="4">
        <v>0.57931200947344097</v>
      </c>
      <c r="BA187" s="4">
        <v>9.7415000000000003</v>
      </c>
      <c r="BB187" s="4">
        <v>2.0779629082101399E-2</v>
      </c>
      <c r="BC187" s="4"/>
      <c r="BD187" s="4">
        <v>13.6418012903335</v>
      </c>
      <c r="BE187" s="4">
        <v>0.40354568495719201</v>
      </c>
    </row>
    <row r="188" spans="1:57" x14ac:dyDescent="0.2">
      <c r="A188" s="1"/>
      <c r="B188" s="1"/>
      <c r="C188" s="1" t="s">
        <v>66</v>
      </c>
      <c r="D188" s="1" t="s">
        <v>187</v>
      </c>
      <c r="E188" s="1" t="s">
        <v>89</v>
      </c>
      <c r="F188" s="1" t="s">
        <v>368</v>
      </c>
      <c r="G188" s="2">
        <v>45320.095863333299</v>
      </c>
      <c r="H188" s="4">
        <v>5.6084666666666703</v>
      </c>
      <c r="I188" s="4"/>
      <c r="J188" s="4"/>
      <c r="K188" s="4">
        <v>34380.340007192499</v>
      </c>
      <c r="L188" s="4">
        <v>1.3690409157596799</v>
      </c>
      <c r="M188" s="4">
        <v>6.1769666666666696</v>
      </c>
      <c r="N188" s="4">
        <v>1.01073493152226</v>
      </c>
      <c r="O188" s="4"/>
      <c r="P188" s="4">
        <v>9873.8359379746598</v>
      </c>
      <c r="Q188" s="4">
        <v>65.212843658808893</v>
      </c>
      <c r="R188" s="4">
        <v>6.3756333333333304</v>
      </c>
      <c r="S188" s="4">
        <v>0.18942860885803101</v>
      </c>
      <c r="T188" s="4"/>
      <c r="U188" s="4">
        <v>5217.1082273411503</v>
      </c>
      <c r="V188" s="4">
        <v>31.027047338913601</v>
      </c>
      <c r="W188" s="4">
        <v>6.7487166666666702</v>
      </c>
      <c r="X188" s="4">
        <v>1.62702757336902</v>
      </c>
      <c r="Y188" s="4"/>
      <c r="Z188" s="4">
        <v>117333.69094283599</v>
      </c>
      <c r="AA188" s="4">
        <v>295.67869352800602</v>
      </c>
      <c r="AB188" s="4">
        <v>7.0182333333333302</v>
      </c>
      <c r="AC188" s="4">
        <v>0.58375786393692597</v>
      </c>
      <c r="AD188" s="4"/>
      <c r="AE188" s="4">
        <v>52566.127426411702</v>
      </c>
      <c r="AF188" s="4">
        <v>145.586627193276</v>
      </c>
      <c r="AG188" s="4">
        <v>7.42641666666667</v>
      </c>
      <c r="AH188" s="4">
        <v>0.66098078476854505</v>
      </c>
      <c r="AI188" s="4"/>
      <c r="AJ188" s="4">
        <v>64556.3409596165</v>
      </c>
      <c r="AK188" s="4">
        <v>287.75162727610001</v>
      </c>
      <c r="AL188" s="4" t="s">
        <v>368</v>
      </c>
      <c r="AM188" s="4" t="s">
        <v>368</v>
      </c>
      <c r="AN188" s="4" t="s">
        <v>368</v>
      </c>
      <c r="AO188" s="4" t="s">
        <v>368</v>
      </c>
      <c r="AP188" s="4" t="s">
        <v>368</v>
      </c>
      <c r="AQ188" s="4">
        <v>8.1105166666666708</v>
      </c>
      <c r="AR188" s="4">
        <v>8.1219162808311096E-2</v>
      </c>
      <c r="AS188" s="4"/>
      <c r="AT188" s="4">
        <v>6677.5968850444096</v>
      </c>
      <c r="AU188" s="4">
        <v>34.044285237590799</v>
      </c>
      <c r="AV188" s="4">
        <v>8.8690833333333305</v>
      </c>
      <c r="AW188" s="4">
        <v>1.36773698905833E-2</v>
      </c>
      <c r="AX188" s="4"/>
      <c r="AY188" s="4">
        <v>38.239369208128203</v>
      </c>
      <c r="AZ188" s="4">
        <v>0.67071762656747402</v>
      </c>
      <c r="BA188" s="4">
        <v>9.5848499999999994</v>
      </c>
      <c r="BB188" s="4">
        <v>2.2680455260180199E-2</v>
      </c>
      <c r="BC188" s="4"/>
      <c r="BD188" s="4">
        <v>119.36935338847</v>
      </c>
      <c r="BE188" s="4">
        <v>0.760389705795258</v>
      </c>
    </row>
    <row r="189" spans="1:57" x14ac:dyDescent="0.2">
      <c r="A189" s="1"/>
      <c r="B189" s="1"/>
      <c r="C189" s="1" t="s">
        <v>302</v>
      </c>
      <c r="D189" s="1" t="s">
        <v>163</v>
      </c>
      <c r="E189" s="1" t="s">
        <v>89</v>
      </c>
      <c r="F189" s="1" t="s">
        <v>368</v>
      </c>
      <c r="G189" s="2">
        <v>45320.109441956003</v>
      </c>
      <c r="H189" s="4">
        <v>5.6017666666666699</v>
      </c>
      <c r="I189" s="4"/>
      <c r="J189" s="4"/>
      <c r="K189" s="4">
        <v>33659.493603338196</v>
      </c>
      <c r="L189" s="4">
        <v>253.175786098109</v>
      </c>
      <c r="M189" s="4">
        <v>6.17648333333333</v>
      </c>
      <c r="N189" s="4">
        <v>1.01121057577536</v>
      </c>
      <c r="O189" s="4"/>
      <c r="P189" s="4">
        <v>9878.4836770647107</v>
      </c>
      <c r="Q189" s="4">
        <v>46.641187167554897</v>
      </c>
      <c r="R189" s="4">
        <v>6.3751666666666704</v>
      </c>
      <c r="S189" s="4">
        <v>0.21386245095746001</v>
      </c>
      <c r="T189" s="4"/>
      <c r="U189" s="4">
        <v>5908.0073736572103</v>
      </c>
      <c r="V189" s="4">
        <v>27.794109460146601</v>
      </c>
      <c r="W189" s="4">
        <v>6.7482499999999996</v>
      </c>
      <c r="X189" s="4">
        <v>1.6606345038828101</v>
      </c>
      <c r="Y189" s="4"/>
      <c r="Z189" s="4">
        <v>119762.65055875901</v>
      </c>
      <c r="AA189" s="4">
        <v>391.45575646476101</v>
      </c>
      <c r="AB189" s="4">
        <v>7.0177666666666703</v>
      </c>
      <c r="AC189" s="4">
        <v>0.59609744161643996</v>
      </c>
      <c r="AD189" s="4"/>
      <c r="AE189" s="4">
        <v>53687.844715706</v>
      </c>
      <c r="AF189" s="4">
        <v>133.93656381560001</v>
      </c>
      <c r="AG189" s="4">
        <v>7.4259500000000003</v>
      </c>
      <c r="AH189" s="4">
        <v>0.68505644686632405</v>
      </c>
      <c r="AI189" s="4"/>
      <c r="AJ189" s="4">
        <v>66921.026361683806</v>
      </c>
      <c r="AK189" s="4">
        <v>256.38657824816698</v>
      </c>
      <c r="AL189" s="4" t="s">
        <v>368</v>
      </c>
      <c r="AM189" s="4" t="s">
        <v>368</v>
      </c>
      <c r="AN189" s="4" t="s">
        <v>368</v>
      </c>
      <c r="AO189" s="4" t="s">
        <v>368</v>
      </c>
      <c r="AP189" s="4" t="s">
        <v>368</v>
      </c>
      <c r="AQ189" s="4">
        <v>8.1100333333333303</v>
      </c>
      <c r="AR189" s="4">
        <v>8.17524912765034E-2</v>
      </c>
      <c r="AS189" s="4"/>
      <c r="AT189" s="4">
        <v>6725.35539042448</v>
      </c>
      <c r="AU189" s="4">
        <v>44.699401725391397</v>
      </c>
      <c r="AV189" s="4">
        <v>8.8311666666666699</v>
      </c>
      <c r="AW189" s="4">
        <v>1.4346016232170499E-2</v>
      </c>
      <c r="AX189" s="4"/>
      <c r="AY189" s="4">
        <v>88.664404099125704</v>
      </c>
      <c r="AZ189" s="4">
        <v>0.63071270731276297</v>
      </c>
      <c r="BA189" s="4">
        <v>9.6099666666666703</v>
      </c>
      <c r="BB189" s="4">
        <v>2.25560782857534E-2</v>
      </c>
      <c r="BC189" s="4"/>
      <c r="BD189" s="4">
        <v>112.451270506843</v>
      </c>
      <c r="BE189" s="4">
        <v>0.91248136872644703</v>
      </c>
    </row>
    <row r="190" spans="1:57" x14ac:dyDescent="0.2">
      <c r="A190" s="1"/>
      <c r="B190" s="1"/>
      <c r="C190" s="1" t="s">
        <v>346</v>
      </c>
      <c r="D190" s="1" t="s">
        <v>316</v>
      </c>
      <c r="E190" s="1" t="s">
        <v>89</v>
      </c>
      <c r="F190" s="1" t="s">
        <v>368</v>
      </c>
      <c r="G190" s="2">
        <v>45320.1230082986</v>
      </c>
      <c r="H190" s="4">
        <v>5.6022499999999997</v>
      </c>
      <c r="I190" s="4"/>
      <c r="J190" s="4"/>
      <c r="K190" s="4">
        <v>33272.493880370799</v>
      </c>
      <c r="L190" s="4">
        <v>1.3821548522593701</v>
      </c>
      <c r="M190" s="4">
        <v>6.1769666666666696</v>
      </c>
      <c r="N190" s="4">
        <v>1.0043162276934601</v>
      </c>
      <c r="O190" s="4"/>
      <c r="P190" s="4">
        <v>9811.1158262568006</v>
      </c>
      <c r="Q190" s="4">
        <v>91.459530205234302</v>
      </c>
      <c r="R190" s="4">
        <v>6.3756333333333304</v>
      </c>
      <c r="S190" s="4">
        <v>0.19604493223049199</v>
      </c>
      <c r="T190" s="4"/>
      <c r="U190" s="4">
        <v>5404.1935064872896</v>
      </c>
      <c r="V190" s="4">
        <v>27.118833499133199</v>
      </c>
      <c r="W190" s="4">
        <v>6.7487166666666702</v>
      </c>
      <c r="X190" s="4">
        <v>1.6008376629671499</v>
      </c>
      <c r="Y190" s="4"/>
      <c r="Z190" s="4">
        <v>115440.80058545301</v>
      </c>
      <c r="AA190" s="4">
        <v>380.15444775385203</v>
      </c>
      <c r="AB190" s="4">
        <v>7.0182333333333302</v>
      </c>
      <c r="AC190" s="4">
        <v>0.57876057729112795</v>
      </c>
      <c r="AD190" s="4"/>
      <c r="AE190" s="4">
        <v>52111.853951602498</v>
      </c>
      <c r="AF190" s="4">
        <v>122.56752841150499</v>
      </c>
      <c r="AG190" s="4">
        <v>7.42641666666667</v>
      </c>
      <c r="AH190" s="4">
        <v>0.67605868457785701</v>
      </c>
      <c r="AI190" s="4"/>
      <c r="AJ190" s="4">
        <v>66037.275914929807</v>
      </c>
      <c r="AK190" s="4">
        <v>246.824452665926</v>
      </c>
      <c r="AL190" s="4" t="s">
        <v>368</v>
      </c>
      <c r="AM190" s="4" t="s">
        <v>368</v>
      </c>
      <c r="AN190" s="4" t="s">
        <v>368</v>
      </c>
      <c r="AO190" s="4" t="s">
        <v>368</v>
      </c>
      <c r="AP190" s="4" t="s">
        <v>368</v>
      </c>
      <c r="AQ190" s="4">
        <v>8.1105166666666708</v>
      </c>
      <c r="AR190" s="4">
        <v>8.0620357364480297E-2</v>
      </c>
      <c r="AS190" s="4"/>
      <c r="AT190" s="4">
        <v>6623.9750465032603</v>
      </c>
      <c r="AU190" s="4">
        <v>36.5141447981567</v>
      </c>
      <c r="AV190" s="4" t="s">
        <v>368</v>
      </c>
      <c r="AW190" s="4" t="s">
        <v>368</v>
      </c>
      <c r="AX190" s="4" t="s">
        <v>368</v>
      </c>
      <c r="AY190" s="4" t="s">
        <v>368</v>
      </c>
      <c r="AZ190" s="4" t="s">
        <v>368</v>
      </c>
      <c r="BA190" s="4">
        <v>9.5848499999999994</v>
      </c>
      <c r="BB190" s="4">
        <v>2.2560694791612199E-2</v>
      </c>
      <c r="BC190" s="4"/>
      <c r="BD190" s="4">
        <v>112.70804930615</v>
      </c>
      <c r="BE190" s="4">
        <v>0.84809521523133502</v>
      </c>
    </row>
    <row r="191" spans="1:57" x14ac:dyDescent="0.2">
      <c r="A191" s="1"/>
      <c r="B191" s="1"/>
      <c r="C191" s="1" t="s">
        <v>382</v>
      </c>
      <c r="D191" s="1" t="s">
        <v>151</v>
      </c>
      <c r="E191" s="1" t="s">
        <v>89</v>
      </c>
      <c r="F191" s="1" t="s">
        <v>368</v>
      </c>
      <c r="G191" s="2">
        <v>45320.136581944404</v>
      </c>
      <c r="H191" s="4">
        <v>5.6017666666666699</v>
      </c>
      <c r="I191" s="4"/>
      <c r="J191" s="4"/>
      <c r="K191" s="4">
        <v>27350.826949465802</v>
      </c>
      <c r="L191" s="4">
        <v>682.32437195479201</v>
      </c>
      <c r="M191" s="4">
        <v>6.17648333333333</v>
      </c>
      <c r="N191" s="4">
        <v>0.35909503996888897</v>
      </c>
      <c r="O191" s="4"/>
      <c r="P191" s="4">
        <v>3506.3623968772899</v>
      </c>
      <c r="Q191" s="4">
        <v>23.786000829224101</v>
      </c>
      <c r="R191" s="4">
        <v>6.3751666666666704</v>
      </c>
      <c r="S191" s="4">
        <v>0.25329656834639402</v>
      </c>
      <c r="T191" s="4"/>
      <c r="U191" s="4">
        <v>7023.0591092325603</v>
      </c>
      <c r="V191" s="4">
        <v>37.665092139831501</v>
      </c>
      <c r="W191" s="4">
        <v>6.7482499999999996</v>
      </c>
      <c r="X191" s="4">
        <v>1.05883920003583</v>
      </c>
      <c r="Y191" s="4"/>
      <c r="Z191" s="4">
        <v>76267.559881064604</v>
      </c>
      <c r="AA191" s="4">
        <v>299.99091698542799</v>
      </c>
      <c r="AB191" s="4">
        <v>7.0114999999999998</v>
      </c>
      <c r="AC191" s="4">
        <v>0.58711024806745504</v>
      </c>
      <c r="AD191" s="4"/>
      <c r="AE191" s="4">
        <v>52870.872640327201</v>
      </c>
      <c r="AF191" s="4">
        <v>169.47575465755301</v>
      </c>
      <c r="AG191" s="4">
        <v>7.4259500000000003</v>
      </c>
      <c r="AH191" s="4">
        <v>0.24666310707045899</v>
      </c>
      <c r="AI191" s="4"/>
      <c r="AJ191" s="4">
        <v>23862.508312685601</v>
      </c>
      <c r="AK191" s="4">
        <v>91.984350909706507</v>
      </c>
      <c r="AL191" s="4" t="s">
        <v>368</v>
      </c>
      <c r="AM191" s="4" t="s">
        <v>368</v>
      </c>
      <c r="AN191" s="4" t="s">
        <v>368</v>
      </c>
      <c r="AO191" s="4" t="s">
        <v>368</v>
      </c>
      <c r="AP191" s="4" t="s">
        <v>368</v>
      </c>
      <c r="AQ191" s="4">
        <v>8.1100333333333303</v>
      </c>
      <c r="AR191" s="4">
        <v>5.9385133110024801E-2</v>
      </c>
      <c r="AS191" s="4"/>
      <c r="AT191" s="4">
        <v>4722.4028779654</v>
      </c>
      <c r="AU191" s="4">
        <v>27.757628629611499</v>
      </c>
      <c r="AV191" s="4">
        <v>8.8311666666666699</v>
      </c>
      <c r="AW191" s="4">
        <v>1.3559656105693801E-2</v>
      </c>
      <c r="AX191" s="4"/>
      <c r="AY191" s="4">
        <v>29.362147662113799</v>
      </c>
      <c r="AZ191" s="4">
        <v>0.42590153102668699</v>
      </c>
      <c r="BA191" s="4" t="s">
        <v>368</v>
      </c>
      <c r="BB191" s="4" t="s">
        <v>368</v>
      </c>
      <c r="BC191" s="4" t="s">
        <v>368</v>
      </c>
      <c r="BD191" s="4" t="s">
        <v>368</v>
      </c>
      <c r="BE191" s="4" t="s">
        <v>368</v>
      </c>
    </row>
    <row r="192" spans="1:57" x14ac:dyDescent="0.2">
      <c r="A192" s="1"/>
      <c r="B192" s="1"/>
      <c r="C192" s="1" t="s">
        <v>121</v>
      </c>
      <c r="D192" s="1" t="s">
        <v>55</v>
      </c>
      <c r="E192" s="1" t="s">
        <v>89</v>
      </c>
      <c r="F192" s="1" t="s">
        <v>368</v>
      </c>
      <c r="G192" s="2">
        <v>45320.150138587996</v>
      </c>
      <c r="H192" s="4">
        <v>5.6022499999999997</v>
      </c>
      <c r="I192" s="4"/>
      <c r="J192" s="4"/>
      <c r="K192" s="4">
        <v>29224.7091827238</v>
      </c>
      <c r="L192" s="4">
        <v>185.16320811995999</v>
      </c>
      <c r="M192" s="4">
        <v>6.1769666666666696</v>
      </c>
      <c r="N192" s="4">
        <v>0.272365955475114</v>
      </c>
      <c r="O192" s="4"/>
      <c r="P192" s="4">
        <v>2658.8925628232801</v>
      </c>
      <c r="Q192" s="4">
        <v>15.780595779735201</v>
      </c>
      <c r="R192" s="4">
        <v>6.3756333333333304</v>
      </c>
      <c r="S192" s="4">
        <v>0.28086133000563601</v>
      </c>
      <c r="T192" s="4"/>
      <c r="U192" s="4">
        <v>7802.4891399775397</v>
      </c>
      <c r="V192" s="4">
        <v>38.782386613474699</v>
      </c>
      <c r="W192" s="4">
        <v>6.7487166666666702</v>
      </c>
      <c r="X192" s="4">
        <v>1.0305873357606301</v>
      </c>
      <c r="Y192" s="4"/>
      <c r="Z192" s="4">
        <v>74225.640659348603</v>
      </c>
      <c r="AA192" s="4">
        <v>182.466749787754</v>
      </c>
      <c r="AB192" s="4">
        <v>7.0182333333333302</v>
      </c>
      <c r="AC192" s="4">
        <v>0.62915132580755495</v>
      </c>
      <c r="AD192" s="4"/>
      <c r="AE192" s="4">
        <v>56692.5758611696</v>
      </c>
      <c r="AF192" s="4">
        <v>186.60522674666399</v>
      </c>
      <c r="AG192" s="4">
        <v>7.42641666666667</v>
      </c>
      <c r="AH192" s="4">
        <v>0.17916356823732199</v>
      </c>
      <c r="AI192" s="4"/>
      <c r="AJ192" s="4">
        <v>17232.776865353298</v>
      </c>
      <c r="AK192" s="4">
        <v>63.639072682863201</v>
      </c>
      <c r="AL192" s="4" t="s">
        <v>368</v>
      </c>
      <c r="AM192" s="4" t="s">
        <v>368</v>
      </c>
      <c r="AN192" s="4" t="s">
        <v>368</v>
      </c>
      <c r="AO192" s="4" t="s">
        <v>368</v>
      </c>
      <c r="AP192" s="4" t="s">
        <v>368</v>
      </c>
      <c r="AQ192" s="4">
        <v>8.1105166666666708</v>
      </c>
      <c r="AR192" s="4">
        <v>5.7942550991792699E-2</v>
      </c>
      <c r="AS192" s="4"/>
      <c r="AT192" s="4">
        <v>4593.2225135863901</v>
      </c>
      <c r="AU192" s="4">
        <v>45.290311541022</v>
      </c>
      <c r="AV192" s="4" t="s">
        <v>368</v>
      </c>
      <c r="AW192" s="4" t="s">
        <v>368</v>
      </c>
      <c r="AX192" s="4" t="s">
        <v>368</v>
      </c>
      <c r="AY192" s="4" t="s">
        <v>368</v>
      </c>
      <c r="AZ192" s="4" t="s">
        <v>368</v>
      </c>
      <c r="BA192" s="4">
        <v>9.5848499999999994</v>
      </c>
      <c r="BB192" s="4">
        <v>2.25442829713767E-2</v>
      </c>
      <c r="BC192" s="4"/>
      <c r="BD192" s="4">
        <v>111.795192781449</v>
      </c>
      <c r="BE192" s="4">
        <v>0.56172594856184499</v>
      </c>
    </row>
    <row r="193" spans="1:57" x14ac:dyDescent="0.2">
      <c r="A193" s="1"/>
      <c r="B193" s="1"/>
      <c r="C193" s="1" t="s">
        <v>216</v>
      </c>
      <c r="D193" s="1" t="s">
        <v>207</v>
      </c>
      <c r="E193" s="1" t="s">
        <v>89</v>
      </c>
      <c r="F193" s="1" t="s">
        <v>368</v>
      </c>
      <c r="G193" s="2">
        <v>45320.163697777803</v>
      </c>
      <c r="H193" s="4">
        <v>5.6017666666666699</v>
      </c>
      <c r="I193" s="4"/>
      <c r="J193" s="4"/>
      <c r="K193" s="4">
        <v>42713.315589240498</v>
      </c>
      <c r="L193" s="4">
        <v>289.17726577219997</v>
      </c>
      <c r="M193" s="4">
        <v>6.17648333333333</v>
      </c>
      <c r="N193" s="4">
        <v>6.1088465245701398E-2</v>
      </c>
      <c r="O193" s="4"/>
      <c r="P193" s="4">
        <v>594.402886388144</v>
      </c>
      <c r="Q193" s="4">
        <v>3.6241983945490102</v>
      </c>
      <c r="R193" s="4">
        <v>6.3751666666666704</v>
      </c>
      <c r="S193" s="4">
        <v>4.8943099061027499E-2</v>
      </c>
      <c r="T193" s="4"/>
      <c r="U193" s="4">
        <v>1244.69494933293</v>
      </c>
      <c r="V193" s="4">
        <v>5.8644635777891603</v>
      </c>
      <c r="W193" s="4">
        <v>6.7482499999999996</v>
      </c>
      <c r="X193" s="4">
        <v>0.19737362474224901</v>
      </c>
      <c r="Y193" s="4"/>
      <c r="Z193" s="4">
        <v>14004.6557447544</v>
      </c>
      <c r="AA193" s="4">
        <v>62.108633559137701</v>
      </c>
      <c r="AB193" s="4">
        <v>7.0177666666666703</v>
      </c>
      <c r="AC193" s="4">
        <v>0.12751145805915401</v>
      </c>
      <c r="AD193" s="4"/>
      <c r="AE193" s="4">
        <v>11091.492317861001</v>
      </c>
      <c r="AF193" s="4">
        <v>57.875129464912497</v>
      </c>
      <c r="AG193" s="4">
        <v>7.4259500000000003</v>
      </c>
      <c r="AH193" s="4">
        <v>5.1807586290430502E-2</v>
      </c>
      <c r="AI193" s="4"/>
      <c r="AJ193" s="4">
        <v>4724.0105372389498</v>
      </c>
      <c r="AK193" s="4">
        <v>27.4574694141352</v>
      </c>
      <c r="AL193" s="4" t="s">
        <v>368</v>
      </c>
      <c r="AM193" s="4" t="s">
        <v>368</v>
      </c>
      <c r="AN193" s="4" t="s">
        <v>368</v>
      </c>
      <c r="AO193" s="4" t="s">
        <v>368</v>
      </c>
      <c r="AP193" s="4" t="s">
        <v>368</v>
      </c>
      <c r="AQ193" s="4">
        <v>8.1100333333333303</v>
      </c>
      <c r="AR193" s="4">
        <v>2.1357897097762299E-2</v>
      </c>
      <c r="AS193" s="4"/>
      <c r="AT193" s="4">
        <v>1317.1393977755499</v>
      </c>
      <c r="AU193" s="4">
        <v>9.3145057761038608</v>
      </c>
      <c r="AV193" s="4">
        <v>8.8311666666666699</v>
      </c>
      <c r="AW193" s="4">
        <v>1.34791571463208E-2</v>
      </c>
      <c r="AX193" s="4"/>
      <c r="AY193" s="4">
        <v>23.291430479339098</v>
      </c>
      <c r="AZ193" s="4">
        <v>0.48115275241252298</v>
      </c>
      <c r="BA193" s="4">
        <v>9.6036999999999999</v>
      </c>
      <c r="BB193" s="4">
        <v>2.2824684265539401E-2</v>
      </c>
      <c r="BC193" s="4"/>
      <c r="BD193" s="4">
        <v>127.391643829348</v>
      </c>
      <c r="BE193" s="4">
        <v>0.64998285113245902</v>
      </c>
    </row>
    <row r="194" spans="1:57" x14ac:dyDescent="0.2">
      <c r="A194" s="1"/>
      <c r="B194" s="1"/>
      <c r="C194" s="1" t="s">
        <v>185</v>
      </c>
      <c r="D194" s="1" t="s">
        <v>402</v>
      </c>
      <c r="E194" s="1" t="s">
        <v>89</v>
      </c>
      <c r="F194" s="1" t="s">
        <v>368</v>
      </c>
      <c r="G194" s="2">
        <v>45320.177264919002</v>
      </c>
      <c r="H194" s="4">
        <v>5.6022499999999997</v>
      </c>
      <c r="I194" s="4"/>
      <c r="J194" s="4"/>
      <c r="K194" s="4">
        <v>44910.976572540698</v>
      </c>
      <c r="L194" s="4">
        <v>442.79653715401702</v>
      </c>
      <c r="M194" s="4">
        <v>6.1707000000000001</v>
      </c>
      <c r="N194" s="4">
        <v>2.5679249880431802E-2</v>
      </c>
      <c r="O194" s="4"/>
      <c r="P194" s="4">
        <v>248.40313273293501</v>
      </c>
      <c r="Q194" s="4">
        <v>2.1535530311724198</v>
      </c>
      <c r="R194" s="4">
        <v>6.3693499999999998</v>
      </c>
      <c r="S194" s="4">
        <v>2.0910355413376401E-2</v>
      </c>
      <c r="T194" s="4"/>
      <c r="U194" s="4">
        <v>452.03210997079901</v>
      </c>
      <c r="V194" s="4">
        <v>2.2589914037832401</v>
      </c>
      <c r="W194" s="4">
        <v>6.7487166666666702</v>
      </c>
      <c r="X194" s="4">
        <v>8.9550298575876902E-2</v>
      </c>
      <c r="Y194" s="4"/>
      <c r="Z194" s="4">
        <v>6211.6648078071803</v>
      </c>
      <c r="AA194" s="4">
        <v>44.484017215094497</v>
      </c>
      <c r="AB194" s="4">
        <v>7.0182333333333302</v>
      </c>
      <c r="AC194" s="4">
        <v>5.9992614351137598E-2</v>
      </c>
      <c r="AD194" s="4"/>
      <c r="AE194" s="4">
        <v>4953.7575989349098</v>
      </c>
      <c r="AF194" s="4">
        <v>24.4732437144554</v>
      </c>
      <c r="AG194" s="4">
        <v>7.42641666666667</v>
      </c>
      <c r="AH194" s="4">
        <v>3.0264781145405099E-2</v>
      </c>
      <c r="AI194" s="4"/>
      <c r="AJ194" s="4">
        <v>2608.0995961761701</v>
      </c>
      <c r="AK194" s="4">
        <v>18.408036655893699</v>
      </c>
      <c r="AL194" s="4" t="s">
        <v>368</v>
      </c>
      <c r="AM194" s="4" t="s">
        <v>368</v>
      </c>
      <c r="AN194" s="4" t="s">
        <v>368</v>
      </c>
      <c r="AO194" s="4" t="s">
        <v>368</v>
      </c>
      <c r="AP194" s="4" t="s">
        <v>368</v>
      </c>
      <c r="AQ194" s="4">
        <v>8.1167999999999996</v>
      </c>
      <c r="AR194" s="4">
        <v>1.5911076631569598E-2</v>
      </c>
      <c r="AS194" s="4"/>
      <c r="AT194" s="4">
        <v>829.38743992366301</v>
      </c>
      <c r="AU194" s="4">
        <v>6.1138046803117803</v>
      </c>
      <c r="AV194" s="4">
        <v>8.7377500000000001</v>
      </c>
      <c r="AW194" s="4">
        <v>1.32857087225235E-2</v>
      </c>
      <c r="AX194" s="4"/>
      <c r="AY194" s="4">
        <v>8.7027863592934498</v>
      </c>
      <c r="AZ194" s="4">
        <v>0.36392045991331301</v>
      </c>
      <c r="BA194" s="4">
        <v>9.6041666666666696</v>
      </c>
      <c r="BB194" s="4">
        <v>2.1682138658024E-2</v>
      </c>
      <c r="BC194" s="4"/>
      <c r="BD194" s="4">
        <v>63.841093212891103</v>
      </c>
      <c r="BE194" s="4">
        <v>0.69097285917042495</v>
      </c>
    </row>
    <row r="195" spans="1:57" x14ac:dyDescent="0.2">
      <c r="A195" s="1"/>
      <c r="B195" s="1"/>
      <c r="C195" s="1" t="s">
        <v>156</v>
      </c>
      <c r="D195" s="1" t="s">
        <v>252</v>
      </c>
      <c r="E195" s="1" t="s">
        <v>44</v>
      </c>
      <c r="F195" s="1" t="s">
        <v>368</v>
      </c>
      <c r="G195" s="2">
        <v>45320.190818773102</v>
      </c>
      <c r="H195" s="4">
        <v>5.6017666666666699</v>
      </c>
      <c r="I195" s="4"/>
      <c r="J195" s="4"/>
      <c r="K195" s="4">
        <v>1571.6076896540101</v>
      </c>
      <c r="L195" s="4">
        <v>6.3579841370281595E-2</v>
      </c>
      <c r="M195" s="4">
        <v>6.1702333333333304</v>
      </c>
      <c r="N195" s="4">
        <v>1.0899050535973299E-2</v>
      </c>
      <c r="O195" s="4"/>
      <c r="P195" s="4">
        <v>103.978996829224</v>
      </c>
      <c r="Q195" s="4">
        <v>0.93131697004856395</v>
      </c>
      <c r="R195" s="4">
        <v>6.46265</v>
      </c>
      <c r="S195" s="4">
        <v>6.3457862392129897E-3</v>
      </c>
      <c r="T195" s="4"/>
      <c r="U195" s="4">
        <v>40.199686402588398</v>
      </c>
      <c r="V195" s="4">
        <v>0.60530784684356598</v>
      </c>
      <c r="W195" s="4">
        <v>6.7545000000000002</v>
      </c>
      <c r="X195" s="4">
        <v>3.6836455372420703E-2</v>
      </c>
      <c r="Y195" s="4"/>
      <c r="Z195" s="4">
        <v>2401.74243811207</v>
      </c>
      <c r="AA195" s="4">
        <v>8.0454876703390497</v>
      </c>
      <c r="AB195" s="4">
        <v>7.0177666666666703</v>
      </c>
      <c r="AC195" s="4">
        <v>2.3778801331643701E-2</v>
      </c>
      <c r="AD195" s="4"/>
      <c r="AE195" s="4">
        <v>1661.77620133204</v>
      </c>
      <c r="AF195" s="4">
        <v>10.954515259375301</v>
      </c>
      <c r="AG195" s="4">
        <v>7.4385000000000003</v>
      </c>
      <c r="AH195" s="4">
        <v>1.63976303767286E-2</v>
      </c>
      <c r="AI195" s="4"/>
      <c r="AJ195" s="4">
        <v>1246.0830976151501</v>
      </c>
      <c r="AK195" s="4">
        <v>5.7670406017870501</v>
      </c>
      <c r="AL195" s="4">
        <v>7.8821833333333302</v>
      </c>
      <c r="AM195" s="4">
        <v>4.4126534866759798E-3</v>
      </c>
      <c r="AN195" s="4"/>
      <c r="AO195" s="4">
        <v>17.292352368530899</v>
      </c>
      <c r="AP195" s="4">
        <v>0.43581361787880302</v>
      </c>
      <c r="AQ195" s="4">
        <v>8.1163166666666697</v>
      </c>
      <c r="AR195" s="4">
        <v>1.0366458920995599E-2</v>
      </c>
      <c r="AS195" s="4"/>
      <c r="AT195" s="4">
        <v>332.87793301805999</v>
      </c>
      <c r="AU195" s="4">
        <v>2.5923079446816</v>
      </c>
      <c r="AV195" s="4" t="s">
        <v>368</v>
      </c>
      <c r="AW195" s="4" t="s">
        <v>368</v>
      </c>
      <c r="AX195" s="4" t="s">
        <v>368</v>
      </c>
      <c r="AY195" s="4" t="s">
        <v>368</v>
      </c>
      <c r="AZ195" s="4" t="s">
        <v>368</v>
      </c>
      <c r="BA195" s="4">
        <v>9.6036999999999999</v>
      </c>
      <c r="BB195" s="4">
        <v>2.08022980935011E-2</v>
      </c>
      <c r="BC195" s="4"/>
      <c r="BD195" s="4">
        <v>14.902694638401099</v>
      </c>
      <c r="BE195" s="4">
        <v>0.54928864382126996</v>
      </c>
    </row>
    <row r="196" spans="1:57" x14ac:dyDescent="0.2">
      <c r="A196" s="1"/>
      <c r="B196" s="1"/>
      <c r="C196" s="1" t="s">
        <v>291</v>
      </c>
      <c r="D196" s="1" t="s">
        <v>208</v>
      </c>
      <c r="E196" s="1" t="s">
        <v>89</v>
      </c>
      <c r="F196" s="1" t="s">
        <v>368</v>
      </c>
      <c r="G196" s="2">
        <v>45320.204381805597</v>
      </c>
      <c r="H196" s="4">
        <v>5.6022499999999997</v>
      </c>
      <c r="I196" s="4"/>
      <c r="J196" s="4"/>
      <c r="K196" s="4">
        <v>3737.5930644180698</v>
      </c>
      <c r="L196" s="4">
        <v>61.565149590431503</v>
      </c>
      <c r="M196" s="4">
        <v>6.1769666666666696</v>
      </c>
      <c r="N196" s="4">
        <v>1.60145610536984E-2</v>
      </c>
      <c r="O196" s="4"/>
      <c r="P196" s="4">
        <v>153.96500642291599</v>
      </c>
      <c r="Q196" s="4">
        <v>1.9412402975143099</v>
      </c>
      <c r="R196" s="4">
        <v>6.3693499999999998</v>
      </c>
      <c r="S196" s="4">
        <v>9.7187231989298798E-3</v>
      </c>
      <c r="T196" s="4"/>
      <c r="U196" s="4">
        <v>135.57393235880599</v>
      </c>
      <c r="V196" s="4">
        <v>0.99131967085343398</v>
      </c>
      <c r="W196" s="4">
        <v>6.7549666666666699</v>
      </c>
      <c r="X196" s="4">
        <v>3.7699859657957302E-2</v>
      </c>
      <c r="Y196" s="4"/>
      <c r="Z196" s="4">
        <v>2464.1454636107101</v>
      </c>
      <c r="AA196" s="4">
        <v>17.852680609835801</v>
      </c>
      <c r="AB196" s="4">
        <v>7.0182333333333302</v>
      </c>
      <c r="AC196" s="4">
        <v>2.75378419469079E-2</v>
      </c>
      <c r="AD196" s="4"/>
      <c r="AE196" s="4">
        <v>2003.4881268788499</v>
      </c>
      <c r="AF196" s="4">
        <v>12.847039644372201</v>
      </c>
      <c r="AG196" s="4">
        <v>7.42641666666667</v>
      </c>
      <c r="AH196" s="4">
        <v>1.7941700185183401E-2</v>
      </c>
      <c r="AI196" s="4"/>
      <c r="AJ196" s="4">
        <v>1397.7399584315599</v>
      </c>
      <c r="AK196" s="4">
        <v>12.381672794133699</v>
      </c>
      <c r="AL196" s="4" t="s">
        <v>368</v>
      </c>
      <c r="AM196" s="4" t="s">
        <v>368</v>
      </c>
      <c r="AN196" s="4" t="s">
        <v>368</v>
      </c>
      <c r="AO196" s="4" t="s">
        <v>368</v>
      </c>
      <c r="AP196" s="4" t="s">
        <v>368</v>
      </c>
      <c r="AQ196" s="4">
        <v>8.1105166666666708</v>
      </c>
      <c r="AR196" s="4">
        <v>1.1621844599518901E-2</v>
      </c>
      <c r="AS196" s="4"/>
      <c r="AT196" s="4">
        <v>445.29522790771301</v>
      </c>
      <c r="AU196" s="4">
        <v>4.4702207455362402</v>
      </c>
      <c r="AV196" s="4">
        <v>8.84411666666667</v>
      </c>
      <c r="AW196" s="4">
        <v>1.4043681569419399E-2</v>
      </c>
      <c r="AX196" s="4"/>
      <c r="AY196" s="4">
        <v>65.864255545565698</v>
      </c>
      <c r="AZ196" s="4">
        <v>0.309487306382425</v>
      </c>
      <c r="BA196" s="4">
        <v>9.5848499999999994</v>
      </c>
      <c r="BB196" s="4">
        <v>2.2221566856185902E-2</v>
      </c>
      <c r="BC196" s="4"/>
      <c r="BD196" s="4">
        <v>93.845111245729001</v>
      </c>
      <c r="BE196" s="4">
        <v>0.92815927600291703</v>
      </c>
    </row>
    <row r="197" spans="1:57" x14ac:dyDescent="0.2">
      <c r="A197" s="1"/>
      <c r="B197" s="1"/>
      <c r="C197" s="1" t="s">
        <v>370</v>
      </c>
      <c r="D197" s="1" t="s">
        <v>419</v>
      </c>
      <c r="E197" s="1" t="s">
        <v>89</v>
      </c>
      <c r="F197" s="1" t="s">
        <v>368</v>
      </c>
      <c r="G197" s="2">
        <v>45320.217950740698</v>
      </c>
      <c r="H197" s="4">
        <v>5.6017666666666699</v>
      </c>
      <c r="I197" s="4"/>
      <c r="J197" s="4"/>
      <c r="K197" s="4">
        <v>33732.889252228597</v>
      </c>
      <c r="L197" s="4">
        <v>1.5037405604860901</v>
      </c>
      <c r="M197" s="4">
        <v>6.17648333333333</v>
      </c>
      <c r="N197" s="4">
        <v>0.93465378640208097</v>
      </c>
      <c r="O197" s="4"/>
      <c r="P197" s="4">
        <v>9130.4120242325007</v>
      </c>
      <c r="Q197" s="4">
        <v>68.169594425628105</v>
      </c>
      <c r="R197" s="4">
        <v>6.3751666666666704</v>
      </c>
      <c r="S197" s="4">
        <v>0.21800045597843801</v>
      </c>
      <c r="T197" s="4"/>
      <c r="U197" s="4">
        <v>6025.0149291948001</v>
      </c>
      <c r="V197" s="4">
        <v>31.7305322708348</v>
      </c>
      <c r="W197" s="4">
        <v>6.7482499999999996</v>
      </c>
      <c r="X197" s="4">
        <v>1.33714291513029</v>
      </c>
      <c r="Y197" s="4"/>
      <c r="Z197" s="4">
        <v>96382.115854819596</v>
      </c>
      <c r="AA197" s="4">
        <v>317.70690937680098</v>
      </c>
      <c r="AB197" s="4">
        <v>7.0114999999999998</v>
      </c>
      <c r="AC197" s="4">
        <v>0.51607632293523997</v>
      </c>
      <c r="AD197" s="4"/>
      <c r="AE197" s="4">
        <v>46413.6028684837</v>
      </c>
      <c r="AF197" s="4">
        <v>193.25907840317001</v>
      </c>
      <c r="AG197" s="4">
        <v>7.4259500000000003</v>
      </c>
      <c r="AH197" s="4">
        <v>0.48401277808530102</v>
      </c>
      <c r="AI197" s="4"/>
      <c r="AJ197" s="4">
        <v>47174.735405540603</v>
      </c>
      <c r="AK197" s="4">
        <v>201.18141745939201</v>
      </c>
      <c r="AL197" s="4" t="s">
        <v>368</v>
      </c>
      <c r="AM197" s="4" t="s">
        <v>368</v>
      </c>
      <c r="AN197" s="4" t="s">
        <v>368</v>
      </c>
      <c r="AO197" s="4" t="s">
        <v>368</v>
      </c>
      <c r="AP197" s="4" t="s">
        <v>368</v>
      </c>
      <c r="AQ197" s="4">
        <v>8.1100333333333303</v>
      </c>
      <c r="AR197" s="4">
        <v>6.01529598702151E-2</v>
      </c>
      <c r="AS197" s="4"/>
      <c r="AT197" s="4">
        <v>4791.1602397874804</v>
      </c>
      <c r="AU197" s="4">
        <v>32.0047787285502</v>
      </c>
      <c r="AV197" s="4">
        <v>8.8311666666666699</v>
      </c>
      <c r="AW197" s="4">
        <v>1.4219461473964599E-2</v>
      </c>
      <c r="AX197" s="4"/>
      <c r="AY197" s="4">
        <v>79.120452833339598</v>
      </c>
      <c r="AZ197" s="4">
        <v>0.49504098422475201</v>
      </c>
      <c r="BA197" s="4">
        <v>9.5974333333333295</v>
      </c>
      <c r="BB197" s="4">
        <v>2.20846175040856E-2</v>
      </c>
      <c r="BC197" s="4"/>
      <c r="BD197" s="4">
        <v>86.227728906421405</v>
      </c>
      <c r="BE197" s="4">
        <v>0.38131985034987598</v>
      </c>
    </row>
    <row r="198" spans="1:57" x14ac:dyDescent="0.2">
      <c r="A198" s="1"/>
      <c r="B198" s="1"/>
      <c r="C198" s="1" t="s">
        <v>439</v>
      </c>
      <c r="D198" s="1" t="s">
        <v>397</v>
      </c>
      <c r="E198" s="1" t="s">
        <v>89</v>
      </c>
      <c r="F198" s="1" t="s">
        <v>368</v>
      </c>
      <c r="G198" s="2">
        <v>45320.231519189801</v>
      </c>
      <c r="H198" s="4">
        <v>5.6022499999999997</v>
      </c>
      <c r="I198" s="4"/>
      <c r="J198" s="4"/>
      <c r="K198" s="4">
        <v>33806.189385884303</v>
      </c>
      <c r="L198" s="4">
        <v>1.4693065890213499</v>
      </c>
      <c r="M198" s="4">
        <v>6.1707000000000001</v>
      </c>
      <c r="N198" s="4">
        <v>0.95175873894355101</v>
      </c>
      <c r="O198" s="4"/>
      <c r="P198" s="4">
        <v>9297.5523944604593</v>
      </c>
      <c r="Q198" s="4">
        <v>46.606199066216597</v>
      </c>
      <c r="R198" s="4">
        <v>6.3693499999999998</v>
      </c>
      <c r="S198" s="4">
        <v>0.22182193282156601</v>
      </c>
      <c r="T198" s="4"/>
      <c r="U198" s="4">
        <v>6133.0722325791603</v>
      </c>
      <c r="V198" s="4">
        <v>23.9541300514379</v>
      </c>
      <c r="W198" s="4">
        <v>6.7487166666666702</v>
      </c>
      <c r="X198" s="4">
        <v>1.3963894262841601</v>
      </c>
      <c r="Y198" s="4"/>
      <c r="Z198" s="4">
        <v>100664.190438156</v>
      </c>
      <c r="AA198" s="4">
        <v>268.73311315242</v>
      </c>
      <c r="AB198" s="4">
        <v>7.0119666666666696</v>
      </c>
      <c r="AC198" s="4">
        <v>0.52511406775070502</v>
      </c>
      <c r="AD198" s="4"/>
      <c r="AE198" s="4">
        <v>47235.170257501297</v>
      </c>
      <c r="AF198" s="4">
        <v>134.63324596927001</v>
      </c>
      <c r="AG198" s="4">
        <v>7.42641666666667</v>
      </c>
      <c r="AH198" s="4">
        <v>0.52370248698632005</v>
      </c>
      <c r="AI198" s="4"/>
      <c r="AJ198" s="4">
        <v>51073.0155387876</v>
      </c>
      <c r="AK198" s="4">
        <v>214.43183411248799</v>
      </c>
      <c r="AL198" s="4" t="s">
        <v>368</v>
      </c>
      <c r="AM198" s="4" t="s">
        <v>368</v>
      </c>
      <c r="AN198" s="4" t="s">
        <v>368</v>
      </c>
      <c r="AO198" s="4" t="s">
        <v>368</v>
      </c>
      <c r="AP198" s="4" t="s">
        <v>368</v>
      </c>
      <c r="AQ198" s="4">
        <v>8.1105166666666708</v>
      </c>
      <c r="AR198" s="4">
        <v>6.5209298482451994E-2</v>
      </c>
      <c r="AS198" s="4"/>
      <c r="AT198" s="4">
        <v>5243.9453229360797</v>
      </c>
      <c r="AU198" s="4">
        <v>29.083593836178899</v>
      </c>
      <c r="AV198" s="4">
        <v>8.8503666666666696</v>
      </c>
      <c r="AW198" s="4">
        <v>1.3819229809453101E-2</v>
      </c>
      <c r="AX198" s="4"/>
      <c r="AY198" s="4">
        <v>48.937537901710101</v>
      </c>
      <c r="AZ198" s="4">
        <v>0.52584130000827201</v>
      </c>
      <c r="BA198" s="4">
        <v>9.5978999999999992</v>
      </c>
      <c r="BB198" s="4">
        <v>2.1729604332010401E-2</v>
      </c>
      <c r="BC198" s="4"/>
      <c r="BD198" s="4">
        <v>66.481223897722202</v>
      </c>
      <c r="BE198" s="4">
        <v>0.71235604017849996</v>
      </c>
    </row>
    <row r="199" spans="1:57" x14ac:dyDescent="0.2">
      <c r="A199" s="1"/>
      <c r="B199" s="1"/>
      <c r="C199" s="1" t="s">
        <v>398</v>
      </c>
      <c r="D199" s="1" t="s">
        <v>365</v>
      </c>
      <c r="E199" s="1" t="s">
        <v>89</v>
      </c>
      <c r="F199" s="1" t="s">
        <v>368</v>
      </c>
      <c r="G199" s="2">
        <v>45320.244704525503</v>
      </c>
      <c r="H199" s="4">
        <v>5.6017666666666699</v>
      </c>
      <c r="I199" s="4"/>
      <c r="J199" s="4"/>
      <c r="K199" s="4">
        <v>36654.820791017497</v>
      </c>
      <c r="L199" s="4">
        <v>109.56162302729901</v>
      </c>
      <c r="M199" s="4">
        <v>6.1702333333333304</v>
      </c>
      <c r="N199" s="4">
        <v>1.06473214088265</v>
      </c>
      <c r="O199" s="4"/>
      <c r="P199" s="4">
        <v>10401.467543025399</v>
      </c>
      <c r="Q199" s="4">
        <v>44.515053643273902</v>
      </c>
      <c r="R199" s="4">
        <v>6.3751666666666704</v>
      </c>
      <c r="S199" s="4">
        <v>0.28203761980734599</v>
      </c>
      <c r="T199" s="4"/>
      <c r="U199" s="4">
        <v>7835.7502872222003</v>
      </c>
      <c r="V199" s="4">
        <v>46.027857703695602</v>
      </c>
      <c r="W199" s="4">
        <v>6.7482499999999996</v>
      </c>
      <c r="X199" s="4">
        <v>1.6129655164534999</v>
      </c>
      <c r="Y199" s="4"/>
      <c r="Z199" s="4">
        <v>116317.347949221</v>
      </c>
      <c r="AA199" s="4">
        <v>517.71305590599195</v>
      </c>
      <c r="AB199" s="4">
        <v>7.0114999999999998</v>
      </c>
      <c r="AC199" s="4">
        <v>0.61597901912668096</v>
      </c>
      <c r="AD199" s="4"/>
      <c r="AE199" s="4">
        <v>55495.160153146397</v>
      </c>
      <c r="AF199" s="4">
        <v>230.13502012394201</v>
      </c>
      <c r="AG199" s="4">
        <v>7.4259500000000003</v>
      </c>
      <c r="AH199" s="4">
        <v>0.62112531609324495</v>
      </c>
      <c r="AI199" s="4"/>
      <c r="AJ199" s="4">
        <v>60641.780081237797</v>
      </c>
      <c r="AK199" s="4">
        <v>220.60045430769799</v>
      </c>
      <c r="AL199" s="4" t="s">
        <v>368</v>
      </c>
      <c r="AM199" s="4" t="s">
        <v>368</v>
      </c>
      <c r="AN199" s="4" t="s">
        <v>368</v>
      </c>
      <c r="AO199" s="4" t="s">
        <v>368</v>
      </c>
      <c r="AP199" s="4" t="s">
        <v>368</v>
      </c>
      <c r="AQ199" s="4">
        <v>8.1100333333333303</v>
      </c>
      <c r="AR199" s="4">
        <v>7.4766301434031707E-2</v>
      </c>
      <c r="AS199" s="4"/>
      <c r="AT199" s="4">
        <v>6099.7559614107404</v>
      </c>
      <c r="AU199" s="4">
        <v>29.533113851976299</v>
      </c>
      <c r="AV199" s="4" t="s">
        <v>368</v>
      </c>
      <c r="AW199" s="4" t="s">
        <v>368</v>
      </c>
      <c r="AX199" s="4" t="s">
        <v>368</v>
      </c>
      <c r="AY199" s="4" t="s">
        <v>368</v>
      </c>
      <c r="AZ199" s="4" t="s">
        <v>368</v>
      </c>
      <c r="BA199" s="4">
        <v>9.6036999999999999</v>
      </c>
      <c r="BB199" s="4">
        <v>2.2241306500359499E-2</v>
      </c>
      <c r="BC199" s="4"/>
      <c r="BD199" s="4">
        <v>94.943067640602905</v>
      </c>
      <c r="BE199" s="4">
        <v>0.54992359679368596</v>
      </c>
    </row>
    <row r="200" spans="1:57" x14ac:dyDescent="0.2">
      <c r="A200" s="1"/>
      <c r="B200" s="1"/>
      <c r="C200" s="1" t="s">
        <v>110</v>
      </c>
      <c r="D200" s="1" t="s">
        <v>344</v>
      </c>
      <c r="E200" s="1" t="s">
        <v>89</v>
      </c>
      <c r="F200" s="1" t="s">
        <v>368</v>
      </c>
      <c r="G200" s="2">
        <v>45320.258596215303</v>
      </c>
      <c r="H200" s="4">
        <v>5.6022499999999997</v>
      </c>
      <c r="I200" s="4"/>
      <c r="J200" s="4"/>
      <c r="K200" s="4">
        <v>35509.137908887104</v>
      </c>
      <c r="L200" s="4">
        <v>315.32256317672102</v>
      </c>
      <c r="M200" s="4">
        <v>6.1707000000000001</v>
      </c>
      <c r="N200" s="4">
        <v>1.0293552906380401</v>
      </c>
      <c r="O200" s="4"/>
      <c r="P200" s="4">
        <v>10055.7840438723</v>
      </c>
      <c r="Q200" s="4">
        <v>91.633825449278902</v>
      </c>
      <c r="R200" s="4">
        <v>6.3756333333333304</v>
      </c>
      <c r="S200" s="4">
        <v>0.26478105568045501</v>
      </c>
      <c r="T200" s="4"/>
      <c r="U200" s="4">
        <v>7347.7981520196699</v>
      </c>
      <c r="V200" s="4">
        <v>41.726385152900399</v>
      </c>
      <c r="W200" s="4">
        <v>6.7487166666666702</v>
      </c>
      <c r="X200" s="4">
        <v>1.5677188359441201</v>
      </c>
      <c r="Y200" s="4"/>
      <c r="Z200" s="4">
        <v>113047.11892111201</v>
      </c>
      <c r="AA200" s="4">
        <v>327.97680258401198</v>
      </c>
      <c r="AB200" s="4">
        <v>7.0119666666666696</v>
      </c>
      <c r="AC200" s="4">
        <v>0.59770371721152504</v>
      </c>
      <c r="AD200" s="4"/>
      <c r="AE200" s="4">
        <v>53833.861634045898</v>
      </c>
      <c r="AF200" s="4">
        <v>145.39309612243201</v>
      </c>
      <c r="AG200" s="4">
        <v>7.42641666666667</v>
      </c>
      <c r="AH200" s="4">
        <v>0.61770322263155197</v>
      </c>
      <c r="AI200" s="4"/>
      <c r="AJ200" s="4">
        <v>60305.665775408503</v>
      </c>
      <c r="AK200" s="4">
        <v>252.049758960167</v>
      </c>
      <c r="AL200" s="4" t="s">
        <v>368</v>
      </c>
      <c r="AM200" s="4" t="s">
        <v>368</v>
      </c>
      <c r="AN200" s="4" t="s">
        <v>368</v>
      </c>
      <c r="AO200" s="4" t="s">
        <v>368</v>
      </c>
      <c r="AP200" s="4" t="s">
        <v>368</v>
      </c>
      <c r="AQ200" s="4">
        <v>8.1105166666666708</v>
      </c>
      <c r="AR200" s="4">
        <v>7.8146603627371997E-2</v>
      </c>
      <c r="AS200" s="4"/>
      <c r="AT200" s="4">
        <v>6402.4553110893603</v>
      </c>
      <c r="AU200" s="4">
        <v>36.963142878915498</v>
      </c>
      <c r="AV200" s="4">
        <v>8.8253833333333294</v>
      </c>
      <c r="AW200" s="4">
        <v>1.40845362908058E-2</v>
      </c>
      <c r="AX200" s="4"/>
      <c r="AY200" s="4">
        <v>68.945257598876907</v>
      </c>
      <c r="AZ200" s="4">
        <v>0.62838692826520004</v>
      </c>
      <c r="BA200" s="4">
        <v>9.5785333333333291</v>
      </c>
      <c r="BB200" s="4">
        <v>2.1623936862839001E-2</v>
      </c>
      <c r="BC200" s="4"/>
      <c r="BD200" s="4">
        <v>60.603799133301301</v>
      </c>
      <c r="BE200" s="4">
        <v>0.50885671454846704</v>
      </c>
    </row>
    <row r="201" spans="1:57" x14ac:dyDescent="0.2">
      <c r="A201" s="1"/>
      <c r="B201" s="1"/>
      <c r="C201" s="1" t="s">
        <v>247</v>
      </c>
      <c r="D201" s="1" t="s">
        <v>375</v>
      </c>
      <c r="E201" s="1" t="s">
        <v>89</v>
      </c>
      <c r="F201" s="1" t="s">
        <v>368</v>
      </c>
      <c r="G201" s="2">
        <v>45320.272486157402</v>
      </c>
      <c r="H201" s="4">
        <v>5.6017666666666699</v>
      </c>
      <c r="I201" s="4"/>
      <c r="J201" s="4"/>
      <c r="K201" s="4">
        <v>35387.237396669698</v>
      </c>
      <c r="L201" s="4">
        <v>241.17019589087701</v>
      </c>
      <c r="M201" s="4">
        <v>6.17648333333333</v>
      </c>
      <c r="N201" s="4">
        <v>1.0655686743494499</v>
      </c>
      <c r="O201" s="4"/>
      <c r="P201" s="4">
        <v>10409.641696856601</v>
      </c>
      <c r="Q201" s="4">
        <v>49.654686691226701</v>
      </c>
      <c r="R201" s="4">
        <v>6.3751666666666704</v>
      </c>
      <c r="S201" s="4">
        <v>0.25615722004313402</v>
      </c>
      <c r="T201" s="4"/>
      <c r="U201" s="4">
        <v>7103.9478129878898</v>
      </c>
      <c r="V201" s="4">
        <v>40.719665862402401</v>
      </c>
      <c r="W201" s="4">
        <v>6.7482499999999996</v>
      </c>
      <c r="X201" s="4">
        <v>1.56074382398497</v>
      </c>
      <c r="Y201" s="4"/>
      <c r="Z201" s="4">
        <v>112542.996047932</v>
      </c>
      <c r="AA201" s="4">
        <v>438.03521695848599</v>
      </c>
      <c r="AB201" s="4">
        <v>7.0114999999999998</v>
      </c>
      <c r="AC201" s="4">
        <v>0.59437221320598599</v>
      </c>
      <c r="AD201" s="4"/>
      <c r="AE201" s="4">
        <v>53531.014507553802</v>
      </c>
      <c r="AF201" s="4">
        <v>179.79100021705199</v>
      </c>
      <c r="AG201" s="4">
        <v>7.4259500000000003</v>
      </c>
      <c r="AH201" s="4">
        <v>0.62770277267076202</v>
      </c>
      <c r="AI201" s="4"/>
      <c r="AJ201" s="4">
        <v>61287.810727805998</v>
      </c>
      <c r="AK201" s="4">
        <v>331.319703039682</v>
      </c>
      <c r="AL201" s="4" t="s">
        <v>368</v>
      </c>
      <c r="AM201" s="4" t="s">
        <v>368</v>
      </c>
      <c r="AN201" s="4" t="s">
        <v>368</v>
      </c>
      <c r="AO201" s="4" t="s">
        <v>368</v>
      </c>
      <c r="AP201" s="4" t="s">
        <v>368</v>
      </c>
      <c r="AQ201" s="4">
        <v>8.1100333333333303</v>
      </c>
      <c r="AR201" s="4">
        <v>7.7398117552735096E-2</v>
      </c>
      <c r="AS201" s="4"/>
      <c r="AT201" s="4">
        <v>6335.42986925684</v>
      </c>
      <c r="AU201" s="4">
        <v>33.591947815353699</v>
      </c>
      <c r="AV201" s="4">
        <v>8.8186666666666707</v>
      </c>
      <c r="AW201" s="4">
        <v>1.34657225818226E-2</v>
      </c>
      <c r="AX201" s="4"/>
      <c r="AY201" s="4">
        <v>22.278281462534601</v>
      </c>
      <c r="AZ201" s="4">
        <v>0.33913543319102502</v>
      </c>
      <c r="BA201" s="4">
        <v>9.5906833333333292</v>
      </c>
      <c r="BB201" s="4">
        <v>2.1725832369964101E-2</v>
      </c>
      <c r="BC201" s="4"/>
      <c r="BD201" s="4">
        <v>66.271420224791896</v>
      </c>
      <c r="BE201" s="4">
        <v>0.72091723540167896</v>
      </c>
    </row>
    <row r="202" spans="1:57" x14ac:dyDescent="0.2">
      <c r="A202" s="1"/>
      <c r="B202" s="1"/>
      <c r="C202" s="1" t="s">
        <v>156</v>
      </c>
      <c r="D202" s="1" t="s">
        <v>275</v>
      </c>
      <c r="E202" s="1" t="s">
        <v>44</v>
      </c>
      <c r="F202" s="1" t="s">
        <v>368</v>
      </c>
      <c r="G202" s="2">
        <v>45320.286382268503</v>
      </c>
      <c r="H202" s="4">
        <v>5.6022499999999997</v>
      </c>
      <c r="I202" s="4"/>
      <c r="J202" s="4"/>
      <c r="K202" s="4">
        <v>612.992698086519</v>
      </c>
      <c r="L202" s="4">
        <v>3.21538330463393E-2</v>
      </c>
      <c r="M202" s="4">
        <v>6.1832166666666701</v>
      </c>
      <c r="N202" s="4">
        <v>0.103499339212535</v>
      </c>
      <c r="O202" s="4"/>
      <c r="P202" s="4">
        <v>1008.81907136861</v>
      </c>
      <c r="Q202" s="4">
        <v>7.2995576748798401</v>
      </c>
      <c r="R202" s="4">
        <v>6.3756333333333304</v>
      </c>
      <c r="S202" s="4">
        <v>2.99269333111058E-2</v>
      </c>
      <c r="T202" s="4"/>
      <c r="U202" s="4">
        <v>706.98775496857002</v>
      </c>
      <c r="V202" s="4">
        <v>2.5918658358720998</v>
      </c>
      <c r="W202" s="4">
        <v>6.7549666666666699</v>
      </c>
      <c r="X202" s="4">
        <v>0.175125939099468</v>
      </c>
      <c r="Y202" s="4"/>
      <c r="Z202" s="4">
        <v>12396.691876948</v>
      </c>
      <c r="AA202" s="4">
        <v>36.630805789457298</v>
      </c>
      <c r="AB202" s="4">
        <v>7.0182333333333302</v>
      </c>
      <c r="AC202" s="4">
        <v>7.2911939194250305E-2</v>
      </c>
      <c r="AD202" s="4"/>
      <c r="AE202" s="4">
        <v>6128.1762394194502</v>
      </c>
      <c r="AF202" s="4">
        <v>16.768325345489</v>
      </c>
      <c r="AG202" s="4">
        <v>7.4326999999999996</v>
      </c>
      <c r="AH202" s="4">
        <v>9.4785909397812104E-2</v>
      </c>
      <c r="AI202" s="4"/>
      <c r="AJ202" s="4">
        <v>8945.2947887209193</v>
      </c>
      <c r="AK202" s="4">
        <v>31.134273880193099</v>
      </c>
      <c r="AL202" s="4" t="s">
        <v>368</v>
      </c>
      <c r="AM202" s="4" t="s">
        <v>368</v>
      </c>
      <c r="AN202" s="4" t="s">
        <v>368</v>
      </c>
      <c r="AO202" s="4" t="s">
        <v>368</v>
      </c>
      <c r="AP202" s="4" t="s">
        <v>368</v>
      </c>
      <c r="AQ202" s="4">
        <v>8.1167999999999996</v>
      </c>
      <c r="AR202" s="4">
        <v>1.80126512824401E-2</v>
      </c>
      <c r="AS202" s="4"/>
      <c r="AT202" s="4">
        <v>1017.57927714251</v>
      </c>
      <c r="AU202" s="4">
        <v>5.2117218262351201</v>
      </c>
      <c r="AV202" s="4">
        <v>8.6684833333333309</v>
      </c>
      <c r="AW202" s="4">
        <v>1.3260419833825201E-2</v>
      </c>
      <c r="AX202" s="4"/>
      <c r="AY202" s="4">
        <v>6.7956599523244199</v>
      </c>
      <c r="AZ202" s="4">
        <v>0.41013469050675</v>
      </c>
      <c r="BA202" s="4">
        <v>9.4585333333333299</v>
      </c>
      <c r="BB202" s="4">
        <v>2.0898831028590501E-2</v>
      </c>
      <c r="BC202" s="4"/>
      <c r="BD202" s="4">
        <v>20.272039316813402</v>
      </c>
      <c r="BE202" s="4">
        <v>0.543108379182205</v>
      </c>
    </row>
    <row r="203" spans="1:57" x14ac:dyDescent="0.2">
      <c r="A203" s="1"/>
      <c r="B203" s="1"/>
      <c r="C203" s="1" t="s">
        <v>131</v>
      </c>
      <c r="D203" s="1" t="s">
        <v>379</v>
      </c>
      <c r="E203" s="1" t="s">
        <v>89</v>
      </c>
      <c r="F203" s="1" t="s">
        <v>368</v>
      </c>
      <c r="G203" s="2">
        <v>45320.300295821798</v>
      </c>
      <c r="H203" s="4">
        <v>5.6017666666666699</v>
      </c>
      <c r="I203" s="4"/>
      <c r="J203" s="4"/>
      <c r="K203" s="4">
        <v>28407.147418002402</v>
      </c>
      <c r="L203" s="4">
        <v>173.37044854238101</v>
      </c>
      <c r="M203" s="4">
        <v>6.17648333333333</v>
      </c>
      <c r="N203" s="4">
        <v>0.85908378486294601</v>
      </c>
      <c r="O203" s="4"/>
      <c r="P203" s="4">
        <v>8391.9827298655291</v>
      </c>
      <c r="Q203" s="4">
        <v>49.604498122442003</v>
      </c>
      <c r="R203" s="4">
        <v>6.3751666666666704</v>
      </c>
      <c r="S203" s="4">
        <v>0.22685347831580299</v>
      </c>
      <c r="T203" s="4"/>
      <c r="U203" s="4">
        <v>6275.3458247744802</v>
      </c>
      <c r="V203" s="4">
        <v>37.048917174692498</v>
      </c>
      <c r="W203" s="4">
        <v>6.7482499999999996</v>
      </c>
      <c r="X203" s="4">
        <v>1.5008394068019599</v>
      </c>
      <c r="Y203" s="4"/>
      <c r="Z203" s="4">
        <v>108213.370940004</v>
      </c>
      <c r="AA203" s="4">
        <v>252.847016377481</v>
      </c>
      <c r="AB203" s="4">
        <v>7.0177666666666703</v>
      </c>
      <c r="AC203" s="4">
        <v>0.53129985408276104</v>
      </c>
      <c r="AD203" s="4"/>
      <c r="AE203" s="4">
        <v>47797.483138602998</v>
      </c>
      <c r="AF203" s="4">
        <v>123.95383312676201</v>
      </c>
      <c r="AG203" s="4">
        <v>7.4259500000000003</v>
      </c>
      <c r="AH203" s="4">
        <v>0.62282804633585998</v>
      </c>
      <c r="AI203" s="4"/>
      <c r="AJ203" s="4">
        <v>60809.020397704102</v>
      </c>
      <c r="AK203" s="4">
        <v>237.84079039658201</v>
      </c>
      <c r="AL203" s="4" t="s">
        <v>368</v>
      </c>
      <c r="AM203" s="4" t="s">
        <v>368</v>
      </c>
      <c r="AN203" s="4" t="s">
        <v>368</v>
      </c>
      <c r="AO203" s="4" t="s">
        <v>368</v>
      </c>
      <c r="AP203" s="4" t="s">
        <v>368</v>
      </c>
      <c r="AQ203" s="4">
        <v>8.1100333333333303</v>
      </c>
      <c r="AR203" s="4">
        <v>8.3299634838815695E-2</v>
      </c>
      <c r="AS203" s="4"/>
      <c r="AT203" s="4">
        <v>6863.8990245096402</v>
      </c>
      <c r="AU203" s="4">
        <v>38.9328770970113</v>
      </c>
      <c r="AV203" s="4" t="s">
        <v>368</v>
      </c>
      <c r="AW203" s="4" t="s">
        <v>368</v>
      </c>
      <c r="AX203" s="4" t="s">
        <v>368</v>
      </c>
      <c r="AY203" s="4" t="s">
        <v>368</v>
      </c>
      <c r="AZ203" s="4" t="s">
        <v>368</v>
      </c>
      <c r="BA203" s="4">
        <v>9.6099666666666703</v>
      </c>
      <c r="BB203" s="4">
        <v>2.1600107961262601E-2</v>
      </c>
      <c r="BC203" s="4"/>
      <c r="BD203" s="4">
        <v>59.2783904968272</v>
      </c>
      <c r="BE203" s="4">
        <v>0.480527944400992</v>
      </c>
    </row>
    <row r="204" spans="1:57" x14ac:dyDescent="0.2">
      <c r="A204" s="1"/>
      <c r="B204" s="1"/>
      <c r="C204" s="1" t="s">
        <v>427</v>
      </c>
      <c r="D204" s="1" t="s">
        <v>219</v>
      </c>
      <c r="E204" s="1" t="s">
        <v>89</v>
      </c>
      <c r="F204" s="1" t="s">
        <v>368</v>
      </c>
      <c r="G204" s="2">
        <v>45320.314193819402</v>
      </c>
      <c r="H204" s="4">
        <v>5.6022499999999997</v>
      </c>
      <c r="I204" s="4"/>
      <c r="J204" s="4"/>
      <c r="K204" s="4">
        <v>31198.893525612199</v>
      </c>
      <c r="L204" s="4">
        <v>407.151691072603</v>
      </c>
      <c r="M204" s="4">
        <v>6.1769666666666696</v>
      </c>
      <c r="N204" s="4">
        <v>0.95405935301145195</v>
      </c>
      <c r="O204" s="4"/>
      <c r="P204" s="4">
        <v>9320.0327542351097</v>
      </c>
      <c r="Q204" s="4">
        <v>37.6121773322309</v>
      </c>
      <c r="R204" s="4">
        <v>6.3693499999999998</v>
      </c>
      <c r="S204" s="4">
        <v>0.26019712990465699</v>
      </c>
      <c r="T204" s="4"/>
      <c r="U204" s="4">
        <v>7218.1815983730103</v>
      </c>
      <c r="V204" s="4">
        <v>27.725513536855001</v>
      </c>
      <c r="W204" s="4">
        <v>6.7487166666666702</v>
      </c>
      <c r="X204" s="4">
        <v>1.6631273735502199</v>
      </c>
      <c r="Y204" s="4"/>
      <c r="Z204" s="4">
        <v>119942.824102053</v>
      </c>
      <c r="AA204" s="4">
        <v>338.89071693381499</v>
      </c>
      <c r="AB204" s="4">
        <v>7.0119666666666696</v>
      </c>
      <c r="AC204" s="4">
        <v>0.59327925131895898</v>
      </c>
      <c r="AD204" s="4"/>
      <c r="AE204" s="4">
        <v>53431.6598718393</v>
      </c>
      <c r="AF204" s="4">
        <v>196.07475507101401</v>
      </c>
      <c r="AG204" s="4">
        <v>7.42641666666667</v>
      </c>
      <c r="AH204" s="4">
        <v>0.708066285012941</v>
      </c>
      <c r="AI204" s="4"/>
      <c r="AJ204" s="4">
        <v>69181.027692000498</v>
      </c>
      <c r="AK204" s="4">
        <v>346.78626228135698</v>
      </c>
      <c r="AL204" s="4" t="s">
        <v>368</v>
      </c>
      <c r="AM204" s="4" t="s">
        <v>368</v>
      </c>
      <c r="AN204" s="4" t="s">
        <v>368</v>
      </c>
      <c r="AO204" s="4" t="s">
        <v>368</v>
      </c>
      <c r="AP204" s="4" t="s">
        <v>368</v>
      </c>
      <c r="AQ204" s="4">
        <v>8.1105166666666708</v>
      </c>
      <c r="AR204" s="4">
        <v>9.4110141405901904E-2</v>
      </c>
      <c r="AS204" s="4"/>
      <c r="AT204" s="4">
        <v>7831.9584228677104</v>
      </c>
      <c r="AU204" s="4">
        <v>33.722309398912003</v>
      </c>
      <c r="AV204" s="4" t="s">
        <v>368</v>
      </c>
      <c r="AW204" s="4" t="s">
        <v>368</v>
      </c>
      <c r="AX204" s="4" t="s">
        <v>368</v>
      </c>
      <c r="AY204" s="4" t="s">
        <v>368</v>
      </c>
      <c r="AZ204" s="4" t="s">
        <v>368</v>
      </c>
      <c r="BA204" s="4">
        <v>9.5848499999999994</v>
      </c>
      <c r="BB204" s="4">
        <v>2.15530148957171E-2</v>
      </c>
      <c r="BC204" s="4"/>
      <c r="BD204" s="4">
        <v>56.658984999186998</v>
      </c>
      <c r="BE204" s="4">
        <v>0.755520502671434</v>
      </c>
    </row>
    <row r="205" spans="1:57" x14ac:dyDescent="0.2">
      <c r="A205" s="1"/>
      <c r="B205" s="1"/>
      <c r="C205" s="1" t="s">
        <v>87</v>
      </c>
      <c r="D205" s="1" t="s">
        <v>284</v>
      </c>
      <c r="E205" s="1" t="s">
        <v>89</v>
      </c>
      <c r="F205" s="1" t="s">
        <v>368</v>
      </c>
      <c r="G205" s="2">
        <v>45320.328107754598</v>
      </c>
      <c r="H205" s="4">
        <v>5.6017666666666699</v>
      </c>
      <c r="I205" s="4"/>
      <c r="J205" s="4"/>
      <c r="K205" s="4">
        <v>33110.241432669398</v>
      </c>
      <c r="L205" s="4">
        <v>316.02407640807098</v>
      </c>
      <c r="M205" s="4">
        <v>6.17648333333333</v>
      </c>
      <c r="N205" s="4">
        <v>0.99915742895359705</v>
      </c>
      <c r="O205" s="4"/>
      <c r="P205" s="4">
        <v>9760.7068275050606</v>
      </c>
      <c r="Q205" s="4">
        <v>71.499434663560706</v>
      </c>
      <c r="R205" s="4">
        <v>6.3751666666666704</v>
      </c>
      <c r="S205" s="4">
        <v>0.26756564217180201</v>
      </c>
      <c r="T205" s="4"/>
      <c r="U205" s="4">
        <v>7426.5360116606598</v>
      </c>
      <c r="V205" s="4">
        <v>32.079927996075199</v>
      </c>
      <c r="W205" s="4">
        <v>6.7482499999999996</v>
      </c>
      <c r="X205" s="4">
        <v>1.77147106394548</v>
      </c>
      <c r="Y205" s="4"/>
      <c r="Z205" s="4">
        <v>127773.424653393</v>
      </c>
      <c r="AA205" s="4">
        <v>203.907201637643</v>
      </c>
      <c r="AB205" s="4">
        <v>7.0114999999999998</v>
      </c>
      <c r="AC205" s="4">
        <v>0.64269788349745605</v>
      </c>
      <c r="AD205" s="4"/>
      <c r="AE205" s="4">
        <v>57924.012492620197</v>
      </c>
      <c r="AF205" s="4">
        <v>190.718576774974</v>
      </c>
      <c r="AG205" s="4">
        <v>7.4259500000000003</v>
      </c>
      <c r="AH205" s="4">
        <v>0.75769037185341603</v>
      </c>
      <c r="AI205" s="4"/>
      <c r="AJ205" s="4">
        <v>74055.051644738007</v>
      </c>
      <c r="AK205" s="4">
        <v>208.42750291792501</v>
      </c>
      <c r="AL205" s="4" t="s">
        <v>368</v>
      </c>
      <c r="AM205" s="4" t="s">
        <v>368</v>
      </c>
      <c r="AN205" s="4" t="s">
        <v>368</v>
      </c>
      <c r="AO205" s="4" t="s">
        <v>368</v>
      </c>
      <c r="AP205" s="4" t="s">
        <v>368</v>
      </c>
      <c r="AQ205" s="4">
        <v>8.1100333333333303</v>
      </c>
      <c r="AR205" s="4">
        <v>9.9272777336523704E-2</v>
      </c>
      <c r="AS205" s="4"/>
      <c r="AT205" s="4">
        <v>8294.2622198198096</v>
      </c>
      <c r="AU205" s="4">
        <v>42.494798886877298</v>
      </c>
      <c r="AV205" s="4">
        <v>8.9060833333333296</v>
      </c>
      <c r="AW205" s="4">
        <v>1.3478729487572E-2</v>
      </c>
      <c r="AX205" s="4"/>
      <c r="AY205" s="4">
        <v>23.259179188948799</v>
      </c>
      <c r="AZ205" s="4">
        <v>0.63202775704425396</v>
      </c>
      <c r="BA205" s="4">
        <v>9.5974333333333295</v>
      </c>
      <c r="BB205" s="4">
        <v>2.2367393030604098E-2</v>
      </c>
      <c r="BC205" s="4"/>
      <c r="BD205" s="4">
        <v>101.956239254636</v>
      </c>
      <c r="BE205" s="4">
        <v>0.61956574493283501</v>
      </c>
    </row>
    <row r="206" spans="1:57" x14ac:dyDescent="0.2">
      <c r="A206" s="1"/>
      <c r="B206" s="1"/>
      <c r="C206" s="1" t="s">
        <v>52</v>
      </c>
      <c r="D206" s="1" t="s">
        <v>11</v>
      </c>
      <c r="E206" s="1" t="s">
        <v>89</v>
      </c>
      <c r="F206" s="1" t="s">
        <v>368</v>
      </c>
      <c r="G206" s="2">
        <v>45320.342004050901</v>
      </c>
      <c r="H206" s="4">
        <v>5.6022499999999997</v>
      </c>
      <c r="I206" s="4"/>
      <c r="J206" s="4"/>
      <c r="K206" s="4">
        <v>28423.765282518802</v>
      </c>
      <c r="L206" s="4">
        <v>3116.61367263484</v>
      </c>
      <c r="M206" s="4">
        <v>6.1769666666666696</v>
      </c>
      <c r="N206" s="4">
        <v>0.41804457807154199</v>
      </c>
      <c r="O206" s="4"/>
      <c r="P206" s="4">
        <v>4082.38548722828</v>
      </c>
      <c r="Q206" s="4">
        <v>26.571213763219902</v>
      </c>
      <c r="R206" s="4">
        <v>6.3756333333333304</v>
      </c>
      <c r="S206" s="4">
        <v>0.32333290879042298</v>
      </c>
      <c r="T206" s="4"/>
      <c r="U206" s="4">
        <v>9003.4291069993906</v>
      </c>
      <c r="V206" s="4">
        <v>44.327719275947999</v>
      </c>
      <c r="W206" s="4">
        <v>6.7487166666666702</v>
      </c>
      <c r="X206" s="4">
        <v>1.26581177874425</v>
      </c>
      <c r="Y206" s="4"/>
      <c r="Z206" s="4">
        <v>91226.618253856301</v>
      </c>
      <c r="AA206" s="4">
        <v>352.07009792121102</v>
      </c>
      <c r="AB206" s="4">
        <v>7.0119666666666696</v>
      </c>
      <c r="AC206" s="4">
        <v>0.66189416180051497</v>
      </c>
      <c r="AD206" s="4"/>
      <c r="AE206" s="4">
        <v>59669.031473163901</v>
      </c>
      <c r="AF206" s="4">
        <v>168.94806076345799</v>
      </c>
      <c r="AG206" s="4">
        <v>7.42641666666667</v>
      </c>
      <c r="AH206" s="4">
        <v>0.30692217050996401</v>
      </c>
      <c r="AI206" s="4"/>
      <c r="AJ206" s="4">
        <v>29781.088124901398</v>
      </c>
      <c r="AK206" s="4">
        <v>127.256474200627</v>
      </c>
      <c r="AL206" s="4" t="s">
        <v>368</v>
      </c>
      <c r="AM206" s="4" t="s">
        <v>368</v>
      </c>
      <c r="AN206" s="4" t="s">
        <v>368</v>
      </c>
      <c r="AO206" s="4" t="s">
        <v>368</v>
      </c>
      <c r="AP206" s="4" t="s">
        <v>368</v>
      </c>
      <c r="AQ206" s="4">
        <v>8.1042333333333296</v>
      </c>
      <c r="AR206" s="4">
        <v>8.0427386770133197E-2</v>
      </c>
      <c r="AS206" s="4"/>
      <c r="AT206" s="4">
        <v>6606.6949129308696</v>
      </c>
      <c r="AU206" s="4">
        <v>36.263912879721403</v>
      </c>
      <c r="AV206" s="4">
        <v>8.8378666666666703</v>
      </c>
      <c r="AW206" s="4">
        <v>1.40257555215836E-2</v>
      </c>
      <c r="AX206" s="4"/>
      <c r="AY206" s="4">
        <v>64.512387552940893</v>
      </c>
      <c r="AZ206" s="4">
        <v>0.56614401498830602</v>
      </c>
      <c r="BA206" s="4">
        <v>9.5848499999999994</v>
      </c>
      <c r="BB206" s="4">
        <v>2.2869684232870401E-2</v>
      </c>
      <c r="BC206" s="4"/>
      <c r="BD206" s="4">
        <v>129.89462724007601</v>
      </c>
      <c r="BE206" s="4">
        <v>0.59424236048789003</v>
      </c>
    </row>
    <row r="207" spans="1:57" x14ac:dyDescent="0.2">
      <c r="A207" s="1"/>
      <c r="B207" s="1"/>
      <c r="C207" s="1" t="s">
        <v>314</v>
      </c>
      <c r="D207" s="1" t="s">
        <v>260</v>
      </c>
      <c r="E207" s="1" t="s">
        <v>89</v>
      </c>
      <c r="F207" s="1" t="s">
        <v>368</v>
      </c>
      <c r="G207" s="2">
        <v>45320.355906435201</v>
      </c>
      <c r="H207" s="4">
        <v>5.6017666666666699</v>
      </c>
      <c r="I207" s="4"/>
      <c r="J207" s="4"/>
      <c r="K207" s="4">
        <v>25616.084244690199</v>
      </c>
      <c r="L207" s="4">
        <v>1.08508446515169</v>
      </c>
      <c r="M207" s="4">
        <v>6.17648333333333</v>
      </c>
      <c r="N207" s="4">
        <v>0.30333903373659798</v>
      </c>
      <c r="O207" s="4"/>
      <c r="P207" s="4">
        <v>2961.5447774478398</v>
      </c>
      <c r="Q207" s="4">
        <v>16.152225716996298</v>
      </c>
      <c r="R207" s="4">
        <v>6.3688833333333301</v>
      </c>
      <c r="S207" s="4">
        <v>0.30618000609805801</v>
      </c>
      <c r="T207" s="4"/>
      <c r="U207" s="4">
        <v>8518.4081357263294</v>
      </c>
      <c r="V207" s="4">
        <v>44.798521863975502</v>
      </c>
      <c r="W207" s="4">
        <v>6.7482499999999996</v>
      </c>
      <c r="X207" s="4">
        <v>1.0764606276642901</v>
      </c>
      <c r="Y207" s="4"/>
      <c r="Z207" s="4">
        <v>77541.158374889506</v>
      </c>
      <c r="AA207" s="4">
        <v>293.34421697284</v>
      </c>
      <c r="AB207" s="4">
        <v>7.0114999999999998</v>
      </c>
      <c r="AC207" s="4">
        <v>0.63068589386166696</v>
      </c>
      <c r="AD207" s="4"/>
      <c r="AE207" s="4">
        <v>56832.074275345803</v>
      </c>
      <c r="AF207" s="4">
        <v>246.05241163463501</v>
      </c>
      <c r="AG207" s="4">
        <v>7.4259500000000003</v>
      </c>
      <c r="AH207" s="4">
        <v>0.19725801037628701</v>
      </c>
      <c r="AI207" s="4"/>
      <c r="AJ207" s="4">
        <v>19009.993334449198</v>
      </c>
      <c r="AK207" s="4">
        <v>98.691823921858798</v>
      </c>
      <c r="AL207" s="4" t="s">
        <v>368</v>
      </c>
      <c r="AM207" s="4" t="s">
        <v>368</v>
      </c>
      <c r="AN207" s="4" t="s">
        <v>368</v>
      </c>
      <c r="AO207" s="4" t="s">
        <v>368</v>
      </c>
      <c r="AP207" s="4" t="s">
        <v>368</v>
      </c>
      <c r="AQ207" s="4">
        <v>8.1100333333333303</v>
      </c>
      <c r="AR207" s="4">
        <v>6.8913844418811501E-2</v>
      </c>
      <c r="AS207" s="4"/>
      <c r="AT207" s="4">
        <v>5575.6800560022102</v>
      </c>
      <c r="AU207" s="4">
        <v>31.663042561612599</v>
      </c>
      <c r="AV207" s="4" t="s">
        <v>368</v>
      </c>
      <c r="AW207" s="4" t="s">
        <v>368</v>
      </c>
      <c r="AX207" s="4" t="s">
        <v>368</v>
      </c>
      <c r="AY207" s="4" t="s">
        <v>368</v>
      </c>
      <c r="AZ207" s="4" t="s">
        <v>368</v>
      </c>
      <c r="BA207" s="4">
        <v>9.5906833333333292</v>
      </c>
      <c r="BB207" s="4">
        <v>2.2482792649228998E-2</v>
      </c>
      <c r="BC207" s="4"/>
      <c r="BD207" s="4">
        <v>108.374984603884</v>
      </c>
      <c r="BE207" s="4">
        <v>1.2907267207658499</v>
      </c>
    </row>
    <row r="208" spans="1:57" x14ac:dyDescent="0.2">
      <c r="A208" s="1"/>
      <c r="B208" s="1"/>
      <c r="C208" s="1" t="s">
        <v>160</v>
      </c>
      <c r="D208" s="1" t="s">
        <v>443</v>
      </c>
      <c r="E208" s="1" t="s">
        <v>89</v>
      </c>
      <c r="F208" s="1" t="s">
        <v>368</v>
      </c>
      <c r="G208" s="2">
        <v>45320.369801608802</v>
      </c>
      <c r="H208" s="4">
        <v>5.6022499999999997</v>
      </c>
      <c r="I208" s="4"/>
      <c r="J208" s="4"/>
      <c r="K208" s="4">
        <v>47895.258914085302</v>
      </c>
      <c r="L208" s="4">
        <v>285.332888958686</v>
      </c>
      <c r="M208" s="4">
        <v>6.1707000000000001</v>
      </c>
      <c r="N208" s="4">
        <v>0.10423666246041099</v>
      </c>
      <c r="O208" s="4"/>
      <c r="P208" s="4">
        <v>1016.02379645211</v>
      </c>
      <c r="Q208" s="4">
        <v>10.308447621486801</v>
      </c>
      <c r="R208" s="4">
        <v>6.3756333333333304</v>
      </c>
      <c r="S208" s="4">
        <v>7.8116714250704503E-2</v>
      </c>
      <c r="T208" s="4"/>
      <c r="U208" s="4">
        <v>2069.6174378830401</v>
      </c>
      <c r="V208" s="4">
        <v>9.7512023390889002</v>
      </c>
      <c r="W208" s="4">
        <v>6.7487166666666702</v>
      </c>
      <c r="X208" s="4">
        <v>0.29621878052995099</v>
      </c>
      <c r="Y208" s="4"/>
      <c r="Z208" s="4">
        <v>21148.7444183511</v>
      </c>
      <c r="AA208" s="4">
        <v>93.503051140741704</v>
      </c>
      <c r="AB208" s="4">
        <v>7.0119666666666696</v>
      </c>
      <c r="AC208" s="4">
        <v>0.177105146802845</v>
      </c>
      <c r="AD208" s="4"/>
      <c r="AE208" s="4">
        <v>15599.758285182799</v>
      </c>
      <c r="AF208" s="4">
        <v>71.799421859982303</v>
      </c>
      <c r="AG208" s="4">
        <v>7.42641666666667</v>
      </c>
      <c r="AH208" s="4">
        <v>8.1708375581688406E-2</v>
      </c>
      <c r="AI208" s="4"/>
      <c r="AJ208" s="4">
        <v>7660.8336102729299</v>
      </c>
      <c r="AK208" s="4">
        <v>47.431961393985198</v>
      </c>
      <c r="AL208" s="4" t="s">
        <v>368</v>
      </c>
      <c r="AM208" s="4" t="s">
        <v>368</v>
      </c>
      <c r="AN208" s="4" t="s">
        <v>368</v>
      </c>
      <c r="AO208" s="4" t="s">
        <v>368</v>
      </c>
      <c r="AP208" s="4" t="s">
        <v>368</v>
      </c>
      <c r="AQ208" s="4">
        <v>8.1105166666666708</v>
      </c>
      <c r="AR208" s="4">
        <v>3.0160238967843801E-2</v>
      </c>
      <c r="AS208" s="4"/>
      <c r="AT208" s="4">
        <v>2105.3716348139901</v>
      </c>
      <c r="AU208" s="4">
        <v>26.765531197657101</v>
      </c>
      <c r="AV208" s="4">
        <v>8.8316333333333308</v>
      </c>
      <c r="AW208" s="4">
        <v>1.35695334847717E-2</v>
      </c>
      <c r="AX208" s="4"/>
      <c r="AY208" s="4">
        <v>30.107036482493299</v>
      </c>
      <c r="AZ208" s="4">
        <v>0.601754171133145</v>
      </c>
      <c r="BA208" s="4">
        <v>9.5848499999999994</v>
      </c>
      <c r="BB208" s="4">
        <v>2.2202014802861901E-2</v>
      </c>
      <c r="BC208" s="4"/>
      <c r="BD208" s="4">
        <v>92.757589009199407</v>
      </c>
      <c r="BE208" s="4">
        <v>0.93004167802733495</v>
      </c>
    </row>
    <row r="209" spans="1:57" x14ac:dyDescent="0.2">
      <c r="A209" s="1"/>
      <c r="B209" s="1"/>
      <c r="C209" s="1" t="s">
        <v>337</v>
      </c>
      <c r="D209" s="1" t="s">
        <v>192</v>
      </c>
      <c r="E209" s="1" t="s">
        <v>89</v>
      </c>
      <c r="F209" s="1" t="s">
        <v>368</v>
      </c>
      <c r="G209" s="2">
        <v>45320.3837040625</v>
      </c>
      <c r="H209" s="4">
        <v>5.6017666666666699</v>
      </c>
      <c r="I209" s="4"/>
      <c r="J209" s="4"/>
      <c r="K209" s="4">
        <v>44102.032513824597</v>
      </c>
      <c r="L209" s="4">
        <v>213.002264350812</v>
      </c>
      <c r="M209" s="4">
        <v>6.17648333333333</v>
      </c>
      <c r="N209" s="4">
        <v>3.31977946230664E-2</v>
      </c>
      <c r="O209" s="4"/>
      <c r="P209" s="4">
        <v>321.87029663255601</v>
      </c>
      <c r="Q209" s="4">
        <v>2.2370041167220802</v>
      </c>
      <c r="R209" s="4">
        <v>6.3751666666666704</v>
      </c>
      <c r="S209" s="4">
        <v>2.4688749518741799E-2</v>
      </c>
      <c r="T209" s="4"/>
      <c r="U209" s="4">
        <v>558.87119206111402</v>
      </c>
      <c r="V209" s="4">
        <v>3.2906659191086902</v>
      </c>
      <c r="W209" s="4">
        <v>6.7482499999999996</v>
      </c>
      <c r="X209" s="4">
        <v>0.10108845630815599</v>
      </c>
      <c r="Y209" s="4"/>
      <c r="Z209" s="4">
        <v>7045.5915825940501</v>
      </c>
      <c r="AA209" s="4">
        <v>31.733069229201501</v>
      </c>
      <c r="AB209" s="4">
        <v>7.0114999999999998</v>
      </c>
      <c r="AC209" s="4">
        <v>6.5679478492600807E-2</v>
      </c>
      <c r="AD209" s="4"/>
      <c r="AE209" s="4">
        <v>5470.7164442880303</v>
      </c>
      <c r="AF209" s="4">
        <v>33.999698364455703</v>
      </c>
      <c r="AG209" s="4">
        <v>7.4259500000000003</v>
      </c>
      <c r="AH209" s="4">
        <v>3.70059862763032E-2</v>
      </c>
      <c r="AI209" s="4"/>
      <c r="AJ209" s="4">
        <v>3270.2134479421102</v>
      </c>
      <c r="AK209" s="4">
        <v>16.7273156774597</v>
      </c>
      <c r="AL209" s="4" t="s">
        <v>368</v>
      </c>
      <c r="AM209" s="4" t="s">
        <v>368</v>
      </c>
      <c r="AN209" s="4" t="s">
        <v>368</v>
      </c>
      <c r="AO209" s="4" t="s">
        <v>368</v>
      </c>
      <c r="AP209" s="4" t="s">
        <v>368</v>
      </c>
      <c r="AQ209" s="4">
        <v>8.1100333333333303</v>
      </c>
      <c r="AR209" s="4">
        <v>1.68387527898285E-2</v>
      </c>
      <c r="AS209" s="4"/>
      <c r="AT209" s="4">
        <v>912.45899795494802</v>
      </c>
      <c r="AU209" s="4">
        <v>6.7253854990912503</v>
      </c>
      <c r="AV209" s="4">
        <v>8.8374000000000006</v>
      </c>
      <c r="AW209" s="4">
        <v>1.35183013424451E-2</v>
      </c>
      <c r="AX209" s="4"/>
      <c r="AY209" s="4">
        <v>26.2434356464695</v>
      </c>
      <c r="AZ209" s="4">
        <v>0.42679543223907501</v>
      </c>
      <c r="BA209" s="4">
        <v>9.5906833333333292</v>
      </c>
      <c r="BB209" s="4">
        <v>2.15585643185165E-2</v>
      </c>
      <c r="BC209" s="4"/>
      <c r="BD209" s="4">
        <v>56.967654405629503</v>
      </c>
      <c r="BE209" s="4">
        <v>1.13786041726499</v>
      </c>
    </row>
    <row r="210" spans="1:57" x14ac:dyDescent="0.2">
      <c r="A210" s="1"/>
      <c r="B210" s="1"/>
      <c r="C210" s="1" t="s">
        <v>156</v>
      </c>
      <c r="D210" s="1" t="s">
        <v>325</v>
      </c>
      <c r="E210" s="1" t="s">
        <v>44</v>
      </c>
      <c r="F210" s="1" t="s">
        <v>368</v>
      </c>
      <c r="G210" s="2">
        <v>45320.397604513899</v>
      </c>
      <c r="H210" s="4">
        <v>5.6084666666666703</v>
      </c>
      <c r="I210" s="4"/>
      <c r="J210" s="4"/>
      <c r="K210" s="4">
        <v>2694.0952245691701</v>
      </c>
      <c r="L210" s="4">
        <v>8.0839791344600606E-2</v>
      </c>
      <c r="M210" s="4">
        <v>6.1769666666666696</v>
      </c>
      <c r="N210" s="4">
        <v>1.08848457767065E-2</v>
      </c>
      <c r="O210" s="4"/>
      <c r="P210" s="4">
        <v>103.84019558337999</v>
      </c>
      <c r="Q210" s="4">
        <v>0.69722717444728499</v>
      </c>
      <c r="R210" s="4">
        <v>6.3818999999999999</v>
      </c>
      <c r="S210" s="4">
        <v>9.7723027353591105E-3</v>
      </c>
      <c r="T210" s="4"/>
      <c r="U210" s="4">
        <v>137.08896449449401</v>
      </c>
      <c r="V210" s="4">
        <v>0.81888955670373498</v>
      </c>
      <c r="W210" s="4">
        <v>6.7549666666666699</v>
      </c>
      <c r="X210" s="4">
        <v>3.4534875511153702E-2</v>
      </c>
      <c r="Y210" s="4"/>
      <c r="Z210" s="4">
        <v>2235.3944720714098</v>
      </c>
      <c r="AA210" s="4">
        <v>8.9624531488606909</v>
      </c>
      <c r="AB210" s="4">
        <v>7.0182333333333302</v>
      </c>
      <c r="AC210" s="4">
        <v>2.4901927407608899E-2</v>
      </c>
      <c r="AD210" s="4"/>
      <c r="AE210" s="4">
        <v>1763.8728832597301</v>
      </c>
      <c r="AF210" s="4">
        <v>8.8211967913791192</v>
      </c>
      <c r="AG210" s="4">
        <v>7.4389833333333302</v>
      </c>
      <c r="AH210" s="4">
        <v>1.7060213751251399E-2</v>
      </c>
      <c r="AI210" s="4"/>
      <c r="AJ210" s="4">
        <v>1311.16131756287</v>
      </c>
      <c r="AK210" s="4">
        <v>7.5731045233901799</v>
      </c>
      <c r="AL210" s="4" t="s">
        <v>368</v>
      </c>
      <c r="AM210" s="4" t="s">
        <v>368</v>
      </c>
      <c r="AN210" s="4" t="s">
        <v>368</v>
      </c>
      <c r="AO210" s="4" t="s">
        <v>368</v>
      </c>
      <c r="AP210" s="4" t="s">
        <v>368</v>
      </c>
      <c r="AQ210" s="4">
        <v>8.1167999999999996</v>
      </c>
      <c r="AR210" s="4">
        <v>1.08628847353099E-2</v>
      </c>
      <c r="AS210" s="4"/>
      <c r="AT210" s="4">
        <v>377.33187901515703</v>
      </c>
      <c r="AU210" s="4">
        <v>2.8202420410411699</v>
      </c>
      <c r="AV210" s="4" t="s">
        <v>368</v>
      </c>
      <c r="AW210" s="4" t="s">
        <v>368</v>
      </c>
      <c r="AX210" s="4" t="s">
        <v>368</v>
      </c>
      <c r="AY210" s="4" t="s">
        <v>368</v>
      </c>
      <c r="AZ210" s="4" t="s">
        <v>368</v>
      </c>
      <c r="BA210" s="4">
        <v>9.5911666666666697</v>
      </c>
      <c r="BB210" s="4">
        <v>2.1350459887357901E-2</v>
      </c>
      <c r="BC210" s="4"/>
      <c r="BD210" s="4">
        <v>45.392491804802397</v>
      </c>
      <c r="BE210" s="4">
        <v>0.611363147069093</v>
      </c>
    </row>
    <row r="211" spans="1:57" x14ac:dyDescent="0.2">
      <c r="A211" s="1"/>
      <c r="B211" s="1"/>
      <c r="C211" s="1" t="s">
        <v>393</v>
      </c>
      <c r="D211" s="1" t="s">
        <v>54</v>
      </c>
      <c r="E211" s="1" t="s">
        <v>89</v>
      </c>
      <c r="F211" s="1" t="s">
        <v>368</v>
      </c>
      <c r="G211" s="2">
        <v>45320.411513923602</v>
      </c>
      <c r="H211" s="4">
        <v>5.6017666666666699</v>
      </c>
      <c r="I211" s="4"/>
      <c r="J211" s="4"/>
      <c r="K211" s="4">
        <v>32390.5222918824</v>
      </c>
      <c r="L211" s="4">
        <v>148.94309067208999</v>
      </c>
      <c r="M211" s="4">
        <v>6.17648333333333</v>
      </c>
      <c r="N211" s="4">
        <v>0.87772047568734202</v>
      </c>
      <c r="O211" s="4"/>
      <c r="P211" s="4">
        <v>8574.0904204107992</v>
      </c>
      <c r="Q211" s="4">
        <v>67.055207496258802</v>
      </c>
      <c r="R211" s="4">
        <v>6.3751666666666704</v>
      </c>
      <c r="S211" s="4">
        <v>0.25859714870353601</v>
      </c>
      <c r="T211" s="4"/>
      <c r="U211" s="4">
        <v>7172.9400173937302</v>
      </c>
      <c r="V211" s="4">
        <v>45.642942628348401</v>
      </c>
      <c r="W211" s="4">
        <v>6.7482499999999996</v>
      </c>
      <c r="X211" s="4">
        <v>1.325532652151</v>
      </c>
      <c r="Y211" s="4"/>
      <c r="Z211" s="4">
        <v>95542.9776331553</v>
      </c>
      <c r="AA211" s="4">
        <v>447.32446540153097</v>
      </c>
      <c r="AB211" s="4">
        <v>7.0114999999999998</v>
      </c>
      <c r="AC211" s="4">
        <v>0.494041263143424</v>
      </c>
      <c r="AD211" s="4"/>
      <c r="AE211" s="4">
        <v>44410.527221887904</v>
      </c>
      <c r="AF211" s="4">
        <v>231.493857970287</v>
      </c>
      <c r="AG211" s="4">
        <v>7.4259500000000003</v>
      </c>
      <c r="AH211" s="4">
        <v>0.51372166405327802</v>
      </c>
      <c r="AI211" s="4"/>
      <c r="AJ211" s="4">
        <v>50092.709942433503</v>
      </c>
      <c r="AK211" s="4">
        <v>194.9291704972</v>
      </c>
      <c r="AL211" s="4" t="s">
        <v>368</v>
      </c>
      <c r="AM211" s="4" t="s">
        <v>368</v>
      </c>
      <c r="AN211" s="4" t="s">
        <v>368</v>
      </c>
      <c r="AO211" s="4" t="s">
        <v>368</v>
      </c>
      <c r="AP211" s="4" t="s">
        <v>368</v>
      </c>
      <c r="AQ211" s="4">
        <v>8.1100333333333303</v>
      </c>
      <c r="AR211" s="4">
        <v>7.0107848871657705E-2</v>
      </c>
      <c r="AS211" s="4"/>
      <c r="AT211" s="4">
        <v>5682.6007840075299</v>
      </c>
      <c r="AU211" s="4">
        <v>22.550236396769002</v>
      </c>
      <c r="AV211" s="4">
        <v>8.8374000000000006</v>
      </c>
      <c r="AW211" s="4">
        <v>1.3584603391662099E-2</v>
      </c>
      <c r="AX211" s="4"/>
      <c r="AY211" s="4">
        <v>31.2435125737967</v>
      </c>
      <c r="AZ211" s="4">
        <v>0.470743928752348</v>
      </c>
      <c r="BA211" s="4">
        <v>9.5906833333333292</v>
      </c>
      <c r="BB211" s="4">
        <v>2.1987581826267099E-2</v>
      </c>
      <c r="BC211" s="4"/>
      <c r="BD211" s="4">
        <v>80.830420725249596</v>
      </c>
      <c r="BE211" s="4">
        <v>0.66355588501544005</v>
      </c>
    </row>
    <row r="212" spans="1:57" x14ac:dyDescent="0.2">
      <c r="A212" s="1"/>
      <c r="B212" s="1"/>
      <c r="C212" s="1" t="s">
        <v>75</v>
      </c>
      <c r="D212" s="1" t="s">
        <v>72</v>
      </c>
      <c r="E212" s="1" t="s">
        <v>89</v>
      </c>
      <c r="F212" s="1" t="s">
        <v>368</v>
      </c>
      <c r="G212" s="2">
        <v>45320.425399884298</v>
      </c>
      <c r="H212" s="4">
        <v>5.6022499999999997</v>
      </c>
      <c r="I212" s="4"/>
      <c r="J212" s="4"/>
      <c r="K212" s="4">
        <v>34657.3301482389</v>
      </c>
      <c r="L212" s="4">
        <v>243.57058392755599</v>
      </c>
      <c r="M212" s="4">
        <v>6.1769666666666696</v>
      </c>
      <c r="N212" s="4">
        <v>0.953084439826686</v>
      </c>
      <c r="O212" s="4"/>
      <c r="P212" s="4">
        <v>9310.5064284387208</v>
      </c>
      <c r="Q212" s="4">
        <v>43.803972473244599</v>
      </c>
      <c r="R212" s="4">
        <v>6.3756333333333304</v>
      </c>
      <c r="S212" s="4">
        <v>0.29445651704820802</v>
      </c>
      <c r="T212" s="4"/>
      <c r="U212" s="4">
        <v>8186.9110038619701</v>
      </c>
      <c r="V212" s="4">
        <v>41.455837205761704</v>
      </c>
      <c r="W212" s="4">
        <v>6.7487166666666702</v>
      </c>
      <c r="X212" s="4">
        <v>1.50416560529984</v>
      </c>
      <c r="Y212" s="4"/>
      <c r="Z212" s="4">
        <v>108453.77378853501</v>
      </c>
      <c r="AA212" s="4">
        <v>323.303450660316</v>
      </c>
      <c r="AB212" s="4">
        <v>7.0119666666666696</v>
      </c>
      <c r="AC212" s="4">
        <v>0.57354662648333599</v>
      </c>
      <c r="AD212" s="4"/>
      <c r="AE212" s="4">
        <v>51637.884832194097</v>
      </c>
      <c r="AF212" s="4">
        <v>203.88491207892</v>
      </c>
      <c r="AG212" s="4">
        <v>7.42641666666667</v>
      </c>
      <c r="AH212" s="4">
        <v>0.61267196557064696</v>
      </c>
      <c r="AI212" s="4"/>
      <c r="AJ212" s="4">
        <v>59811.501167280498</v>
      </c>
      <c r="AK212" s="4">
        <v>225.834521252576</v>
      </c>
      <c r="AL212" s="4" t="s">
        <v>368</v>
      </c>
      <c r="AM212" s="4" t="s">
        <v>368</v>
      </c>
      <c r="AN212" s="4" t="s">
        <v>368</v>
      </c>
      <c r="AO212" s="4" t="s">
        <v>368</v>
      </c>
      <c r="AP212" s="4" t="s">
        <v>368</v>
      </c>
      <c r="AQ212" s="4">
        <v>8.1042333333333296</v>
      </c>
      <c r="AR212" s="4">
        <v>8.3382385983990503E-2</v>
      </c>
      <c r="AS212" s="4"/>
      <c r="AT212" s="4">
        <v>6871.3092252541001</v>
      </c>
      <c r="AU212" s="4">
        <v>29.189067229407399</v>
      </c>
      <c r="AV212" s="4" t="s">
        <v>368</v>
      </c>
      <c r="AW212" s="4" t="s">
        <v>368</v>
      </c>
      <c r="AX212" s="4" t="s">
        <v>368</v>
      </c>
      <c r="AY212" s="4" t="s">
        <v>368</v>
      </c>
      <c r="AZ212" s="4" t="s">
        <v>368</v>
      </c>
      <c r="BA212" s="4">
        <v>9.5978999999999992</v>
      </c>
      <c r="BB212" s="4">
        <v>2.2205644897510701E-2</v>
      </c>
      <c r="BC212" s="4"/>
      <c r="BD212" s="4">
        <v>92.959501748794295</v>
      </c>
      <c r="BE212" s="4">
        <v>0.831292969640125</v>
      </c>
    </row>
    <row r="213" spans="1:57" x14ac:dyDescent="0.2">
      <c r="A213" s="1"/>
      <c r="B213" s="1"/>
      <c r="C213" s="1" t="s">
        <v>311</v>
      </c>
      <c r="D213" s="1" t="s">
        <v>250</v>
      </c>
      <c r="E213" s="1" t="s">
        <v>89</v>
      </c>
      <c r="F213" s="1" t="s">
        <v>368</v>
      </c>
      <c r="G213" s="2">
        <v>45320.4393129167</v>
      </c>
      <c r="H213" s="4">
        <v>5.6017666666666699</v>
      </c>
      <c r="I213" s="4"/>
      <c r="J213" s="4"/>
      <c r="K213" s="4">
        <v>35651.243657015002</v>
      </c>
      <c r="L213" s="4">
        <v>1.49062582411019</v>
      </c>
      <c r="M213" s="4">
        <v>6.17648333333333</v>
      </c>
      <c r="N213" s="4">
        <v>0.99505269126650198</v>
      </c>
      <c r="O213" s="4"/>
      <c r="P213" s="4">
        <v>9720.5975448252902</v>
      </c>
      <c r="Q213" s="4">
        <v>48.880847580432999</v>
      </c>
      <c r="R213" s="4">
        <v>6.3751666666666704</v>
      </c>
      <c r="S213" s="4">
        <v>0.31426024995229701</v>
      </c>
      <c r="T213" s="4"/>
      <c r="U213" s="4">
        <v>8746.8876993660397</v>
      </c>
      <c r="V213" s="4">
        <v>55.2069436632068</v>
      </c>
      <c r="W213" s="4">
        <v>6.7482499999999996</v>
      </c>
      <c r="X213" s="4">
        <v>1.6209724876670599</v>
      </c>
      <c r="Y213" s="4"/>
      <c r="Z213" s="4">
        <v>116896.056252129</v>
      </c>
      <c r="AA213" s="4">
        <v>240.46434857153</v>
      </c>
      <c r="AB213" s="4">
        <v>7.0114999999999998</v>
      </c>
      <c r="AC213" s="4">
        <v>0.624729753225025</v>
      </c>
      <c r="AD213" s="4"/>
      <c r="AE213" s="4">
        <v>56290.6371124937</v>
      </c>
      <c r="AF213" s="4">
        <v>232.70680755319401</v>
      </c>
      <c r="AG213" s="4">
        <v>7.4259500000000003</v>
      </c>
      <c r="AH213" s="4">
        <v>0.64445607159602403</v>
      </c>
      <c r="AI213" s="4"/>
      <c r="AJ213" s="4">
        <v>62933.301565986898</v>
      </c>
      <c r="AK213" s="4">
        <v>291.39869898429498</v>
      </c>
      <c r="AL213" s="4" t="s">
        <v>368</v>
      </c>
      <c r="AM213" s="4" t="s">
        <v>368</v>
      </c>
      <c r="AN213" s="4" t="s">
        <v>368</v>
      </c>
      <c r="AO213" s="4" t="s">
        <v>368</v>
      </c>
      <c r="AP213" s="4" t="s">
        <v>368</v>
      </c>
      <c r="AQ213" s="4">
        <v>8.1100333333333303</v>
      </c>
      <c r="AR213" s="4">
        <v>8.4675205926339495E-2</v>
      </c>
      <c r="AS213" s="4"/>
      <c r="AT213" s="4">
        <v>6987.0786841420004</v>
      </c>
      <c r="AU213" s="4">
        <v>48.09227612478</v>
      </c>
      <c r="AV213" s="4">
        <v>8.7624499999999994</v>
      </c>
      <c r="AW213" s="4">
        <v>1.33012853029099E-2</v>
      </c>
      <c r="AX213" s="4"/>
      <c r="AY213" s="4">
        <v>9.87747252837136</v>
      </c>
      <c r="AZ213" s="4">
        <v>0.64666000311462002</v>
      </c>
      <c r="BA213" s="4">
        <v>9.5906833333333292</v>
      </c>
      <c r="BB213" s="4">
        <v>2.1732755250712599E-2</v>
      </c>
      <c r="BC213" s="4"/>
      <c r="BD213" s="4">
        <v>66.656483963624694</v>
      </c>
      <c r="BE213" s="4">
        <v>0.87978354395587</v>
      </c>
    </row>
    <row r="214" spans="1:57" x14ac:dyDescent="0.2">
      <c r="A214" s="1"/>
      <c r="B214" s="1"/>
      <c r="C214" s="1" t="s">
        <v>282</v>
      </c>
      <c r="D214" s="1" t="s">
        <v>241</v>
      </c>
      <c r="E214" s="1" t="s">
        <v>89</v>
      </c>
      <c r="F214" s="1" t="s">
        <v>368</v>
      </c>
      <c r="G214" s="2">
        <v>45320.453205358797</v>
      </c>
      <c r="H214" s="4">
        <v>5.6022499999999997</v>
      </c>
      <c r="I214" s="4"/>
      <c r="J214" s="4"/>
      <c r="K214" s="4">
        <v>37816.512177221099</v>
      </c>
      <c r="L214" s="4">
        <v>178.291835412067</v>
      </c>
      <c r="M214" s="4">
        <v>6.1707000000000001</v>
      </c>
      <c r="N214" s="4">
        <v>1.1788494596561001</v>
      </c>
      <c r="O214" s="4"/>
      <c r="P214" s="4">
        <v>11516.5604298939</v>
      </c>
      <c r="Q214" s="4">
        <v>79.443494409437704</v>
      </c>
      <c r="R214" s="4">
        <v>6.3756333333333304</v>
      </c>
      <c r="S214" s="4">
        <v>0.34212586576133502</v>
      </c>
      <c r="T214" s="4"/>
      <c r="U214" s="4">
        <v>9534.8247784260002</v>
      </c>
      <c r="V214" s="4">
        <v>42.6788660849517</v>
      </c>
      <c r="W214" s="4">
        <v>6.7487166666666702</v>
      </c>
      <c r="X214" s="4">
        <v>1.80875793183555</v>
      </c>
      <c r="Y214" s="4"/>
      <c r="Z214" s="4">
        <v>130468.353792252</v>
      </c>
      <c r="AA214" s="4">
        <v>385.453233718131</v>
      </c>
      <c r="AB214" s="4">
        <v>7.0119666666666696</v>
      </c>
      <c r="AC214" s="4">
        <v>0.666157805019024</v>
      </c>
      <c r="AD214" s="4"/>
      <c r="AE214" s="4">
        <v>60056.613806838403</v>
      </c>
      <c r="AF214" s="4">
        <v>142.57105414025199</v>
      </c>
      <c r="AG214" s="4">
        <v>7.42641666666667</v>
      </c>
      <c r="AH214" s="4">
        <v>0.75384299994095905</v>
      </c>
      <c r="AI214" s="4"/>
      <c r="AJ214" s="4">
        <v>73677.166951026898</v>
      </c>
      <c r="AK214" s="4">
        <v>339.00955949316898</v>
      </c>
      <c r="AL214" s="4" t="s">
        <v>368</v>
      </c>
      <c r="AM214" s="4" t="s">
        <v>368</v>
      </c>
      <c r="AN214" s="4" t="s">
        <v>368</v>
      </c>
      <c r="AO214" s="4" t="s">
        <v>368</v>
      </c>
      <c r="AP214" s="4" t="s">
        <v>368</v>
      </c>
      <c r="AQ214" s="4">
        <v>8.1042333333333296</v>
      </c>
      <c r="AR214" s="4">
        <v>9.9665081489545004E-2</v>
      </c>
      <c r="AS214" s="4"/>
      <c r="AT214" s="4">
        <v>8329.3922777861408</v>
      </c>
      <c r="AU214" s="4">
        <v>40.515785808312998</v>
      </c>
      <c r="AV214" s="4" t="s">
        <v>368</v>
      </c>
      <c r="AW214" s="4" t="s">
        <v>368</v>
      </c>
      <c r="AX214" s="4" t="s">
        <v>368</v>
      </c>
      <c r="AY214" s="4" t="s">
        <v>368</v>
      </c>
      <c r="AZ214" s="4" t="s">
        <v>368</v>
      </c>
      <c r="BA214" s="4">
        <v>9.5911666666666697</v>
      </c>
      <c r="BB214" s="4">
        <v>2.2087470932759999E-2</v>
      </c>
      <c r="BC214" s="4"/>
      <c r="BD214" s="4">
        <v>86.386442013550294</v>
      </c>
      <c r="BE214" s="4">
        <v>0.98467963395092695</v>
      </c>
    </row>
    <row r="215" spans="1:57" x14ac:dyDescent="0.2">
      <c r="A215" s="1"/>
      <c r="B215" s="1"/>
      <c r="C215" s="1" t="s">
        <v>14</v>
      </c>
      <c r="D215" s="1" t="s">
        <v>35</v>
      </c>
      <c r="E215" s="1" t="s">
        <v>89</v>
      </c>
      <c r="F215" s="1" t="s">
        <v>368</v>
      </c>
      <c r="G215" s="2">
        <v>45320.467109560203</v>
      </c>
      <c r="H215" s="4">
        <v>5.6017666666666699</v>
      </c>
      <c r="I215" s="4"/>
      <c r="J215" s="4"/>
      <c r="K215" s="4">
        <v>35234.076034119498</v>
      </c>
      <c r="L215" s="4">
        <v>350.04726911650698</v>
      </c>
      <c r="M215" s="4">
        <v>6.1702333333333304</v>
      </c>
      <c r="N215" s="4">
        <v>1.0842344893860201</v>
      </c>
      <c r="O215" s="4"/>
      <c r="P215" s="4">
        <v>10592.033973494301</v>
      </c>
      <c r="Q215" s="4">
        <v>51.3338437375781</v>
      </c>
      <c r="R215" s="4">
        <v>6.3751666666666704</v>
      </c>
      <c r="S215" s="4">
        <v>0.31638611554242801</v>
      </c>
      <c r="T215" s="4"/>
      <c r="U215" s="4">
        <v>8806.9993557902599</v>
      </c>
      <c r="V215" s="4">
        <v>45.2806075872614</v>
      </c>
      <c r="W215" s="4">
        <v>6.7482499999999996</v>
      </c>
      <c r="X215" s="4">
        <v>1.70682256654067</v>
      </c>
      <c r="Y215" s="4"/>
      <c r="Z215" s="4">
        <v>123100.91850583001</v>
      </c>
      <c r="AA215" s="4">
        <v>256.36761226049703</v>
      </c>
      <c r="AB215" s="4">
        <v>7.0114999999999998</v>
      </c>
      <c r="AC215" s="4">
        <v>0.63190075271218604</v>
      </c>
      <c r="AD215" s="4"/>
      <c r="AE215" s="4">
        <v>56942.509835789802</v>
      </c>
      <c r="AF215" s="4">
        <v>221.22970987996999</v>
      </c>
      <c r="AG215" s="4">
        <v>7.4259500000000003</v>
      </c>
      <c r="AH215" s="4">
        <v>0.71584818148161999</v>
      </c>
      <c r="AI215" s="4"/>
      <c r="AJ215" s="4">
        <v>69945.357117506996</v>
      </c>
      <c r="AK215" s="4">
        <v>235.72654415811101</v>
      </c>
      <c r="AL215" s="4" t="s">
        <v>368</v>
      </c>
      <c r="AM215" s="4" t="s">
        <v>368</v>
      </c>
      <c r="AN215" s="4" t="s">
        <v>368</v>
      </c>
      <c r="AO215" s="4" t="s">
        <v>368</v>
      </c>
      <c r="AP215" s="4" t="s">
        <v>368</v>
      </c>
      <c r="AQ215" s="4">
        <v>8.1037499999999998</v>
      </c>
      <c r="AR215" s="4">
        <v>9.5750470970192098E-2</v>
      </c>
      <c r="AS215" s="4"/>
      <c r="AT215" s="4">
        <v>7978.8466784051898</v>
      </c>
      <c r="AU215" s="4">
        <v>38.8730276829844</v>
      </c>
      <c r="AV215" s="4">
        <v>8.8436500000000002</v>
      </c>
      <c r="AW215" s="4">
        <v>1.42129641895576E-2</v>
      </c>
      <c r="AX215" s="4"/>
      <c r="AY215" s="4">
        <v>78.630469156552394</v>
      </c>
      <c r="AZ215" s="4">
        <v>0.48545627427825</v>
      </c>
      <c r="BA215" s="4">
        <v>9.5843666666666696</v>
      </c>
      <c r="BB215" s="4">
        <v>2.2781296671704799E-2</v>
      </c>
      <c r="BC215" s="4"/>
      <c r="BD215" s="4">
        <v>124.97834368625399</v>
      </c>
      <c r="BE215" s="4">
        <v>0.69527577332739898</v>
      </c>
    </row>
    <row r="216" spans="1:57" x14ac:dyDescent="0.2">
      <c r="A216" s="1"/>
      <c r="B216" s="1"/>
      <c r="C216" s="1" t="s">
        <v>113</v>
      </c>
      <c r="D216" s="1" t="s">
        <v>145</v>
      </c>
      <c r="E216" s="1" t="s">
        <v>89</v>
      </c>
      <c r="F216" s="1" t="s">
        <v>368</v>
      </c>
      <c r="G216" s="2">
        <v>45320.481011828699</v>
      </c>
      <c r="H216" s="4">
        <v>5.6022499999999997</v>
      </c>
      <c r="I216" s="4"/>
      <c r="J216" s="4"/>
      <c r="K216" s="4">
        <v>35215.200092378996</v>
      </c>
      <c r="L216" s="4">
        <v>180.265708815263</v>
      </c>
      <c r="M216" s="4">
        <v>6.1707000000000001</v>
      </c>
      <c r="N216" s="4">
        <v>1.0808335396028499</v>
      </c>
      <c r="O216" s="4"/>
      <c r="P216" s="4">
        <v>10558.801726605199</v>
      </c>
      <c r="Q216" s="4">
        <v>80.096340977594906</v>
      </c>
      <c r="R216" s="4">
        <v>6.3756333333333304</v>
      </c>
      <c r="S216" s="4">
        <v>0.313974564376308</v>
      </c>
      <c r="T216" s="4"/>
      <c r="U216" s="4">
        <v>8738.8095625031601</v>
      </c>
      <c r="V216" s="4">
        <v>47.072087448928798</v>
      </c>
      <c r="W216" s="4">
        <v>6.7487166666666702</v>
      </c>
      <c r="X216" s="4">
        <v>1.6808015886141201</v>
      </c>
      <c r="Y216" s="4"/>
      <c r="Z216" s="4">
        <v>121220.23783716701</v>
      </c>
      <c r="AA216" s="4">
        <v>310.33768692510802</v>
      </c>
      <c r="AB216" s="4">
        <v>7.0119666666666696</v>
      </c>
      <c r="AC216" s="4">
        <v>0.62697683298366402</v>
      </c>
      <c r="AD216" s="4"/>
      <c r="AE216" s="4">
        <v>56494.905709130697</v>
      </c>
      <c r="AF216" s="4">
        <v>154.45685349552099</v>
      </c>
      <c r="AG216" s="4">
        <v>7.42641666666667</v>
      </c>
      <c r="AH216" s="4">
        <v>0.70729729665535701</v>
      </c>
      <c r="AI216" s="4"/>
      <c r="AJ216" s="4">
        <v>69105.498490097103</v>
      </c>
      <c r="AK216" s="4">
        <v>247.737101556575</v>
      </c>
      <c r="AL216" s="4" t="s">
        <v>368</v>
      </c>
      <c r="AM216" s="4" t="s">
        <v>368</v>
      </c>
      <c r="AN216" s="4" t="s">
        <v>368</v>
      </c>
      <c r="AO216" s="4" t="s">
        <v>368</v>
      </c>
      <c r="AP216" s="4" t="s">
        <v>368</v>
      </c>
      <c r="AQ216" s="4">
        <v>8.1042333333333296</v>
      </c>
      <c r="AR216" s="4">
        <v>9.5241015376312896E-2</v>
      </c>
      <c r="AS216" s="4"/>
      <c r="AT216" s="4">
        <v>7933.2259415192402</v>
      </c>
      <c r="AU216" s="4">
        <v>44.3624188557731</v>
      </c>
      <c r="AV216" s="4">
        <v>8.8628499999999999</v>
      </c>
      <c r="AW216" s="4">
        <v>1.41090177912769E-2</v>
      </c>
      <c r="AX216" s="4"/>
      <c r="AY216" s="4">
        <v>70.791495944417704</v>
      </c>
      <c r="AZ216" s="4">
        <v>0.51943612470656897</v>
      </c>
      <c r="BA216" s="4">
        <v>9.5848499999999994</v>
      </c>
      <c r="BB216" s="4">
        <v>2.2832028807827798E-2</v>
      </c>
      <c r="BC216" s="4"/>
      <c r="BD216" s="4">
        <v>127.800161181641</v>
      </c>
      <c r="BE216" s="4">
        <v>0.92101581651738196</v>
      </c>
    </row>
    <row r="217" spans="1:57" x14ac:dyDescent="0.2">
      <c r="A217" s="1"/>
      <c r="B217" s="1"/>
      <c r="C217" s="1" t="s">
        <v>156</v>
      </c>
      <c r="D217" s="1" t="s">
        <v>374</v>
      </c>
      <c r="E217" s="1" t="s">
        <v>44</v>
      </c>
      <c r="F217" s="1" t="s">
        <v>368</v>
      </c>
      <c r="G217" s="2">
        <v>45320.494906458298</v>
      </c>
      <c r="H217" s="4">
        <v>5.6079833333333298</v>
      </c>
      <c r="I217" s="4"/>
      <c r="J217" s="4"/>
      <c r="K217" s="4">
        <v>3807.6451847610801</v>
      </c>
      <c r="L217" s="4">
        <v>11.7573499458423</v>
      </c>
      <c r="M217" s="4">
        <v>6.1827500000000004</v>
      </c>
      <c r="N217" s="4">
        <v>0.131331559445377</v>
      </c>
      <c r="O217" s="4"/>
      <c r="P217" s="4">
        <v>1280.7805154419</v>
      </c>
      <c r="Q217" s="4">
        <v>5.2639350306517096</v>
      </c>
      <c r="R217" s="4">
        <v>6.3814333333333302</v>
      </c>
      <c r="S217" s="4">
        <v>4.2655932947084002E-2</v>
      </c>
      <c r="T217" s="4"/>
      <c r="U217" s="4">
        <v>1066.91702627054</v>
      </c>
      <c r="V217" s="4">
        <v>3.8599146948869101</v>
      </c>
      <c r="W217" s="4">
        <v>6.7545000000000002</v>
      </c>
      <c r="X217" s="4">
        <v>0.239641632911891</v>
      </c>
      <c r="Y217" s="4"/>
      <c r="Z217" s="4">
        <v>17059.599570922299</v>
      </c>
      <c r="AA217" s="4">
        <v>53.783676306059398</v>
      </c>
      <c r="AB217" s="4">
        <v>7.0177666666666703</v>
      </c>
      <c r="AC217" s="4">
        <v>9.5256886992540105E-2</v>
      </c>
      <c r="AD217" s="4"/>
      <c r="AE217" s="4">
        <v>8159.4219533899804</v>
      </c>
      <c r="AF217" s="4">
        <v>39.5224867475645</v>
      </c>
      <c r="AG217" s="4">
        <v>7.4322333333333299</v>
      </c>
      <c r="AH217" s="4">
        <v>0.123759818426272</v>
      </c>
      <c r="AI217" s="4"/>
      <c r="AJ217" s="4">
        <v>11791.080688280699</v>
      </c>
      <c r="AK217" s="4">
        <v>44.514444447979201</v>
      </c>
      <c r="AL217" s="4" t="s">
        <v>368</v>
      </c>
      <c r="AM217" s="4" t="s">
        <v>368</v>
      </c>
      <c r="AN217" s="4" t="s">
        <v>368</v>
      </c>
      <c r="AO217" s="4" t="s">
        <v>368</v>
      </c>
      <c r="AP217" s="4" t="s">
        <v>368</v>
      </c>
      <c r="AQ217" s="4">
        <v>8.1100333333333303</v>
      </c>
      <c r="AR217" s="4">
        <v>2.40083774011048E-2</v>
      </c>
      <c r="AS217" s="4"/>
      <c r="AT217" s="4">
        <v>1554.4846462975299</v>
      </c>
      <c r="AU217" s="4">
        <v>3.71664661113399</v>
      </c>
      <c r="AV217" s="4">
        <v>8.7999500000000008</v>
      </c>
      <c r="AW217" s="4">
        <v>1.33012977938981E-2</v>
      </c>
      <c r="AX217" s="4"/>
      <c r="AY217" s="4">
        <v>9.8784145188932193</v>
      </c>
      <c r="AZ217" s="4">
        <v>0.380946771115236</v>
      </c>
      <c r="BA217" s="4" t="s">
        <v>368</v>
      </c>
      <c r="BB217" s="4" t="s">
        <v>368</v>
      </c>
      <c r="BC217" s="4" t="s">
        <v>368</v>
      </c>
      <c r="BD217" s="4" t="s">
        <v>368</v>
      </c>
      <c r="BE217" s="4" t="s">
        <v>368</v>
      </c>
    </row>
    <row r="218" spans="1:57" x14ac:dyDescent="0.2">
      <c r="A218" s="1"/>
      <c r="B218" s="1"/>
      <c r="C218" s="1" t="s">
        <v>161</v>
      </c>
      <c r="D218" s="1" t="s">
        <v>162</v>
      </c>
      <c r="E218" s="1" t="s">
        <v>89</v>
      </c>
      <c r="F218" s="1" t="s">
        <v>368</v>
      </c>
      <c r="G218" s="2">
        <v>45320.5088209838</v>
      </c>
      <c r="H218" s="4">
        <v>5.6022499999999997</v>
      </c>
      <c r="I218" s="4"/>
      <c r="J218" s="4"/>
      <c r="K218" s="4">
        <v>27563.1640336161</v>
      </c>
      <c r="L218" s="4">
        <v>216.73708949656699</v>
      </c>
      <c r="M218" s="4">
        <v>6.1769666666666696</v>
      </c>
      <c r="N218" s="4">
        <v>0.89636431247278303</v>
      </c>
      <c r="O218" s="4"/>
      <c r="P218" s="4">
        <v>8756.2679374330291</v>
      </c>
      <c r="Q218" s="4">
        <v>53.306535332779397</v>
      </c>
      <c r="R218" s="4">
        <v>6.3756333333333304</v>
      </c>
      <c r="S218" s="4">
        <v>0.28651562888279902</v>
      </c>
      <c r="T218" s="4"/>
      <c r="U218" s="4">
        <v>7962.37190632069</v>
      </c>
      <c r="V218" s="4">
        <v>34.166957624939798</v>
      </c>
      <c r="W218" s="4">
        <v>6.7487166666666702</v>
      </c>
      <c r="X218" s="4">
        <v>1.6110103291245499</v>
      </c>
      <c r="Y218" s="4"/>
      <c r="Z218" s="4">
        <v>116176.03569633199</v>
      </c>
      <c r="AA218" s="4">
        <v>187.12717926675001</v>
      </c>
      <c r="AB218" s="4">
        <v>7.0119666666666696</v>
      </c>
      <c r="AC218" s="4">
        <v>0.55517094366941</v>
      </c>
      <c r="AD218" s="4"/>
      <c r="AE218" s="4">
        <v>49967.461285269303</v>
      </c>
      <c r="AF218" s="4">
        <v>114.526152853453</v>
      </c>
      <c r="AG218" s="4">
        <v>7.42641666666667</v>
      </c>
      <c r="AH218" s="4">
        <v>0.70665849908648903</v>
      </c>
      <c r="AI218" s="4"/>
      <c r="AJ218" s="4">
        <v>69042.756486166196</v>
      </c>
      <c r="AK218" s="4">
        <v>256.08525405335803</v>
      </c>
      <c r="AL218" s="4" t="s">
        <v>368</v>
      </c>
      <c r="AM218" s="4" t="s">
        <v>368</v>
      </c>
      <c r="AN218" s="4" t="s">
        <v>368</v>
      </c>
      <c r="AO218" s="4" t="s">
        <v>368</v>
      </c>
      <c r="AP218" s="4" t="s">
        <v>368</v>
      </c>
      <c r="AQ218" s="4">
        <v>8.1042333333333296</v>
      </c>
      <c r="AR218" s="4">
        <v>9.6405965196713697E-2</v>
      </c>
      <c r="AS218" s="4"/>
      <c r="AT218" s="4">
        <v>8037.5448848782898</v>
      </c>
      <c r="AU218" s="4">
        <v>44.321073436005598</v>
      </c>
      <c r="AV218" s="4" t="s">
        <v>368</v>
      </c>
      <c r="AW218" s="4" t="s">
        <v>368</v>
      </c>
      <c r="AX218" s="4" t="s">
        <v>368</v>
      </c>
      <c r="AY218" s="4" t="s">
        <v>368</v>
      </c>
      <c r="AZ218" s="4" t="s">
        <v>368</v>
      </c>
      <c r="BA218" s="4">
        <v>9.4711666666666705</v>
      </c>
      <c r="BB218" s="4">
        <v>2.1172892469017299E-2</v>
      </c>
      <c r="BC218" s="4"/>
      <c r="BD218" s="4">
        <v>35.515855692544498</v>
      </c>
      <c r="BE218" s="4">
        <v>0.56610667772725498</v>
      </c>
    </row>
    <row r="219" spans="1:57" x14ac:dyDescent="0.2">
      <c r="A219" s="1"/>
      <c r="B219" s="1"/>
      <c r="C219" s="1" t="s">
        <v>188</v>
      </c>
      <c r="D219" s="1" t="s">
        <v>396</v>
      </c>
      <c r="E219" s="1" t="s">
        <v>89</v>
      </c>
      <c r="F219" s="1" t="s">
        <v>368</v>
      </c>
      <c r="G219" s="2">
        <v>45320.5227216782</v>
      </c>
      <c r="H219" s="4">
        <v>5.6017666666666699</v>
      </c>
      <c r="I219" s="4"/>
      <c r="J219" s="4"/>
      <c r="K219" s="4">
        <v>32160.406157851401</v>
      </c>
      <c r="L219" s="4">
        <v>7573.5608161976897</v>
      </c>
      <c r="M219" s="4">
        <v>6.1702333333333304</v>
      </c>
      <c r="N219" s="4">
        <v>1.0586871540251099</v>
      </c>
      <c r="O219" s="4"/>
      <c r="P219" s="4">
        <v>10342.399191976599</v>
      </c>
      <c r="Q219" s="4">
        <v>58.262344621717297</v>
      </c>
      <c r="R219" s="4">
        <v>6.3751666666666704</v>
      </c>
      <c r="S219" s="4">
        <v>0.32536489466799801</v>
      </c>
      <c r="T219" s="4"/>
      <c r="U219" s="4">
        <v>9060.8861905980193</v>
      </c>
      <c r="V219" s="4">
        <v>53.8733619216679</v>
      </c>
      <c r="W219" s="4">
        <v>6.7482499999999996</v>
      </c>
      <c r="X219" s="4">
        <v>1.8942999316701801</v>
      </c>
      <c r="Y219" s="4"/>
      <c r="Z219" s="4">
        <v>136650.949461866</v>
      </c>
      <c r="AA219" s="4">
        <v>368.715919071543</v>
      </c>
      <c r="AB219" s="4">
        <v>7.0114999999999998</v>
      </c>
      <c r="AC219" s="4">
        <v>0.67040706061279698</v>
      </c>
      <c r="AD219" s="4"/>
      <c r="AE219" s="4">
        <v>60442.888247500901</v>
      </c>
      <c r="AF219" s="4">
        <v>122.189496435336</v>
      </c>
      <c r="AG219" s="4">
        <v>7.4259500000000003</v>
      </c>
      <c r="AH219" s="4">
        <v>0.82800211241987998</v>
      </c>
      <c r="AI219" s="4"/>
      <c r="AJ219" s="4">
        <v>80960.994494251499</v>
      </c>
      <c r="AK219" s="4">
        <v>276.40122994731303</v>
      </c>
      <c r="AL219" s="4" t="s">
        <v>368</v>
      </c>
      <c r="AM219" s="4" t="s">
        <v>368</v>
      </c>
      <c r="AN219" s="4" t="s">
        <v>368</v>
      </c>
      <c r="AO219" s="4" t="s">
        <v>368</v>
      </c>
      <c r="AP219" s="4" t="s">
        <v>368</v>
      </c>
      <c r="AQ219" s="4">
        <v>8.1037499999999998</v>
      </c>
      <c r="AR219" s="4">
        <v>0.11866162455612</v>
      </c>
      <c r="AS219" s="4"/>
      <c r="AT219" s="4">
        <v>10030.4949909469</v>
      </c>
      <c r="AU219" s="4">
        <v>39.017969723129802</v>
      </c>
      <c r="AV219" s="4">
        <v>8.8311666666666699</v>
      </c>
      <c r="AW219" s="4">
        <v>1.35052720725379E-2</v>
      </c>
      <c r="AX219" s="4"/>
      <c r="AY219" s="4">
        <v>25.260851358168299</v>
      </c>
      <c r="AZ219" s="4">
        <v>0.52807693083003904</v>
      </c>
      <c r="BA219" s="4">
        <v>9.5843666666666696</v>
      </c>
      <c r="BB219" s="4">
        <v>2.27897826010218E-2</v>
      </c>
      <c r="BC219" s="4"/>
      <c r="BD219" s="4">
        <v>125.45034714680401</v>
      </c>
      <c r="BE219" s="4">
        <v>0.77244154722257197</v>
      </c>
    </row>
    <row r="220" spans="1:57" x14ac:dyDescent="0.2">
      <c r="A220" s="1"/>
      <c r="B220" s="1"/>
      <c r="C220" s="1" t="s">
        <v>324</v>
      </c>
      <c r="D220" s="1" t="s">
        <v>305</v>
      </c>
      <c r="E220" s="1" t="s">
        <v>89</v>
      </c>
      <c r="F220" s="1" t="s">
        <v>368</v>
      </c>
      <c r="G220" s="2">
        <v>45320.536624687498</v>
      </c>
      <c r="H220" s="4">
        <v>5.6022499999999997</v>
      </c>
      <c r="I220" s="4"/>
      <c r="J220" s="4"/>
      <c r="K220" s="4">
        <v>32901.232960904097</v>
      </c>
      <c r="L220" s="4">
        <v>1.42033008910853</v>
      </c>
      <c r="M220" s="4">
        <v>6.1707000000000001</v>
      </c>
      <c r="N220" s="4">
        <v>1.09236008887001</v>
      </c>
      <c r="O220" s="4"/>
      <c r="P220" s="4">
        <v>10671.432948895501</v>
      </c>
      <c r="Q220" s="4">
        <v>47.792596924455403</v>
      </c>
      <c r="R220" s="4">
        <v>6.3693499999999998</v>
      </c>
      <c r="S220" s="4">
        <v>0.35396676723613602</v>
      </c>
      <c r="T220" s="4"/>
      <c r="U220" s="4">
        <v>9869.6419016300206</v>
      </c>
      <c r="V220" s="4">
        <v>53.905171749156104</v>
      </c>
      <c r="W220" s="4">
        <v>6.7487166666666702</v>
      </c>
      <c r="X220" s="4">
        <v>1.93687341577618</v>
      </c>
      <c r="Y220" s="4"/>
      <c r="Z220" s="4">
        <v>139727.97173142899</v>
      </c>
      <c r="AA220" s="4">
        <v>262.20489388025197</v>
      </c>
      <c r="AB220" s="4">
        <v>7.0119666666666696</v>
      </c>
      <c r="AC220" s="4">
        <v>0.68543105568735996</v>
      </c>
      <c r="AD220" s="4"/>
      <c r="AE220" s="4">
        <v>61808.629885270901</v>
      </c>
      <c r="AF220" s="4">
        <v>238.56277164982399</v>
      </c>
      <c r="AG220" s="4">
        <v>7.42641666666667</v>
      </c>
      <c r="AH220" s="4">
        <v>0.866547721811321</v>
      </c>
      <c r="AI220" s="4"/>
      <c r="AJ220" s="4">
        <v>84746.902415352204</v>
      </c>
      <c r="AK220" s="4">
        <v>345.56971434115201</v>
      </c>
      <c r="AL220" s="4" t="s">
        <v>368</v>
      </c>
      <c r="AM220" s="4" t="s">
        <v>368</v>
      </c>
      <c r="AN220" s="4" t="s">
        <v>368</v>
      </c>
      <c r="AO220" s="4" t="s">
        <v>368</v>
      </c>
      <c r="AP220" s="4" t="s">
        <v>368</v>
      </c>
      <c r="AQ220" s="4">
        <v>8.1042333333333296</v>
      </c>
      <c r="AR220" s="4">
        <v>0.12249105389156199</v>
      </c>
      <c r="AS220" s="4"/>
      <c r="AT220" s="4">
        <v>10373.412784439501</v>
      </c>
      <c r="AU220" s="4">
        <v>49.710238469281002</v>
      </c>
      <c r="AV220" s="4">
        <v>8.8316333333333308</v>
      </c>
      <c r="AW220" s="4">
        <v>1.41704429928345E-2</v>
      </c>
      <c r="AX220" s="4"/>
      <c r="AY220" s="4">
        <v>75.423792180978495</v>
      </c>
      <c r="AZ220" s="4">
        <v>0.49770749055299102</v>
      </c>
      <c r="BA220" s="4">
        <v>9.5848499999999994</v>
      </c>
      <c r="BB220" s="4">
        <v>2.22962080261602E-2</v>
      </c>
      <c r="BC220" s="4"/>
      <c r="BD220" s="4">
        <v>97.996794486492007</v>
      </c>
      <c r="BE220" s="4">
        <v>0.54882535061933002</v>
      </c>
    </row>
    <row r="221" spans="1:57" x14ac:dyDescent="0.2">
      <c r="A221" s="1"/>
      <c r="B221" s="1"/>
      <c r="C221" s="1" t="s">
        <v>105</v>
      </c>
      <c r="D221" s="1" t="s">
        <v>220</v>
      </c>
      <c r="E221" s="1" t="s">
        <v>89</v>
      </c>
      <c r="F221" s="1" t="s">
        <v>368</v>
      </c>
      <c r="G221" s="2">
        <v>45320.550522534701</v>
      </c>
      <c r="H221" s="4">
        <v>5.6017666666666699</v>
      </c>
      <c r="I221" s="4"/>
      <c r="J221" s="4"/>
      <c r="K221" s="4">
        <v>28416.583913879302</v>
      </c>
      <c r="L221" s="4">
        <v>227.62800502136</v>
      </c>
      <c r="M221" s="4">
        <v>6.17648333333333</v>
      </c>
      <c r="N221" s="4">
        <v>0.46001633154671401</v>
      </c>
      <c r="O221" s="4"/>
      <c r="P221" s="4">
        <v>4492.5108236154401</v>
      </c>
      <c r="Q221" s="4">
        <v>28.838309127187799</v>
      </c>
      <c r="R221" s="4">
        <v>6.3688833333333301</v>
      </c>
      <c r="S221" s="4">
        <v>0.37360001846045898</v>
      </c>
      <c r="T221" s="4"/>
      <c r="U221" s="4">
        <v>10424.7980025451</v>
      </c>
      <c r="V221" s="4">
        <v>35.829586786844203</v>
      </c>
      <c r="W221" s="4">
        <v>6.7482499999999996</v>
      </c>
      <c r="X221" s="4">
        <v>1.39201895993853</v>
      </c>
      <c r="Y221" s="4"/>
      <c r="Z221" s="4">
        <v>100348.31254945901</v>
      </c>
      <c r="AA221" s="4">
        <v>327.43862933013702</v>
      </c>
      <c r="AB221" s="4">
        <v>7.0114999999999998</v>
      </c>
      <c r="AC221" s="4">
        <v>0.72425888824176499</v>
      </c>
      <c r="AD221" s="4"/>
      <c r="AE221" s="4">
        <v>65338.236182446301</v>
      </c>
      <c r="AF221" s="4">
        <v>232.49512673346601</v>
      </c>
      <c r="AG221" s="4">
        <v>7.4259500000000003</v>
      </c>
      <c r="AH221" s="4">
        <v>0.36545954125790497</v>
      </c>
      <c r="AI221" s="4"/>
      <c r="AJ221" s="4">
        <v>35530.565149494898</v>
      </c>
      <c r="AK221" s="4">
        <v>248.29668163272601</v>
      </c>
      <c r="AL221" s="4" t="s">
        <v>368</v>
      </c>
      <c r="AM221" s="4" t="s">
        <v>368</v>
      </c>
      <c r="AN221" s="4" t="s">
        <v>368</v>
      </c>
      <c r="AO221" s="4" t="s">
        <v>368</v>
      </c>
      <c r="AP221" s="4" t="s">
        <v>368</v>
      </c>
      <c r="AQ221" s="4">
        <v>8.1100333333333303</v>
      </c>
      <c r="AR221" s="4">
        <v>9.7388361402915194E-2</v>
      </c>
      <c r="AS221" s="4"/>
      <c r="AT221" s="4">
        <v>8125.5165145538303</v>
      </c>
      <c r="AU221" s="4">
        <v>45.031199668137099</v>
      </c>
      <c r="AV221" s="4">
        <v>8.8249166666666703</v>
      </c>
      <c r="AW221" s="4">
        <v>1.42380367604044E-2</v>
      </c>
      <c r="AX221" s="4"/>
      <c r="AY221" s="4">
        <v>80.521282253291304</v>
      </c>
      <c r="AZ221" s="4">
        <v>0.41392974103271901</v>
      </c>
      <c r="BA221" s="4">
        <v>9.5843666666666696</v>
      </c>
      <c r="BB221" s="4">
        <v>2.23756607830649E-2</v>
      </c>
      <c r="BC221" s="4"/>
      <c r="BD221" s="4">
        <v>102.416107305232</v>
      </c>
      <c r="BE221" s="4">
        <v>0.95506196573536495</v>
      </c>
    </row>
    <row r="222" spans="1:57" x14ac:dyDescent="0.2">
      <c r="A222" s="1"/>
      <c r="B222" s="1"/>
      <c r="C222" s="1" t="s">
        <v>410</v>
      </c>
      <c r="D222" s="1" t="s">
        <v>323</v>
      </c>
      <c r="E222" s="1" t="s">
        <v>89</v>
      </c>
      <c r="F222" s="1" t="s">
        <v>368</v>
      </c>
      <c r="G222" s="2">
        <v>45320.564423182899</v>
      </c>
      <c r="H222" s="4">
        <v>5.6022499999999997</v>
      </c>
      <c r="I222" s="4"/>
      <c r="J222" s="4"/>
      <c r="K222" s="4">
        <v>30237.159114718801</v>
      </c>
      <c r="L222" s="4">
        <v>1.3754191940728799</v>
      </c>
      <c r="M222" s="4">
        <v>6.1707000000000001</v>
      </c>
      <c r="N222" s="4">
        <v>0.41294808092343699</v>
      </c>
      <c r="O222" s="4"/>
      <c r="P222" s="4">
        <v>4032.5852660271498</v>
      </c>
      <c r="Q222" s="4">
        <v>25.3208548579384</v>
      </c>
      <c r="R222" s="4">
        <v>6.3693499999999998</v>
      </c>
      <c r="S222" s="4">
        <v>0.39596814779721101</v>
      </c>
      <c r="T222" s="4"/>
      <c r="U222" s="4">
        <v>11057.286393055399</v>
      </c>
      <c r="V222" s="4">
        <v>79.118632185570803</v>
      </c>
      <c r="W222" s="4">
        <v>6.7487166666666702</v>
      </c>
      <c r="X222" s="4">
        <v>1.4071117440979399</v>
      </c>
      <c r="Y222" s="4"/>
      <c r="Z222" s="4">
        <v>101439.151928557</v>
      </c>
      <c r="AA222" s="4">
        <v>252.33710461166299</v>
      </c>
      <c r="AB222" s="4">
        <v>7.0119666666666696</v>
      </c>
      <c r="AC222" s="4">
        <v>0.78351452353226902</v>
      </c>
      <c r="AD222" s="4"/>
      <c r="AE222" s="4">
        <v>70724.811989155001</v>
      </c>
      <c r="AF222" s="4">
        <v>245.168639986221</v>
      </c>
      <c r="AG222" s="4">
        <v>7.42641666666667</v>
      </c>
      <c r="AH222" s="4">
        <v>0.28565187808278097</v>
      </c>
      <c r="AI222" s="4"/>
      <c r="AJ222" s="4">
        <v>27691.943087228599</v>
      </c>
      <c r="AK222" s="4">
        <v>131.29040974250199</v>
      </c>
      <c r="AL222" s="4" t="s">
        <v>368</v>
      </c>
      <c r="AM222" s="4" t="s">
        <v>368</v>
      </c>
      <c r="AN222" s="4" t="s">
        <v>368</v>
      </c>
      <c r="AO222" s="4" t="s">
        <v>368</v>
      </c>
      <c r="AP222" s="4" t="s">
        <v>368</v>
      </c>
      <c r="AQ222" s="4">
        <v>8.1042333333333296</v>
      </c>
      <c r="AR222" s="4">
        <v>9.9534724966240107E-2</v>
      </c>
      <c r="AS222" s="4"/>
      <c r="AT222" s="4">
        <v>8317.7191099526608</v>
      </c>
      <c r="AU222" s="4">
        <v>50.857192039465197</v>
      </c>
      <c r="AV222" s="4" t="s">
        <v>368</v>
      </c>
      <c r="AW222" s="4" t="s">
        <v>368</v>
      </c>
      <c r="AX222" s="4" t="s">
        <v>368</v>
      </c>
      <c r="AY222" s="4" t="s">
        <v>368</v>
      </c>
      <c r="AZ222" s="4" t="s">
        <v>368</v>
      </c>
      <c r="BA222" s="4">
        <v>9.5848333333333304</v>
      </c>
      <c r="BB222" s="4">
        <v>2.3086428386959498E-2</v>
      </c>
      <c r="BC222" s="4"/>
      <c r="BD222" s="4">
        <v>141.95034759351699</v>
      </c>
      <c r="BE222" s="4">
        <v>0.66777524596397198</v>
      </c>
    </row>
    <row r="223" spans="1:57" x14ac:dyDescent="0.2">
      <c r="A223" s="1"/>
      <c r="B223" s="1"/>
      <c r="C223" s="1" t="s">
        <v>215</v>
      </c>
      <c r="D223" s="1" t="s">
        <v>438</v>
      </c>
      <c r="E223" s="1" t="s">
        <v>89</v>
      </c>
      <c r="F223" s="1" t="s">
        <v>368</v>
      </c>
      <c r="G223" s="2">
        <v>45320.578322963003</v>
      </c>
      <c r="H223" s="4">
        <v>5.6017666666666699</v>
      </c>
      <c r="I223" s="4"/>
      <c r="J223" s="4"/>
      <c r="K223" s="4">
        <v>45040.465846849896</v>
      </c>
      <c r="L223" s="4">
        <v>358.87928339614899</v>
      </c>
      <c r="M223" s="4">
        <v>6.1702333333333304</v>
      </c>
      <c r="N223" s="4">
        <v>8.8890668374147996E-2</v>
      </c>
      <c r="O223" s="4"/>
      <c r="P223" s="4">
        <v>866.07101950779804</v>
      </c>
      <c r="Q223" s="4">
        <v>6.1929592778550502</v>
      </c>
      <c r="R223" s="4">
        <v>6.3751666666666704</v>
      </c>
      <c r="S223" s="4">
        <v>6.3093734988445796E-2</v>
      </c>
      <c r="T223" s="4"/>
      <c r="U223" s="4">
        <v>1644.82286381722</v>
      </c>
      <c r="V223" s="4">
        <v>8.6576093784138006</v>
      </c>
      <c r="W223" s="4">
        <v>6.7482499999999996</v>
      </c>
      <c r="X223" s="4">
        <v>0.26278154077573201</v>
      </c>
      <c r="Y223" s="4"/>
      <c r="Z223" s="4">
        <v>18732.0492965638</v>
      </c>
      <c r="AA223" s="4">
        <v>79.703968625580998</v>
      </c>
      <c r="AB223" s="4">
        <v>7.0114999999999998</v>
      </c>
      <c r="AC223" s="4">
        <v>0.13757357710544799</v>
      </c>
      <c r="AD223" s="4"/>
      <c r="AE223" s="4">
        <v>12006.179448515601</v>
      </c>
      <c r="AF223" s="4">
        <v>33.8388271619081</v>
      </c>
      <c r="AG223" s="4">
        <v>7.4259500000000003</v>
      </c>
      <c r="AH223" s="4">
        <v>7.6496047548021001E-2</v>
      </c>
      <c r="AI223" s="4"/>
      <c r="AJ223" s="4">
        <v>7148.88440771553</v>
      </c>
      <c r="AK223" s="4">
        <v>46.091489394544297</v>
      </c>
      <c r="AL223" s="4" t="s">
        <v>368</v>
      </c>
      <c r="AM223" s="4" t="s">
        <v>368</v>
      </c>
      <c r="AN223" s="4" t="s">
        <v>368</v>
      </c>
      <c r="AO223" s="4" t="s">
        <v>368</v>
      </c>
      <c r="AP223" s="4" t="s">
        <v>368</v>
      </c>
      <c r="AQ223" s="4">
        <v>8.1037499999999998</v>
      </c>
      <c r="AR223" s="4">
        <v>3.2255106967276098E-2</v>
      </c>
      <c r="AS223" s="4"/>
      <c r="AT223" s="4">
        <v>2292.9629047128901</v>
      </c>
      <c r="AU223" s="4">
        <v>15.5335226074657</v>
      </c>
      <c r="AV223" s="4" t="s">
        <v>368</v>
      </c>
      <c r="AW223" s="4" t="s">
        <v>368</v>
      </c>
      <c r="AX223" s="4" t="s">
        <v>368</v>
      </c>
      <c r="AY223" s="4" t="s">
        <v>368</v>
      </c>
      <c r="AZ223" s="4" t="s">
        <v>368</v>
      </c>
      <c r="BA223" s="4">
        <v>9.5843666666666696</v>
      </c>
      <c r="BB223" s="4">
        <v>2.2378470199604799E-2</v>
      </c>
      <c r="BC223" s="4"/>
      <c r="BD223" s="4">
        <v>102.57237237407701</v>
      </c>
      <c r="BE223" s="4">
        <v>0.753450613158267</v>
      </c>
    </row>
    <row r="224" spans="1:57" x14ac:dyDescent="0.2">
      <c r="A224" s="1"/>
      <c r="B224" s="1"/>
      <c r="C224" s="1" t="s">
        <v>119</v>
      </c>
      <c r="D224" s="1" t="s">
        <v>43</v>
      </c>
      <c r="E224" s="1" t="s">
        <v>89</v>
      </c>
      <c r="F224" s="1" t="s">
        <v>368</v>
      </c>
      <c r="G224" s="2">
        <v>45320.592228043999</v>
      </c>
      <c r="H224" s="4">
        <v>5.5960333333333301</v>
      </c>
      <c r="I224" s="4"/>
      <c r="J224" s="4"/>
      <c r="K224" s="4">
        <v>45661.678299526597</v>
      </c>
      <c r="L224" s="4">
        <v>1.9090693992010599</v>
      </c>
      <c r="M224" s="4">
        <v>6.1707000000000001</v>
      </c>
      <c r="N224" s="4">
        <v>3.2352974310179701E-2</v>
      </c>
      <c r="O224" s="4"/>
      <c r="P224" s="4">
        <v>313.61516821114498</v>
      </c>
      <c r="Q224" s="4">
        <v>2.5081991122635499</v>
      </c>
      <c r="R224" s="4">
        <v>6.3756333333333304</v>
      </c>
      <c r="S224" s="4">
        <v>2.51570605006806E-2</v>
      </c>
      <c r="T224" s="4"/>
      <c r="U224" s="4">
        <v>572.11330340468703</v>
      </c>
      <c r="V224" s="4">
        <v>3.6048721083754298</v>
      </c>
      <c r="W224" s="4">
        <v>6.7487166666666702</v>
      </c>
      <c r="X224" s="4">
        <v>0.10857908148520599</v>
      </c>
      <c r="Y224" s="4"/>
      <c r="Z224" s="4">
        <v>7586.98068820145</v>
      </c>
      <c r="AA224" s="4">
        <v>36.587170544183103</v>
      </c>
      <c r="AB224" s="4">
        <v>7.0119666666666696</v>
      </c>
      <c r="AC224" s="4">
        <v>6.3145936565136299E-2</v>
      </c>
      <c r="AD224" s="4"/>
      <c r="AE224" s="4">
        <v>5240.4072832292304</v>
      </c>
      <c r="AF224" s="4">
        <v>27.0281359796011</v>
      </c>
      <c r="AG224" s="4">
        <v>7.42641666666667</v>
      </c>
      <c r="AH224" s="4">
        <v>3.7277449233136098E-2</v>
      </c>
      <c r="AI224" s="4"/>
      <c r="AJ224" s="4">
        <v>3296.8762449450601</v>
      </c>
      <c r="AK224" s="4">
        <v>14.396253191898399</v>
      </c>
      <c r="AL224" s="4" t="s">
        <v>368</v>
      </c>
      <c r="AM224" s="4" t="s">
        <v>368</v>
      </c>
      <c r="AN224" s="4" t="s">
        <v>368</v>
      </c>
      <c r="AO224" s="4" t="s">
        <v>368</v>
      </c>
      <c r="AP224" s="4" t="s">
        <v>368</v>
      </c>
      <c r="AQ224" s="4">
        <v>8.1105166666666708</v>
      </c>
      <c r="AR224" s="4">
        <v>1.7085015432481501E-2</v>
      </c>
      <c r="AS224" s="4"/>
      <c r="AT224" s="4">
        <v>934.51132863947998</v>
      </c>
      <c r="AU224" s="4">
        <v>6.5682085309514298</v>
      </c>
      <c r="AV224" s="4" t="s">
        <v>368</v>
      </c>
      <c r="AW224" s="4" t="s">
        <v>368</v>
      </c>
      <c r="AX224" s="4" t="s">
        <v>368</v>
      </c>
      <c r="AY224" s="4" t="s">
        <v>368</v>
      </c>
      <c r="AZ224" s="4" t="s">
        <v>368</v>
      </c>
      <c r="BA224" s="4">
        <v>9.5722166666666695</v>
      </c>
      <c r="BB224" s="4">
        <v>2.2483209202452101E-2</v>
      </c>
      <c r="BC224" s="4"/>
      <c r="BD224" s="4">
        <v>108.39815408308</v>
      </c>
      <c r="BE224" s="4">
        <v>0.507073320913908</v>
      </c>
    </row>
    <row r="225" spans="1:57" x14ac:dyDescent="0.2">
      <c r="A225" s="1"/>
      <c r="B225" s="1"/>
      <c r="C225" s="1" t="s">
        <v>156</v>
      </c>
      <c r="D225" s="1" t="s">
        <v>348</v>
      </c>
      <c r="E225" s="1" t="s">
        <v>44</v>
      </c>
      <c r="F225" s="1" t="s">
        <v>368</v>
      </c>
      <c r="G225" s="2">
        <v>45320.606115104201</v>
      </c>
      <c r="H225" s="4">
        <v>5.6079833333333298</v>
      </c>
      <c r="I225" s="4"/>
      <c r="J225" s="4"/>
      <c r="K225" s="4">
        <v>4273.5702713144101</v>
      </c>
      <c r="L225" s="4">
        <v>8.8151799432481207E-2</v>
      </c>
      <c r="M225" s="4">
        <v>6.1827500000000004</v>
      </c>
      <c r="N225" s="4">
        <v>8.2114521971092501E-3</v>
      </c>
      <c r="O225" s="4"/>
      <c r="P225" s="4">
        <v>77.717235488891902</v>
      </c>
      <c r="Q225" s="4">
        <v>1.10775316400283</v>
      </c>
      <c r="R225" s="4">
        <v>6.3814333333333302</v>
      </c>
      <c r="S225" s="4">
        <v>8.6133741349381909E-3</v>
      </c>
      <c r="T225" s="4"/>
      <c r="U225" s="4">
        <v>104.31872813896</v>
      </c>
      <c r="V225" s="4">
        <v>0.97363229773981197</v>
      </c>
      <c r="W225" s="4">
        <v>6.7545000000000002</v>
      </c>
      <c r="X225" s="4">
        <v>3.40101943531496E-2</v>
      </c>
      <c r="Y225" s="4"/>
      <c r="Z225" s="4">
        <v>2197.4728492232698</v>
      </c>
      <c r="AA225" s="4">
        <v>8.0336091793045092</v>
      </c>
      <c r="AB225" s="4">
        <v>7.0177666666666703</v>
      </c>
      <c r="AC225" s="4">
        <v>2.5234952694179899E-2</v>
      </c>
      <c r="AD225" s="4"/>
      <c r="AE225" s="4">
        <v>1794.1462225441901</v>
      </c>
      <c r="AF225" s="4">
        <v>6.72585306797958</v>
      </c>
      <c r="AG225" s="4">
        <v>7.4259500000000003</v>
      </c>
      <c r="AH225" s="4">
        <v>1.8613483969996701E-2</v>
      </c>
      <c r="AI225" s="4"/>
      <c r="AJ225" s="4">
        <v>1463.7218326928701</v>
      </c>
      <c r="AK225" s="4">
        <v>6.5394163962524097</v>
      </c>
      <c r="AL225" s="4" t="s">
        <v>368</v>
      </c>
      <c r="AM225" s="4" t="s">
        <v>368</v>
      </c>
      <c r="AN225" s="4" t="s">
        <v>368</v>
      </c>
      <c r="AO225" s="4" t="s">
        <v>368</v>
      </c>
      <c r="AP225" s="4" t="s">
        <v>368</v>
      </c>
      <c r="AQ225" s="4">
        <v>8.1100333333333303</v>
      </c>
      <c r="AR225" s="4">
        <v>1.0710429734235799E-2</v>
      </c>
      <c r="AS225" s="4"/>
      <c r="AT225" s="4">
        <v>363.679836374915</v>
      </c>
      <c r="AU225" s="4">
        <v>2.0047227116041499</v>
      </c>
      <c r="AV225" s="4">
        <v>9.0246999999999993</v>
      </c>
      <c r="AW225" s="4">
        <v>1.32470092357325E-2</v>
      </c>
      <c r="AX225" s="4"/>
      <c r="AY225" s="4">
        <v>5.7843183286894098</v>
      </c>
      <c r="AZ225" s="4">
        <v>0.39174651103112501</v>
      </c>
      <c r="BA225" s="4">
        <v>9.5654166666666693</v>
      </c>
      <c r="BB225" s="4">
        <v>2.0709128723404999E-2</v>
      </c>
      <c r="BC225" s="4"/>
      <c r="BD225" s="4">
        <v>9.7204378153471591</v>
      </c>
      <c r="BE225" s="4">
        <v>0.27172627283012402</v>
      </c>
    </row>
    <row r="226" spans="1:57" x14ac:dyDescent="0.2">
      <c r="A226" s="1"/>
      <c r="B226" s="1"/>
      <c r="C226" s="1" t="s">
        <v>156</v>
      </c>
      <c r="D226" s="1" t="s">
        <v>53</v>
      </c>
      <c r="E226" s="1" t="s">
        <v>44</v>
      </c>
      <c r="F226" s="1" t="s">
        <v>368</v>
      </c>
      <c r="G226" s="2">
        <v>45320.6200340625</v>
      </c>
      <c r="H226" s="4">
        <v>5.6022499999999997</v>
      </c>
      <c r="I226" s="4"/>
      <c r="J226" s="4"/>
      <c r="K226" s="4">
        <v>1041.8093181689601</v>
      </c>
      <c r="L226" s="4">
        <v>2.29746036317773E-2</v>
      </c>
      <c r="M226" s="4" t="s">
        <v>368</v>
      </c>
      <c r="N226" s="4" t="s">
        <v>368</v>
      </c>
      <c r="O226" s="4" t="s">
        <v>368</v>
      </c>
      <c r="P226" s="4" t="s">
        <v>368</v>
      </c>
      <c r="Q226" s="4" t="s">
        <v>368</v>
      </c>
      <c r="R226" s="4">
        <v>6.3756333333333304</v>
      </c>
      <c r="S226" s="4">
        <v>1.50416405856561E-2</v>
      </c>
      <c r="T226" s="4"/>
      <c r="U226" s="4">
        <v>286.08644952392598</v>
      </c>
      <c r="V226" s="4">
        <v>1.071707800115</v>
      </c>
      <c r="W226" s="4">
        <v>6.7549666666666699</v>
      </c>
      <c r="X226" s="4">
        <v>2.3672453759416699E-2</v>
      </c>
      <c r="Y226" s="4"/>
      <c r="Z226" s="4">
        <v>1450.3068915420499</v>
      </c>
      <c r="AA226" s="4">
        <v>5.2811622513684799</v>
      </c>
      <c r="AB226" s="4">
        <v>7.0244999999999997</v>
      </c>
      <c r="AC226" s="4">
        <v>1.73597390845549E-2</v>
      </c>
      <c r="AD226" s="4"/>
      <c r="AE226" s="4">
        <v>1078.2576004021601</v>
      </c>
      <c r="AF226" s="4">
        <v>7.6163960313924699</v>
      </c>
      <c r="AG226" s="4">
        <v>7.4326999999999996</v>
      </c>
      <c r="AH226" s="4">
        <v>1.33322366679472E-2</v>
      </c>
      <c r="AI226" s="4"/>
      <c r="AJ226" s="4">
        <v>945.00345439267198</v>
      </c>
      <c r="AK226" s="4">
        <v>4.2453366805067203</v>
      </c>
      <c r="AL226" s="4">
        <v>7.7510333333333303</v>
      </c>
      <c r="AM226" s="4">
        <v>4.1785872895512303E-3</v>
      </c>
      <c r="AN226" s="4"/>
      <c r="AO226" s="4">
        <v>11.5770733976817</v>
      </c>
      <c r="AP226" s="4">
        <v>0.40798678167164798</v>
      </c>
      <c r="AQ226" s="4">
        <v>8.1105166666666708</v>
      </c>
      <c r="AR226" s="4">
        <v>9.4390203679465892E-3</v>
      </c>
      <c r="AS226" s="4"/>
      <c r="AT226" s="4">
        <v>249.82765206155199</v>
      </c>
      <c r="AU226" s="4">
        <v>1.8691511339637299</v>
      </c>
      <c r="AV226" s="4" t="s">
        <v>368</v>
      </c>
      <c r="AW226" s="4" t="s">
        <v>368</v>
      </c>
      <c r="AX226" s="4" t="s">
        <v>368</v>
      </c>
      <c r="AY226" s="4" t="s">
        <v>368</v>
      </c>
      <c r="AZ226" s="4" t="s">
        <v>368</v>
      </c>
      <c r="BA226" s="4">
        <v>9.6354833333333296</v>
      </c>
      <c r="BB226" s="4">
        <v>2.0627277395231201E-2</v>
      </c>
      <c r="BC226" s="4"/>
      <c r="BD226" s="4">
        <v>5.1677119198403103</v>
      </c>
      <c r="BE226" s="4">
        <v>0.40958029538706697</v>
      </c>
    </row>
  </sheetData>
  <mergeCells count="11">
    <mergeCell ref="A1:G1"/>
    <mergeCell ref="H1:L1"/>
    <mergeCell ref="M1:Q1"/>
    <mergeCell ref="R1:V1"/>
    <mergeCell ref="W1:AA1"/>
    <mergeCell ref="BA1:BE1"/>
    <mergeCell ref="AB1:AF1"/>
    <mergeCell ref="AG1:AK1"/>
    <mergeCell ref="AL1:AP1"/>
    <mergeCell ref="AQ1:AU1"/>
    <mergeCell ref="AV1:AZ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E3:E226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3172-FBCE-C44D-90AF-FDA46F2FE4F2}">
  <dimension ref="A1:N72"/>
  <sheetViews>
    <sheetView zoomScale="65" zoomScaleNormal="150" workbookViewId="0">
      <pane ySplit="1" topLeftCell="A2" activePane="bottomLeft" state="frozen"/>
      <selection pane="bottomLeft" activeCell="K28" sqref="K28"/>
    </sheetView>
  </sheetViews>
  <sheetFormatPr baseColWidth="10" defaultRowHeight="15" x14ac:dyDescent="0.2"/>
  <sheetData>
    <row r="1" spans="1:4" ht="16" x14ac:dyDescent="0.2">
      <c r="A1" s="13" t="s">
        <v>456</v>
      </c>
      <c r="B1" s="13" t="s">
        <v>554</v>
      </c>
      <c r="C1" s="13" t="s">
        <v>530</v>
      </c>
      <c r="D1" s="13" t="s">
        <v>534</v>
      </c>
    </row>
    <row r="2" spans="1:4" x14ac:dyDescent="0.2">
      <c r="A2" t="s">
        <v>459</v>
      </c>
      <c r="B2">
        <v>0</v>
      </c>
      <c r="C2">
        <v>0</v>
      </c>
      <c r="D2">
        <v>0</v>
      </c>
    </row>
    <row r="3" spans="1:4" x14ac:dyDescent="0.2">
      <c r="B3">
        <v>1.83</v>
      </c>
      <c r="C3">
        <v>1.4499999999999999E-2</v>
      </c>
      <c r="D3">
        <v>7.0710678118654697E-4</v>
      </c>
    </row>
    <row r="4" spans="1:4" x14ac:dyDescent="0.2">
      <c r="B4">
        <v>4.16</v>
      </c>
      <c r="C4">
        <v>3.1E-2</v>
      </c>
      <c r="D4">
        <v>4.2426406871192866E-3</v>
      </c>
    </row>
    <row r="5" spans="1:4" x14ac:dyDescent="0.2">
      <c r="B5">
        <v>6</v>
      </c>
      <c r="C5">
        <v>9.7000000000000003E-2</v>
      </c>
      <c r="D5">
        <v>5.6568542494923853E-3</v>
      </c>
    </row>
    <row r="6" spans="1:4" x14ac:dyDescent="0.2">
      <c r="B6">
        <v>7.66</v>
      </c>
      <c r="C6">
        <v>0.1615</v>
      </c>
      <c r="D6">
        <v>9.1923881554251269E-3</v>
      </c>
    </row>
    <row r="7" spans="1:4" x14ac:dyDescent="0.2">
      <c r="B7">
        <v>13.16</v>
      </c>
      <c r="C7">
        <v>0.40849999999999997</v>
      </c>
      <c r="D7">
        <v>3.5355339059327017E-3</v>
      </c>
    </row>
    <row r="8" spans="1:4" x14ac:dyDescent="0.2">
      <c r="B8">
        <v>22</v>
      </c>
      <c r="C8">
        <v>0.5774999999999999</v>
      </c>
      <c r="D8">
        <v>1.0606601717798222E-2</v>
      </c>
    </row>
    <row r="9" spans="1:4" x14ac:dyDescent="0.2">
      <c r="B9">
        <v>26</v>
      </c>
      <c r="C9">
        <v>0.57450000000000001</v>
      </c>
      <c r="D9">
        <v>2.1213203435596446E-3</v>
      </c>
    </row>
    <row r="10" spans="1:4" x14ac:dyDescent="0.2">
      <c r="B10">
        <v>27.67</v>
      </c>
      <c r="C10">
        <v>0.57450000000000001</v>
      </c>
      <c r="D10">
        <v>6.3639610306789338E-3</v>
      </c>
    </row>
    <row r="11" spans="1:4" x14ac:dyDescent="0.2">
      <c r="B11">
        <v>30</v>
      </c>
      <c r="C11">
        <v>0.57450000000000001</v>
      </c>
      <c r="D11">
        <v>4.9497474683058368E-3</v>
      </c>
    </row>
    <row r="12" spans="1:4" x14ac:dyDescent="0.2">
      <c r="B12">
        <v>35</v>
      </c>
      <c r="C12">
        <v>0.56200000000000006</v>
      </c>
      <c r="D12">
        <v>4.2426406871192103E-3</v>
      </c>
    </row>
    <row r="13" spans="1:4" x14ac:dyDescent="0.2">
      <c r="B13">
        <v>48.66</v>
      </c>
      <c r="C13">
        <v>0.5605</v>
      </c>
      <c r="D13">
        <v>7.778174593051951E-3</v>
      </c>
    </row>
    <row r="14" spans="1:4" x14ac:dyDescent="0.2">
      <c r="B14">
        <v>51.66</v>
      </c>
      <c r="C14">
        <v>0.5605</v>
      </c>
      <c r="D14">
        <v>7.0710678118654816E-4</v>
      </c>
    </row>
    <row r="15" spans="1:4" x14ac:dyDescent="0.2">
      <c r="A15" t="s">
        <v>462</v>
      </c>
      <c r="B15" s="6">
        <v>0</v>
      </c>
      <c r="C15">
        <v>0</v>
      </c>
      <c r="D15">
        <v>0</v>
      </c>
    </row>
    <row r="16" spans="1:4" x14ac:dyDescent="0.2">
      <c r="B16" s="6">
        <v>1.83</v>
      </c>
      <c r="C16">
        <v>4.333333333333334E-3</v>
      </c>
      <c r="D16">
        <v>1.5275252316519468E-3</v>
      </c>
    </row>
    <row r="17" spans="1:4" x14ac:dyDescent="0.2">
      <c r="B17" s="6">
        <v>4.16</v>
      </c>
      <c r="C17">
        <v>0.01</v>
      </c>
      <c r="D17">
        <v>5.1961524227066326E-3</v>
      </c>
    </row>
    <row r="18" spans="1:4" x14ac:dyDescent="0.2">
      <c r="B18" s="6">
        <v>6</v>
      </c>
      <c r="C18">
        <v>4.2000000000000003E-2</v>
      </c>
      <c r="D18">
        <v>1.9697715603592205E-2</v>
      </c>
    </row>
    <row r="19" spans="1:4" x14ac:dyDescent="0.2">
      <c r="B19" s="6">
        <v>7.66</v>
      </c>
      <c r="C19">
        <v>0.15466666666666665</v>
      </c>
      <c r="D19">
        <v>4.5170049073842485E-2</v>
      </c>
    </row>
    <row r="20" spans="1:4" x14ac:dyDescent="0.2">
      <c r="B20" s="6">
        <v>13.16</v>
      </c>
      <c r="C20">
        <v>0.68299999999999994</v>
      </c>
      <c r="D20">
        <v>6.8724086025206618E-2</v>
      </c>
    </row>
    <row r="21" spans="1:4" x14ac:dyDescent="0.2">
      <c r="B21" s="6">
        <v>22</v>
      </c>
      <c r="C21">
        <v>1.0663333333333334</v>
      </c>
      <c r="D21">
        <v>9.2376043070340214E-3</v>
      </c>
    </row>
    <row r="22" spans="1:4" x14ac:dyDescent="0.2">
      <c r="B22" s="6">
        <v>26</v>
      </c>
      <c r="C22">
        <v>1.0333333333333334</v>
      </c>
      <c r="D22">
        <v>8.0829037686547672E-3</v>
      </c>
    </row>
    <row r="23" spans="1:4" x14ac:dyDescent="0.2">
      <c r="B23" s="6">
        <v>27.67</v>
      </c>
      <c r="C23">
        <v>1.0133333333333334</v>
      </c>
      <c r="D23">
        <v>5.5075705472861338E-3</v>
      </c>
    </row>
    <row r="24" spans="1:4" x14ac:dyDescent="0.2">
      <c r="B24" s="6">
        <v>30</v>
      </c>
      <c r="C24">
        <v>0.98066666666666669</v>
      </c>
      <c r="D24">
        <v>7.7674534651540356E-3</v>
      </c>
    </row>
    <row r="25" spans="1:4" x14ac:dyDescent="0.2">
      <c r="B25" s="6">
        <v>35</v>
      </c>
      <c r="C25">
        <v>0.93800000000000006</v>
      </c>
      <c r="D25">
        <v>9.8488578017960522E-3</v>
      </c>
    </row>
    <row r="26" spans="1:4" x14ac:dyDescent="0.2">
      <c r="B26" s="6">
        <v>48.66</v>
      </c>
      <c r="C26">
        <v>0.88100000000000012</v>
      </c>
      <c r="D26">
        <v>1.3453624047073722E-2</v>
      </c>
    </row>
    <row r="27" spans="1:4" x14ac:dyDescent="0.2">
      <c r="B27" s="6">
        <v>51.66</v>
      </c>
      <c r="C27">
        <v>0.8663333333333334</v>
      </c>
      <c r="D27">
        <v>9.2915732431775779E-3</v>
      </c>
    </row>
    <row r="28" spans="1:4" x14ac:dyDescent="0.2">
      <c r="A28" t="s">
        <v>481</v>
      </c>
      <c r="B28" s="6">
        <v>0</v>
      </c>
      <c r="C28">
        <v>0</v>
      </c>
      <c r="D28">
        <v>0</v>
      </c>
    </row>
    <row r="29" spans="1:4" x14ac:dyDescent="0.2">
      <c r="B29" s="6">
        <v>1.83</v>
      </c>
      <c r="C29">
        <v>1.4E-2</v>
      </c>
      <c r="D29">
        <v>6.2449979983983956E-3</v>
      </c>
    </row>
    <row r="30" spans="1:4" x14ac:dyDescent="0.2">
      <c r="B30" s="6">
        <v>4.16</v>
      </c>
      <c r="C30">
        <v>2.2666666666666668E-2</v>
      </c>
      <c r="D30">
        <v>3.7859388972001817E-3</v>
      </c>
    </row>
    <row r="31" spans="1:4" x14ac:dyDescent="0.2">
      <c r="B31" s="6">
        <v>6</v>
      </c>
      <c r="C31">
        <v>7.3999999999999996E-2</v>
      </c>
      <c r="D31">
        <v>7.9372539331937705E-3</v>
      </c>
    </row>
    <row r="32" spans="1:4" x14ac:dyDescent="0.2">
      <c r="B32" s="6">
        <v>7.66</v>
      </c>
      <c r="C32">
        <v>0.19899999999999998</v>
      </c>
      <c r="D32">
        <v>1.2767145334803704E-2</v>
      </c>
    </row>
    <row r="33" spans="1:4" x14ac:dyDescent="0.2">
      <c r="B33" s="6">
        <v>13.16</v>
      </c>
      <c r="C33">
        <v>0.77366666666666672</v>
      </c>
      <c r="D33">
        <v>2.4542480178933311E-2</v>
      </c>
    </row>
    <row r="34" spans="1:4" x14ac:dyDescent="0.2">
      <c r="B34" s="6">
        <v>22</v>
      </c>
      <c r="C34">
        <v>1.0003333333333333</v>
      </c>
      <c r="D34">
        <v>7.5055534994651419E-3</v>
      </c>
    </row>
    <row r="35" spans="1:4" x14ac:dyDescent="0.2">
      <c r="B35" s="6">
        <v>26</v>
      </c>
      <c r="C35">
        <v>0.95833333333333337</v>
      </c>
      <c r="D35">
        <v>5.5075705472861069E-3</v>
      </c>
    </row>
    <row r="36" spans="1:4" x14ac:dyDescent="0.2">
      <c r="B36" s="6">
        <v>27.67</v>
      </c>
      <c r="C36">
        <v>0.93299999999999994</v>
      </c>
      <c r="D36">
        <v>1.3228756555322903E-2</v>
      </c>
    </row>
    <row r="37" spans="1:4" x14ac:dyDescent="0.2">
      <c r="B37" s="6">
        <v>30</v>
      </c>
      <c r="C37">
        <v>0.90933333333333344</v>
      </c>
      <c r="D37">
        <v>1.1372481406154664E-2</v>
      </c>
    </row>
    <row r="38" spans="1:4" x14ac:dyDescent="0.2">
      <c r="B38" s="6">
        <v>35</v>
      </c>
      <c r="C38">
        <v>0.88099999999999989</v>
      </c>
      <c r="D38">
        <v>1.4798648586948755E-2</v>
      </c>
    </row>
    <row r="39" spans="1:4" x14ac:dyDescent="0.2">
      <c r="B39" s="6">
        <v>48.66</v>
      </c>
      <c r="C39">
        <v>0.83466666666666667</v>
      </c>
      <c r="D39">
        <v>2.3007245235649829E-2</v>
      </c>
    </row>
    <row r="40" spans="1:4" x14ac:dyDescent="0.2">
      <c r="B40" s="6">
        <v>51.66</v>
      </c>
      <c r="C40">
        <v>0.82500000000000007</v>
      </c>
      <c r="D40">
        <v>2.5632011235952559E-2</v>
      </c>
    </row>
    <row r="41" spans="1:4" x14ac:dyDescent="0.2">
      <c r="A41" t="s">
        <v>461</v>
      </c>
      <c r="B41" s="6">
        <v>0</v>
      </c>
      <c r="C41">
        <v>0</v>
      </c>
      <c r="D41">
        <v>0</v>
      </c>
    </row>
    <row r="42" spans="1:4" x14ac:dyDescent="0.2">
      <c r="B42" s="6">
        <v>1.83</v>
      </c>
      <c r="C42">
        <v>1.4999999999999999E-2</v>
      </c>
      <c r="D42">
        <v>5.5677643628300267E-3</v>
      </c>
    </row>
    <row r="43" spans="1:4" x14ac:dyDescent="0.2">
      <c r="B43" s="6">
        <v>4.16</v>
      </c>
      <c r="C43">
        <v>2.1666666666666667E-2</v>
      </c>
      <c r="D43">
        <v>1.5275252316519462E-3</v>
      </c>
    </row>
    <row r="44" spans="1:4" x14ac:dyDescent="0.2">
      <c r="B44" s="6">
        <v>6</v>
      </c>
      <c r="C44">
        <v>6.8000000000000005E-2</v>
      </c>
      <c r="D44">
        <v>3.9999999999999966E-3</v>
      </c>
    </row>
    <row r="45" spans="1:4" x14ac:dyDescent="0.2">
      <c r="B45" s="6">
        <v>7.66</v>
      </c>
      <c r="C45">
        <v>0.16800000000000001</v>
      </c>
      <c r="D45">
        <v>5.2915026221291754E-3</v>
      </c>
    </row>
    <row r="46" spans="1:4" x14ac:dyDescent="0.2">
      <c r="B46" s="6">
        <v>13.16</v>
      </c>
      <c r="C46">
        <v>0.79366666666666674</v>
      </c>
      <c r="D46">
        <v>1.7473789896108163E-2</v>
      </c>
    </row>
    <row r="47" spans="1:4" x14ac:dyDescent="0.2">
      <c r="B47" s="6">
        <v>22</v>
      </c>
      <c r="C47">
        <v>0.98666666666666669</v>
      </c>
      <c r="D47">
        <v>1.1547005383792527E-3</v>
      </c>
    </row>
    <row r="48" spans="1:4" x14ac:dyDescent="0.2">
      <c r="B48" s="6">
        <v>26</v>
      </c>
      <c r="C48">
        <v>0.93800000000000006</v>
      </c>
      <c r="D48">
        <v>5.5677643628299677E-3</v>
      </c>
    </row>
    <row r="49" spans="1:14" x14ac:dyDescent="0.2">
      <c r="B49" s="6">
        <v>27.67</v>
      </c>
      <c r="C49">
        <v>0.92</v>
      </c>
      <c r="D49">
        <v>6.2449979983984034E-3</v>
      </c>
    </row>
    <row r="50" spans="1:14" x14ac:dyDescent="0.2">
      <c r="B50" s="6">
        <v>30</v>
      </c>
      <c r="C50">
        <v>0.89766666666666672</v>
      </c>
      <c r="D50">
        <v>3.7859388972001857E-3</v>
      </c>
    </row>
    <row r="51" spans="1:14" x14ac:dyDescent="0.2">
      <c r="B51" s="6">
        <v>35</v>
      </c>
      <c r="C51">
        <v>0.8753333333333333</v>
      </c>
      <c r="D51">
        <v>2.5166114784235852E-3</v>
      </c>
    </row>
    <row r="52" spans="1:14" x14ac:dyDescent="0.2">
      <c r="B52" s="6">
        <v>48.66</v>
      </c>
      <c r="C52">
        <v>0.83933333333333326</v>
      </c>
      <c r="D52">
        <v>4.0414518843273836E-3</v>
      </c>
    </row>
    <row r="53" spans="1:14" x14ac:dyDescent="0.2">
      <c r="B53" s="6">
        <v>51.66</v>
      </c>
      <c r="C53">
        <v>0.83099999999999996</v>
      </c>
      <c r="D53">
        <v>1.0000000000000009E-3</v>
      </c>
    </row>
    <row r="58" spans="1:14" x14ac:dyDescent="0.2">
      <c r="A58" s="11"/>
    </row>
    <row r="59" spans="1:14" ht="16" x14ac:dyDescent="0.2">
      <c r="G59" s="16"/>
      <c r="H59" s="16"/>
      <c r="I59" s="16"/>
      <c r="J59" s="16"/>
      <c r="K59" s="16"/>
      <c r="L59" s="16"/>
      <c r="M59" s="16"/>
      <c r="N59" s="16"/>
    </row>
    <row r="60" spans="1:14" x14ac:dyDescent="0.2">
      <c r="A60" s="6"/>
      <c r="F60" s="6"/>
    </row>
    <row r="61" spans="1:14" x14ac:dyDescent="0.2">
      <c r="A61" s="6"/>
      <c r="F61" s="6"/>
    </row>
    <row r="62" spans="1:14" x14ac:dyDescent="0.2">
      <c r="A62" s="6"/>
      <c r="F62" s="6"/>
    </row>
    <row r="63" spans="1:14" x14ac:dyDescent="0.2">
      <c r="A63" s="6"/>
      <c r="F63" s="6"/>
    </row>
    <row r="64" spans="1:14" x14ac:dyDescent="0.2">
      <c r="A64" s="6"/>
      <c r="F64" s="6"/>
    </row>
    <row r="65" spans="1:6" x14ac:dyDescent="0.2">
      <c r="A65" s="6"/>
      <c r="F65" s="6"/>
    </row>
    <row r="66" spans="1:6" x14ac:dyDescent="0.2">
      <c r="A66" s="6"/>
      <c r="F66" s="6"/>
    </row>
    <row r="67" spans="1:6" x14ac:dyDescent="0.2">
      <c r="A67" s="6"/>
    </row>
    <row r="68" spans="1:6" x14ac:dyDescent="0.2">
      <c r="A68" s="6"/>
    </row>
    <row r="69" spans="1:6" x14ac:dyDescent="0.2">
      <c r="A69" s="6"/>
    </row>
    <row r="70" spans="1:6" x14ac:dyDescent="0.2">
      <c r="A70" s="6"/>
    </row>
    <row r="71" spans="1:6" x14ac:dyDescent="0.2">
      <c r="A71" s="6"/>
    </row>
    <row r="72" spans="1:6" x14ac:dyDescent="0.2">
      <c r="A7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D8D7-C5D5-3D4D-B385-353C03CD529E}">
  <dimension ref="A1:L29"/>
  <sheetViews>
    <sheetView zoomScale="82" workbookViewId="0">
      <selection activeCell="P50" sqref="P50"/>
    </sheetView>
  </sheetViews>
  <sheetFormatPr baseColWidth="10" defaultRowHeight="15" x14ac:dyDescent="0.2"/>
  <sheetData>
    <row r="1" spans="1:12" ht="34" x14ac:dyDescent="0.2">
      <c r="A1" s="13" t="s">
        <v>456</v>
      </c>
      <c r="B1" s="13" t="s">
        <v>554</v>
      </c>
      <c r="C1" s="14" t="s">
        <v>537</v>
      </c>
      <c r="D1" s="14" t="s">
        <v>538</v>
      </c>
      <c r="E1" s="14" t="s">
        <v>542</v>
      </c>
      <c r="F1" s="14" t="s">
        <v>543</v>
      </c>
      <c r="G1" s="14" t="s">
        <v>545</v>
      </c>
      <c r="H1" s="14" t="s">
        <v>546</v>
      </c>
      <c r="I1" s="14" t="s">
        <v>547</v>
      </c>
      <c r="J1" s="14" t="s">
        <v>548</v>
      </c>
      <c r="K1" s="14"/>
      <c r="L1" s="14"/>
    </row>
    <row r="2" spans="1:12" x14ac:dyDescent="0.2">
      <c r="A2" t="s">
        <v>459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2" x14ac:dyDescent="0.2">
      <c r="B3">
        <v>7.66</v>
      </c>
      <c r="C3">
        <v>0.46827985433557789</v>
      </c>
      <c r="D3">
        <v>0.1267988269170317</v>
      </c>
      <c r="E3">
        <v>1.1216907419832027</v>
      </c>
      <c r="F3">
        <v>0.10959132590235345</v>
      </c>
      <c r="G3">
        <v>3.0353187722801087E-2</v>
      </c>
      <c r="H3">
        <v>4.1149896995505142E-3</v>
      </c>
      <c r="I3">
        <v>-9.5809520730101498E-5</v>
      </c>
      <c r="J3">
        <v>1.910419898090183E-3</v>
      </c>
    </row>
    <row r="4" spans="1:12" x14ac:dyDescent="0.2">
      <c r="B4">
        <v>13.16</v>
      </c>
      <c r="C4">
        <v>2.3111445643707578</v>
      </c>
      <c r="D4">
        <v>0.93263429606198656</v>
      </c>
      <c r="E4">
        <v>2.7345240569711802</v>
      </c>
      <c r="F4">
        <v>0.41505743300261994</v>
      </c>
      <c r="G4">
        <v>0.22974973851118283</v>
      </c>
      <c r="H4">
        <v>5.2607059849887901E-2</v>
      </c>
      <c r="I4">
        <v>2.8532124179370205E-2</v>
      </c>
      <c r="J4">
        <v>5.7391026751723471E-3</v>
      </c>
    </row>
    <row r="5" spans="1:12" x14ac:dyDescent="0.2">
      <c r="B5">
        <v>22</v>
      </c>
      <c r="C5">
        <v>-0.13689079058196674</v>
      </c>
      <c r="D5">
        <v>0.50501581516338057</v>
      </c>
      <c r="E5">
        <v>1.527365159350454</v>
      </c>
      <c r="F5">
        <v>0.56950383434100982</v>
      </c>
      <c r="G5">
        <v>0.41959833303950961</v>
      </c>
      <c r="H5">
        <v>0.18695275651322779</v>
      </c>
      <c r="I5">
        <v>8.4156466082936726E-2</v>
      </c>
      <c r="J5">
        <v>2.5260306774833489E-2</v>
      </c>
    </row>
    <row r="6" spans="1:12" x14ac:dyDescent="0.2">
      <c r="B6">
        <v>27.67</v>
      </c>
      <c r="C6">
        <v>0.11478598827597915</v>
      </c>
      <c r="D6">
        <v>0.6167974010094246</v>
      </c>
      <c r="E6">
        <v>0.82772689387136633</v>
      </c>
      <c r="F6">
        <v>0.97386475652026339</v>
      </c>
      <c r="G6">
        <v>0.22769951019443327</v>
      </c>
      <c r="H6">
        <v>0.42310904334226385</v>
      </c>
      <c r="I6">
        <v>9.4238468233246192E-2</v>
      </c>
      <c r="J6">
        <v>4.6322683796215104E-2</v>
      </c>
    </row>
    <row r="7" spans="1:12" x14ac:dyDescent="0.2">
      <c r="B7">
        <v>35</v>
      </c>
      <c r="C7">
        <v>9.5293752093720985E-2</v>
      </c>
      <c r="D7">
        <v>0.56388826836292327</v>
      </c>
      <c r="E7">
        <v>0.34582821534861402</v>
      </c>
      <c r="F7">
        <v>1.0088270694526311</v>
      </c>
      <c r="G7">
        <v>0.10125477611143208</v>
      </c>
      <c r="H7">
        <v>0.47376570567383508</v>
      </c>
      <c r="I7">
        <v>5.409335204128695E-2</v>
      </c>
      <c r="J7">
        <v>6.3467655365624709E-2</v>
      </c>
    </row>
    <row r="8" spans="1:12" x14ac:dyDescent="0.2">
      <c r="B8">
        <v>51.66</v>
      </c>
      <c r="C8">
        <v>0.17966681052438827</v>
      </c>
      <c r="D8">
        <v>0.23273734052312831</v>
      </c>
      <c r="E8">
        <v>0.51703633460520682</v>
      </c>
      <c r="F8">
        <v>0.47395349846057194</v>
      </c>
      <c r="G8">
        <v>0.16264001764845126</v>
      </c>
      <c r="H8">
        <v>0.22428623629632827</v>
      </c>
      <c r="I8">
        <v>4.8448328483935987E-2</v>
      </c>
      <c r="J8">
        <v>3.5348305829519276E-2</v>
      </c>
    </row>
    <row r="9" spans="1:12" x14ac:dyDescent="0.2">
      <c r="A9" t="s">
        <v>462</v>
      </c>
      <c r="B9" s="6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2">
      <c r="B10" s="6">
        <v>7.66</v>
      </c>
      <c r="C10">
        <v>2.7178778163545521</v>
      </c>
      <c r="D10">
        <v>0.90523810033023377</v>
      </c>
      <c r="E10">
        <v>1.0550291060817507</v>
      </c>
      <c r="F10">
        <v>0.39198130741011639</v>
      </c>
      <c r="G10">
        <v>3.1068589909516529E-2</v>
      </c>
      <c r="H10">
        <v>1.2329844323433325E-2</v>
      </c>
      <c r="I10">
        <v>-3.9613954037994028E-4</v>
      </c>
      <c r="J10">
        <v>2.3904645233391755E-3</v>
      </c>
    </row>
    <row r="11" spans="1:12" x14ac:dyDescent="0.2">
      <c r="B11" s="6">
        <v>13.16</v>
      </c>
      <c r="C11">
        <v>5.5737305714539236</v>
      </c>
      <c r="D11">
        <v>1.0080996182014954</v>
      </c>
      <c r="E11">
        <v>2.2027014131061717</v>
      </c>
      <c r="F11">
        <v>0.95521006722858237</v>
      </c>
      <c r="G11">
        <v>0.44025884910599417</v>
      </c>
      <c r="H11">
        <v>0.25914901365320692</v>
      </c>
      <c r="I11">
        <v>1.4720684147477695E-3</v>
      </c>
      <c r="J11">
        <v>7.2994087447582874E-3</v>
      </c>
    </row>
    <row r="12" spans="1:12" x14ac:dyDescent="0.2">
      <c r="B12" s="6">
        <v>22</v>
      </c>
      <c r="C12">
        <v>-0.41578699384988776</v>
      </c>
      <c r="D12">
        <v>0.3471019141820974</v>
      </c>
      <c r="E12">
        <v>1.8446513536823577</v>
      </c>
      <c r="F12">
        <v>0.47142786347466492</v>
      </c>
      <c r="G12">
        <v>0.98257973981546787</v>
      </c>
      <c r="H12">
        <v>0.12886664901734554</v>
      </c>
      <c r="I12">
        <v>9.654599358679683E-2</v>
      </c>
      <c r="J12">
        <v>1.4345829414631537E-2</v>
      </c>
    </row>
    <row r="13" spans="1:12" x14ac:dyDescent="0.2">
      <c r="B13" s="6">
        <v>27.67</v>
      </c>
      <c r="C13">
        <v>-0.16202755731922502</v>
      </c>
      <c r="D13">
        <v>0.20030868624093096</v>
      </c>
      <c r="E13">
        <v>0.48871693121693094</v>
      </c>
      <c r="F13">
        <v>0.55885126155324671</v>
      </c>
      <c r="G13">
        <v>0.29711402928617864</v>
      </c>
      <c r="H13">
        <v>0.14576031259369984</v>
      </c>
      <c r="I13">
        <v>5.8499820152232256E-2</v>
      </c>
      <c r="J13">
        <v>2.6707153925643927E-2</v>
      </c>
    </row>
    <row r="14" spans="1:12" x14ac:dyDescent="0.2">
      <c r="B14" s="6">
        <v>35</v>
      </c>
      <c r="C14">
        <v>-0.28115248644712387</v>
      </c>
      <c r="D14">
        <v>0.26466642117648165</v>
      </c>
      <c r="E14">
        <v>-0.11503277803149395</v>
      </c>
      <c r="F14">
        <v>0.61226129025694553</v>
      </c>
      <c r="G14">
        <v>1.1175655536389975E-2</v>
      </c>
      <c r="H14">
        <v>0.22591673350633598</v>
      </c>
      <c r="I14">
        <v>1.7933645939082608E-2</v>
      </c>
      <c r="J14">
        <v>3.7964113145277749E-2</v>
      </c>
    </row>
    <row r="15" spans="1:12" x14ac:dyDescent="0.2">
      <c r="B15" s="6">
        <v>51.66</v>
      </c>
      <c r="C15">
        <v>0.11981577779245571</v>
      </c>
      <c r="D15">
        <v>0.19703141941188826</v>
      </c>
      <c r="E15">
        <v>0.25204345839913422</v>
      </c>
      <c r="F15">
        <v>0.39403483706332154</v>
      </c>
      <c r="G15">
        <v>0.14782438947106316</v>
      </c>
      <c r="H15">
        <v>0.16031446280512537</v>
      </c>
      <c r="I15">
        <v>2.6496653297717724E-2</v>
      </c>
      <c r="J15">
        <v>2.9999230057830038E-2</v>
      </c>
    </row>
    <row r="16" spans="1:12" x14ac:dyDescent="0.2">
      <c r="A16" t="s">
        <v>481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B17" s="6">
        <v>7.66</v>
      </c>
      <c r="C17">
        <v>2.2361000498576438</v>
      </c>
      <c r="D17">
        <v>0.21261682737999446</v>
      </c>
      <c r="E17">
        <v>0.73558530249157028</v>
      </c>
      <c r="F17">
        <v>0.1096757866394156</v>
      </c>
      <c r="G17">
        <v>2.4945391666776007E-2</v>
      </c>
      <c r="H17">
        <v>5.1144403988378721E-3</v>
      </c>
      <c r="I17">
        <v>1.7935467152997361E-3</v>
      </c>
      <c r="J17">
        <v>1.793135075188341E-3</v>
      </c>
    </row>
    <row r="18" spans="1:10" x14ac:dyDescent="0.2">
      <c r="B18" s="6">
        <v>13.16</v>
      </c>
      <c r="C18">
        <v>5.6181550683482824</v>
      </c>
      <c r="D18">
        <v>0.33454350793260818</v>
      </c>
      <c r="E18">
        <v>2.9406255747914298</v>
      </c>
      <c r="F18">
        <v>0.27623897517484486</v>
      </c>
      <c r="G18">
        <v>0.66498779914613615</v>
      </c>
      <c r="H18">
        <v>7.2200814972495739E-2</v>
      </c>
      <c r="I18">
        <v>6.7535721280012565E-3</v>
      </c>
      <c r="J18">
        <v>4.4292291667078348E-3</v>
      </c>
    </row>
    <row r="19" spans="1:10" x14ac:dyDescent="0.2">
      <c r="B19" s="6">
        <v>22</v>
      </c>
      <c r="C19">
        <v>-0.7300162455275091</v>
      </c>
      <c r="D19">
        <v>0.50566331922038055</v>
      </c>
      <c r="E19">
        <v>1.3167918056349237</v>
      </c>
      <c r="F19">
        <v>0.69639449509079343</v>
      </c>
      <c r="G19">
        <v>0.71912331164875709</v>
      </c>
      <c r="H19">
        <v>0.21560625971733341</v>
      </c>
      <c r="I19">
        <v>7.3895505796710337E-2</v>
      </c>
      <c r="J19">
        <v>2.3452746555044895E-2</v>
      </c>
    </row>
    <row r="20" spans="1:10" x14ac:dyDescent="0.2">
      <c r="B20" s="6">
        <v>27.67</v>
      </c>
      <c r="C20">
        <v>0.1529437384099768</v>
      </c>
      <c r="D20">
        <v>0.87268163420488432</v>
      </c>
      <c r="E20">
        <v>0.7204035580860646</v>
      </c>
      <c r="F20">
        <v>1.2217437454422602</v>
      </c>
      <c r="G20">
        <v>0.39927583736444033</v>
      </c>
      <c r="H20">
        <v>0.37882096980493374</v>
      </c>
      <c r="I20">
        <v>5.8102024343539151E-2</v>
      </c>
      <c r="J20">
        <v>4.5600396832636725E-2</v>
      </c>
    </row>
    <row r="21" spans="1:10" x14ac:dyDescent="0.2">
      <c r="B21" s="6">
        <v>35</v>
      </c>
      <c r="C21">
        <v>-0.30635035840767588</v>
      </c>
      <c r="D21">
        <v>0.30564190594396545</v>
      </c>
      <c r="E21">
        <v>-0.22500460688198509</v>
      </c>
      <c r="F21">
        <v>0.55817197848651434</v>
      </c>
      <c r="G21">
        <v>-1.279753102096262E-2</v>
      </c>
      <c r="H21">
        <v>0.14514794858671126</v>
      </c>
      <c r="I21">
        <v>1.1323674624571329E-2</v>
      </c>
      <c r="J21">
        <v>3.5409627503412894E-2</v>
      </c>
    </row>
    <row r="22" spans="1:10" x14ac:dyDescent="0.2">
      <c r="B22" s="6">
        <v>51.66</v>
      </c>
      <c r="C22">
        <v>0.10115445208386319</v>
      </c>
      <c r="D22">
        <v>0.12725974784235342</v>
      </c>
      <c r="E22">
        <v>0.23954980295148365</v>
      </c>
      <c r="F22">
        <v>0.27735574968854404</v>
      </c>
      <c r="G22">
        <v>0.15417972037299729</v>
      </c>
      <c r="H22">
        <v>7.156412047215116E-2</v>
      </c>
      <c r="I22">
        <v>2.7566827943298556E-2</v>
      </c>
      <c r="J22">
        <v>2.1244603844994402E-2</v>
      </c>
    </row>
    <row r="23" spans="1:10" x14ac:dyDescent="0.2">
      <c r="A23" t="s">
        <v>461</v>
      </c>
      <c r="B23" s="6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B24" s="6">
        <v>7.66</v>
      </c>
      <c r="C24">
        <v>2.3879813580131795</v>
      </c>
      <c r="D24">
        <v>0.53107709174197248</v>
      </c>
      <c r="E24">
        <v>0.78465535507066142</v>
      </c>
      <c r="F24">
        <v>0.19776503096440676</v>
      </c>
      <c r="G24">
        <v>3.0356113235111275E-2</v>
      </c>
      <c r="H24">
        <v>8.8353678118454695E-3</v>
      </c>
      <c r="I24">
        <v>7.3011016308176906E-3</v>
      </c>
      <c r="J24">
        <v>8.7599066394480497E-3</v>
      </c>
    </row>
    <row r="25" spans="1:10" x14ac:dyDescent="0.2">
      <c r="B25" s="6">
        <v>13.16</v>
      </c>
      <c r="C25">
        <v>5.4653457351762054</v>
      </c>
      <c r="D25">
        <v>0.4445808198229626</v>
      </c>
      <c r="E25">
        <v>3.2296286873353446</v>
      </c>
      <c r="F25">
        <v>0.26590563161091085</v>
      </c>
      <c r="G25">
        <v>0.73302820816310932</v>
      </c>
      <c r="H25">
        <v>5.8747439512489168E-2</v>
      </c>
      <c r="I25">
        <v>1.0061393226680922E-2</v>
      </c>
      <c r="J25">
        <v>7.1008566562897084E-3</v>
      </c>
    </row>
    <row r="26" spans="1:10" x14ac:dyDescent="0.2">
      <c r="B26" s="6">
        <v>22</v>
      </c>
      <c r="C26">
        <v>-0.76788236153999068</v>
      </c>
      <c r="D26">
        <v>0.4631923636740562</v>
      </c>
      <c r="E26">
        <v>0.98801610748899327</v>
      </c>
      <c r="F26">
        <v>0.61885227841227697</v>
      </c>
      <c r="G26">
        <v>0.57792065683471927</v>
      </c>
      <c r="H26">
        <v>0.21087437717302102</v>
      </c>
      <c r="I26">
        <v>5.9125473890179782E-2</v>
      </c>
      <c r="J26">
        <v>2.1187182011795098E-2</v>
      </c>
    </row>
    <row r="27" spans="1:10" x14ac:dyDescent="0.2">
      <c r="B27" s="6">
        <v>27.67</v>
      </c>
      <c r="C27">
        <v>-0.30266777854458959</v>
      </c>
      <c r="D27">
        <v>1.0199679652561315</v>
      </c>
      <c r="E27">
        <v>0.13092340822533924</v>
      </c>
      <c r="F27">
        <v>1.4250132904527797</v>
      </c>
      <c r="G27">
        <v>0.10738076706796525</v>
      </c>
      <c r="H27">
        <v>0.49730356083818972</v>
      </c>
      <c r="I27">
        <v>3.1984158934641918E-2</v>
      </c>
      <c r="J27">
        <v>5.2231835667805732E-2</v>
      </c>
    </row>
    <row r="28" spans="1:10" x14ac:dyDescent="0.2">
      <c r="B28" s="6">
        <v>35</v>
      </c>
      <c r="C28">
        <v>-1.1448032789951252</v>
      </c>
      <c r="D28">
        <v>1.7816878593540737</v>
      </c>
      <c r="E28">
        <v>-1.5439642093079065</v>
      </c>
      <c r="F28">
        <v>2.5647480436773398</v>
      </c>
      <c r="G28">
        <v>-0.49704356373301334</v>
      </c>
      <c r="H28">
        <v>0.92791687210832463</v>
      </c>
      <c r="I28">
        <v>-4.560652785815885E-2</v>
      </c>
      <c r="J28">
        <v>0.10179343765900054</v>
      </c>
    </row>
    <row r="29" spans="1:10" x14ac:dyDescent="0.2">
      <c r="B29" s="6">
        <v>51.66</v>
      </c>
      <c r="C29">
        <v>0.45636388610799267</v>
      </c>
      <c r="D29">
        <v>0.7836866037243887</v>
      </c>
      <c r="E29">
        <v>0.82745900767045677</v>
      </c>
      <c r="F29">
        <v>1.1581777598225238</v>
      </c>
      <c r="G29">
        <v>0.36240924047115886</v>
      </c>
      <c r="H29">
        <v>0.42245151733021374</v>
      </c>
      <c r="I29">
        <v>4.7031876529191739E-2</v>
      </c>
      <c r="J29">
        <v>4.8866273718281041E-2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1A71-3326-AC4E-8FAF-DE3DDF80CB61}">
  <dimension ref="A1:M29"/>
  <sheetViews>
    <sheetView workbookViewId="0">
      <selection activeCell="K4" sqref="K4:L4"/>
    </sheetView>
  </sheetViews>
  <sheetFormatPr baseColWidth="10" defaultRowHeight="15" x14ac:dyDescent="0.2"/>
  <sheetData>
    <row r="1" spans="1:13" ht="34" x14ac:dyDescent="0.2">
      <c r="A1" s="13" t="s">
        <v>456</v>
      </c>
      <c r="B1" s="13" t="s">
        <v>554</v>
      </c>
      <c r="C1" s="14" t="s">
        <v>537</v>
      </c>
      <c r="D1" s="14" t="s">
        <v>538</v>
      </c>
      <c r="E1" s="14" t="s">
        <v>542</v>
      </c>
      <c r="F1" s="14" t="s">
        <v>543</v>
      </c>
      <c r="G1" s="14" t="s">
        <v>545</v>
      </c>
      <c r="H1" s="14" t="s">
        <v>546</v>
      </c>
      <c r="I1" s="14" t="s">
        <v>547</v>
      </c>
      <c r="J1" s="14" t="s">
        <v>548</v>
      </c>
      <c r="K1" s="14"/>
      <c r="L1" s="14"/>
    </row>
    <row r="2" spans="1:13" x14ac:dyDescent="0.2">
      <c r="A2" t="s">
        <v>459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6"/>
      <c r="L2" s="6"/>
      <c r="M2" s="18"/>
    </row>
    <row r="3" spans="1:13" x14ac:dyDescent="0.2">
      <c r="B3">
        <v>7.66</v>
      </c>
      <c r="C3">
        <v>0.46827985433557789</v>
      </c>
      <c r="D3">
        <v>0.1267988269170317</v>
      </c>
      <c r="E3">
        <v>1.1216907419832027</v>
      </c>
      <c r="F3">
        <v>0.10959132590235345</v>
      </c>
      <c r="G3">
        <v>3.0353187722801087E-2</v>
      </c>
      <c r="H3">
        <v>4.1149896995505142E-3</v>
      </c>
      <c r="I3">
        <v>-9.5809520730101498E-5</v>
      </c>
      <c r="J3">
        <v>1.910419898090183E-3</v>
      </c>
      <c r="K3" s="6"/>
      <c r="L3" s="6"/>
    </row>
    <row r="4" spans="1:13" x14ac:dyDescent="0.2">
      <c r="B4">
        <v>13.16</v>
      </c>
      <c r="C4">
        <v>2.3111445643707578</v>
      </c>
      <c r="D4">
        <v>0.93263429606198656</v>
      </c>
      <c r="E4">
        <v>2.7345240569711802</v>
      </c>
      <c r="F4">
        <v>0.41505743300261994</v>
      </c>
      <c r="G4">
        <v>0.22974973851118283</v>
      </c>
      <c r="H4">
        <v>5.2607059849887901E-2</v>
      </c>
      <c r="I4">
        <v>2.8532124179370205E-2</v>
      </c>
      <c r="J4">
        <v>5.7391026751723471E-3</v>
      </c>
      <c r="K4" s="6"/>
      <c r="L4" s="6"/>
    </row>
    <row r="5" spans="1:13" x14ac:dyDescent="0.2">
      <c r="B5">
        <v>22</v>
      </c>
      <c r="C5">
        <v>-0.13689079058196674</v>
      </c>
      <c r="D5">
        <v>0.50501581516338057</v>
      </c>
      <c r="E5">
        <v>1.527365159350454</v>
      </c>
      <c r="F5">
        <v>0.56950383434100982</v>
      </c>
      <c r="G5">
        <v>0.41959833303950961</v>
      </c>
      <c r="H5">
        <v>0.18695275651322779</v>
      </c>
      <c r="I5">
        <v>8.4156466082936726E-2</v>
      </c>
      <c r="J5">
        <v>2.5260306774833489E-2</v>
      </c>
      <c r="K5" s="6"/>
    </row>
    <row r="6" spans="1:13" x14ac:dyDescent="0.2">
      <c r="B6">
        <v>27.67</v>
      </c>
      <c r="C6">
        <v>0.11478598827597915</v>
      </c>
      <c r="D6">
        <v>0.6167974010094246</v>
      </c>
      <c r="E6">
        <v>0.82772689387136633</v>
      </c>
      <c r="F6">
        <v>0.97386475652026339</v>
      </c>
      <c r="G6">
        <v>0.22769951019443327</v>
      </c>
      <c r="H6">
        <v>0.42310904334226385</v>
      </c>
      <c r="I6">
        <v>9.4238468233246192E-2</v>
      </c>
      <c r="J6">
        <v>4.6322683796215104E-2</v>
      </c>
    </row>
    <row r="7" spans="1:13" x14ac:dyDescent="0.2">
      <c r="B7">
        <v>35</v>
      </c>
      <c r="C7">
        <v>9.5293752093720985E-2</v>
      </c>
      <c r="D7">
        <v>0.56388826836292327</v>
      </c>
      <c r="E7">
        <v>0.34582821534861402</v>
      </c>
      <c r="F7">
        <v>1.0088270694526311</v>
      </c>
      <c r="G7">
        <v>0.10125477611143208</v>
      </c>
      <c r="H7">
        <v>0.47376570567383508</v>
      </c>
      <c r="I7">
        <v>5.409335204128695E-2</v>
      </c>
      <c r="J7">
        <v>6.3467655365624709E-2</v>
      </c>
    </row>
    <row r="8" spans="1:13" x14ac:dyDescent="0.2">
      <c r="B8">
        <v>51.66</v>
      </c>
      <c r="C8">
        <v>0.17966681052438827</v>
      </c>
      <c r="D8">
        <v>0.23273734052312831</v>
      </c>
      <c r="E8">
        <v>0.51703633460520682</v>
      </c>
      <c r="F8">
        <v>0.47395349846057194</v>
      </c>
      <c r="G8">
        <v>0.16264001764845126</v>
      </c>
      <c r="H8">
        <v>0.22428623629632827</v>
      </c>
      <c r="I8">
        <v>4.8448328483935987E-2</v>
      </c>
      <c r="J8">
        <v>3.5348305829519276E-2</v>
      </c>
    </row>
    <row r="9" spans="1:13" x14ac:dyDescent="0.2">
      <c r="A9" t="s">
        <v>462</v>
      </c>
      <c r="B9" s="6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 x14ac:dyDescent="0.2">
      <c r="B10" s="6">
        <v>7.66</v>
      </c>
      <c r="C10">
        <v>2.7178778163545521</v>
      </c>
      <c r="D10">
        <v>0.90523810033023377</v>
      </c>
      <c r="E10">
        <v>1.0550291060817507</v>
      </c>
      <c r="F10">
        <v>0.39198130741011639</v>
      </c>
      <c r="G10">
        <v>3.1068589909516529E-2</v>
      </c>
      <c r="H10">
        <v>1.2329844323433325E-2</v>
      </c>
      <c r="I10">
        <v>-3.9613954037994028E-4</v>
      </c>
      <c r="J10">
        <v>2.3904645233391755E-3</v>
      </c>
    </row>
    <row r="11" spans="1:13" x14ac:dyDescent="0.2">
      <c r="B11" s="6">
        <v>13.16</v>
      </c>
      <c r="C11">
        <v>5.5737305714539236</v>
      </c>
      <c r="D11">
        <v>1.0080996182014954</v>
      </c>
      <c r="E11">
        <v>2.2027014131061717</v>
      </c>
      <c r="F11">
        <v>0.95521006722858237</v>
      </c>
      <c r="G11">
        <v>0.44025884910599417</v>
      </c>
      <c r="H11">
        <v>0.25914901365320692</v>
      </c>
      <c r="I11">
        <v>1.4720684147477695E-3</v>
      </c>
      <c r="J11">
        <v>7.2994087447582874E-3</v>
      </c>
    </row>
    <row r="12" spans="1:13" x14ac:dyDescent="0.2">
      <c r="B12" s="6">
        <v>22</v>
      </c>
      <c r="C12">
        <v>-0.41578699384988776</v>
      </c>
      <c r="D12">
        <v>0.3471019141820974</v>
      </c>
      <c r="E12">
        <v>1.8446513536823577</v>
      </c>
      <c r="F12">
        <v>0.47142786347466492</v>
      </c>
      <c r="G12">
        <v>0.98257973981546787</v>
      </c>
      <c r="H12">
        <v>0.12886664901734554</v>
      </c>
      <c r="I12">
        <v>9.654599358679683E-2</v>
      </c>
      <c r="J12">
        <v>1.4345829414631537E-2</v>
      </c>
    </row>
    <row r="13" spans="1:13" x14ac:dyDescent="0.2">
      <c r="B13" s="6">
        <v>27.67</v>
      </c>
      <c r="C13">
        <v>-0.16202755731922502</v>
      </c>
      <c r="D13">
        <v>0.20030868624093096</v>
      </c>
      <c r="E13">
        <v>0.48871693121693094</v>
      </c>
      <c r="F13">
        <v>0.55885126155324671</v>
      </c>
      <c r="G13">
        <v>0.29711402928617864</v>
      </c>
      <c r="H13">
        <v>0.14576031259369984</v>
      </c>
      <c r="I13">
        <v>5.8499820152232256E-2</v>
      </c>
      <c r="J13">
        <v>2.6707153925643927E-2</v>
      </c>
    </row>
    <row r="14" spans="1:13" x14ac:dyDescent="0.2">
      <c r="B14" s="6">
        <v>35</v>
      </c>
      <c r="C14">
        <v>-0.28115248644712387</v>
      </c>
      <c r="D14">
        <v>0.26466642117648165</v>
      </c>
      <c r="E14">
        <v>-0.11503277803149395</v>
      </c>
      <c r="F14">
        <v>0.61226129025694553</v>
      </c>
      <c r="G14">
        <v>1.1175655536389975E-2</v>
      </c>
      <c r="H14">
        <v>0.22591673350633598</v>
      </c>
      <c r="I14">
        <v>1.7933645939082608E-2</v>
      </c>
      <c r="J14">
        <v>3.7964113145277749E-2</v>
      </c>
    </row>
    <row r="15" spans="1:13" x14ac:dyDescent="0.2">
      <c r="B15" s="6">
        <v>51.66</v>
      </c>
      <c r="C15">
        <v>0.11981577779245571</v>
      </c>
      <c r="D15">
        <v>0.19703141941188826</v>
      </c>
      <c r="E15">
        <v>0.25204345839913422</v>
      </c>
      <c r="F15">
        <v>0.39403483706332154</v>
      </c>
      <c r="G15">
        <v>0.14782438947106316</v>
      </c>
      <c r="H15">
        <v>0.16031446280512537</v>
      </c>
      <c r="I15">
        <v>2.6496653297717724E-2</v>
      </c>
      <c r="J15">
        <v>2.9999230057830038E-2</v>
      </c>
    </row>
    <row r="16" spans="1:13" x14ac:dyDescent="0.2">
      <c r="A16" t="s">
        <v>481</v>
      </c>
      <c r="B16" s="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B17" s="6">
        <v>7.66</v>
      </c>
      <c r="C17">
        <v>2.2361000498576438</v>
      </c>
      <c r="D17">
        <v>0.21261682737999446</v>
      </c>
      <c r="E17">
        <v>0.73558530249157028</v>
      </c>
      <c r="F17">
        <v>0.1096757866394156</v>
      </c>
      <c r="G17">
        <v>2.4945391666776007E-2</v>
      </c>
      <c r="H17">
        <v>5.1144403988378721E-3</v>
      </c>
      <c r="I17">
        <v>1.7935467152997361E-3</v>
      </c>
      <c r="J17">
        <v>1.793135075188341E-3</v>
      </c>
    </row>
    <row r="18" spans="1:10" x14ac:dyDescent="0.2">
      <c r="B18" s="6">
        <v>13.16</v>
      </c>
      <c r="C18">
        <v>5.6181550683482824</v>
      </c>
      <c r="D18">
        <v>0.33454350793260818</v>
      </c>
      <c r="E18">
        <v>2.9406255747914298</v>
      </c>
      <c r="F18">
        <v>0.27623897517484486</v>
      </c>
      <c r="G18">
        <v>0.66498779914613615</v>
      </c>
      <c r="H18">
        <v>7.2200814972495739E-2</v>
      </c>
      <c r="I18">
        <v>6.7535721280012565E-3</v>
      </c>
      <c r="J18">
        <v>4.4292291667078348E-3</v>
      </c>
    </row>
    <row r="19" spans="1:10" x14ac:dyDescent="0.2">
      <c r="B19" s="6">
        <v>22</v>
      </c>
      <c r="C19">
        <v>-0.7300162455275091</v>
      </c>
      <c r="D19">
        <v>0.50566331922038055</v>
      </c>
      <c r="E19">
        <v>1.3167918056349237</v>
      </c>
      <c r="F19">
        <v>0.69639449509079343</v>
      </c>
      <c r="G19">
        <v>0.71912331164875709</v>
      </c>
      <c r="H19">
        <v>0.21560625971733341</v>
      </c>
      <c r="I19">
        <v>7.3895505796710337E-2</v>
      </c>
      <c r="J19">
        <v>2.3452746555044895E-2</v>
      </c>
    </row>
    <row r="20" spans="1:10" x14ac:dyDescent="0.2">
      <c r="B20" s="6">
        <v>27.67</v>
      </c>
      <c r="C20">
        <v>0.1529437384099768</v>
      </c>
      <c r="D20">
        <v>0.87268163420488432</v>
      </c>
      <c r="E20">
        <v>0.7204035580860646</v>
      </c>
      <c r="F20">
        <v>1.2217437454422602</v>
      </c>
      <c r="G20">
        <v>0.39927583736444033</v>
      </c>
      <c r="H20">
        <v>0.37882096980493374</v>
      </c>
      <c r="I20">
        <v>5.8102024343539151E-2</v>
      </c>
      <c r="J20">
        <v>4.5600396832636725E-2</v>
      </c>
    </row>
    <row r="21" spans="1:10" x14ac:dyDescent="0.2">
      <c r="B21" s="6">
        <v>35</v>
      </c>
      <c r="C21">
        <v>-0.30635035840767588</v>
      </c>
      <c r="D21">
        <v>0.30564190594396545</v>
      </c>
      <c r="E21">
        <v>-0.22500460688198509</v>
      </c>
      <c r="F21">
        <v>0.55817197848651434</v>
      </c>
      <c r="G21">
        <v>-1.279753102096262E-2</v>
      </c>
      <c r="H21">
        <v>0.14514794858671126</v>
      </c>
      <c r="I21">
        <v>1.1323674624571329E-2</v>
      </c>
      <c r="J21">
        <v>3.5409627503412894E-2</v>
      </c>
    </row>
    <row r="22" spans="1:10" x14ac:dyDescent="0.2">
      <c r="B22" s="6">
        <v>51.66</v>
      </c>
      <c r="C22">
        <v>0.10115445208386319</v>
      </c>
      <c r="D22">
        <v>0.12725974784235342</v>
      </c>
      <c r="E22">
        <v>0.23954980295148365</v>
      </c>
      <c r="F22">
        <v>0.27735574968854404</v>
      </c>
      <c r="G22">
        <v>0.15417972037299729</v>
      </c>
      <c r="H22">
        <v>7.156412047215116E-2</v>
      </c>
      <c r="I22">
        <v>2.7566827943298556E-2</v>
      </c>
      <c r="J22">
        <v>2.1244603844994402E-2</v>
      </c>
    </row>
    <row r="23" spans="1:10" x14ac:dyDescent="0.2">
      <c r="A23" t="s">
        <v>461</v>
      </c>
      <c r="B23" s="6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B24" s="6">
        <v>7.66</v>
      </c>
      <c r="C24">
        <v>2.3879813580131795</v>
      </c>
      <c r="D24">
        <v>0.53107709174197248</v>
      </c>
      <c r="E24">
        <v>0.78465535507066142</v>
      </c>
      <c r="F24">
        <v>0.19776503096440676</v>
      </c>
      <c r="G24">
        <v>3.0356113235111275E-2</v>
      </c>
      <c r="H24">
        <v>8.8353678118454695E-3</v>
      </c>
      <c r="I24">
        <v>7.3011016308176906E-3</v>
      </c>
      <c r="J24">
        <v>8.7599066394480497E-3</v>
      </c>
    </row>
    <row r="25" spans="1:10" x14ac:dyDescent="0.2">
      <c r="B25" s="6">
        <v>13.16</v>
      </c>
      <c r="C25">
        <v>5.4653457351762054</v>
      </c>
      <c r="D25">
        <v>0.4445808198229626</v>
      </c>
      <c r="E25">
        <v>3.2296286873353446</v>
      </c>
      <c r="F25">
        <v>0.26590563161091085</v>
      </c>
      <c r="G25">
        <v>0.73302820816310932</v>
      </c>
      <c r="H25">
        <v>5.8747439512489168E-2</v>
      </c>
      <c r="I25">
        <v>1.0061393226680922E-2</v>
      </c>
      <c r="J25">
        <v>7.1008566562897084E-3</v>
      </c>
    </row>
    <row r="26" spans="1:10" x14ac:dyDescent="0.2">
      <c r="B26" s="6">
        <v>22</v>
      </c>
      <c r="C26">
        <v>-0.76788236153999068</v>
      </c>
      <c r="D26">
        <v>0.4631923636740562</v>
      </c>
      <c r="E26">
        <v>0.98801610748899327</v>
      </c>
      <c r="F26">
        <v>0.61885227841227697</v>
      </c>
      <c r="G26">
        <v>0.57792065683471927</v>
      </c>
      <c r="H26">
        <v>0.21087437717302102</v>
      </c>
      <c r="I26">
        <v>5.9125473890179782E-2</v>
      </c>
      <c r="J26">
        <v>2.1187182011795098E-2</v>
      </c>
    </row>
    <row r="27" spans="1:10" x14ac:dyDescent="0.2">
      <c r="B27" s="6">
        <v>27.67</v>
      </c>
      <c r="C27">
        <v>-0.30266777854458959</v>
      </c>
      <c r="D27">
        <v>1.0199679652561315</v>
      </c>
      <c r="E27">
        <v>0.13092340822533924</v>
      </c>
      <c r="F27">
        <v>1.4250132904527797</v>
      </c>
      <c r="G27">
        <v>0.10738076706796525</v>
      </c>
      <c r="H27">
        <v>0.49730356083818972</v>
      </c>
      <c r="I27">
        <v>3.1984158934641918E-2</v>
      </c>
      <c r="J27">
        <v>5.2231835667805732E-2</v>
      </c>
    </row>
    <row r="28" spans="1:10" x14ac:dyDescent="0.2">
      <c r="B28" s="6">
        <v>35</v>
      </c>
      <c r="C28">
        <v>-1.1448032789951252</v>
      </c>
      <c r="D28">
        <v>1.7816878593540737</v>
      </c>
      <c r="E28">
        <v>-1.5439642093079065</v>
      </c>
      <c r="F28">
        <v>2.5647480436773398</v>
      </c>
      <c r="G28">
        <v>-0.49704356373301334</v>
      </c>
      <c r="H28">
        <v>0.92791687210832463</v>
      </c>
      <c r="I28">
        <v>-4.560652785815885E-2</v>
      </c>
      <c r="J28">
        <v>0.10179343765900054</v>
      </c>
    </row>
    <row r="29" spans="1:10" x14ac:dyDescent="0.2">
      <c r="B29" s="6">
        <v>51.66</v>
      </c>
      <c r="C29">
        <v>0.45636388610799267</v>
      </c>
      <c r="D29">
        <v>0.7836866037243887</v>
      </c>
      <c r="E29">
        <v>0.82745900767045677</v>
      </c>
      <c r="F29">
        <v>1.1581777598225238</v>
      </c>
      <c r="G29">
        <v>0.36240924047115886</v>
      </c>
      <c r="H29">
        <v>0.42245151733021374</v>
      </c>
      <c r="I29">
        <v>4.7031876529191739E-2</v>
      </c>
      <c r="J29">
        <v>4.8866273718281041E-2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8E75-96A0-924D-9C54-DC176C997EE3}">
  <dimension ref="A1:D61"/>
  <sheetViews>
    <sheetView topLeftCell="A28" zoomScale="57" workbookViewId="0">
      <selection activeCell="L31" sqref="L31"/>
    </sheetView>
  </sheetViews>
  <sheetFormatPr baseColWidth="10" defaultRowHeight="15" x14ac:dyDescent="0.2"/>
  <sheetData>
    <row r="1" spans="1:4" ht="17" x14ac:dyDescent="0.2">
      <c r="A1" s="14" t="s">
        <v>456</v>
      </c>
      <c r="B1" s="14" t="s">
        <v>554</v>
      </c>
      <c r="C1" s="13" t="s">
        <v>530</v>
      </c>
      <c r="D1" s="14" t="s">
        <v>534</v>
      </c>
    </row>
    <row r="2" spans="1:4" ht="16" x14ac:dyDescent="0.2">
      <c r="A2" s="12" t="s">
        <v>459</v>
      </c>
      <c r="B2" s="16">
        <v>0</v>
      </c>
      <c r="C2" s="15">
        <v>0</v>
      </c>
      <c r="D2" s="16">
        <v>0</v>
      </c>
    </row>
    <row r="3" spans="1:4" x14ac:dyDescent="0.2">
      <c r="B3">
        <v>5.33</v>
      </c>
      <c r="C3">
        <v>8.0000000000000002E-3</v>
      </c>
      <c r="D3">
        <v>1.4142135623730944E-3</v>
      </c>
    </row>
    <row r="4" spans="1:4" x14ac:dyDescent="0.2">
      <c r="B4">
        <v>8</v>
      </c>
      <c r="C4">
        <v>8.0000000000000002E-3</v>
      </c>
      <c r="D4">
        <v>1.4142135623730944E-3</v>
      </c>
    </row>
    <row r="5" spans="1:4" x14ac:dyDescent="0.2">
      <c r="B5">
        <v>10</v>
      </c>
      <c r="C5">
        <v>1.7000000000000001E-2</v>
      </c>
      <c r="D5">
        <v>1.4142135623730939E-3</v>
      </c>
    </row>
    <row r="6" spans="1:4" x14ac:dyDescent="0.2">
      <c r="B6">
        <v>14</v>
      </c>
      <c r="C6">
        <v>6.5500000000000003E-2</v>
      </c>
      <c r="D6">
        <v>1.2020815280171258E-2</v>
      </c>
    </row>
    <row r="7" spans="1:4" x14ac:dyDescent="0.2">
      <c r="B7">
        <v>23</v>
      </c>
      <c r="C7">
        <v>0.38850000000000001</v>
      </c>
      <c r="D7">
        <v>7.0710678118654816E-4</v>
      </c>
    </row>
    <row r="8" spans="1:4" x14ac:dyDescent="0.2">
      <c r="B8">
        <v>29</v>
      </c>
      <c r="C8">
        <v>0.40400000000000003</v>
      </c>
      <c r="D8">
        <v>1.2727922061357828E-2</v>
      </c>
    </row>
    <row r="9" spans="1:4" x14ac:dyDescent="0.2">
      <c r="B9">
        <v>31.5</v>
      </c>
      <c r="C9">
        <v>0.40749999999999997</v>
      </c>
      <c r="D9">
        <v>1.2020815280171279E-2</v>
      </c>
    </row>
    <row r="10" spans="1:4" x14ac:dyDescent="0.2">
      <c r="B10">
        <v>33</v>
      </c>
      <c r="C10">
        <v>0.40600000000000003</v>
      </c>
      <c r="D10">
        <v>1.2727922061357828E-2</v>
      </c>
    </row>
    <row r="11" spans="1:4" x14ac:dyDescent="0.2">
      <c r="B11">
        <v>35</v>
      </c>
      <c r="C11">
        <v>0.39600000000000002</v>
      </c>
      <c r="D11">
        <v>1.555634918610402E-2</v>
      </c>
    </row>
    <row r="12" spans="1:4" x14ac:dyDescent="0.2">
      <c r="B12">
        <v>48.5</v>
      </c>
      <c r="C12">
        <v>0.372</v>
      </c>
      <c r="D12">
        <v>9.8994949366116736E-3</v>
      </c>
    </row>
    <row r="13" spans="1:4" x14ac:dyDescent="0.2">
      <c r="B13">
        <v>50.5</v>
      </c>
      <c r="C13">
        <v>0.377</v>
      </c>
      <c r="D13">
        <v>9.8994949366116736E-3</v>
      </c>
    </row>
    <row r="14" spans="1:4" x14ac:dyDescent="0.2">
      <c r="B14">
        <v>56.5</v>
      </c>
      <c r="C14">
        <v>0.35050000000000003</v>
      </c>
      <c r="D14">
        <v>1.2020815280171279E-2</v>
      </c>
    </row>
    <row r="15" spans="1:4" x14ac:dyDescent="0.2">
      <c r="B15">
        <v>75</v>
      </c>
      <c r="C15">
        <v>0.317</v>
      </c>
      <c r="D15">
        <v>1.1313708498984771E-2</v>
      </c>
    </row>
    <row r="16" spans="1:4" x14ac:dyDescent="0.2">
      <c r="B16">
        <v>77.5</v>
      </c>
      <c r="C16">
        <v>0.32050000000000001</v>
      </c>
      <c r="D16">
        <v>9.1923881554251269E-3</v>
      </c>
    </row>
    <row r="17" spans="1:4" ht="16" x14ac:dyDescent="0.2">
      <c r="A17" s="12" t="s">
        <v>462</v>
      </c>
      <c r="B17" s="16">
        <v>0</v>
      </c>
      <c r="C17" s="15">
        <v>0</v>
      </c>
      <c r="D17" s="16">
        <v>0</v>
      </c>
    </row>
    <row r="18" spans="1:4" x14ac:dyDescent="0.2">
      <c r="B18">
        <v>5.33</v>
      </c>
      <c r="C18">
        <v>1.0333333333333333E-2</v>
      </c>
      <c r="D18">
        <v>4.9328828623162457E-3</v>
      </c>
    </row>
    <row r="19" spans="1:4" x14ac:dyDescent="0.2">
      <c r="B19">
        <v>8</v>
      </c>
      <c r="C19">
        <v>7.0000000000000001E-3</v>
      </c>
      <c r="D19">
        <v>2.9999999999999979E-3</v>
      </c>
    </row>
    <row r="20" spans="1:4" x14ac:dyDescent="0.2">
      <c r="B20">
        <v>10</v>
      </c>
      <c r="C20">
        <v>1.2000000000000002E-2</v>
      </c>
      <c r="D20">
        <v>3.0000000000000001E-3</v>
      </c>
    </row>
    <row r="21" spans="1:4" x14ac:dyDescent="0.2">
      <c r="B21">
        <v>14</v>
      </c>
      <c r="C21">
        <v>3.2333333333333332E-2</v>
      </c>
      <c r="D21">
        <v>3.5118845842842441E-3</v>
      </c>
    </row>
    <row r="22" spans="1:4" x14ac:dyDescent="0.2">
      <c r="B22">
        <v>23</v>
      </c>
      <c r="C22">
        <v>0.35233333333333333</v>
      </c>
      <c r="D22">
        <v>3.1021497922139953E-2</v>
      </c>
    </row>
    <row r="23" spans="1:4" x14ac:dyDescent="0.2">
      <c r="B23">
        <v>29</v>
      </c>
      <c r="C23">
        <v>0.47433333333333333</v>
      </c>
      <c r="D23">
        <v>1.6196707484341769E-2</v>
      </c>
    </row>
    <row r="24" spans="1:4" x14ac:dyDescent="0.2">
      <c r="B24">
        <v>31.5</v>
      </c>
      <c r="C24">
        <v>0.52366666666666661</v>
      </c>
      <c r="D24">
        <v>2.0305992547357394E-2</v>
      </c>
    </row>
    <row r="25" spans="1:4" x14ac:dyDescent="0.2">
      <c r="B25">
        <v>33</v>
      </c>
      <c r="C25">
        <v>0.55433333333333323</v>
      </c>
      <c r="D25">
        <v>2.0647840887931396E-2</v>
      </c>
    </row>
    <row r="26" spans="1:4" x14ac:dyDescent="0.2">
      <c r="B26">
        <v>35</v>
      </c>
      <c r="C26">
        <v>0.6206666666666667</v>
      </c>
      <c r="D26">
        <v>2.2854612955229284E-2</v>
      </c>
    </row>
    <row r="27" spans="1:4" x14ac:dyDescent="0.2">
      <c r="B27">
        <v>48.5</v>
      </c>
      <c r="C27">
        <v>1.0209999999999999</v>
      </c>
      <c r="D27">
        <v>8.0000000000000071E-3</v>
      </c>
    </row>
    <row r="28" spans="1:4" x14ac:dyDescent="0.2">
      <c r="B28">
        <v>50.5</v>
      </c>
      <c r="C28">
        <v>1.0183333333333333</v>
      </c>
      <c r="D28">
        <v>6.5064070986476609E-3</v>
      </c>
    </row>
    <row r="29" spans="1:4" x14ac:dyDescent="0.2">
      <c r="B29">
        <v>56.5</v>
      </c>
      <c r="C29">
        <v>0.96399999999999997</v>
      </c>
      <c r="D29">
        <v>6.9282032302755156E-3</v>
      </c>
    </row>
    <row r="30" spans="1:4" x14ac:dyDescent="0.2">
      <c r="B30">
        <v>75</v>
      </c>
      <c r="C30">
        <v>0.88099999999999989</v>
      </c>
      <c r="D30">
        <v>8.7177978870813556E-3</v>
      </c>
    </row>
    <row r="31" spans="1:4" x14ac:dyDescent="0.2">
      <c r="B31">
        <v>77.5</v>
      </c>
      <c r="C31">
        <v>0.88266666666666671</v>
      </c>
      <c r="D31">
        <v>6.3508529610858885E-3</v>
      </c>
    </row>
    <row r="32" spans="1:4" ht="16" x14ac:dyDescent="0.2">
      <c r="A32" s="12" t="s">
        <v>481</v>
      </c>
      <c r="B32" s="16">
        <v>0</v>
      </c>
      <c r="C32" s="15">
        <v>0</v>
      </c>
      <c r="D32" s="16">
        <v>0</v>
      </c>
    </row>
    <row r="33" spans="1:4" x14ac:dyDescent="0.2">
      <c r="B33">
        <v>5.33</v>
      </c>
      <c r="C33">
        <v>0.01</v>
      </c>
      <c r="D33">
        <v>4.5825756949558396E-3</v>
      </c>
    </row>
    <row r="34" spans="1:4" x14ac:dyDescent="0.2">
      <c r="B34">
        <v>8</v>
      </c>
      <c r="C34">
        <v>9.3333333333333324E-3</v>
      </c>
      <c r="D34">
        <v>2.5166114784235831E-3</v>
      </c>
    </row>
    <row r="35" spans="1:4" x14ac:dyDescent="0.2">
      <c r="B35">
        <v>10</v>
      </c>
      <c r="C35">
        <v>1.9666666666666666E-2</v>
      </c>
      <c r="D35">
        <v>3.5118845842842458E-3</v>
      </c>
    </row>
    <row r="36" spans="1:4" x14ac:dyDescent="0.2">
      <c r="B36">
        <v>14</v>
      </c>
      <c r="C36">
        <v>7.166666666666667E-2</v>
      </c>
      <c r="D36">
        <v>5.5075705472860991E-3</v>
      </c>
    </row>
    <row r="37" spans="1:4" x14ac:dyDescent="0.2">
      <c r="B37">
        <v>23</v>
      </c>
      <c r="C37">
        <v>0.58599999999999997</v>
      </c>
      <c r="D37">
        <v>1.2288205727444518E-2</v>
      </c>
    </row>
    <row r="38" spans="1:4" x14ac:dyDescent="0.2">
      <c r="B38">
        <v>29</v>
      </c>
      <c r="C38">
        <v>0.93233333333333324</v>
      </c>
      <c r="D38">
        <v>1.3316656236958734E-2</v>
      </c>
    </row>
    <row r="39" spans="1:4" x14ac:dyDescent="0.2">
      <c r="B39">
        <v>31.5</v>
      </c>
      <c r="C39">
        <v>1.0313333333333332</v>
      </c>
      <c r="D39">
        <v>9.2915732431775935E-3</v>
      </c>
    </row>
    <row r="40" spans="1:4" x14ac:dyDescent="0.2">
      <c r="B40">
        <v>33</v>
      </c>
      <c r="C40">
        <v>1.0289999999999999</v>
      </c>
      <c r="D40">
        <v>3.4641016151377583E-3</v>
      </c>
    </row>
    <row r="41" spans="1:4" x14ac:dyDescent="0.2">
      <c r="B41">
        <v>35</v>
      </c>
      <c r="C41">
        <v>1.0099999999999998</v>
      </c>
      <c r="D41">
        <v>8.5440037453174862E-3</v>
      </c>
    </row>
    <row r="42" spans="1:4" x14ac:dyDescent="0.2">
      <c r="B42">
        <v>48.5</v>
      </c>
      <c r="C42">
        <v>0.90266666666666673</v>
      </c>
      <c r="D42">
        <v>4.0414518843273836E-3</v>
      </c>
    </row>
    <row r="43" spans="1:4" x14ac:dyDescent="0.2">
      <c r="B43">
        <v>50.5</v>
      </c>
      <c r="C43">
        <v>0.90600000000000003</v>
      </c>
      <c r="D43">
        <v>6.0827625302982248E-3</v>
      </c>
    </row>
    <row r="44" spans="1:4" x14ac:dyDescent="0.2">
      <c r="B44">
        <v>56.5</v>
      </c>
      <c r="C44">
        <v>0.88099999999999989</v>
      </c>
      <c r="D44">
        <v>4.3588989435406778E-3</v>
      </c>
    </row>
    <row r="45" spans="1:4" x14ac:dyDescent="0.2">
      <c r="B45">
        <v>75</v>
      </c>
      <c r="C45">
        <v>0.85</v>
      </c>
      <c r="D45">
        <v>5.2915026221291859E-3</v>
      </c>
    </row>
    <row r="46" spans="1:4" x14ac:dyDescent="0.2">
      <c r="B46">
        <v>77.5</v>
      </c>
      <c r="C46">
        <v>0.84666666666666668</v>
      </c>
      <c r="D46">
        <v>5.5075705472861069E-3</v>
      </c>
    </row>
    <row r="47" spans="1:4" ht="16" x14ac:dyDescent="0.2">
      <c r="A47" s="12" t="s">
        <v>461</v>
      </c>
      <c r="B47" s="16">
        <v>0</v>
      </c>
      <c r="C47" s="15">
        <v>0</v>
      </c>
      <c r="D47" s="16">
        <v>0</v>
      </c>
    </row>
    <row r="48" spans="1:4" x14ac:dyDescent="0.2">
      <c r="B48">
        <v>5.33</v>
      </c>
      <c r="C48">
        <v>1.1333333333333332E-2</v>
      </c>
      <c r="D48">
        <v>1.5275252316519464E-3</v>
      </c>
    </row>
    <row r="49" spans="2:4" x14ac:dyDescent="0.2">
      <c r="B49">
        <v>8</v>
      </c>
      <c r="C49">
        <v>1.2999999999999998E-2</v>
      </c>
      <c r="D49">
        <v>2E-3</v>
      </c>
    </row>
    <row r="50" spans="2:4" x14ac:dyDescent="0.2">
      <c r="B50">
        <v>10</v>
      </c>
      <c r="C50">
        <v>2.2000000000000002E-2</v>
      </c>
      <c r="D50">
        <v>2E-3</v>
      </c>
    </row>
    <row r="51" spans="2:4" x14ac:dyDescent="0.2">
      <c r="B51">
        <v>14</v>
      </c>
      <c r="C51">
        <v>5.9666666666666666E-2</v>
      </c>
      <c r="D51">
        <v>1.5275252316519442E-3</v>
      </c>
    </row>
    <row r="52" spans="2:4" x14ac:dyDescent="0.2">
      <c r="B52">
        <v>23</v>
      </c>
      <c r="C52">
        <v>0.49699999999999994</v>
      </c>
      <c r="D52">
        <v>7.5498344352707561E-3</v>
      </c>
    </row>
    <row r="53" spans="2:4" x14ac:dyDescent="0.2">
      <c r="B53">
        <v>29</v>
      </c>
      <c r="C53">
        <v>0.84966666666666668</v>
      </c>
      <c r="D53">
        <v>8.326663997864539E-3</v>
      </c>
    </row>
    <row r="54" spans="2:4" x14ac:dyDescent="0.2">
      <c r="B54">
        <v>31.5</v>
      </c>
      <c r="C54">
        <v>0.95233333333333325</v>
      </c>
      <c r="D54">
        <v>6.1101009266077916E-3</v>
      </c>
    </row>
    <row r="55" spans="2:4" x14ac:dyDescent="0.2">
      <c r="B55">
        <v>33</v>
      </c>
      <c r="C55">
        <v>0.96766666666666656</v>
      </c>
      <c r="D55">
        <v>3.7859388972001857E-3</v>
      </c>
    </row>
    <row r="56" spans="2:4" x14ac:dyDescent="0.2">
      <c r="B56">
        <v>35</v>
      </c>
      <c r="C56">
        <v>0.95433333333333337</v>
      </c>
      <c r="D56">
        <v>6.658328118479398E-3</v>
      </c>
    </row>
    <row r="57" spans="2:4" x14ac:dyDescent="0.2">
      <c r="B57">
        <v>48.5</v>
      </c>
      <c r="C57">
        <v>0.84366666666666656</v>
      </c>
      <c r="D57">
        <v>2.0816659994661343E-3</v>
      </c>
    </row>
    <row r="58" spans="2:4" x14ac:dyDescent="0.2">
      <c r="B58">
        <v>50.5</v>
      </c>
      <c r="C58">
        <v>0.84366666666666656</v>
      </c>
      <c r="D58">
        <v>4.5092497528228985E-3</v>
      </c>
    </row>
    <row r="59" spans="2:4" x14ac:dyDescent="0.2">
      <c r="B59">
        <v>56.5</v>
      </c>
      <c r="C59">
        <v>0.82499999999999984</v>
      </c>
      <c r="D59">
        <v>6.0000000000000053E-3</v>
      </c>
    </row>
    <row r="60" spans="2:4" x14ac:dyDescent="0.2">
      <c r="B60">
        <v>75</v>
      </c>
      <c r="C60">
        <v>0.79133333333333333</v>
      </c>
      <c r="D60">
        <v>4.5092497528228985E-3</v>
      </c>
    </row>
    <row r="61" spans="2:4" x14ac:dyDescent="0.2">
      <c r="B61">
        <v>77.5</v>
      </c>
      <c r="C61">
        <v>0.78833333333333344</v>
      </c>
      <c r="D61">
        <v>1.5275252316519479E-3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7431-CE46-4E4E-BC84-F45E89A6D987}">
  <dimension ref="A1:J29"/>
  <sheetViews>
    <sheetView zoomScale="82" workbookViewId="0">
      <selection activeCell="B1" sqref="B1"/>
    </sheetView>
  </sheetViews>
  <sheetFormatPr baseColWidth="10" defaultRowHeight="15" x14ac:dyDescent="0.2"/>
  <sheetData>
    <row r="1" spans="1:10" ht="34" x14ac:dyDescent="0.2">
      <c r="A1" s="14" t="s">
        <v>456</v>
      </c>
      <c r="B1" s="14" t="s">
        <v>554</v>
      </c>
      <c r="C1" s="14" t="s">
        <v>537</v>
      </c>
      <c r="D1" s="14" t="s">
        <v>538</v>
      </c>
      <c r="E1" s="14" t="s">
        <v>542</v>
      </c>
      <c r="F1" s="14" t="s">
        <v>543</v>
      </c>
      <c r="G1" s="14" t="s">
        <v>545</v>
      </c>
      <c r="H1" s="14" t="s">
        <v>546</v>
      </c>
      <c r="I1" s="14" t="s">
        <v>547</v>
      </c>
      <c r="J1" s="14" t="s">
        <v>548</v>
      </c>
    </row>
    <row r="2" spans="1:10" ht="16" x14ac:dyDescent="0.2">
      <c r="A2" s="17" t="s">
        <v>459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</row>
    <row r="3" spans="1:10" x14ac:dyDescent="0.2">
      <c r="B3">
        <v>14</v>
      </c>
      <c r="C3">
        <v>1.2405334514721917</v>
      </c>
      <c r="D3">
        <v>0.37754025535068281</v>
      </c>
      <c r="E3">
        <v>1.7900690839694655</v>
      </c>
      <c r="F3">
        <v>0.41539830228028873</v>
      </c>
      <c r="G3">
        <v>0.10560258996728461</v>
      </c>
      <c r="H3">
        <v>2.8762891888221724E-2</v>
      </c>
      <c r="I3">
        <v>0.21739770992366414</v>
      </c>
      <c r="J3">
        <v>5.9567137996576737E-2</v>
      </c>
    </row>
    <row r="4" spans="1:10" x14ac:dyDescent="0.2">
      <c r="B4">
        <v>23</v>
      </c>
      <c r="C4">
        <v>1.9477814600314596</v>
      </c>
      <c r="D4">
        <v>0.31227403310324137</v>
      </c>
      <c r="E4">
        <v>1.3137775775775777</v>
      </c>
      <c r="F4">
        <v>0.24738241747841799</v>
      </c>
      <c r="G4">
        <v>0.45709514514514515</v>
      </c>
      <c r="H4">
        <v>9.1003221230187725E-2</v>
      </c>
      <c r="I4">
        <v>0.28819939939939937</v>
      </c>
      <c r="J4">
        <v>4.7626820340162378E-2</v>
      </c>
    </row>
    <row r="5" spans="1:10" x14ac:dyDescent="0.2">
      <c r="B5">
        <v>29</v>
      </c>
      <c r="C5">
        <v>-0.44600381600660005</v>
      </c>
      <c r="D5">
        <v>0.82504161494849659</v>
      </c>
      <c r="E5">
        <v>-0.10066986386138657</v>
      </c>
      <c r="F5">
        <v>0.73678249442888</v>
      </c>
      <c r="G5">
        <v>-6.360476485148514E-2</v>
      </c>
      <c r="H5">
        <v>0.24571909166295658</v>
      </c>
      <c r="I5">
        <v>3.414628712871292E-2</v>
      </c>
      <c r="J5">
        <v>0.11235411579094633</v>
      </c>
    </row>
    <row r="6" spans="1:10" x14ac:dyDescent="0.2">
      <c r="B6">
        <v>35</v>
      </c>
      <c r="C6">
        <v>0.95589368686868748</v>
      </c>
      <c r="D6">
        <v>0.87342011153456889</v>
      </c>
      <c r="E6">
        <v>1.0676623737373734</v>
      </c>
      <c r="F6">
        <v>0.74807091423722005</v>
      </c>
      <c r="G6">
        <v>0.26425286195286202</v>
      </c>
      <c r="H6">
        <v>0.24070175488570492</v>
      </c>
      <c r="I6">
        <v>0.39367007575757551</v>
      </c>
      <c r="J6">
        <v>0.25655422424448088</v>
      </c>
    </row>
    <row r="7" spans="1:10" x14ac:dyDescent="0.2">
      <c r="B7">
        <v>48.5</v>
      </c>
      <c r="C7">
        <v>0.18992084826762193</v>
      </c>
      <c r="D7">
        <v>0.64633230157210164</v>
      </c>
      <c r="E7">
        <v>0.31567803663878968</v>
      </c>
      <c r="F7">
        <v>0.57641242470436793</v>
      </c>
      <c r="G7">
        <v>0.10345436081242528</v>
      </c>
      <c r="H7">
        <v>0.16159162638008445</v>
      </c>
      <c r="I7">
        <v>0.42780838311429725</v>
      </c>
      <c r="J7">
        <v>0.11417541138503758</v>
      </c>
    </row>
    <row r="8" spans="1:10" x14ac:dyDescent="0.2">
      <c r="B8">
        <v>75</v>
      </c>
      <c r="C8">
        <v>-0.3639422891494552</v>
      </c>
      <c r="D8">
        <v>0.36457973552094342</v>
      </c>
      <c r="E8">
        <v>-0.23430871971906453</v>
      </c>
      <c r="F8">
        <v>0.34945312005822909</v>
      </c>
      <c r="G8">
        <v>-1.7980989226831726E-2</v>
      </c>
      <c r="H8">
        <v>9.9000746482770755E-2</v>
      </c>
      <c r="I8">
        <v>2.088781620141645E-2</v>
      </c>
      <c r="J8">
        <v>0.27062578602465476</v>
      </c>
    </row>
    <row r="9" spans="1:10" ht="16" x14ac:dyDescent="0.2">
      <c r="A9" s="17" t="s">
        <v>462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</row>
    <row r="10" spans="1:10" x14ac:dyDescent="0.2">
      <c r="B10">
        <v>14</v>
      </c>
      <c r="C10">
        <v>6.4102595729013195E-2</v>
      </c>
      <c r="D10">
        <v>2.3660632315255593E-2</v>
      </c>
      <c r="E10">
        <v>2.5898780927835046</v>
      </c>
      <c r="F10">
        <v>0.33827775782008274</v>
      </c>
      <c r="G10">
        <v>3.5471502209131055E-2</v>
      </c>
      <c r="H10">
        <v>1.4135272368821422E-2</v>
      </c>
      <c r="I10">
        <v>0.33263877025036814</v>
      </c>
      <c r="J10">
        <v>4.4479314185977205E-2</v>
      </c>
    </row>
    <row r="11" spans="1:10" x14ac:dyDescent="0.2">
      <c r="B11">
        <v>23</v>
      </c>
      <c r="C11">
        <v>0.24815921107957548</v>
      </c>
      <c r="D11">
        <v>0.18044750569913492</v>
      </c>
      <c r="E11">
        <v>2.0975653894670452</v>
      </c>
      <c r="F11">
        <v>0.29527816043427269</v>
      </c>
      <c r="G11">
        <v>9.4225249658362278E-2</v>
      </c>
      <c r="H11">
        <v>5.7783911257152529E-2</v>
      </c>
      <c r="I11">
        <v>0.83628951434878596</v>
      </c>
      <c r="J11">
        <v>0.12040082914849561</v>
      </c>
    </row>
    <row r="12" spans="1:10" x14ac:dyDescent="0.2">
      <c r="B12">
        <v>29</v>
      </c>
      <c r="C12">
        <v>-0.15996768564066549</v>
      </c>
      <c r="D12">
        <v>0.22918514707481979</v>
      </c>
      <c r="E12">
        <v>0.65902449051299916</v>
      </c>
      <c r="F12">
        <v>0.37456635177426917</v>
      </c>
      <c r="G12">
        <v>8.6838990395877211E-2</v>
      </c>
      <c r="H12">
        <v>9.8422250322686242E-2</v>
      </c>
      <c r="I12">
        <v>1.2328854649800889</v>
      </c>
      <c r="J12">
        <v>0.71325209946357071</v>
      </c>
    </row>
    <row r="13" spans="1:10" x14ac:dyDescent="0.2">
      <c r="B13">
        <v>35</v>
      </c>
      <c r="C13">
        <v>3.410666845685658E-2</v>
      </c>
      <c r="D13">
        <v>0.1891061660850159</v>
      </c>
      <c r="E13">
        <v>1.2240577604726099</v>
      </c>
      <c r="F13">
        <v>0.61669343355712691</v>
      </c>
      <c r="G13">
        <v>0.12175172753311841</v>
      </c>
      <c r="H13">
        <v>9.4073281749509227E-2</v>
      </c>
      <c r="I13">
        <v>1.7604053526673829</v>
      </c>
      <c r="J13">
        <v>0.67441393605395694</v>
      </c>
    </row>
    <row r="14" spans="1:10" x14ac:dyDescent="0.2">
      <c r="B14">
        <v>48.5</v>
      </c>
      <c r="C14">
        <v>2.928208365074185E-2</v>
      </c>
      <c r="D14">
        <v>5.3759629077346653E-2</v>
      </c>
      <c r="E14">
        <v>-0.22031228159272542</v>
      </c>
      <c r="F14">
        <v>0.20068994139289734</v>
      </c>
      <c r="G14">
        <v>7.4113265861355984E-2</v>
      </c>
      <c r="H14">
        <v>2.7251486367182314E-2</v>
      </c>
      <c r="I14">
        <v>1.6300059854173472</v>
      </c>
      <c r="J14">
        <v>0.41306499513208367</v>
      </c>
    </row>
    <row r="15" spans="1:10" x14ac:dyDescent="0.2">
      <c r="B15">
        <v>75</v>
      </c>
      <c r="C15">
        <v>5.6604210481228455E-2</v>
      </c>
      <c r="D15">
        <v>2.9133081508318465E-2</v>
      </c>
      <c r="E15">
        <v>-9.5655651453823622E-3</v>
      </c>
      <c r="F15">
        <v>9.8279300763759944E-2</v>
      </c>
      <c r="G15">
        <v>2.6272279213872186E-2</v>
      </c>
      <c r="H15">
        <v>1.9784584551637046E-2</v>
      </c>
      <c r="I15">
        <v>0.20684760171046307</v>
      </c>
      <c r="J15">
        <v>0.3140163101470253</v>
      </c>
    </row>
    <row r="16" spans="1:10" ht="16" x14ac:dyDescent="0.2">
      <c r="A16" s="17" t="s">
        <v>481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2">
      <c r="B17">
        <v>14</v>
      </c>
      <c r="C17">
        <v>0.4883954401993354</v>
      </c>
      <c r="D17">
        <v>4.632194968286945E-2</v>
      </c>
      <c r="E17">
        <v>2.2992300664451828</v>
      </c>
      <c r="F17">
        <v>0.23065948552535245</v>
      </c>
      <c r="G17">
        <v>6.6947142857142858E-2</v>
      </c>
      <c r="H17">
        <v>1.0488591795429958E-2</v>
      </c>
      <c r="I17">
        <v>0.31378297342192696</v>
      </c>
      <c r="J17">
        <v>3.9844965755514668E-2</v>
      </c>
    </row>
    <row r="18" spans="1:10" x14ac:dyDescent="0.2">
      <c r="B18">
        <v>23</v>
      </c>
      <c r="C18">
        <v>0.20561675673113386</v>
      </c>
      <c r="D18">
        <v>0.12989252635455772</v>
      </c>
      <c r="E18">
        <v>1.5359405827329031</v>
      </c>
      <c r="F18">
        <v>0.40511865570379119</v>
      </c>
      <c r="G18">
        <v>0.33036691947920616</v>
      </c>
      <c r="H18">
        <v>7.8291316753813317E-2</v>
      </c>
      <c r="I18">
        <v>1.2828638067248137</v>
      </c>
      <c r="J18">
        <v>0.27652756784036459</v>
      </c>
    </row>
    <row r="19" spans="1:10" x14ac:dyDescent="0.2">
      <c r="B19">
        <v>29</v>
      </c>
      <c r="C19">
        <v>-0.22240751996186392</v>
      </c>
      <c r="D19">
        <v>0.13955058664970266</v>
      </c>
      <c r="E19">
        <v>0.21951061256107812</v>
      </c>
      <c r="F19">
        <v>0.51130822098044915</v>
      </c>
      <c r="G19">
        <v>0.11973317244666908</v>
      </c>
      <c r="H19">
        <v>0.10681870622098952</v>
      </c>
      <c r="I19">
        <v>2.7680246573709932</v>
      </c>
      <c r="J19">
        <v>0.68712378486414405</v>
      </c>
    </row>
    <row r="20" spans="1:10" x14ac:dyDescent="0.2">
      <c r="B20">
        <v>35</v>
      </c>
      <c r="C20">
        <v>0.14339101760176026</v>
      </c>
      <c r="D20">
        <v>0.12156828219978322</v>
      </c>
      <c r="E20">
        <v>-0.26722201870186973</v>
      </c>
      <c r="F20">
        <v>0.36183860722174632</v>
      </c>
      <c r="G20">
        <v>6.5575902090209109E-2</v>
      </c>
      <c r="H20">
        <v>8.5165610116712767E-2</v>
      </c>
      <c r="I20">
        <v>1.3869099339933983</v>
      </c>
      <c r="J20">
        <v>0.65159815107288532</v>
      </c>
    </row>
    <row r="21" spans="1:10" x14ac:dyDescent="0.2">
      <c r="B21">
        <v>48.5</v>
      </c>
      <c r="C21">
        <v>6.5162054817003115E-2</v>
      </c>
      <c r="D21">
        <v>5.3933182181044585E-2</v>
      </c>
      <c r="E21">
        <v>0.10266305049510334</v>
      </c>
      <c r="F21">
        <v>9.1641586450073767E-2</v>
      </c>
      <c r="G21">
        <v>5.3694436238306255E-2</v>
      </c>
      <c r="H21">
        <v>2.4713753985905373E-2</v>
      </c>
      <c r="I21">
        <v>0.34538989277312837</v>
      </c>
      <c r="J21">
        <v>0.17218356443854824</v>
      </c>
    </row>
    <row r="22" spans="1:10" x14ac:dyDescent="0.2">
      <c r="B22">
        <v>75</v>
      </c>
      <c r="C22">
        <v>2.1993624861265264E-2</v>
      </c>
      <c r="D22">
        <v>2.5716429222859449E-2</v>
      </c>
      <c r="E22">
        <v>8.8890228634850244E-2</v>
      </c>
      <c r="F22">
        <v>6.5132537874410201E-2</v>
      </c>
      <c r="G22">
        <v>2.3606734739178691E-2</v>
      </c>
      <c r="H22">
        <v>2.1710560174094048E-2</v>
      </c>
      <c r="I22">
        <v>0.28172822789493157</v>
      </c>
      <c r="J22">
        <v>0.1124404748109586</v>
      </c>
    </row>
    <row r="23" spans="1:10" ht="16" x14ac:dyDescent="0.2">
      <c r="A23" s="17" t="s">
        <v>461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</row>
    <row r="24" spans="1:10" x14ac:dyDescent="0.2">
      <c r="B24">
        <v>14</v>
      </c>
      <c r="C24">
        <v>0.68445146648044686</v>
      </c>
      <c r="D24">
        <v>5.832107262412118E-2</v>
      </c>
      <c r="E24">
        <v>2.2436403431763772</v>
      </c>
      <c r="F24">
        <v>0.11017093983410968</v>
      </c>
      <c r="G24">
        <v>8.974748603351955E-2</v>
      </c>
      <c r="H24">
        <v>6.3421519193617246E-3</v>
      </c>
      <c r="I24">
        <v>0.29696590183559446</v>
      </c>
      <c r="J24">
        <v>2.9734568008007473E-2</v>
      </c>
    </row>
    <row r="25" spans="1:10" x14ac:dyDescent="0.2">
      <c r="B25">
        <v>23</v>
      </c>
      <c r="C25">
        <v>0.3137099429912813</v>
      </c>
      <c r="D25">
        <v>0.12297732847995348</v>
      </c>
      <c r="E25">
        <v>1.5698937327669718</v>
      </c>
      <c r="F25">
        <v>0.18699096261869416</v>
      </c>
      <c r="G25">
        <v>0.43940815261942018</v>
      </c>
      <c r="H25">
        <v>5.1638660265800843E-2</v>
      </c>
      <c r="I25">
        <v>1.2070137454355765</v>
      </c>
      <c r="J25">
        <v>0.13078235843309194</v>
      </c>
    </row>
    <row r="26" spans="1:10" x14ac:dyDescent="0.2">
      <c r="B26">
        <v>29</v>
      </c>
      <c r="C26">
        <v>-0.2819093043023409</v>
      </c>
      <c r="D26">
        <v>0.12889789296017679</v>
      </c>
      <c r="E26">
        <v>0.5302277494442269</v>
      </c>
      <c r="F26">
        <v>0.30393034399494417</v>
      </c>
      <c r="G26">
        <v>0.19260580619850937</v>
      </c>
      <c r="H26">
        <v>8.332761874402965E-2</v>
      </c>
      <c r="I26">
        <v>2.7887649862691251</v>
      </c>
      <c r="J26">
        <v>0.4809953756293408</v>
      </c>
    </row>
    <row r="27" spans="1:10" x14ac:dyDescent="0.2">
      <c r="B27">
        <v>35</v>
      </c>
      <c r="C27">
        <v>0.15070127488648263</v>
      </c>
      <c r="D27">
        <v>0.1287340926688412</v>
      </c>
      <c r="E27">
        <v>-0.1284486494353248</v>
      </c>
      <c r="F27">
        <v>0.43638529058354264</v>
      </c>
      <c r="G27">
        <v>5.4807771568285028E-2</v>
      </c>
      <c r="H27">
        <v>0.13179307181693981</v>
      </c>
      <c r="I27">
        <v>1.3902791826755139</v>
      </c>
      <c r="J27">
        <v>0.99409102445267128</v>
      </c>
    </row>
    <row r="28" spans="1:10" x14ac:dyDescent="0.2">
      <c r="B28">
        <v>48.5</v>
      </c>
      <c r="C28">
        <v>0.10459753281531237</v>
      </c>
      <c r="D28">
        <v>5.8886165360478845E-2</v>
      </c>
      <c r="E28">
        <v>0.3177140231499776</v>
      </c>
      <c r="F28">
        <v>0.20784099752697255</v>
      </c>
      <c r="G28">
        <v>0.12099895517801477</v>
      </c>
      <c r="H28">
        <v>7.114912360364678E-2</v>
      </c>
      <c r="I28">
        <v>0.8886331357829591</v>
      </c>
      <c r="J28">
        <v>0.57208465742239656</v>
      </c>
    </row>
    <row r="29" spans="1:10" x14ac:dyDescent="0.2">
      <c r="B29">
        <v>75</v>
      </c>
      <c r="C29">
        <v>-2.859431577943445E-2</v>
      </c>
      <c r="D29">
        <v>2.5687223565337553E-2</v>
      </c>
      <c r="E29">
        <v>-0.13681299295830637</v>
      </c>
      <c r="F29">
        <v>6.160108920816066E-2</v>
      </c>
      <c r="G29">
        <v>-4.7024998807839599E-2</v>
      </c>
      <c r="H29">
        <v>2.6069790699944067E-2</v>
      </c>
      <c r="I29">
        <v>-0.30847633641175648</v>
      </c>
      <c r="J29">
        <v>0.20104607643819936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baseColWidth="10" defaultColWidth="9.1640625" defaultRowHeight="15" x14ac:dyDescent="0.2"/>
  <sheetData>
    <row r="1" spans="1:1" x14ac:dyDescent="0.2">
      <c r="A1" t="s">
        <v>89</v>
      </c>
    </row>
    <row r="2" spans="1:1" x14ac:dyDescent="0.2">
      <c r="A2" t="s">
        <v>44</v>
      </c>
    </row>
    <row r="3" spans="1:1" x14ac:dyDescent="0.2">
      <c r="A3" t="s">
        <v>154</v>
      </c>
    </row>
    <row r="4" spans="1:1" x14ac:dyDescent="0.2">
      <c r="A4" t="s">
        <v>94</v>
      </c>
    </row>
    <row r="5" spans="1:1" x14ac:dyDescent="0.2">
      <c r="A5" t="s">
        <v>361</v>
      </c>
    </row>
    <row r="6" spans="1:1" x14ac:dyDescent="0.2">
      <c r="A6" t="s">
        <v>3</v>
      </c>
    </row>
    <row r="7" spans="1:1" x14ac:dyDescent="0.2">
      <c r="A7" t="s">
        <v>175</v>
      </c>
    </row>
    <row r="8" spans="1:1" x14ac:dyDescent="0.2">
      <c r="A8" t="s">
        <v>109</v>
      </c>
    </row>
    <row r="9" spans="1:1" x14ac:dyDescent="0.2">
      <c r="A9" t="s">
        <v>413</v>
      </c>
    </row>
    <row r="10" spans="1:1" x14ac:dyDescent="0.2">
      <c r="A10" t="s">
        <v>351</v>
      </c>
    </row>
    <row r="11" spans="1:1" x14ac:dyDescent="0.2">
      <c r="A11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A70D-AA96-AF40-9F24-4290A8490B95}">
  <dimension ref="A1:U226"/>
  <sheetViews>
    <sheetView topLeftCell="C2" workbookViewId="0">
      <selection activeCell="T224" sqref="T117:U224"/>
    </sheetView>
  </sheetViews>
  <sheetFormatPr baseColWidth="10" defaultColWidth="9.1640625" defaultRowHeight="15" x14ac:dyDescent="0.2"/>
  <cols>
    <col min="1" max="2" width="4" customWidth="1"/>
    <col min="3" max="3" width="16.83203125" customWidth="1"/>
    <col min="4" max="4" width="19.5" customWidth="1"/>
    <col min="5" max="5" width="11" customWidth="1"/>
    <col min="6" max="6" width="6.5" customWidth="1"/>
    <col min="7" max="7" width="21.6640625" customWidth="1"/>
    <col min="8" max="8" width="10.5" customWidth="1"/>
    <col min="9" max="9" width="3.83203125" customWidth="1"/>
    <col min="10" max="10" width="8.1640625" customWidth="1"/>
    <col min="11" max="11" width="3.1640625" customWidth="1"/>
    <col min="12" max="12" width="11.1640625" customWidth="1"/>
    <col min="13" max="13" width="10.83203125" customWidth="1"/>
    <col min="14" max="14" width="9" customWidth="1"/>
    <col min="15" max="15" width="5.5" customWidth="1"/>
    <col min="16" max="16" width="3.1640625" customWidth="1"/>
    <col min="17" max="17" width="5.5" customWidth="1"/>
    <col min="18" max="18" width="3.1640625" customWidth="1"/>
  </cols>
  <sheetData>
    <row r="1" spans="1:21" ht="20.25" customHeight="1" x14ac:dyDescent="0.2">
      <c r="A1" s="19" t="s">
        <v>89</v>
      </c>
      <c r="B1" s="20"/>
      <c r="C1" s="20"/>
      <c r="D1" s="20"/>
      <c r="E1" s="20"/>
      <c r="F1" s="20"/>
      <c r="G1" s="21"/>
      <c r="H1" s="3" t="s">
        <v>494</v>
      </c>
      <c r="I1" s="19" t="s">
        <v>281</v>
      </c>
      <c r="J1" s="20"/>
      <c r="K1" s="20"/>
      <c r="L1" s="20"/>
      <c r="M1" s="20"/>
      <c r="N1" s="21"/>
      <c r="O1" s="19" t="s">
        <v>495</v>
      </c>
      <c r="P1" s="21"/>
      <c r="Q1" s="19" t="s">
        <v>496</v>
      </c>
      <c r="R1" s="21"/>
    </row>
    <row r="2" spans="1:21" ht="17.25" customHeight="1" x14ac:dyDescent="0.2">
      <c r="A2" s="5" t="s">
        <v>368</v>
      </c>
      <c r="B2" s="5" t="s">
        <v>368</v>
      </c>
      <c r="C2" s="5" t="s">
        <v>200</v>
      </c>
      <c r="D2" s="5" t="s">
        <v>176</v>
      </c>
      <c r="E2" s="5" t="s">
        <v>211</v>
      </c>
      <c r="F2" s="5" t="s">
        <v>90</v>
      </c>
      <c r="G2" s="5" t="s">
        <v>221</v>
      </c>
      <c r="H2" s="5" t="s">
        <v>497</v>
      </c>
      <c r="I2" s="5" t="s">
        <v>17</v>
      </c>
      <c r="J2" s="5" t="s">
        <v>498</v>
      </c>
      <c r="K2" s="5" t="s">
        <v>499</v>
      </c>
      <c r="L2" s="5" t="s">
        <v>500</v>
      </c>
      <c r="M2" s="5" t="s">
        <v>70</v>
      </c>
      <c r="N2" s="5" t="s">
        <v>1</v>
      </c>
      <c r="O2" s="5" t="s">
        <v>501</v>
      </c>
      <c r="P2" s="5" t="s">
        <v>499</v>
      </c>
      <c r="Q2" s="5" t="s">
        <v>501</v>
      </c>
      <c r="R2" s="5" t="s">
        <v>499</v>
      </c>
    </row>
    <row r="3" spans="1:21" x14ac:dyDescent="0.2">
      <c r="A3" s="1"/>
      <c r="B3" s="1"/>
      <c r="C3" s="1" t="s">
        <v>156</v>
      </c>
      <c r="D3" s="1" t="s">
        <v>139</v>
      </c>
      <c r="E3" s="1" t="s">
        <v>44</v>
      </c>
      <c r="F3" s="1" t="s">
        <v>368</v>
      </c>
      <c r="G3" s="2">
        <v>45317.549178634297</v>
      </c>
      <c r="H3" s="4"/>
      <c r="I3" s="4">
        <v>5.6204166666666699</v>
      </c>
      <c r="J3" s="4">
        <v>1967.10254997636</v>
      </c>
      <c r="K3" s="1" t="b">
        <v>0</v>
      </c>
      <c r="L3" s="4">
        <v>7.8341874652439095E-2</v>
      </c>
      <c r="M3" s="4">
        <v>7.8341874652439095E-2</v>
      </c>
      <c r="N3" s="4"/>
      <c r="O3" s="4">
        <v>37.059251604900098</v>
      </c>
      <c r="P3" s="1" t="b">
        <v>0</v>
      </c>
      <c r="Q3" s="4">
        <v>0.52697975891063897</v>
      </c>
      <c r="R3" s="1" t="b">
        <v>0</v>
      </c>
      <c r="T3" s="1"/>
      <c r="U3" s="4"/>
    </row>
    <row r="4" spans="1:21" x14ac:dyDescent="0.2">
      <c r="A4" s="1"/>
      <c r="B4" s="1"/>
      <c r="C4" s="1" t="s">
        <v>156</v>
      </c>
      <c r="D4" s="1" t="s">
        <v>56</v>
      </c>
      <c r="E4" s="1" t="s">
        <v>44</v>
      </c>
      <c r="F4" s="1" t="s">
        <v>368</v>
      </c>
      <c r="G4" s="2">
        <v>45317.562729444398</v>
      </c>
      <c r="H4" s="4"/>
      <c r="I4" s="4">
        <v>5.6208833333333299</v>
      </c>
      <c r="J4" s="4">
        <v>1485.5321258983599</v>
      </c>
      <c r="K4" s="1" t="b">
        <v>0</v>
      </c>
      <c r="L4" s="4">
        <v>5.9442460018124199E-2</v>
      </c>
      <c r="M4" s="4">
        <v>5.9442460018124199E-2</v>
      </c>
      <c r="N4" s="4"/>
      <c r="O4" s="4" t="s">
        <v>368</v>
      </c>
      <c r="P4" s="1" t="b">
        <v>0</v>
      </c>
      <c r="Q4" s="4">
        <v>0.53407939682845396</v>
      </c>
      <c r="R4" s="1" t="b">
        <v>0</v>
      </c>
      <c r="T4" s="1"/>
      <c r="U4" s="4"/>
    </row>
    <row r="5" spans="1:21" x14ac:dyDescent="0.2">
      <c r="A5" s="1"/>
      <c r="B5" s="1"/>
      <c r="C5" s="1" t="s">
        <v>156</v>
      </c>
      <c r="D5" s="1" t="s">
        <v>124</v>
      </c>
      <c r="E5" s="1" t="s">
        <v>44</v>
      </c>
      <c r="F5" s="1" t="s">
        <v>368</v>
      </c>
      <c r="G5" s="2">
        <v>45317.576256840301</v>
      </c>
      <c r="H5" s="4"/>
      <c r="I5" s="4">
        <v>5.6204166666666699</v>
      </c>
      <c r="J5" s="4">
        <v>1159.32273166133</v>
      </c>
      <c r="K5" s="1" t="b">
        <v>0</v>
      </c>
      <c r="L5" s="4">
        <v>4.6640248148286302E-2</v>
      </c>
      <c r="M5" s="4">
        <v>4.6640248148286302E-2</v>
      </c>
      <c r="N5" s="4"/>
      <c r="O5" s="4" t="s">
        <v>368</v>
      </c>
      <c r="P5" s="1" t="b">
        <v>0</v>
      </c>
      <c r="Q5" s="4">
        <v>0.50226129174520096</v>
      </c>
      <c r="R5" s="1" t="b">
        <v>0</v>
      </c>
      <c r="T5" s="1"/>
      <c r="U5" s="4"/>
    </row>
    <row r="6" spans="1:21" x14ac:dyDescent="0.2">
      <c r="A6" s="1"/>
      <c r="B6" s="1"/>
      <c r="C6" s="1" t="s">
        <v>156</v>
      </c>
      <c r="D6" s="1" t="s">
        <v>6</v>
      </c>
      <c r="E6" s="1" t="s">
        <v>44</v>
      </c>
      <c r="F6" s="1" t="s">
        <v>368</v>
      </c>
      <c r="G6" s="2">
        <v>45317.589776145804</v>
      </c>
      <c r="H6" s="4"/>
      <c r="I6" s="4" t="s">
        <v>368</v>
      </c>
      <c r="J6" s="4" t="s">
        <v>368</v>
      </c>
      <c r="K6" s="1" t="b">
        <v>0</v>
      </c>
      <c r="L6" s="4" t="s">
        <v>368</v>
      </c>
      <c r="M6" s="4" t="s">
        <v>368</v>
      </c>
      <c r="N6" s="4" t="s">
        <v>368</v>
      </c>
      <c r="O6" s="4" t="s">
        <v>368</v>
      </c>
      <c r="P6" s="1" t="b">
        <v>0</v>
      </c>
      <c r="Q6" s="4" t="s">
        <v>368</v>
      </c>
      <c r="R6" s="1" t="b">
        <v>0</v>
      </c>
      <c r="T6" s="1"/>
      <c r="U6" s="4"/>
    </row>
    <row r="7" spans="1:21" x14ac:dyDescent="0.2">
      <c r="A7" s="1"/>
      <c r="B7" s="1"/>
      <c r="C7" s="1" t="s">
        <v>22</v>
      </c>
      <c r="D7" s="1" t="s">
        <v>306</v>
      </c>
      <c r="E7" s="1" t="s">
        <v>89</v>
      </c>
      <c r="F7" s="1" t="s">
        <v>368</v>
      </c>
      <c r="G7" s="2">
        <v>45317.603298564798</v>
      </c>
      <c r="H7" s="4"/>
      <c r="I7" s="4">
        <v>5.6142000000000003</v>
      </c>
      <c r="J7" s="4">
        <v>3690.7477938223501</v>
      </c>
      <c r="K7" s="1" t="b">
        <v>0</v>
      </c>
      <c r="L7" s="4">
        <v>0.14598698846581101</v>
      </c>
      <c r="M7" s="4">
        <v>0.14598698846581101</v>
      </c>
      <c r="N7" s="4"/>
      <c r="O7" s="4">
        <v>11.925953925523199</v>
      </c>
      <c r="P7" s="1" t="b">
        <v>0</v>
      </c>
      <c r="Q7" s="4">
        <v>0.69559264661934705</v>
      </c>
      <c r="R7" s="1" t="b">
        <v>0</v>
      </c>
      <c r="T7" s="1" t="s">
        <v>22</v>
      </c>
      <c r="U7" s="4">
        <v>0.14598698846581101</v>
      </c>
    </row>
    <row r="8" spans="1:21" x14ac:dyDescent="0.2">
      <c r="A8" s="1"/>
      <c r="B8" s="1"/>
      <c r="C8" s="1" t="s">
        <v>19</v>
      </c>
      <c r="D8" s="1" t="s">
        <v>256</v>
      </c>
      <c r="E8" s="1" t="s">
        <v>89</v>
      </c>
      <c r="F8" s="1" t="s">
        <v>368</v>
      </c>
      <c r="G8" s="2">
        <v>45317.616818923598</v>
      </c>
      <c r="H8" s="4"/>
      <c r="I8" s="4">
        <v>5.61466666666667</v>
      </c>
      <c r="J8" s="4">
        <v>3460.6316193638299</v>
      </c>
      <c r="K8" s="1" t="b">
        <v>0</v>
      </c>
      <c r="L8" s="4">
        <v>0.136955991590368</v>
      </c>
      <c r="M8" s="4">
        <v>0.136955991590368</v>
      </c>
      <c r="N8" s="4"/>
      <c r="O8" s="4">
        <v>12.260689905741801</v>
      </c>
      <c r="P8" s="1" t="b">
        <v>0</v>
      </c>
      <c r="Q8" s="4">
        <v>0.360012280772947</v>
      </c>
      <c r="R8" s="1" t="b">
        <v>0</v>
      </c>
      <c r="T8" s="1" t="s">
        <v>19</v>
      </c>
      <c r="U8" s="4">
        <v>0.136955991590368</v>
      </c>
    </row>
    <row r="9" spans="1:21" x14ac:dyDescent="0.2">
      <c r="A9" s="1"/>
      <c r="B9" s="1"/>
      <c r="C9" s="1" t="s">
        <v>317</v>
      </c>
      <c r="D9" s="1" t="s">
        <v>263</v>
      </c>
      <c r="E9" s="1" t="s">
        <v>89</v>
      </c>
      <c r="F9" s="1" t="s">
        <v>368</v>
      </c>
      <c r="G9" s="2">
        <v>45317.630354374996</v>
      </c>
      <c r="H9" s="4"/>
      <c r="I9" s="4">
        <v>5.6142000000000003</v>
      </c>
      <c r="J9" s="4">
        <v>4506.9223318439199</v>
      </c>
      <c r="K9" s="1" t="b">
        <v>0</v>
      </c>
      <c r="L9" s="4">
        <v>0.17801806894084801</v>
      </c>
      <c r="M9" s="4">
        <v>0.17801806894084801</v>
      </c>
      <c r="N9" s="4"/>
      <c r="O9" s="4">
        <v>21.524643095533602</v>
      </c>
      <c r="P9" s="1" t="b">
        <v>0</v>
      </c>
      <c r="Q9" s="4">
        <v>0.87462497110689297</v>
      </c>
      <c r="R9" s="1" t="b">
        <v>0</v>
      </c>
      <c r="T9" s="1" t="s">
        <v>317</v>
      </c>
      <c r="U9" s="4">
        <v>0.17801806894084801</v>
      </c>
    </row>
    <row r="10" spans="1:21" x14ac:dyDescent="0.2">
      <c r="A10" s="1"/>
      <c r="B10" s="1"/>
      <c r="C10" s="1" t="s">
        <v>213</v>
      </c>
      <c r="D10" s="1" t="s">
        <v>271</v>
      </c>
      <c r="E10" s="1" t="s">
        <v>89</v>
      </c>
      <c r="F10" s="1" t="s">
        <v>368</v>
      </c>
      <c r="G10" s="2">
        <v>45317.643868703701</v>
      </c>
      <c r="H10" s="4"/>
      <c r="I10" s="4">
        <v>5.61466666666667</v>
      </c>
      <c r="J10" s="4">
        <v>7725.9478135500203</v>
      </c>
      <c r="K10" s="1" t="b">
        <v>0</v>
      </c>
      <c r="L10" s="4">
        <v>0.30434994950362598</v>
      </c>
      <c r="M10" s="4">
        <v>0.30434994950362598</v>
      </c>
      <c r="N10" s="4"/>
      <c r="O10" s="4">
        <v>19.5050740676392</v>
      </c>
      <c r="P10" s="1" t="b">
        <v>0</v>
      </c>
      <c r="Q10" s="4">
        <v>0.49974250223657701</v>
      </c>
      <c r="R10" s="1" t="b">
        <v>0</v>
      </c>
      <c r="T10" s="1" t="s">
        <v>213</v>
      </c>
      <c r="U10" s="4">
        <v>0.30434994950362598</v>
      </c>
    </row>
    <row r="11" spans="1:21" x14ac:dyDescent="0.2">
      <c r="A11" s="1"/>
      <c r="B11" s="1"/>
      <c r="C11" s="1" t="s">
        <v>31</v>
      </c>
      <c r="D11" s="1" t="s">
        <v>107</v>
      </c>
      <c r="E11" s="1" t="s">
        <v>89</v>
      </c>
      <c r="F11" s="1" t="s">
        <v>368</v>
      </c>
      <c r="G11" s="2">
        <v>45317.657385023202</v>
      </c>
      <c r="H11" s="4"/>
      <c r="I11" s="4">
        <v>5.6142000000000003</v>
      </c>
      <c r="J11" s="4">
        <v>14976.506883760099</v>
      </c>
      <c r="K11" s="1" t="b">
        <v>0</v>
      </c>
      <c r="L11" s="4">
        <v>0.58890090061497802</v>
      </c>
      <c r="M11" s="4">
        <v>0.58890090061497802</v>
      </c>
      <c r="N11" s="4"/>
      <c r="O11" s="4">
        <v>5.8475183375922803</v>
      </c>
      <c r="P11" s="1" t="b">
        <v>0</v>
      </c>
      <c r="Q11" s="4">
        <v>1.01338572153935</v>
      </c>
      <c r="R11" s="1" t="b">
        <v>0</v>
      </c>
      <c r="T11" s="1" t="s">
        <v>31</v>
      </c>
      <c r="U11" s="4">
        <v>0.58890090061497802</v>
      </c>
    </row>
    <row r="12" spans="1:21" x14ac:dyDescent="0.2">
      <c r="A12" s="1"/>
      <c r="B12" s="1"/>
      <c r="C12" s="1" t="s">
        <v>156</v>
      </c>
      <c r="D12" s="1" t="s">
        <v>10</v>
      </c>
      <c r="E12" s="1" t="s">
        <v>44</v>
      </c>
      <c r="F12" s="1" t="s">
        <v>368</v>
      </c>
      <c r="G12" s="2">
        <v>45317.670921840298</v>
      </c>
      <c r="H12" s="4"/>
      <c r="I12" s="4">
        <v>5.6208833333333299</v>
      </c>
      <c r="J12" s="4">
        <v>677.89142123489603</v>
      </c>
      <c r="K12" s="1" t="b">
        <v>0</v>
      </c>
      <c r="L12" s="4">
        <v>2.774629308219E-2</v>
      </c>
      <c r="M12" s="4">
        <v>2.774629308219E-2</v>
      </c>
      <c r="N12" s="4"/>
      <c r="O12" s="4" t="s">
        <v>368</v>
      </c>
      <c r="P12" s="1" t="b">
        <v>0</v>
      </c>
      <c r="Q12" s="4" t="s">
        <v>368</v>
      </c>
      <c r="R12" s="1" t="b">
        <v>0</v>
      </c>
      <c r="T12" s="1"/>
      <c r="U12" s="4"/>
    </row>
    <row r="13" spans="1:21" x14ac:dyDescent="0.2">
      <c r="A13" s="1"/>
      <c r="B13" s="1"/>
      <c r="C13" s="1" t="s">
        <v>156</v>
      </c>
      <c r="D13" s="1" t="s">
        <v>403</v>
      </c>
      <c r="E13" s="1" t="s">
        <v>44</v>
      </c>
      <c r="F13" s="1" t="s">
        <v>368</v>
      </c>
      <c r="G13" s="2">
        <v>45317.684453738402</v>
      </c>
      <c r="H13" s="4"/>
      <c r="I13" s="4">
        <v>5.6204166666666699</v>
      </c>
      <c r="J13" s="4">
        <v>433.20609705075401</v>
      </c>
      <c r="K13" s="1" t="b">
        <v>0</v>
      </c>
      <c r="L13" s="4">
        <v>1.8143524379063001E-2</v>
      </c>
      <c r="M13" s="4">
        <v>1.8143524379063001E-2</v>
      </c>
      <c r="N13" s="4"/>
      <c r="O13" s="4" t="s">
        <v>368</v>
      </c>
      <c r="P13" s="1" t="b">
        <v>0</v>
      </c>
      <c r="Q13" s="4" t="s">
        <v>368</v>
      </c>
      <c r="R13" s="1" t="b">
        <v>0</v>
      </c>
      <c r="T13" s="1"/>
      <c r="U13" s="4"/>
    </row>
    <row r="14" spans="1:21" x14ac:dyDescent="0.2">
      <c r="A14" s="1"/>
      <c r="B14" s="1"/>
      <c r="C14" s="1" t="s">
        <v>362</v>
      </c>
      <c r="D14" s="1" t="s">
        <v>296</v>
      </c>
      <c r="E14" s="1" t="s">
        <v>154</v>
      </c>
      <c r="F14" s="1" t="s">
        <v>293</v>
      </c>
      <c r="G14" s="2">
        <v>45317.697978750002</v>
      </c>
      <c r="H14" s="4">
        <v>6.25E-2</v>
      </c>
      <c r="I14" s="4">
        <v>5.61466666666667</v>
      </c>
      <c r="J14" s="4">
        <v>2247.5235116844901</v>
      </c>
      <c r="K14" s="1" t="b">
        <v>0</v>
      </c>
      <c r="L14" s="4">
        <v>8.9347102055309893E-2</v>
      </c>
      <c r="M14" s="4">
        <v>8.9347102055309893E-2</v>
      </c>
      <c r="N14" s="4">
        <v>142.95536328849599</v>
      </c>
      <c r="O14" s="4">
        <v>32.902439256710601</v>
      </c>
      <c r="P14" s="1" t="b">
        <v>0</v>
      </c>
      <c r="Q14" s="4">
        <v>0.108341025492852</v>
      </c>
      <c r="R14" s="1" t="b">
        <v>0</v>
      </c>
      <c r="T14" s="1" t="s">
        <v>362</v>
      </c>
      <c r="U14" s="4">
        <v>8.9347102055309893E-2</v>
      </c>
    </row>
    <row r="15" spans="1:21" x14ac:dyDescent="0.2">
      <c r="A15" s="1"/>
      <c r="B15" s="1"/>
      <c r="C15" s="1" t="s">
        <v>399</v>
      </c>
      <c r="D15" s="1" t="s">
        <v>155</v>
      </c>
      <c r="E15" s="1" t="s">
        <v>154</v>
      </c>
      <c r="F15" s="1" t="s">
        <v>82</v>
      </c>
      <c r="G15" s="2">
        <v>45317.711513807903</v>
      </c>
      <c r="H15" s="4">
        <v>0.125</v>
      </c>
      <c r="I15" s="4">
        <v>5.6142000000000003</v>
      </c>
      <c r="J15" s="4">
        <v>3780.19846629217</v>
      </c>
      <c r="K15" s="1" t="b">
        <v>0</v>
      </c>
      <c r="L15" s="4">
        <v>0.14949751416215501</v>
      </c>
      <c r="M15" s="4">
        <v>0.14949751416215501</v>
      </c>
      <c r="N15" s="4">
        <v>119.598011329724</v>
      </c>
      <c r="O15" s="4" t="s">
        <v>368</v>
      </c>
      <c r="P15" s="1" t="b">
        <v>0</v>
      </c>
      <c r="Q15" s="4">
        <v>0.80787366868747001</v>
      </c>
      <c r="R15" s="1" t="b">
        <v>0</v>
      </c>
      <c r="T15" s="1" t="s">
        <v>399</v>
      </c>
      <c r="U15" s="4">
        <v>0.14949751416215501</v>
      </c>
    </row>
    <row r="16" spans="1:21" x14ac:dyDescent="0.2">
      <c r="A16" s="1"/>
      <c r="B16" s="1"/>
      <c r="C16" s="1" t="s">
        <v>322</v>
      </c>
      <c r="D16" s="1" t="s">
        <v>429</v>
      </c>
      <c r="E16" s="1" t="s">
        <v>154</v>
      </c>
      <c r="F16" s="1" t="s">
        <v>193</v>
      </c>
      <c r="G16" s="2">
        <v>45317.7250546875</v>
      </c>
      <c r="H16" s="4">
        <v>0.25</v>
      </c>
      <c r="I16" s="4">
        <v>5.61466666666667</v>
      </c>
      <c r="J16" s="4">
        <v>6515.1942555221003</v>
      </c>
      <c r="K16" s="1" t="b">
        <v>0</v>
      </c>
      <c r="L16" s="4">
        <v>0.25683346516605099</v>
      </c>
      <c r="M16" s="4">
        <v>0.25683346516605099</v>
      </c>
      <c r="N16" s="4">
        <v>102.73338606642</v>
      </c>
      <c r="O16" s="4">
        <v>7.0505634565633502</v>
      </c>
      <c r="P16" s="1" t="b">
        <v>0</v>
      </c>
      <c r="Q16" s="4">
        <v>0.80088160667527997</v>
      </c>
      <c r="R16" s="1" t="b">
        <v>0</v>
      </c>
      <c r="T16" s="1" t="s">
        <v>322</v>
      </c>
      <c r="U16" s="4">
        <v>0.25683346516605099</v>
      </c>
    </row>
    <row r="17" spans="1:21" x14ac:dyDescent="0.2">
      <c r="A17" s="1"/>
      <c r="B17" s="1"/>
      <c r="C17" s="1" t="s">
        <v>202</v>
      </c>
      <c r="D17" s="1" t="s">
        <v>47</v>
      </c>
      <c r="E17" s="1" t="s">
        <v>154</v>
      </c>
      <c r="F17" s="1" t="s">
        <v>389</v>
      </c>
      <c r="G17" s="2">
        <v>45317.738573344897</v>
      </c>
      <c r="H17" s="4">
        <v>0.5</v>
      </c>
      <c r="I17" s="4">
        <v>5.6142000000000003</v>
      </c>
      <c r="J17" s="4">
        <v>13033.295974443699</v>
      </c>
      <c r="K17" s="1" t="b">
        <v>0</v>
      </c>
      <c r="L17" s="4">
        <v>0.51263884866814502</v>
      </c>
      <c r="M17" s="4">
        <v>0.51263884866814502</v>
      </c>
      <c r="N17" s="4">
        <v>102.527769733629</v>
      </c>
      <c r="O17" s="4">
        <v>11.662273544490599</v>
      </c>
      <c r="P17" s="1" t="b">
        <v>0</v>
      </c>
      <c r="Q17" s="4">
        <v>0.75420681777982601</v>
      </c>
      <c r="R17" s="1" t="b">
        <v>0</v>
      </c>
      <c r="T17" s="1" t="s">
        <v>202</v>
      </c>
      <c r="U17" s="4">
        <v>0.51263884866814502</v>
      </c>
    </row>
    <row r="18" spans="1:21" x14ac:dyDescent="0.2">
      <c r="A18" s="1"/>
      <c r="B18" s="1"/>
      <c r="C18" s="1" t="s">
        <v>359</v>
      </c>
      <c r="D18" s="1" t="s">
        <v>214</v>
      </c>
      <c r="E18" s="1" t="s">
        <v>154</v>
      </c>
      <c r="F18" s="1" t="s">
        <v>420</v>
      </c>
      <c r="G18" s="2">
        <v>45317.7520891319</v>
      </c>
      <c r="H18" s="4">
        <v>1</v>
      </c>
      <c r="I18" s="4">
        <v>5.61466666666667</v>
      </c>
      <c r="J18" s="4">
        <v>25263.389240758999</v>
      </c>
      <c r="K18" s="1" t="b">
        <v>0</v>
      </c>
      <c r="L18" s="4">
        <v>0.99261351509200302</v>
      </c>
      <c r="M18" s="4">
        <v>0.99261351509200302</v>
      </c>
      <c r="N18" s="4">
        <v>99.261351509200296</v>
      </c>
      <c r="O18" s="4">
        <v>0.66315366306316204</v>
      </c>
      <c r="P18" s="1" t="b">
        <v>0</v>
      </c>
      <c r="Q18" s="4">
        <v>0.92875725685154498</v>
      </c>
      <c r="R18" s="1" t="b">
        <v>0</v>
      </c>
      <c r="T18" s="1" t="s">
        <v>359</v>
      </c>
      <c r="U18" s="4">
        <v>0.99261351509200302</v>
      </c>
    </row>
    <row r="19" spans="1:21" x14ac:dyDescent="0.2">
      <c r="A19" s="1"/>
      <c r="B19" s="1"/>
      <c r="C19" s="1" t="s">
        <v>49</v>
      </c>
      <c r="D19" s="1" t="s">
        <v>237</v>
      </c>
      <c r="E19" s="1" t="s">
        <v>154</v>
      </c>
      <c r="F19" s="1" t="s">
        <v>502</v>
      </c>
      <c r="G19" s="2">
        <v>45317.765613194402</v>
      </c>
      <c r="H19" s="4">
        <v>4</v>
      </c>
      <c r="I19" s="4">
        <v>5.6142000000000003</v>
      </c>
      <c r="J19" s="4">
        <v>100262.97436601701</v>
      </c>
      <c r="K19" s="1" t="b">
        <v>0</v>
      </c>
      <c r="L19" s="4">
        <v>3.9360007868448998</v>
      </c>
      <c r="M19" s="4">
        <v>3.9360007868448998</v>
      </c>
      <c r="N19" s="4">
        <v>98.400019671122493</v>
      </c>
      <c r="O19" s="4">
        <v>0.77398320527309605</v>
      </c>
      <c r="P19" s="1" t="b">
        <v>0</v>
      </c>
      <c r="Q19" s="4">
        <v>0.93599030961469498</v>
      </c>
      <c r="R19" s="1" t="b">
        <v>0</v>
      </c>
      <c r="T19" s="1" t="s">
        <v>49</v>
      </c>
      <c r="U19" s="4">
        <v>3.9360007868448998</v>
      </c>
    </row>
    <row r="20" spans="1:21" x14ac:dyDescent="0.2">
      <c r="A20" s="1"/>
      <c r="B20" s="1"/>
      <c r="C20" s="1" t="s">
        <v>140</v>
      </c>
      <c r="D20" s="1" t="s">
        <v>285</v>
      </c>
      <c r="E20" s="1" t="s">
        <v>154</v>
      </c>
      <c r="F20" s="1" t="s">
        <v>503</v>
      </c>
      <c r="G20" s="2">
        <v>45317.779128819398</v>
      </c>
      <c r="H20" s="4">
        <v>7</v>
      </c>
      <c r="I20" s="4">
        <v>5.6084666666666703</v>
      </c>
      <c r="J20" s="4">
        <v>176255.526378376</v>
      </c>
      <c r="K20" s="1" t="b">
        <v>0</v>
      </c>
      <c r="L20" s="4">
        <v>6.9183574221200903</v>
      </c>
      <c r="M20" s="4">
        <v>6.9183574221200903</v>
      </c>
      <c r="N20" s="4">
        <v>98.833677458858403</v>
      </c>
      <c r="O20" s="4">
        <v>0.76884451365851303</v>
      </c>
      <c r="P20" s="1" t="b">
        <v>0</v>
      </c>
      <c r="Q20" s="4">
        <v>0.98157232446917198</v>
      </c>
      <c r="R20" s="1" t="b">
        <v>0</v>
      </c>
      <c r="T20" s="1" t="s">
        <v>140</v>
      </c>
      <c r="U20" s="4">
        <v>6.9183574221200903</v>
      </c>
    </row>
    <row r="21" spans="1:21" x14ac:dyDescent="0.2">
      <c r="A21" s="1"/>
      <c r="B21" s="1"/>
      <c r="C21" s="1" t="s">
        <v>204</v>
      </c>
      <c r="D21" s="1" t="s">
        <v>40</v>
      </c>
      <c r="E21" s="1" t="s">
        <v>154</v>
      </c>
      <c r="F21" s="1" t="s">
        <v>504</v>
      </c>
      <c r="G21" s="2">
        <v>45317.79265625</v>
      </c>
      <c r="H21" s="4">
        <v>10</v>
      </c>
      <c r="I21" s="4">
        <v>5.6079833333333298</v>
      </c>
      <c r="J21" s="4">
        <v>256872.757402294</v>
      </c>
      <c r="K21" s="1" t="b">
        <v>0</v>
      </c>
      <c r="L21" s="4">
        <v>10.082211345891301</v>
      </c>
      <c r="M21" s="4">
        <v>10.082211345891301</v>
      </c>
      <c r="N21" s="4">
        <v>100.82211345891299</v>
      </c>
      <c r="O21" s="4">
        <v>0.76453818141729102</v>
      </c>
      <c r="P21" s="1" t="b">
        <v>0</v>
      </c>
      <c r="Q21" s="4">
        <v>0.95170800729362703</v>
      </c>
      <c r="R21" s="1" t="b">
        <v>0</v>
      </c>
      <c r="T21" s="1" t="s">
        <v>204</v>
      </c>
      <c r="U21" s="4">
        <v>10.082211345891301</v>
      </c>
    </row>
    <row r="22" spans="1:21" x14ac:dyDescent="0.2">
      <c r="A22" s="1"/>
      <c r="B22" s="1"/>
      <c r="C22" s="1" t="s">
        <v>156</v>
      </c>
      <c r="D22" s="1" t="s">
        <v>27</v>
      </c>
      <c r="E22" s="1" t="s">
        <v>44</v>
      </c>
      <c r="F22" s="1" t="s">
        <v>368</v>
      </c>
      <c r="G22" s="2">
        <v>45317.806175705999</v>
      </c>
      <c r="H22" s="4"/>
      <c r="I22" s="4">
        <v>5.61466666666667</v>
      </c>
      <c r="J22" s="4">
        <v>8074.6353732591597</v>
      </c>
      <c r="K22" s="1" t="b">
        <v>0</v>
      </c>
      <c r="L22" s="4">
        <v>0.318034325535205</v>
      </c>
      <c r="M22" s="4">
        <v>0.318034325535205</v>
      </c>
      <c r="N22" s="4"/>
      <c r="O22" s="4">
        <v>15.9516093220849</v>
      </c>
      <c r="P22" s="1" t="b">
        <v>0</v>
      </c>
      <c r="Q22" s="4">
        <v>0.52922679294094399</v>
      </c>
      <c r="R22" s="1" t="b">
        <v>0</v>
      </c>
      <c r="T22" s="1"/>
      <c r="U22" s="4"/>
    </row>
    <row r="23" spans="1:21" x14ac:dyDescent="0.2">
      <c r="A23" s="1"/>
      <c r="B23" s="1"/>
      <c r="C23" s="1" t="s">
        <v>156</v>
      </c>
      <c r="D23" s="1" t="s">
        <v>417</v>
      </c>
      <c r="E23" s="1" t="s">
        <v>44</v>
      </c>
      <c r="F23" s="1" t="s">
        <v>368</v>
      </c>
      <c r="G23" s="2">
        <v>45317.819705347203</v>
      </c>
      <c r="H23" s="4"/>
      <c r="I23" s="4">
        <v>5.6204166666666699</v>
      </c>
      <c r="J23" s="4">
        <v>2584.7742762222501</v>
      </c>
      <c r="K23" s="1" t="b">
        <v>0</v>
      </c>
      <c r="L23" s="4">
        <v>0.102582636706222</v>
      </c>
      <c r="M23" s="4">
        <v>0.102582636706222</v>
      </c>
      <c r="N23" s="4"/>
      <c r="O23" s="4" t="s">
        <v>368</v>
      </c>
      <c r="P23" s="1" t="b">
        <v>0</v>
      </c>
      <c r="Q23" s="4">
        <v>0.242571474694079</v>
      </c>
      <c r="R23" s="1" t="b">
        <v>0</v>
      </c>
      <c r="T23" s="1"/>
      <c r="U23" s="4"/>
    </row>
    <row r="24" spans="1:21" x14ac:dyDescent="0.2">
      <c r="A24" s="1"/>
      <c r="B24" s="1"/>
      <c r="C24" s="1" t="s">
        <v>307</v>
      </c>
      <c r="D24" s="1" t="s">
        <v>177</v>
      </c>
      <c r="E24" s="1" t="s">
        <v>89</v>
      </c>
      <c r="F24" s="1" t="s">
        <v>368</v>
      </c>
      <c r="G24" s="2">
        <v>45317.8332386111</v>
      </c>
      <c r="H24" s="4"/>
      <c r="I24" s="4">
        <v>5.6084666666666703</v>
      </c>
      <c r="J24" s="4">
        <v>190846.48572077</v>
      </c>
      <c r="K24" s="1" t="b">
        <v>0</v>
      </c>
      <c r="L24" s="4">
        <v>7.4909851765181896</v>
      </c>
      <c r="M24" s="4">
        <v>7.4909851765181896</v>
      </c>
      <c r="N24" s="4"/>
      <c r="O24" s="4">
        <v>0.76713240254617698</v>
      </c>
      <c r="P24" s="1" t="b">
        <v>0</v>
      </c>
      <c r="Q24" s="4">
        <v>0.98123351778351797</v>
      </c>
      <c r="R24" s="1" t="b">
        <v>0</v>
      </c>
      <c r="T24" s="1" t="s">
        <v>307</v>
      </c>
      <c r="U24" s="4">
        <v>7.4909851765181896</v>
      </c>
    </row>
    <row r="25" spans="1:21" x14ac:dyDescent="0.2">
      <c r="A25" s="1"/>
      <c r="B25" s="1"/>
      <c r="C25" s="1" t="s">
        <v>352</v>
      </c>
      <c r="D25" s="1" t="s">
        <v>226</v>
      </c>
      <c r="E25" s="1" t="s">
        <v>89</v>
      </c>
      <c r="F25" s="1" t="s">
        <v>368</v>
      </c>
      <c r="G25" s="2">
        <v>45317.846767210598</v>
      </c>
      <c r="H25" s="4"/>
      <c r="I25" s="4">
        <v>5.6079833333333298</v>
      </c>
      <c r="J25" s="4">
        <v>208589.48929752401</v>
      </c>
      <c r="K25" s="1" t="b">
        <v>0</v>
      </c>
      <c r="L25" s="4">
        <v>8.1873161069262004</v>
      </c>
      <c r="M25" s="4">
        <v>8.1873161069262004</v>
      </c>
      <c r="N25" s="4"/>
      <c r="O25" s="4">
        <v>0.71882553139815297</v>
      </c>
      <c r="P25" s="1" t="b">
        <v>0</v>
      </c>
      <c r="Q25" s="4">
        <v>0.95505074308688498</v>
      </c>
      <c r="R25" s="1" t="b">
        <v>0</v>
      </c>
      <c r="T25" s="1" t="s">
        <v>352</v>
      </c>
      <c r="U25" s="4">
        <v>8.1873161069262004</v>
      </c>
    </row>
    <row r="26" spans="1:21" x14ac:dyDescent="0.2">
      <c r="A26" s="1"/>
      <c r="B26" s="1"/>
      <c r="C26" s="1" t="s">
        <v>114</v>
      </c>
      <c r="D26" s="1" t="s">
        <v>273</v>
      </c>
      <c r="E26" s="1" t="s">
        <v>89</v>
      </c>
      <c r="F26" s="1" t="s">
        <v>368</v>
      </c>
      <c r="G26" s="2">
        <v>45317.860303831003</v>
      </c>
      <c r="H26" s="4"/>
      <c r="I26" s="4">
        <v>5.6084666666666703</v>
      </c>
      <c r="J26" s="4">
        <v>206803.415830388</v>
      </c>
      <c r="K26" s="1" t="b">
        <v>0</v>
      </c>
      <c r="L26" s="4">
        <v>8.1172209737224001</v>
      </c>
      <c r="M26" s="4">
        <v>8.1172209737224001</v>
      </c>
      <c r="N26" s="4"/>
      <c r="O26" s="4">
        <v>0.72068212956844002</v>
      </c>
      <c r="P26" s="1" t="b">
        <v>0</v>
      </c>
      <c r="Q26" s="4">
        <v>0.93392695947606297</v>
      </c>
      <c r="R26" s="1" t="b">
        <v>0</v>
      </c>
      <c r="T26" s="1" t="s">
        <v>114</v>
      </c>
      <c r="U26" s="4">
        <v>8.1172209737224001</v>
      </c>
    </row>
    <row r="27" spans="1:21" x14ac:dyDescent="0.2">
      <c r="A27" s="1"/>
      <c r="B27" s="1"/>
      <c r="C27" s="1" t="s">
        <v>353</v>
      </c>
      <c r="D27" s="1" t="s">
        <v>85</v>
      </c>
      <c r="E27" s="1" t="s">
        <v>89</v>
      </c>
      <c r="F27" s="1" t="s">
        <v>368</v>
      </c>
      <c r="G27" s="2">
        <v>45317.873848182899</v>
      </c>
      <c r="H27" s="4"/>
      <c r="I27" s="4">
        <v>5.6079833333333298</v>
      </c>
      <c r="J27" s="4">
        <v>199740.86132113601</v>
      </c>
      <c r="K27" s="1" t="b">
        <v>0</v>
      </c>
      <c r="L27" s="4">
        <v>7.84004833318214</v>
      </c>
      <c r="M27" s="4">
        <v>7.84004833318214</v>
      </c>
      <c r="N27" s="4"/>
      <c r="O27" s="4">
        <v>0.75629171021709596</v>
      </c>
      <c r="P27" s="1" t="b">
        <v>0</v>
      </c>
      <c r="Q27" s="4">
        <v>0.93063434218633501</v>
      </c>
      <c r="R27" s="1" t="b">
        <v>0</v>
      </c>
      <c r="T27" s="1" t="s">
        <v>353</v>
      </c>
      <c r="U27" s="4">
        <v>7.84004833318214</v>
      </c>
    </row>
    <row r="28" spans="1:21" x14ac:dyDescent="0.2">
      <c r="A28" s="1"/>
      <c r="B28" s="1"/>
      <c r="C28" s="1" t="s">
        <v>79</v>
      </c>
      <c r="D28" s="1" t="s">
        <v>265</v>
      </c>
      <c r="E28" s="1" t="s">
        <v>89</v>
      </c>
      <c r="F28" s="1" t="s">
        <v>368</v>
      </c>
      <c r="G28" s="2">
        <v>45317.887377511601</v>
      </c>
      <c r="H28" s="4"/>
      <c r="I28" s="4">
        <v>5.61466666666667</v>
      </c>
      <c r="J28" s="4">
        <v>205051.21218910901</v>
      </c>
      <c r="K28" s="1" t="b">
        <v>0</v>
      </c>
      <c r="L28" s="4">
        <v>8.0484550747291408</v>
      </c>
      <c r="M28" s="4">
        <v>8.0484550747291408</v>
      </c>
      <c r="N28" s="4"/>
      <c r="O28" s="4">
        <v>0.76584902398306898</v>
      </c>
      <c r="P28" s="1" t="b">
        <v>0</v>
      </c>
      <c r="Q28" s="4">
        <v>0.95552325454907205</v>
      </c>
      <c r="R28" s="1" t="b">
        <v>0</v>
      </c>
      <c r="T28" s="1" t="s">
        <v>79</v>
      </c>
      <c r="U28" s="4">
        <v>8.0484550747291408</v>
      </c>
    </row>
    <row r="29" spans="1:21" x14ac:dyDescent="0.2">
      <c r="A29" s="1"/>
      <c r="B29" s="1"/>
      <c r="C29" s="1" t="s">
        <v>333</v>
      </c>
      <c r="D29" s="1" t="s">
        <v>180</v>
      </c>
      <c r="E29" s="1" t="s">
        <v>89</v>
      </c>
      <c r="F29" s="1" t="s">
        <v>368</v>
      </c>
      <c r="G29" s="2">
        <v>45317.900905659699</v>
      </c>
      <c r="H29" s="4"/>
      <c r="I29" s="4">
        <v>5.6142000000000003</v>
      </c>
      <c r="J29" s="4">
        <v>199271.41688402</v>
      </c>
      <c r="K29" s="1" t="b">
        <v>0</v>
      </c>
      <c r="L29" s="4">
        <v>7.8216248075227002</v>
      </c>
      <c r="M29" s="4">
        <v>7.8216248075227002</v>
      </c>
      <c r="N29" s="4"/>
      <c r="O29" s="4">
        <v>0.758010730819481</v>
      </c>
      <c r="P29" s="1" t="b">
        <v>0</v>
      </c>
      <c r="Q29" s="4">
        <v>0.96399255995594402</v>
      </c>
      <c r="R29" s="1" t="b">
        <v>0</v>
      </c>
      <c r="T29" s="1" t="s">
        <v>333</v>
      </c>
      <c r="U29" s="4">
        <v>7.8216248075227002</v>
      </c>
    </row>
    <row r="30" spans="1:21" x14ac:dyDescent="0.2">
      <c r="A30" s="1"/>
      <c r="B30" s="1"/>
      <c r="C30" s="1" t="s">
        <v>156</v>
      </c>
      <c r="D30" s="1" t="s">
        <v>238</v>
      </c>
      <c r="E30" s="1" t="s">
        <v>44</v>
      </c>
      <c r="F30" s="1" t="s">
        <v>368</v>
      </c>
      <c r="G30" s="2">
        <v>45317.9144415509</v>
      </c>
      <c r="H30" s="4"/>
      <c r="I30" s="4">
        <v>5.6208833333333299</v>
      </c>
      <c r="J30" s="4">
        <v>11988.478013067601</v>
      </c>
      <c r="K30" s="1" t="b">
        <v>0</v>
      </c>
      <c r="L30" s="4">
        <v>0.47163456999544301</v>
      </c>
      <c r="M30" s="4">
        <v>0.47163456999544301</v>
      </c>
      <c r="N30" s="4"/>
      <c r="O30" s="4">
        <v>8.229876694503</v>
      </c>
      <c r="P30" s="1" t="b">
        <v>0</v>
      </c>
      <c r="Q30" s="4">
        <v>0.64294147750934805</v>
      </c>
      <c r="R30" s="1" t="b">
        <v>0</v>
      </c>
      <c r="T30" s="1"/>
      <c r="U30" s="4"/>
    </row>
    <row r="31" spans="1:21" x14ac:dyDescent="0.2">
      <c r="A31" s="1"/>
      <c r="B31" s="1"/>
      <c r="C31" s="1" t="s">
        <v>201</v>
      </c>
      <c r="D31" s="1" t="s">
        <v>133</v>
      </c>
      <c r="E31" s="1" t="s">
        <v>89</v>
      </c>
      <c r="F31" s="1" t="s">
        <v>368</v>
      </c>
      <c r="G31" s="2">
        <v>45317.927965115698</v>
      </c>
      <c r="H31" s="4"/>
      <c r="I31" s="4">
        <v>5.6142000000000003</v>
      </c>
      <c r="J31" s="4">
        <v>188941.083035182</v>
      </c>
      <c r="K31" s="1" t="b">
        <v>0</v>
      </c>
      <c r="L31" s="4">
        <v>7.4162069227057703</v>
      </c>
      <c r="M31" s="4">
        <v>7.4162069227057703</v>
      </c>
      <c r="N31" s="4"/>
      <c r="O31" s="4">
        <v>0.76507525381895503</v>
      </c>
      <c r="P31" s="1" t="b">
        <v>0</v>
      </c>
      <c r="Q31" s="4">
        <v>0.95097045917120904</v>
      </c>
      <c r="R31" s="1" t="b">
        <v>0</v>
      </c>
      <c r="T31" s="1" t="s">
        <v>201</v>
      </c>
      <c r="U31" s="4">
        <v>7.4162069227057703</v>
      </c>
    </row>
    <row r="32" spans="1:21" x14ac:dyDescent="0.2">
      <c r="A32" s="1"/>
      <c r="B32" s="1"/>
      <c r="C32" s="1" t="s">
        <v>366</v>
      </c>
      <c r="D32" s="1" t="s">
        <v>99</v>
      </c>
      <c r="E32" s="1" t="s">
        <v>89</v>
      </c>
      <c r="F32" s="1" t="s">
        <v>368</v>
      </c>
      <c r="G32" s="2">
        <v>45317.941492928199</v>
      </c>
      <c r="H32" s="4"/>
      <c r="I32" s="4">
        <v>5.6084666666666703</v>
      </c>
      <c r="J32" s="4">
        <v>208751.94322437199</v>
      </c>
      <c r="K32" s="1" t="b">
        <v>0</v>
      </c>
      <c r="L32" s="4">
        <v>8.1936916731340901</v>
      </c>
      <c r="M32" s="4">
        <v>8.1936916731340901</v>
      </c>
      <c r="N32" s="4"/>
      <c r="O32" s="4">
        <v>0.74705053715352998</v>
      </c>
      <c r="P32" s="1" t="b">
        <v>0</v>
      </c>
      <c r="Q32" s="4">
        <v>0.93790085844995796</v>
      </c>
      <c r="R32" s="1" t="b">
        <v>0</v>
      </c>
      <c r="T32" s="1" t="s">
        <v>366</v>
      </c>
      <c r="U32" s="4">
        <v>8.1936916731340901</v>
      </c>
    </row>
    <row r="33" spans="1:21" x14ac:dyDescent="0.2">
      <c r="A33" s="1"/>
      <c r="B33" s="1"/>
      <c r="C33" s="1" t="s">
        <v>400</v>
      </c>
      <c r="D33" s="1" t="s">
        <v>153</v>
      </c>
      <c r="E33" s="1" t="s">
        <v>89</v>
      </c>
      <c r="F33" s="1" t="s">
        <v>368</v>
      </c>
      <c r="G33" s="2">
        <v>45317.954655798603</v>
      </c>
      <c r="H33" s="4"/>
      <c r="I33" s="4">
        <v>5.6142000000000003</v>
      </c>
      <c r="J33" s="4">
        <v>205093.86437585001</v>
      </c>
      <c r="K33" s="1" t="b">
        <v>0</v>
      </c>
      <c r="L33" s="4">
        <v>8.0501289760361594</v>
      </c>
      <c r="M33" s="4">
        <v>8.0501289760361594</v>
      </c>
      <c r="N33" s="4"/>
      <c r="O33" s="4">
        <v>0.70354535481617797</v>
      </c>
      <c r="P33" s="1" t="b">
        <v>0</v>
      </c>
      <c r="Q33" s="4">
        <v>0.95863586023539005</v>
      </c>
      <c r="R33" s="1" t="b">
        <v>0</v>
      </c>
      <c r="T33" s="1" t="s">
        <v>400</v>
      </c>
      <c r="U33" s="4">
        <v>8.0501289760361594</v>
      </c>
    </row>
    <row r="34" spans="1:21" x14ac:dyDescent="0.2">
      <c r="A34" s="1"/>
      <c r="B34" s="1"/>
      <c r="C34" s="1" t="s">
        <v>357</v>
      </c>
      <c r="D34" s="1" t="s">
        <v>356</v>
      </c>
      <c r="E34" s="1" t="s">
        <v>89</v>
      </c>
      <c r="F34" s="1" t="s">
        <v>368</v>
      </c>
      <c r="G34" s="2">
        <v>45317.968562094902</v>
      </c>
      <c r="H34" s="4"/>
      <c r="I34" s="4">
        <v>5.61466666666667</v>
      </c>
      <c r="J34" s="4">
        <v>213363.116012543</v>
      </c>
      <c r="K34" s="1" t="b">
        <v>0</v>
      </c>
      <c r="L34" s="4">
        <v>8.3746589047512892</v>
      </c>
      <c r="M34" s="4">
        <v>8.3746589047512892</v>
      </c>
      <c r="N34" s="4"/>
      <c r="O34" s="4">
        <v>0.74846906185928896</v>
      </c>
      <c r="P34" s="1" t="b">
        <v>0</v>
      </c>
      <c r="Q34" s="4">
        <v>0.96463913595067896</v>
      </c>
      <c r="R34" s="1" t="b">
        <v>0</v>
      </c>
      <c r="T34" s="1" t="s">
        <v>357</v>
      </c>
      <c r="U34" s="4">
        <v>8.3746589047512892</v>
      </c>
    </row>
    <row r="35" spans="1:21" x14ac:dyDescent="0.2">
      <c r="A35" s="1"/>
      <c r="B35" s="1"/>
      <c r="C35" s="1" t="s">
        <v>390</v>
      </c>
      <c r="D35" s="1" t="s">
        <v>328</v>
      </c>
      <c r="E35" s="1" t="s">
        <v>89</v>
      </c>
      <c r="F35" s="1" t="s">
        <v>368</v>
      </c>
      <c r="G35" s="2">
        <v>45317.982466319401</v>
      </c>
      <c r="H35" s="4"/>
      <c r="I35" s="4">
        <v>5.6142000000000003</v>
      </c>
      <c r="J35" s="4">
        <v>205743.02951190699</v>
      </c>
      <c r="K35" s="1" t="b">
        <v>0</v>
      </c>
      <c r="L35" s="4">
        <v>8.0756057089480109</v>
      </c>
      <c r="M35" s="4">
        <v>8.0756057089480109</v>
      </c>
      <c r="N35" s="4"/>
      <c r="O35" s="4">
        <v>0.74952293159903505</v>
      </c>
      <c r="P35" s="1" t="b">
        <v>0</v>
      </c>
      <c r="Q35" s="4">
        <v>0.96358581807147203</v>
      </c>
      <c r="R35" s="1" t="b">
        <v>0</v>
      </c>
      <c r="T35" s="1" t="s">
        <v>390</v>
      </c>
      <c r="U35" s="4">
        <v>8.0756057089480109</v>
      </c>
    </row>
    <row r="36" spans="1:21" x14ac:dyDescent="0.2">
      <c r="A36" s="1"/>
      <c r="B36" s="1"/>
      <c r="C36" s="1" t="s">
        <v>156</v>
      </c>
      <c r="D36" s="1" t="s">
        <v>225</v>
      </c>
      <c r="E36" s="1" t="s">
        <v>44</v>
      </c>
      <c r="F36" s="1" t="s">
        <v>368</v>
      </c>
      <c r="G36" s="2">
        <v>45317.996377338</v>
      </c>
      <c r="H36" s="4"/>
      <c r="I36" s="4">
        <v>5.6208833333333299</v>
      </c>
      <c r="J36" s="4">
        <v>11818.997016629201</v>
      </c>
      <c r="K36" s="1" t="b">
        <v>0</v>
      </c>
      <c r="L36" s="4">
        <v>0.46498322376615903</v>
      </c>
      <c r="M36" s="4">
        <v>0.46498322376615903</v>
      </c>
      <c r="N36" s="4"/>
      <c r="O36" s="4">
        <v>11.2654191150458</v>
      </c>
      <c r="P36" s="1" t="b">
        <v>0</v>
      </c>
      <c r="Q36" s="4">
        <v>0.45984351351752101</v>
      </c>
      <c r="R36" s="1" t="b">
        <v>0</v>
      </c>
      <c r="T36" s="1"/>
      <c r="U36" s="4"/>
    </row>
    <row r="37" spans="1:21" x14ac:dyDescent="0.2">
      <c r="A37" s="1"/>
      <c r="B37" s="1"/>
      <c r="C37" s="1" t="s">
        <v>199</v>
      </c>
      <c r="D37" s="1" t="s">
        <v>405</v>
      </c>
      <c r="E37" s="1" t="s">
        <v>89</v>
      </c>
      <c r="F37" s="1" t="s">
        <v>368</v>
      </c>
      <c r="G37" s="2">
        <v>45318.010275995402</v>
      </c>
      <c r="H37" s="4"/>
      <c r="I37" s="4">
        <v>5.6142000000000003</v>
      </c>
      <c r="J37" s="4">
        <v>182498.79524211801</v>
      </c>
      <c r="K37" s="1" t="b">
        <v>0</v>
      </c>
      <c r="L37" s="4">
        <v>7.1633768855874997</v>
      </c>
      <c r="M37" s="4">
        <v>7.1633768855874997</v>
      </c>
      <c r="N37" s="4"/>
      <c r="O37" s="4">
        <v>0.78796156670763595</v>
      </c>
      <c r="P37" s="1" t="b">
        <v>0</v>
      </c>
      <c r="Q37" s="4">
        <v>0.99064192694694897</v>
      </c>
      <c r="R37" s="1" t="b">
        <v>0</v>
      </c>
      <c r="T37" s="1" t="s">
        <v>199</v>
      </c>
      <c r="U37" s="4">
        <v>7.1633768855874997</v>
      </c>
    </row>
    <row r="38" spans="1:21" x14ac:dyDescent="0.2">
      <c r="A38" s="1"/>
      <c r="B38" s="1"/>
      <c r="C38" s="1" t="s">
        <v>369</v>
      </c>
      <c r="D38" s="1" t="s">
        <v>231</v>
      </c>
      <c r="E38" s="1" t="s">
        <v>89</v>
      </c>
      <c r="F38" s="1" t="s">
        <v>368</v>
      </c>
      <c r="G38" s="2">
        <v>45318.0241865278</v>
      </c>
      <c r="H38" s="4"/>
      <c r="I38" s="4">
        <v>5.6084666666666703</v>
      </c>
      <c r="J38" s="4">
        <v>184390.636938493</v>
      </c>
      <c r="K38" s="1" t="b">
        <v>0</v>
      </c>
      <c r="L38" s="4">
        <v>7.2376229332153903</v>
      </c>
      <c r="M38" s="4">
        <v>7.2376229332153903</v>
      </c>
      <c r="N38" s="4"/>
      <c r="O38" s="4">
        <v>0.66341915278594998</v>
      </c>
      <c r="P38" s="1" t="b">
        <v>0</v>
      </c>
      <c r="Q38" s="4">
        <v>0.94861183342059197</v>
      </c>
      <c r="R38" s="1" t="b">
        <v>0</v>
      </c>
      <c r="T38" s="1" t="s">
        <v>369</v>
      </c>
      <c r="U38" s="4">
        <v>7.2376229332153903</v>
      </c>
    </row>
    <row r="39" spans="1:21" x14ac:dyDescent="0.2">
      <c r="A39" s="1"/>
      <c r="B39" s="1"/>
      <c r="C39" s="1" t="s">
        <v>442</v>
      </c>
      <c r="D39" s="1" t="s">
        <v>229</v>
      </c>
      <c r="E39" s="1" t="s">
        <v>89</v>
      </c>
      <c r="F39" s="1" t="s">
        <v>368</v>
      </c>
      <c r="G39" s="2">
        <v>45318.038068993097</v>
      </c>
      <c r="H39" s="4"/>
      <c r="I39" s="4">
        <v>5.6142000000000003</v>
      </c>
      <c r="J39" s="4">
        <v>94473.573380712507</v>
      </c>
      <c r="K39" s="1" t="b">
        <v>0</v>
      </c>
      <c r="L39" s="4">
        <v>3.7087935410613602</v>
      </c>
      <c r="M39" s="4">
        <v>3.7087935410613602</v>
      </c>
      <c r="N39" s="4"/>
      <c r="O39" s="4">
        <v>0.72317911364953602</v>
      </c>
      <c r="P39" s="1" t="b">
        <v>0</v>
      </c>
      <c r="Q39" s="4">
        <v>0.93062402453141002</v>
      </c>
      <c r="R39" s="1" t="b">
        <v>0</v>
      </c>
      <c r="T39" s="1" t="s">
        <v>442</v>
      </c>
      <c r="U39" s="4">
        <v>3.7087935410613602</v>
      </c>
    </row>
    <row r="40" spans="1:21" x14ac:dyDescent="0.2">
      <c r="A40" s="1"/>
      <c r="B40" s="1"/>
      <c r="C40" s="1" t="s">
        <v>142</v>
      </c>
      <c r="D40" s="1" t="s">
        <v>138</v>
      </c>
      <c r="E40" s="1" t="s">
        <v>89</v>
      </c>
      <c r="F40" s="1" t="s">
        <v>368</v>
      </c>
      <c r="G40" s="2">
        <v>45318.051973055597</v>
      </c>
      <c r="H40" s="4"/>
      <c r="I40" s="4">
        <v>5.61466666666667</v>
      </c>
      <c r="J40" s="4">
        <v>90035.139947465505</v>
      </c>
      <c r="K40" s="1" t="b">
        <v>0</v>
      </c>
      <c r="L40" s="4">
        <v>3.5346055311927298</v>
      </c>
      <c r="M40" s="4">
        <v>3.5346055311927298</v>
      </c>
      <c r="N40" s="4"/>
      <c r="O40" s="4">
        <v>0.62160927632878404</v>
      </c>
      <c r="P40" s="1" t="b">
        <v>0</v>
      </c>
      <c r="Q40" s="4">
        <v>0.893604734585835</v>
      </c>
      <c r="R40" s="1" t="b">
        <v>0</v>
      </c>
      <c r="T40" s="1" t="s">
        <v>142</v>
      </c>
      <c r="U40" s="4">
        <v>3.5346055311927298</v>
      </c>
    </row>
    <row r="41" spans="1:21" x14ac:dyDescent="0.2">
      <c r="A41" s="1"/>
      <c r="B41" s="1"/>
      <c r="C41" s="1" t="s">
        <v>355</v>
      </c>
      <c r="D41" s="1" t="s">
        <v>57</v>
      </c>
      <c r="E41" s="1" t="s">
        <v>89</v>
      </c>
      <c r="F41" s="1" t="s">
        <v>368</v>
      </c>
      <c r="G41" s="2">
        <v>45318.065883564799</v>
      </c>
      <c r="H41" s="4"/>
      <c r="I41" s="4">
        <v>5.6142000000000003</v>
      </c>
      <c r="J41" s="4">
        <v>88561.712267273702</v>
      </c>
      <c r="K41" s="1" t="b">
        <v>0</v>
      </c>
      <c r="L41" s="4">
        <v>3.4767803009267002</v>
      </c>
      <c r="M41" s="4">
        <v>3.4767803009267002</v>
      </c>
      <c r="N41" s="4"/>
      <c r="O41" s="4">
        <v>0.75623880019632705</v>
      </c>
      <c r="P41" s="1" t="b">
        <v>0</v>
      </c>
      <c r="Q41" s="4">
        <v>0.94420762760766297</v>
      </c>
      <c r="R41" s="1" t="b">
        <v>0</v>
      </c>
      <c r="T41" s="1" t="s">
        <v>355</v>
      </c>
      <c r="U41" s="4">
        <v>3.4767803009267002</v>
      </c>
    </row>
    <row r="42" spans="1:21" x14ac:dyDescent="0.2">
      <c r="A42" s="1"/>
      <c r="B42" s="1"/>
      <c r="C42" s="1" t="s">
        <v>156</v>
      </c>
      <c r="D42" s="1" t="s">
        <v>100</v>
      </c>
      <c r="E42" s="1" t="s">
        <v>44</v>
      </c>
      <c r="F42" s="1" t="s">
        <v>368</v>
      </c>
      <c r="G42" s="2">
        <v>45318.079781574103</v>
      </c>
      <c r="H42" s="4"/>
      <c r="I42" s="4">
        <v>5.6208833333333299</v>
      </c>
      <c r="J42" s="4">
        <v>4262.8989287998302</v>
      </c>
      <c r="K42" s="1" t="b">
        <v>0</v>
      </c>
      <c r="L42" s="4">
        <v>0.16844127758486499</v>
      </c>
      <c r="M42" s="4">
        <v>0.16844127758486499</v>
      </c>
      <c r="N42" s="4"/>
      <c r="O42" s="4">
        <v>45.352096457091399</v>
      </c>
      <c r="P42" s="1" t="b">
        <v>0</v>
      </c>
      <c r="Q42" s="4">
        <v>1.5642720015211899</v>
      </c>
      <c r="R42" s="1" t="b">
        <v>0</v>
      </c>
      <c r="T42" s="1"/>
      <c r="U42" s="4"/>
    </row>
    <row r="43" spans="1:21" x14ac:dyDescent="0.2">
      <c r="A43" s="1"/>
      <c r="B43" s="1"/>
      <c r="C43" s="1" t="s">
        <v>18</v>
      </c>
      <c r="D43" s="1" t="s">
        <v>248</v>
      </c>
      <c r="E43" s="1" t="s">
        <v>89</v>
      </c>
      <c r="F43" s="1" t="s">
        <v>368</v>
      </c>
      <c r="G43" s="2">
        <v>45318.093683229199</v>
      </c>
      <c r="H43" s="4"/>
      <c r="I43" s="4">
        <v>5.6142000000000003</v>
      </c>
      <c r="J43" s="4">
        <v>80180.924457763598</v>
      </c>
      <c r="K43" s="1" t="b">
        <v>0</v>
      </c>
      <c r="L43" s="4">
        <v>3.1478730926458001</v>
      </c>
      <c r="M43" s="4">
        <v>3.1478730926458001</v>
      </c>
      <c r="N43" s="4"/>
      <c r="O43" s="4">
        <v>0.70286663161793095</v>
      </c>
      <c r="P43" s="1" t="b">
        <v>0</v>
      </c>
      <c r="Q43" s="4">
        <v>0.82108277790360196</v>
      </c>
      <c r="R43" s="1" t="b">
        <v>0</v>
      </c>
      <c r="T43" s="1" t="s">
        <v>18</v>
      </c>
      <c r="U43" s="4">
        <v>3.1478730926458001</v>
      </c>
    </row>
    <row r="44" spans="1:21" x14ac:dyDescent="0.2">
      <c r="A44" s="1"/>
      <c r="B44" s="1"/>
      <c r="C44" s="1" t="s">
        <v>416</v>
      </c>
      <c r="D44" s="1" t="s">
        <v>209</v>
      </c>
      <c r="E44" s="1" t="s">
        <v>89</v>
      </c>
      <c r="F44" s="1" t="s">
        <v>368</v>
      </c>
      <c r="G44" s="2">
        <v>45318.107587036997</v>
      </c>
      <c r="H44" s="4"/>
      <c r="I44" s="4">
        <v>5.6208833333333299</v>
      </c>
      <c r="J44" s="4">
        <v>104465.585650372</v>
      </c>
      <c r="K44" s="1" t="b">
        <v>0</v>
      </c>
      <c r="L44" s="4">
        <v>4.1009338666990898</v>
      </c>
      <c r="M44" s="4">
        <v>4.1009338666990898</v>
      </c>
      <c r="N44" s="4"/>
      <c r="O44" s="4">
        <v>0.70358896164977003</v>
      </c>
      <c r="P44" s="1" t="b">
        <v>0</v>
      </c>
      <c r="Q44" s="4">
        <v>0.97547529965062796</v>
      </c>
      <c r="R44" s="1" t="b">
        <v>0</v>
      </c>
      <c r="T44" s="1" t="s">
        <v>416</v>
      </c>
      <c r="U44" s="4">
        <v>4.1009338666990898</v>
      </c>
    </row>
    <row r="45" spans="1:21" x14ac:dyDescent="0.2">
      <c r="A45" s="1"/>
      <c r="B45" s="1"/>
      <c r="C45" s="1" t="s">
        <v>13</v>
      </c>
      <c r="D45" s="1" t="s">
        <v>367</v>
      </c>
      <c r="E45" s="1" t="s">
        <v>89</v>
      </c>
      <c r="F45" s="1" t="s">
        <v>368</v>
      </c>
      <c r="G45" s="2">
        <v>45318.121491805599</v>
      </c>
      <c r="H45" s="4"/>
      <c r="I45" s="4">
        <v>5.6142000000000003</v>
      </c>
      <c r="J45" s="4">
        <v>76707.996457604095</v>
      </c>
      <c r="K45" s="1" t="b">
        <v>0</v>
      </c>
      <c r="L45" s="4">
        <v>3.0115767110816698</v>
      </c>
      <c r="M45" s="4">
        <v>3.0115767110816698</v>
      </c>
      <c r="N45" s="4"/>
      <c r="O45" s="4">
        <v>0.75255803890961304</v>
      </c>
      <c r="P45" s="1" t="b">
        <v>0</v>
      </c>
      <c r="Q45" s="4">
        <v>0.92128795584215595</v>
      </c>
      <c r="R45" s="1" t="b">
        <v>0</v>
      </c>
      <c r="T45" s="1" t="s">
        <v>13</v>
      </c>
      <c r="U45" s="4">
        <v>3.0115767110816698</v>
      </c>
    </row>
    <row r="46" spans="1:21" x14ac:dyDescent="0.2">
      <c r="A46" s="1"/>
      <c r="B46" s="1"/>
      <c r="C46" s="1" t="s">
        <v>253</v>
      </c>
      <c r="D46" s="1" t="s">
        <v>239</v>
      </c>
      <c r="E46" s="1" t="s">
        <v>89</v>
      </c>
      <c r="F46" s="1" t="s">
        <v>368</v>
      </c>
      <c r="G46" s="2">
        <v>45318.135390196803</v>
      </c>
      <c r="H46" s="4"/>
      <c r="I46" s="4">
        <v>5.61466666666667</v>
      </c>
      <c r="J46" s="4">
        <v>103486.84534606501</v>
      </c>
      <c r="K46" s="1" t="b">
        <v>0</v>
      </c>
      <c r="L46" s="4">
        <v>4.06252283083486</v>
      </c>
      <c r="M46" s="4">
        <v>4.06252283083486</v>
      </c>
      <c r="N46" s="4"/>
      <c r="O46" s="4">
        <v>0.76419754047976896</v>
      </c>
      <c r="P46" s="1" t="b">
        <v>0</v>
      </c>
      <c r="Q46" s="4">
        <v>0.98416187391061805</v>
      </c>
      <c r="R46" s="1" t="b">
        <v>0</v>
      </c>
      <c r="T46" s="1" t="s">
        <v>253</v>
      </c>
      <c r="U46" s="4">
        <v>4.06252283083486</v>
      </c>
    </row>
    <row r="47" spans="1:21" x14ac:dyDescent="0.2">
      <c r="A47" s="1"/>
      <c r="B47" s="1"/>
      <c r="C47" s="1" t="s">
        <v>137</v>
      </c>
      <c r="D47" s="1" t="s">
        <v>134</v>
      </c>
      <c r="E47" s="1" t="s">
        <v>89</v>
      </c>
      <c r="F47" s="1" t="s">
        <v>368</v>
      </c>
      <c r="G47" s="2">
        <v>45318.149289513902</v>
      </c>
      <c r="H47" s="4"/>
      <c r="I47" s="4">
        <v>5.6142000000000003</v>
      </c>
      <c r="J47" s="4">
        <v>103133.652280781</v>
      </c>
      <c r="K47" s="1" t="b">
        <v>0</v>
      </c>
      <c r="L47" s="4">
        <v>4.0486616345217001</v>
      </c>
      <c r="M47" s="4">
        <v>4.0486616345217001</v>
      </c>
      <c r="N47" s="4"/>
      <c r="O47" s="4">
        <v>0.63273265815202695</v>
      </c>
      <c r="P47" s="1" t="b">
        <v>0</v>
      </c>
      <c r="Q47" s="4">
        <v>0.95397987955862296</v>
      </c>
      <c r="R47" s="1" t="b">
        <v>0</v>
      </c>
      <c r="T47" s="1" t="s">
        <v>137</v>
      </c>
      <c r="U47" s="4">
        <v>4.0486616345217001</v>
      </c>
    </row>
    <row r="48" spans="1:21" x14ac:dyDescent="0.2">
      <c r="A48" s="1"/>
      <c r="B48" s="1"/>
      <c r="C48" s="1" t="s">
        <v>440</v>
      </c>
      <c r="D48" s="1" t="s">
        <v>338</v>
      </c>
      <c r="E48" s="1" t="s">
        <v>89</v>
      </c>
      <c r="F48" s="1" t="s">
        <v>368</v>
      </c>
      <c r="G48" s="2">
        <v>45318.1632134838</v>
      </c>
      <c r="H48" s="4"/>
      <c r="I48" s="4">
        <v>5.6208833333333299</v>
      </c>
      <c r="J48" s="4">
        <v>125054.439262028</v>
      </c>
      <c r="K48" s="1" t="b">
        <v>0</v>
      </c>
      <c r="L48" s="4">
        <v>4.9089512651863201</v>
      </c>
      <c r="M48" s="4">
        <v>4.9089512651863201</v>
      </c>
      <c r="N48" s="4"/>
      <c r="O48" s="4">
        <v>0.70557400184040897</v>
      </c>
      <c r="P48" s="1" t="b">
        <v>0</v>
      </c>
      <c r="Q48" s="4">
        <v>0.96980079783814699</v>
      </c>
      <c r="R48" s="1" t="b">
        <v>0</v>
      </c>
      <c r="T48" s="1" t="s">
        <v>440</v>
      </c>
      <c r="U48" s="4">
        <v>4.9089512651863201</v>
      </c>
    </row>
    <row r="49" spans="1:21" x14ac:dyDescent="0.2">
      <c r="A49" s="1"/>
      <c r="B49" s="1"/>
      <c r="C49" s="1" t="s">
        <v>156</v>
      </c>
      <c r="D49" s="1" t="s">
        <v>240</v>
      </c>
      <c r="E49" s="1" t="s">
        <v>44</v>
      </c>
      <c r="F49" s="1" t="s">
        <v>368</v>
      </c>
      <c r="G49" s="2">
        <v>45318.1771214931</v>
      </c>
      <c r="H49" s="4"/>
      <c r="I49" s="4">
        <v>5.6266333333333298</v>
      </c>
      <c r="J49" s="4">
        <v>9351.9008850959308</v>
      </c>
      <c r="K49" s="1" t="b">
        <v>0</v>
      </c>
      <c r="L49" s="4">
        <v>0.36816109682214698</v>
      </c>
      <c r="M49" s="4">
        <v>0.36816109682214698</v>
      </c>
      <c r="N49" s="4"/>
      <c r="O49" s="4">
        <v>17.486550856968002</v>
      </c>
      <c r="P49" s="1" t="b">
        <v>0</v>
      </c>
      <c r="Q49" s="4">
        <v>0.549692844068699</v>
      </c>
      <c r="R49" s="1" t="b">
        <v>0</v>
      </c>
      <c r="T49" s="1"/>
      <c r="U49" s="4"/>
    </row>
    <row r="50" spans="1:21" x14ac:dyDescent="0.2">
      <c r="A50" s="1"/>
      <c r="B50" s="1"/>
      <c r="C50" s="1" t="s">
        <v>69</v>
      </c>
      <c r="D50" s="1" t="s">
        <v>51</v>
      </c>
      <c r="E50" s="1" t="s">
        <v>89</v>
      </c>
      <c r="F50" s="1" t="s">
        <v>368</v>
      </c>
      <c r="G50" s="2">
        <v>45318.191013101903</v>
      </c>
      <c r="H50" s="4"/>
      <c r="I50" s="4">
        <v>5.61466666666667</v>
      </c>
      <c r="J50" s="4">
        <v>101327.92466570099</v>
      </c>
      <c r="K50" s="1" t="b">
        <v>0</v>
      </c>
      <c r="L50" s="4">
        <v>3.9777951667992002</v>
      </c>
      <c r="M50" s="4">
        <v>3.9777951667992002</v>
      </c>
      <c r="N50" s="4"/>
      <c r="O50" s="4">
        <v>0.73926471484089196</v>
      </c>
      <c r="P50" s="1" t="b">
        <v>0</v>
      </c>
      <c r="Q50" s="4">
        <v>0.950722525005813</v>
      </c>
      <c r="R50" s="1" t="b">
        <v>0</v>
      </c>
      <c r="T50" s="1" t="s">
        <v>69</v>
      </c>
      <c r="U50" s="4">
        <v>3.9777951667992002</v>
      </c>
    </row>
    <row r="51" spans="1:21" x14ac:dyDescent="0.2">
      <c r="A51" s="1"/>
      <c r="B51" s="1"/>
      <c r="C51" s="1" t="s">
        <v>141</v>
      </c>
      <c r="D51" s="1" t="s">
        <v>45</v>
      </c>
      <c r="E51" s="1" t="s">
        <v>89</v>
      </c>
      <c r="F51" s="1" t="s">
        <v>368</v>
      </c>
      <c r="G51" s="2">
        <v>45318.204927407402</v>
      </c>
      <c r="H51" s="4"/>
      <c r="I51" s="4">
        <v>5.6142000000000003</v>
      </c>
      <c r="J51" s="4">
        <v>120344.258970561</v>
      </c>
      <c r="K51" s="1" t="b">
        <v>0</v>
      </c>
      <c r="L51" s="4">
        <v>4.7240984464086004</v>
      </c>
      <c r="M51" s="4">
        <v>4.7240984464086004</v>
      </c>
      <c r="N51" s="4"/>
      <c r="O51" s="4">
        <v>0.98447364854409003</v>
      </c>
      <c r="P51" s="1" t="b">
        <v>0</v>
      </c>
      <c r="Q51" s="4">
        <v>0.91459562209219603</v>
      </c>
      <c r="R51" s="1" t="b">
        <v>0</v>
      </c>
      <c r="T51" s="1" t="s">
        <v>141</v>
      </c>
      <c r="U51" s="4">
        <v>4.7240984464086004</v>
      </c>
    </row>
    <row r="52" spans="1:21" x14ac:dyDescent="0.2">
      <c r="A52" s="1"/>
      <c r="B52" s="1"/>
      <c r="C52" s="1" t="s">
        <v>411</v>
      </c>
      <c r="D52" s="1" t="s">
        <v>149</v>
      </c>
      <c r="E52" s="1" t="s">
        <v>89</v>
      </c>
      <c r="F52" s="1" t="s">
        <v>368</v>
      </c>
      <c r="G52" s="2">
        <v>45318.218822025498</v>
      </c>
      <c r="H52" s="4"/>
      <c r="I52" s="4">
        <v>5.6208833333333299</v>
      </c>
      <c r="J52" s="4">
        <v>119700.51745584801</v>
      </c>
      <c r="K52" s="1" t="b">
        <v>0</v>
      </c>
      <c r="L52" s="4">
        <v>4.6988345655812296</v>
      </c>
      <c r="M52" s="4">
        <v>4.6988345655812296</v>
      </c>
      <c r="N52" s="4"/>
      <c r="O52" s="4">
        <v>0.79624775965968997</v>
      </c>
      <c r="P52" s="1" t="b">
        <v>0</v>
      </c>
      <c r="Q52" s="4">
        <v>0.92889360741871196</v>
      </c>
      <c r="R52" s="1" t="b">
        <v>0</v>
      </c>
      <c r="T52" s="1" t="s">
        <v>411</v>
      </c>
      <c r="U52" s="4">
        <v>4.6988345655812296</v>
      </c>
    </row>
    <row r="53" spans="1:21" x14ac:dyDescent="0.2">
      <c r="A53" s="1"/>
      <c r="B53" s="1"/>
      <c r="C53" s="1" t="s">
        <v>330</v>
      </c>
      <c r="D53" s="1" t="s">
        <v>38</v>
      </c>
      <c r="E53" s="1" t="s">
        <v>89</v>
      </c>
      <c r="F53" s="1" t="s">
        <v>368</v>
      </c>
      <c r="G53" s="2">
        <v>45318.232734398101</v>
      </c>
      <c r="H53" s="4"/>
      <c r="I53" s="4">
        <v>5.6142000000000003</v>
      </c>
      <c r="J53" s="4">
        <v>128267.70668399701</v>
      </c>
      <c r="K53" s="1" t="b">
        <v>0</v>
      </c>
      <c r="L53" s="4">
        <v>5.03505716850254</v>
      </c>
      <c r="M53" s="4">
        <v>5.03505716850254</v>
      </c>
      <c r="N53" s="4"/>
      <c r="O53" s="4">
        <v>0.653788373373693</v>
      </c>
      <c r="P53" s="1" t="b">
        <v>0</v>
      </c>
      <c r="Q53" s="4">
        <v>0.93412322586185803</v>
      </c>
      <c r="R53" s="1" t="b">
        <v>0</v>
      </c>
      <c r="T53" s="1" t="s">
        <v>330</v>
      </c>
      <c r="U53" s="4">
        <v>5.03505716850254</v>
      </c>
    </row>
    <row r="54" spans="1:21" x14ac:dyDescent="0.2">
      <c r="A54" s="1"/>
      <c r="B54" s="1"/>
      <c r="C54" s="1" t="s">
        <v>77</v>
      </c>
      <c r="D54" s="1" t="s">
        <v>116</v>
      </c>
      <c r="E54" s="1" t="s">
        <v>89</v>
      </c>
      <c r="F54" s="1" t="s">
        <v>368</v>
      </c>
      <c r="G54" s="2">
        <v>45318.246654259303</v>
      </c>
      <c r="H54" s="4"/>
      <c r="I54" s="4">
        <v>5.61466666666667</v>
      </c>
      <c r="J54" s="4">
        <v>42352.378884097299</v>
      </c>
      <c r="K54" s="1" t="b">
        <v>0</v>
      </c>
      <c r="L54" s="4">
        <v>1.6632774196897899</v>
      </c>
      <c r="M54" s="4">
        <v>1.6632774196897899</v>
      </c>
      <c r="N54" s="4"/>
      <c r="O54" s="4">
        <v>0.66897685818594999</v>
      </c>
      <c r="P54" s="1" t="b">
        <v>0</v>
      </c>
      <c r="Q54" s="4">
        <v>0.80357635536511995</v>
      </c>
      <c r="R54" s="1" t="b">
        <v>0</v>
      </c>
      <c r="T54" s="1" t="s">
        <v>77</v>
      </c>
      <c r="U54" s="4">
        <v>1.6632774196897899</v>
      </c>
    </row>
    <row r="55" spans="1:21" x14ac:dyDescent="0.2">
      <c r="A55" s="1"/>
      <c r="B55" s="1"/>
      <c r="C55" s="1" t="s">
        <v>297</v>
      </c>
      <c r="D55" s="1" t="s">
        <v>315</v>
      </c>
      <c r="E55" s="1" t="s">
        <v>89</v>
      </c>
      <c r="F55" s="1" t="s">
        <v>368</v>
      </c>
      <c r="G55" s="2">
        <v>45318.260566967598</v>
      </c>
      <c r="H55" s="4"/>
      <c r="I55" s="4">
        <v>5.6204166666666699</v>
      </c>
      <c r="J55" s="4">
        <v>42248.969606193597</v>
      </c>
      <c r="K55" s="1" t="b">
        <v>0</v>
      </c>
      <c r="L55" s="4">
        <v>1.65921908320893</v>
      </c>
      <c r="M55" s="4">
        <v>1.65921908320893</v>
      </c>
      <c r="N55" s="4"/>
      <c r="O55" s="4">
        <v>0.75684421345443298</v>
      </c>
      <c r="P55" s="1" t="b">
        <v>0</v>
      </c>
      <c r="Q55" s="4">
        <v>0.917182404820999</v>
      </c>
      <c r="R55" s="1" t="b">
        <v>0</v>
      </c>
      <c r="T55" s="1" t="s">
        <v>297</v>
      </c>
      <c r="U55" s="4">
        <v>1.65921908320893</v>
      </c>
    </row>
    <row r="56" spans="1:21" x14ac:dyDescent="0.2">
      <c r="A56" s="1"/>
      <c r="B56" s="1"/>
      <c r="C56" s="1" t="s">
        <v>435</v>
      </c>
      <c r="D56" s="1" t="s">
        <v>178</v>
      </c>
      <c r="E56" s="1" t="s">
        <v>89</v>
      </c>
      <c r="F56" s="1" t="s">
        <v>368</v>
      </c>
      <c r="G56" s="2">
        <v>45318.274474756901</v>
      </c>
      <c r="H56" s="4"/>
      <c r="I56" s="4">
        <v>5.61466666666667</v>
      </c>
      <c r="J56" s="4">
        <v>32878.116546400197</v>
      </c>
      <c r="K56" s="1" t="b">
        <v>0</v>
      </c>
      <c r="L56" s="4">
        <v>1.2914563872473801</v>
      </c>
      <c r="M56" s="4">
        <v>1.2914563872473801</v>
      </c>
      <c r="N56" s="4"/>
      <c r="O56" s="4">
        <v>0.731365249560743</v>
      </c>
      <c r="P56" s="1" t="b">
        <v>0</v>
      </c>
      <c r="Q56" s="4">
        <v>0.75716276936437099</v>
      </c>
      <c r="R56" s="1" t="b">
        <v>0</v>
      </c>
      <c r="T56" s="1" t="s">
        <v>435</v>
      </c>
      <c r="U56" s="4">
        <v>1.2914563872473801</v>
      </c>
    </row>
    <row r="57" spans="1:21" x14ac:dyDescent="0.2">
      <c r="A57" s="1"/>
      <c r="B57" s="1"/>
      <c r="C57" s="1" t="s">
        <v>156</v>
      </c>
      <c r="D57" s="1" t="s">
        <v>327</v>
      </c>
      <c r="E57" s="1" t="s">
        <v>44</v>
      </c>
      <c r="F57" s="1" t="s">
        <v>368</v>
      </c>
      <c r="G57" s="2">
        <v>45318.288372129602</v>
      </c>
      <c r="H57" s="4"/>
      <c r="I57" s="4">
        <v>5.6204166666666699</v>
      </c>
      <c r="J57" s="4">
        <v>2929.5058324643801</v>
      </c>
      <c r="K57" s="1" t="b">
        <v>0</v>
      </c>
      <c r="L57" s="4">
        <v>0.116111757875626</v>
      </c>
      <c r="M57" s="4">
        <v>0.116111757875626</v>
      </c>
      <c r="N57" s="4"/>
      <c r="O57" s="4" t="s">
        <v>368</v>
      </c>
      <c r="P57" s="1" t="b">
        <v>0</v>
      </c>
      <c r="Q57" s="4">
        <v>0.399660179894261</v>
      </c>
      <c r="R57" s="1" t="b">
        <v>0</v>
      </c>
      <c r="T57" s="1"/>
      <c r="U57" s="4"/>
    </row>
    <row r="58" spans="1:21" x14ac:dyDescent="0.2">
      <c r="A58" s="1"/>
      <c r="B58" s="1"/>
      <c r="C58" s="1" t="s">
        <v>298</v>
      </c>
      <c r="D58" s="1" t="s">
        <v>91</v>
      </c>
      <c r="E58" s="1" t="s">
        <v>89</v>
      </c>
      <c r="F58" s="1" t="s">
        <v>368</v>
      </c>
      <c r="G58" s="2">
        <v>45318.302284155099</v>
      </c>
      <c r="H58" s="4"/>
      <c r="I58" s="4">
        <v>5.61466666666667</v>
      </c>
      <c r="J58" s="4">
        <v>27654.390832612698</v>
      </c>
      <c r="K58" s="1" t="b">
        <v>0</v>
      </c>
      <c r="L58" s="4">
        <v>1.08644928285591</v>
      </c>
      <c r="M58" s="4">
        <v>1.08644928285591</v>
      </c>
      <c r="N58" s="4"/>
      <c r="O58" s="4">
        <v>0.75843053571877805</v>
      </c>
      <c r="P58" s="1" t="b">
        <v>0</v>
      </c>
      <c r="Q58" s="4">
        <v>0.655213360624324</v>
      </c>
      <c r="R58" s="1" t="b">
        <v>0</v>
      </c>
      <c r="T58" s="1" t="s">
        <v>298</v>
      </c>
      <c r="U58" s="4">
        <v>1.08644928285591</v>
      </c>
    </row>
    <row r="59" spans="1:21" x14ac:dyDescent="0.2">
      <c r="A59" s="1"/>
      <c r="B59" s="1"/>
      <c r="C59" s="1" t="s">
        <v>88</v>
      </c>
      <c r="D59" s="1" t="s">
        <v>206</v>
      </c>
      <c r="E59" s="1" t="s">
        <v>89</v>
      </c>
      <c r="F59" s="1" t="s">
        <v>368</v>
      </c>
      <c r="G59" s="2">
        <v>45318.316187488403</v>
      </c>
      <c r="H59" s="4"/>
      <c r="I59" s="4">
        <v>5.6204166666666699</v>
      </c>
      <c r="J59" s="4">
        <v>37468.942024225697</v>
      </c>
      <c r="K59" s="1" t="b">
        <v>0</v>
      </c>
      <c r="L59" s="4">
        <v>1.4716250809235201</v>
      </c>
      <c r="M59" s="4">
        <v>1.4716250809235201</v>
      </c>
      <c r="N59" s="4"/>
      <c r="O59" s="4">
        <v>0.66193433404692503</v>
      </c>
      <c r="P59" s="1" t="b">
        <v>0</v>
      </c>
      <c r="Q59" s="4">
        <v>0.83677277101063496</v>
      </c>
      <c r="R59" s="1" t="b">
        <v>0</v>
      </c>
      <c r="T59" s="1" t="s">
        <v>88</v>
      </c>
      <c r="U59" s="4">
        <v>1.4716250809235201</v>
      </c>
    </row>
    <row r="60" spans="1:21" x14ac:dyDescent="0.2">
      <c r="A60" s="1"/>
      <c r="B60" s="1"/>
      <c r="C60" s="1" t="s">
        <v>406</v>
      </c>
      <c r="D60" s="1" t="s">
        <v>171</v>
      </c>
      <c r="E60" s="1" t="s">
        <v>89</v>
      </c>
      <c r="F60" s="1" t="s">
        <v>368</v>
      </c>
      <c r="G60" s="2">
        <v>45318.330091018499</v>
      </c>
      <c r="H60" s="4"/>
      <c r="I60" s="4">
        <v>5.61466666666667</v>
      </c>
      <c r="J60" s="4">
        <v>32294.576473158799</v>
      </c>
      <c r="K60" s="1" t="b">
        <v>0</v>
      </c>
      <c r="L60" s="4">
        <v>1.26855513491021</v>
      </c>
      <c r="M60" s="4">
        <v>1.26855513491021</v>
      </c>
      <c r="N60" s="4"/>
      <c r="O60" s="4">
        <v>0.67825549330224899</v>
      </c>
      <c r="P60" s="1" t="b">
        <v>0</v>
      </c>
      <c r="Q60" s="4">
        <v>0.72319080796019597</v>
      </c>
      <c r="R60" s="1" t="b">
        <v>0</v>
      </c>
      <c r="T60" s="1" t="s">
        <v>406</v>
      </c>
      <c r="U60" s="4">
        <v>1.26855513491021</v>
      </c>
    </row>
    <row r="61" spans="1:21" x14ac:dyDescent="0.2">
      <c r="A61" s="1"/>
      <c r="B61" s="1"/>
      <c r="C61" s="1" t="s">
        <v>95</v>
      </c>
      <c r="D61" s="1" t="s">
        <v>299</v>
      </c>
      <c r="E61" s="1" t="s">
        <v>89</v>
      </c>
      <c r="F61" s="1" t="s">
        <v>368</v>
      </c>
      <c r="G61" s="2">
        <v>45318.344010243098</v>
      </c>
      <c r="H61" s="4"/>
      <c r="I61" s="4">
        <v>5.6142000000000003</v>
      </c>
      <c r="J61" s="4">
        <v>47417.849453420902</v>
      </c>
      <c r="K61" s="1" t="b">
        <v>0</v>
      </c>
      <c r="L61" s="4">
        <v>1.86207374068656</v>
      </c>
      <c r="M61" s="4">
        <v>1.86207374068656</v>
      </c>
      <c r="N61" s="4"/>
      <c r="O61" s="4">
        <v>0.69417388166941696</v>
      </c>
      <c r="P61" s="1" t="b">
        <v>0</v>
      </c>
      <c r="Q61" s="4">
        <v>0.97033230650950097</v>
      </c>
      <c r="R61" s="1" t="b">
        <v>0</v>
      </c>
      <c r="T61" s="1" t="s">
        <v>95</v>
      </c>
      <c r="U61" s="4">
        <v>1.86207374068656</v>
      </c>
    </row>
    <row r="62" spans="1:21" x14ac:dyDescent="0.2">
      <c r="A62" s="1"/>
      <c r="B62" s="1"/>
      <c r="C62" s="1" t="s">
        <v>33</v>
      </c>
      <c r="D62" s="1" t="s">
        <v>164</v>
      </c>
      <c r="E62" s="1" t="s">
        <v>89</v>
      </c>
      <c r="F62" s="1" t="s">
        <v>368</v>
      </c>
      <c r="G62" s="2">
        <v>45318.3579065741</v>
      </c>
      <c r="H62" s="4"/>
      <c r="I62" s="4">
        <v>5.61466666666667</v>
      </c>
      <c r="J62" s="4">
        <v>46703.239106828099</v>
      </c>
      <c r="K62" s="1" t="b">
        <v>0</v>
      </c>
      <c r="L62" s="4">
        <v>1.8340285855712199</v>
      </c>
      <c r="M62" s="4">
        <v>1.8340285855712199</v>
      </c>
      <c r="N62" s="4"/>
      <c r="O62" s="4">
        <v>0.63679574773715797</v>
      </c>
      <c r="P62" s="1" t="b">
        <v>0</v>
      </c>
      <c r="Q62" s="4">
        <v>0.76896934427313501</v>
      </c>
      <c r="R62" s="1" t="b">
        <v>0</v>
      </c>
      <c r="T62" s="1" t="s">
        <v>33</v>
      </c>
      <c r="U62" s="4">
        <v>1.8340285855712199</v>
      </c>
    </row>
    <row r="63" spans="1:21" x14ac:dyDescent="0.2">
      <c r="A63" s="1"/>
      <c r="B63" s="1"/>
      <c r="C63" s="1" t="s">
        <v>135</v>
      </c>
      <c r="D63" s="1" t="s">
        <v>190</v>
      </c>
      <c r="E63" s="1" t="s">
        <v>89</v>
      </c>
      <c r="F63" s="1" t="s">
        <v>368</v>
      </c>
      <c r="G63" s="2">
        <v>45318.371075567098</v>
      </c>
      <c r="H63" s="4"/>
      <c r="I63" s="4">
        <v>5.6142000000000003</v>
      </c>
      <c r="J63" s="4">
        <v>41153.9740512973</v>
      </c>
      <c r="K63" s="1" t="b">
        <v>0</v>
      </c>
      <c r="L63" s="4">
        <v>1.61624556577513</v>
      </c>
      <c r="M63" s="4">
        <v>1.61624556577513</v>
      </c>
      <c r="N63" s="4"/>
      <c r="O63" s="4">
        <v>0.74936115913964096</v>
      </c>
      <c r="P63" s="1" t="b">
        <v>0</v>
      </c>
      <c r="Q63" s="4">
        <v>1.00904003876171</v>
      </c>
      <c r="R63" s="1" t="b">
        <v>0</v>
      </c>
      <c r="T63" s="1" t="s">
        <v>135</v>
      </c>
      <c r="U63" s="4">
        <v>1.61624556577513</v>
      </c>
    </row>
    <row r="64" spans="1:21" x14ac:dyDescent="0.2">
      <c r="A64" s="1"/>
      <c r="B64" s="1"/>
      <c r="C64" s="1" t="s">
        <v>156</v>
      </c>
      <c r="D64" s="1" t="s">
        <v>385</v>
      </c>
      <c r="E64" s="1" t="s">
        <v>44</v>
      </c>
      <c r="F64" s="1" t="s">
        <v>368</v>
      </c>
      <c r="G64" s="2">
        <v>45318.384636747702</v>
      </c>
      <c r="H64" s="4"/>
      <c r="I64" s="4">
        <v>5.6271000000000004</v>
      </c>
      <c r="J64" s="4">
        <v>4176.8399776688702</v>
      </c>
      <c r="K64" s="1" t="b">
        <v>0</v>
      </c>
      <c r="L64" s="4">
        <v>0.16506386128374601</v>
      </c>
      <c r="M64" s="4">
        <v>0.16506386128374601</v>
      </c>
      <c r="N64" s="4"/>
      <c r="O64" s="4">
        <v>8.8243795340206201</v>
      </c>
      <c r="P64" s="1" t="b">
        <v>0</v>
      </c>
      <c r="Q64" s="4" t="s">
        <v>368</v>
      </c>
      <c r="R64" s="1" t="b">
        <v>0</v>
      </c>
      <c r="T64" s="1"/>
      <c r="U64" s="4"/>
    </row>
    <row r="65" spans="1:21" x14ac:dyDescent="0.2">
      <c r="A65" s="1"/>
      <c r="B65" s="1"/>
      <c r="C65" s="1" t="s">
        <v>267</v>
      </c>
      <c r="D65" s="1" t="s">
        <v>277</v>
      </c>
      <c r="E65" s="1" t="s">
        <v>89</v>
      </c>
      <c r="F65" s="1" t="s">
        <v>368</v>
      </c>
      <c r="G65" s="2">
        <v>45318.398171932902</v>
      </c>
      <c r="H65" s="4"/>
      <c r="I65" s="4">
        <v>5.6142000000000003</v>
      </c>
      <c r="J65" s="4">
        <v>38070.4548495856</v>
      </c>
      <c r="K65" s="1" t="b">
        <v>0</v>
      </c>
      <c r="L65" s="4">
        <v>1.4952316807600901</v>
      </c>
      <c r="M65" s="4">
        <v>1.4952316807600901</v>
      </c>
      <c r="N65" s="4"/>
      <c r="O65" s="4">
        <v>0.73625814759923403</v>
      </c>
      <c r="P65" s="1" t="b">
        <v>0</v>
      </c>
      <c r="Q65" s="4">
        <v>0.87204594939452995</v>
      </c>
      <c r="R65" s="1" t="b">
        <v>0</v>
      </c>
      <c r="T65" s="1" t="s">
        <v>267</v>
      </c>
      <c r="U65" s="4">
        <v>1.4952316807600901</v>
      </c>
    </row>
    <row r="66" spans="1:21" x14ac:dyDescent="0.2">
      <c r="A66" s="1"/>
      <c r="B66" s="1"/>
      <c r="C66" s="1" t="s">
        <v>251</v>
      </c>
      <c r="D66" s="1" t="s">
        <v>388</v>
      </c>
      <c r="E66" s="1" t="s">
        <v>89</v>
      </c>
      <c r="F66" s="1" t="s">
        <v>368</v>
      </c>
      <c r="G66" s="2">
        <v>45318.411703773098</v>
      </c>
      <c r="H66" s="4"/>
      <c r="I66" s="4">
        <v>5.6208833333333299</v>
      </c>
      <c r="J66" s="4">
        <v>53835.733636969002</v>
      </c>
      <c r="K66" s="1" t="b">
        <v>0</v>
      </c>
      <c r="L66" s="4">
        <v>2.11394604885855</v>
      </c>
      <c r="M66" s="4">
        <v>2.11394604885855</v>
      </c>
      <c r="N66" s="4"/>
      <c r="O66" s="4">
        <v>0.68698063267125098</v>
      </c>
      <c r="P66" s="1" t="b">
        <v>0</v>
      </c>
      <c r="Q66" s="4">
        <v>0.82842174204776997</v>
      </c>
      <c r="R66" s="1" t="b">
        <v>0</v>
      </c>
      <c r="T66" s="1" t="s">
        <v>251</v>
      </c>
      <c r="U66" s="4">
        <v>2.11394604885855</v>
      </c>
    </row>
    <row r="67" spans="1:21" x14ac:dyDescent="0.2">
      <c r="A67" s="1"/>
      <c r="B67" s="1"/>
      <c r="C67" s="1" t="s">
        <v>372</v>
      </c>
      <c r="D67" s="1" t="s">
        <v>80</v>
      </c>
      <c r="E67" s="1" t="s">
        <v>89</v>
      </c>
      <c r="F67" s="1" t="s">
        <v>368</v>
      </c>
      <c r="G67" s="2">
        <v>45318.425249201398</v>
      </c>
      <c r="H67" s="4"/>
      <c r="I67" s="4">
        <v>5.6142000000000003</v>
      </c>
      <c r="J67" s="4">
        <v>51596.710791456797</v>
      </c>
      <c r="K67" s="1" t="b">
        <v>0</v>
      </c>
      <c r="L67" s="4">
        <v>2.0260747448554901</v>
      </c>
      <c r="M67" s="4">
        <v>2.0260747448554901</v>
      </c>
      <c r="N67" s="4"/>
      <c r="O67" s="4">
        <v>0.60996482658186801</v>
      </c>
      <c r="P67" s="1" t="b">
        <v>0</v>
      </c>
      <c r="Q67" s="4">
        <v>0.89319526935525995</v>
      </c>
      <c r="R67" s="1" t="b">
        <v>0</v>
      </c>
      <c r="T67" s="1" t="s">
        <v>372</v>
      </c>
      <c r="U67" s="4">
        <v>2.0260747448554901</v>
      </c>
    </row>
    <row r="68" spans="1:21" x14ac:dyDescent="0.2">
      <c r="A68" s="1"/>
      <c r="B68" s="1"/>
      <c r="C68" s="1" t="s">
        <v>340</v>
      </c>
      <c r="D68" s="1" t="s">
        <v>294</v>
      </c>
      <c r="E68" s="1" t="s">
        <v>89</v>
      </c>
      <c r="F68" s="1" t="s">
        <v>368</v>
      </c>
      <c r="G68" s="2">
        <v>45318.438793761597</v>
      </c>
      <c r="H68" s="4"/>
      <c r="I68" s="4">
        <v>5.6208833333333299</v>
      </c>
      <c r="J68" s="4">
        <v>60064.471465811301</v>
      </c>
      <c r="K68" s="1" t="b">
        <v>0</v>
      </c>
      <c r="L68" s="4">
        <v>2.3583952363291298</v>
      </c>
      <c r="M68" s="4">
        <v>2.3583952363291298</v>
      </c>
      <c r="N68" s="4"/>
      <c r="O68" s="4">
        <v>0.68029156957257497</v>
      </c>
      <c r="P68" s="1" t="b">
        <v>0</v>
      </c>
      <c r="Q68" s="4">
        <v>0.81305580144630696</v>
      </c>
      <c r="R68" s="1" t="b">
        <v>0</v>
      </c>
      <c r="T68" s="1" t="s">
        <v>340</v>
      </c>
      <c r="U68" s="4">
        <v>2.3583952363291298</v>
      </c>
    </row>
    <row r="69" spans="1:21" x14ac:dyDescent="0.2">
      <c r="A69" s="1"/>
      <c r="B69" s="1"/>
      <c r="C69" s="1" t="s">
        <v>430</v>
      </c>
      <c r="D69" s="1" t="s">
        <v>36</v>
      </c>
      <c r="E69" s="1" t="s">
        <v>89</v>
      </c>
      <c r="F69" s="1" t="s">
        <v>368</v>
      </c>
      <c r="G69" s="2">
        <v>45318.452328090301</v>
      </c>
      <c r="H69" s="4"/>
      <c r="I69" s="4">
        <v>5.6142000000000003</v>
      </c>
      <c r="J69" s="4">
        <v>32535.016405157901</v>
      </c>
      <c r="K69" s="1" t="b">
        <v>0</v>
      </c>
      <c r="L69" s="4">
        <v>1.2779912915807501</v>
      </c>
      <c r="M69" s="4">
        <v>1.2779912915807501</v>
      </c>
      <c r="N69" s="4"/>
      <c r="O69" s="4">
        <v>0.70101747256971303</v>
      </c>
      <c r="P69" s="1" t="b">
        <v>0</v>
      </c>
      <c r="Q69" s="4">
        <v>0.83343869670279602</v>
      </c>
      <c r="R69" s="1" t="b">
        <v>0</v>
      </c>
      <c r="T69" s="1" t="s">
        <v>430</v>
      </c>
      <c r="U69" s="4">
        <v>1.2779912915807501</v>
      </c>
    </row>
    <row r="70" spans="1:21" x14ac:dyDescent="0.2">
      <c r="A70" s="1"/>
      <c r="B70" s="1"/>
      <c r="C70" s="1" t="s">
        <v>233</v>
      </c>
      <c r="D70" s="1" t="s">
        <v>254</v>
      </c>
      <c r="E70" s="1" t="s">
        <v>89</v>
      </c>
      <c r="F70" s="1" t="s">
        <v>368</v>
      </c>
      <c r="G70" s="2">
        <v>45318.465867638901</v>
      </c>
      <c r="H70" s="4"/>
      <c r="I70" s="4">
        <v>5.61466666666667</v>
      </c>
      <c r="J70" s="4">
        <v>31753.265063489402</v>
      </c>
      <c r="K70" s="1" t="b">
        <v>0</v>
      </c>
      <c r="L70" s="4">
        <v>1.2473111625520299</v>
      </c>
      <c r="M70" s="4">
        <v>1.2473111625520299</v>
      </c>
      <c r="N70" s="4"/>
      <c r="O70" s="4">
        <v>0.73824783667915705</v>
      </c>
      <c r="P70" s="1" t="b">
        <v>0</v>
      </c>
      <c r="Q70" s="4">
        <v>0.73905036226725196</v>
      </c>
      <c r="R70" s="1" t="b">
        <v>0</v>
      </c>
      <c r="T70" s="1" t="s">
        <v>233</v>
      </c>
      <c r="U70" s="4">
        <v>1.2473111625520299</v>
      </c>
    </row>
    <row r="71" spans="1:21" x14ac:dyDescent="0.2">
      <c r="A71" s="1"/>
      <c r="B71" s="1"/>
      <c r="C71" s="1" t="s">
        <v>189</v>
      </c>
      <c r="D71" s="1" t="s">
        <v>117</v>
      </c>
      <c r="E71" s="1" t="s">
        <v>89</v>
      </c>
      <c r="F71" s="1" t="s">
        <v>368</v>
      </c>
      <c r="G71" s="2">
        <v>45318.479404455997</v>
      </c>
      <c r="H71" s="4"/>
      <c r="I71" s="4">
        <v>5.6204166666666699</v>
      </c>
      <c r="J71" s="4">
        <v>36101.090912338201</v>
      </c>
      <c r="K71" s="1" t="b">
        <v>0</v>
      </c>
      <c r="L71" s="4">
        <v>1.4179432432752399</v>
      </c>
      <c r="M71" s="4">
        <v>1.4179432432752399</v>
      </c>
      <c r="N71" s="4"/>
      <c r="O71" s="4">
        <v>0.74747474074373299</v>
      </c>
      <c r="P71" s="1" t="b">
        <v>0</v>
      </c>
      <c r="Q71" s="4">
        <v>0.83568466655205798</v>
      </c>
      <c r="R71" s="1" t="b">
        <v>0</v>
      </c>
      <c r="T71" s="1" t="s">
        <v>189</v>
      </c>
      <c r="U71" s="4">
        <v>1.4179432432752399</v>
      </c>
    </row>
    <row r="72" spans="1:21" x14ac:dyDescent="0.2">
      <c r="A72" s="1"/>
      <c r="B72" s="1"/>
      <c r="C72" s="1" t="s">
        <v>156</v>
      </c>
      <c r="D72" s="1" t="s">
        <v>71</v>
      </c>
      <c r="E72" s="1" t="s">
        <v>44</v>
      </c>
      <c r="F72" s="1" t="s">
        <v>368</v>
      </c>
      <c r="G72" s="2">
        <v>45318.492940763899</v>
      </c>
      <c r="H72" s="4"/>
      <c r="I72" s="4">
        <v>5.6208833333333299</v>
      </c>
      <c r="J72" s="4">
        <v>778.81002401242995</v>
      </c>
      <c r="K72" s="1" t="b">
        <v>0</v>
      </c>
      <c r="L72" s="4">
        <v>3.1706882069480899E-2</v>
      </c>
      <c r="M72" s="4">
        <v>3.1706882069480899E-2</v>
      </c>
      <c r="N72" s="4"/>
      <c r="O72" s="4">
        <v>90.531000544597902</v>
      </c>
      <c r="P72" s="1" t="b">
        <v>0</v>
      </c>
      <c r="Q72" s="4" t="s">
        <v>368</v>
      </c>
      <c r="R72" s="1" t="b">
        <v>0</v>
      </c>
      <c r="T72" s="1"/>
      <c r="U72" s="4"/>
    </row>
    <row r="73" spans="1:21" x14ac:dyDescent="0.2">
      <c r="A73" s="1"/>
      <c r="B73" s="1"/>
      <c r="C73" s="1" t="s">
        <v>308</v>
      </c>
      <c r="D73" s="1" t="s">
        <v>174</v>
      </c>
      <c r="E73" s="1" t="s">
        <v>89</v>
      </c>
      <c r="F73" s="1" t="s">
        <v>368</v>
      </c>
      <c r="G73" s="2">
        <v>45318.506467187501</v>
      </c>
      <c r="H73" s="4"/>
      <c r="I73" s="4">
        <v>5.6142000000000003</v>
      </c>
      <c r="J73" s="4">
        <v>27921.744121015599</v>
      </c>
      <c r="K73" s="1" t="b">
        <v>0</v>
      </c>
      <c r="L73" s="4">
        <v>1.09694166444485</v>
      </c>
      <c r="M73" s="4">
        <v>1.09694166444485</v>
      </c>
      <c r="N73" s="4"/>
      <c r="O73" s="4">
        <v>0.73302520396932902</v>
      </c>
      <c r="P73" s="1" t="b">
        <v>0</v>
      </c>
      <c r="Q73" s="4">
        <v>0.81197978720056796</v>
      </c>
      <c r="R73" s="1" t="b">
        <v>0</v>
      </c>
      <c r="T73" s="1" t="s">
        <v>308</v>
      </c>
      <c r="U73" s="4">
        <v>1.09694166444485</v>
      </c>
    </row>
    <row r="74" spans="1:21" x14ac:dyDescent="0.2">
      <c r="A74" s="1"/>
      <c r="B74" s="1"/>
      <c r="C74" s="1" t="s">
        <v>26</v>
      </c>
      <c r="D74" s="1" t="s">
        <v>278</v>
      </c>
      <c r="E74" s="1" t="s">
        <v>89</v>
      </c>
      <c r="F74" s="1" t="s">
        <v>368</v>
      </c>
      <c r="G74" s="2">
        <v>45318.520003379599</v>
      </c>
      <c r="H74" s="4"/>
      <c r="I74" s="4">
        <v>5.61466666666667</v>
      </c>
      <c r="J74" s="4">
        <v>25329.549549476498</v>
      </c>
      <c r="K74" s="1" t="b">
        <v>0</v>
      </c>
      <c r="L74" s="4">
        <v>0.99521000159588302</v>
      </c>
      <c r="M74" s="4">
        <v>0.99521000159588302</v>
      </c>
      <c r="N74" s="4"/>
      <c r="O74" s="4">
        <v>0.70771205554637995</v>
      </c>
      <c r="P74" s="1" t="b">
        <v>0</v>
      </c>
      <c r="Q74" s="4">
        <v>0.78314472611581798</v>
      </c>
      <c r="R74" s="1" t="b">
        <v>0</v>
      </c>
      <c r="T74" s="1" t="s">
        <v>26</v>
      </c>
      <c r="U74" s="4">
        <v>0.99521000159588302</v>
      </c>
    </row>
    <row r="75" spans="1:21" x14ac:dyDescent="0.2">
      <c r="A75" s="1"/>
      <c r="B75" s="1"/>
      <c r="C75" s="1" t="s">
        <v>103</v>
      </c>
      <c r="D75" s="1" t="s">
        <v>320</v>
      </c>
      <c r="E75" s="1" t="s">
        <v>89</v>
      </c>
      <c r="F75" s="1" t="s">
        <v>368</v>
      </c>
      <c r="G75" s="2">
        <v>45318.533546631901</v>
      </c>
      <c r="H75" s="4"/>
      <c r="I75" s="4">
        <v>5.6142000000000003</v>
      </c>
      <c r="J75" s="4">
        <v>28344.476191054699</v>
      </c>
      <c r="K75" s="1" t="b">
        <v>0</v>
      </c>
      <c r="L75" s="4">
        <v>1.1135319454742301</v>
      </c>
      <c r="M75" s="4">
        <v>1.1135319454742301</v>
      </c>
      <c r="N75" s="4"/>
      <c r="O75" s="4">
        <v>0.68120931115330496</v>
      </c>
      <c r="P75" s="1" t="b">
        <v>0</v>
      </c>
      <c r="Q75" s="4">
        <v>0.83806453674102399</v>
      </c>
      <c r="R75" s="1" t="b">
        <v>0</v>
      </c>
      <c r="T75" s="1" t="s">
        <v>103</v>
      </c>
      <c r="U75" s="4">
        <v>1.1135319454742301</v>
      </c>
    </row>
    <row r="76" spans="1:21" x14ac:dyDescent="0.2">
      <c r="A76" s="1"/>
      <c r="B76" s="1"/>
      <c r="C76" s="1" t="s">
        <v>7</v>
      </c>
      <c r="D76" s="1" t="s">
        <v>86</v>
      </c>
      <c r="E76" s="1" t="s">
        <v>89</v>
      </c>
      <c r="F76" s="1" t="s">
        <v>368</v>
      </c>
      <c r="G76" s="2">
        <v>45318.547083055601</v>
      </c>
      <c r="H76" s="4"/>
      <c r="I76" s="4">
        <v>5.61466666666667</v>
      </c>
      <c r="J76" s="4">
        <v>42906.699058431201</v>
      </c>
      <c r="K76" s="1" t="b">
        <v>0</v>
      </c>
      <c r="L76" s="4">
        <v>1.6850319259698601</v>
      </c>
      <c r="M76" s="4">
        <v>1.6850319259698601</v>
      </c>
      <c r="N76" s="4"/>
      <c r="O76" s="4">
        <v>0.74010329173936396</v>
      </c>
      <c r="P76" s="1" t="b">
        <v>0</v>
      </c>
      <c r="Q76" s="4">
        <v>0.83076274003502604</v>
      </c>
      <c r="R76" s="1" t="b">
        <v>0</v>
      </c>
      <c r="T76" s="1" t="s">
        <v>7</v>
      </c>
      <c r="U76" s="4">
        <v>1.6850319259698601</v>
      </c>
    </row>
    <row r="77" spans="1:21" x14ac:dyDescent="0.2">
      <c r="A77" s="1"/>
      <c r="B77" s="1"/>
      <c r="C77" s="1" t="s">
        <v>147</v>
      </c>
      <c r="D77" s="1" t="s">
        <v>335</v>
      </c>
      <c r="E77" s="1" t="s">
        <v>89</v>
      </c>
      <c r="F77" s="1" t="s">
        <v>368</v>
      </c>
      <c r="G77" s="2">
        <v>45318.560627129598</v>
      </c>
      <c r="H77" s="4"/>
      <c r="I77" s="4">
        <v>5.6204166666666699</v>
      </c>
      <c r="J77" s="4">
        <v>54219.104604285698</v>
      </c>
      <c r="K77" s="1" t="b">
        <v>0</v>
      </c>
      <c r="L77" s="4">
        <v>2.1289915884261998</v>
      </c>
      <c r="M77" s="4">
        <v>2.1289915884261998</v>
      </c>
      <c r="N77" s="4"/>
      <c r="O77" s="4">
        <v>0.69737768689139701</v>
      </c>
      <c r="P77" s="1" t="b">
        <v>0</v>
      </c>
      <c r="Q77" s="4">
        <v>0.86828031068269595</v>
      </c>
      <c r="R77" s="1" t="b">
        <v>0</v>
      </c>
      <c r="T77" s="1" t="s">
        <v>147</v>
      </c>
      <c r="U77" s="4">
        <v>2.1289915884261998</v>
      </c>
    </row>
    <row r="78" spans="1:21" x14ac:dyDescent="0.2">
      <c r="A78" s="1"/>
      <c r="B78" s="1"/>
      <c r="C78" s="1" t="s">
        <v>437</v>
      </c>
      <c r="D78" s="1" t="s">
        <v>68</v>
      </c>
      <c r="E78" s="1" t="s">
        <v>89</v>
      </c>
      <c r="F78" s="1" t="s">
        <v>368</v>
      </c>
      <c r="G78" s="2">
        <v>45318.574175879599</v>
      </c>
      <c r="H78" s="4"/>
      <c r="I78" s="4">
        <v>5.6208833333333299</v>
      </c>
      <c r="J78" s="4">
        <v>53505.894906051501</v>
      </c>
      <c r="K78" s="1" t="b">
        <v>0</v>
      </c>
      <c r="L78" s="4">
        <v>2.1010014022889401</v>
      </c>
      <c r="M78" s="4">
        <v>2.1010014022889401</v>
      </c>
      <c r="N78" s="4"/>
      <c r="O78" s="4">
        <v>0.67171632366670297</v>
      </c>
      <c r="P78" s="1" t="b">
        <v>0</v>
      </c>
      <c r="Q78" s="4">
        <v>0.82463457559850895</v>
      </c>
      <c r="R78" s="1" t="b">
        <v>0</v>
      </c>
      <c r="T78" s="1" t="s">
        <v>437</v>
      </c>
      <c r="U78" s="4">
        <v>2.1010014022889401</v>
      </c>
    </row>
    <row r="79" spans="1:21" x14ac:dyDescent="0.2">
      <c r="A79" s="1"/>
      <c r="B79" s="1"/>
      <c r="C79" s="1" t="s">
        <v>156</v>
      </c>
      <c r="D79" s="1" t="s">
        <v>246</v>
      </c>
      <c r="E79" s="1" t="s">
        <v>44</v>
      </c>
      <c r="F79" s="1" t="s">
        <v>368</v>
      </c>
      <c r="G79" s="2">
        <v>45318.587718425901</v>
      </c>
      <c r="H79" s="4"/>
      <c r="I79" s="4">
        <v>5.6266333333333298</v>
      </c>
      <c r="J79" s="4">
        <v>2528.9593583494402</v>
      </c>
      <c r="K79" s="1" t="b">
        <v>0</v>
      </c>
      <c r="L79" s="4">
        <v>0.100392159004693</v>
      </c>
      <c r="M79" s="4">
        <v>0.100392159004693</v>
      </c>
      <c r="N79" s="4"/>
      <c r="O79" s="4" t="s">
        <v>368</v>
      </c>
      <c r="P79" s="1" t="b">
        <v>0</v>
      </c>
      <c r="Q79" s="4">
        <v>0.59773503147068696</v>
      </c>
      <c r="R79" s="1" t="b">
        <v>0</v>
      </c>
      <c r="T79" s="1"/>
      <c r="U79" s="4"/>
    </row>
    <row r="80" spans="1:21" x14ac:dyDescent="0.2">
      <c r="A80" s="1"/>
      <c r="B80" s="1"/>
      <c r="C80" s="1" t="s">
        <v>332</v>
      </c>
      <c r="D80" s="1" t="s">
        <v>165</v>
      </c>
      <c r="E80" s="1" t="s">
        <v>89</v>
      </c>
      <c r="F80" s="1" t="s">
        <v>368</v>
      </c>
      <c r="G80" s="2">
        <v>45318.601247951403</v>
      </c>
      <c r="H80" s="4"/>
      <c r="I80" s="4">
        <v>5.6271000000000004</v>
      </c>
      <c r="J80" s="4">
        <v>57272.690712338997</v>
      </c>
      <c r="K80" s="1" t="b">
        <v>0</v>
      </c>
      <c r="L80" s="4">
        <v>2.2488307377846199</v>
      </c>
      <c r="M80" s="4">
        <v>2.2488307377846199</v>
      </c>
      <c r="N80" s="4"/>
      <c r="O80" s="4">
        <v>0.73018634391613502</v>
      </c>
      <c r="P80" s="1" t="b">
        <v>0</v>
      </c>
      <c r="Q80" s="4">
        <v>0.88781722312424705</v>
      </c>
      <c r="R80" s="1" t="b">
        <v>0</v>
      </c>
      <c r="T80" s="1" t="s">
        <v>332</v>
      </c>
      <c r="U80" s="4">
        <v>2.2488307377846199</v>
      </c>
    </row>
    <row r="81" spans="1:21" x14ac:dyDescent="0.2">
      <c r="A81" s="1"/>
      <c r="B81" s="1"/>
      <c r="C81" s="1" t="s">
        <v>230</v>
      </c>
      <c r="D81" s="1" t="s">
        <v>392</v>
      </c>
      <c r="E81" s="1" t="s">
        <v>89</v>
      </c>
      <c r="F81" s="1" t="s">
        <v>368</v>
      </c>
      <c r="G81" s="2">
        <v>45318.6147912616</v>
      </c>
      <c r="H81" s="4"/>
      <c r="I81" s="4">
        <v>5.6142000000000003</v>
      </c>
      <c r="J81" s="4">
        <v>62608.389303832002</v>
      </c>
      <c r="K81" s="1" t="b">
        <v>0</v>
      </c>
      <c r="L81" s="4">
        <v>2.4582322603914699</v>
      </c>
      <c r="M81" s="4">
        <v>2.4582322603914699</v>
      </c>
      <c r="N81" s="4"/>
      <c r="O81" s="4">
        <v>0.69060609707545495</v>
      </c>
      <c r="P81" s="1" t="b">
        <v>0</v>
      </c>
      <c r="Q81" s="4">
        <v>0.86984760841472797</v>
      </c>
      <c r="R81" s="1" t="b">
        <v>0</v>
      </c>
      <c r="T81" s="1" t="s">
        <v>230</v>
      </c>
      <c r="U81" s="4">
        <v>2.4582322603914699</v>
      </c>
    </row>
    <row r="82" spans="1:21" x14ac:dyDescent="0.2">
      <c r="A82" s="1"/>
      <c r="B82" s="1"/>
      <c r="C82" s="1" t="s">
        <v>391</v>
      </c>
      <c r="D82" s="1" t="s">
        <v>81</v>
      </c>
      <c r="E82" s="1" t="s">
        <v>89</v>
      </c>
      <c r="F82" s="1" t="s">
        <v>368</v>
      </c>
      <c r="G82" s="2">
        <v>45318.628327013903</v>
      </c>
      <c r="H82" s="4"/>
      <c r="I82" s="4">
        <v>5.6208833333333299</v>
      </c>
      <c r="J82" s="4">
        <v>67523.358117791402</v>
      </c>
      <c r="K82" s="1" t="b">
        <v>0</v>
      </c>
      <c r="L82" s="4">
        <v>2.6511220827006099</v>
      </c>
      <c r="M82" s="4">
        <v>2.6511220827006099</v>
      </c>
      <c r="N82" s="4"/>
      <c r="O82" s="4">
        <v>0.73322213850082596</v>
      </c>
      <c r="P82" s="1" t="b">
        <v>0</v>
      </c>
      <c r="Q82" s="4">
        <v>0.85261793537317898</v>
      </c>
      <c r="R82" s="1" t="b">
        <v>0</v>
      </c>
      <c r="T82" s="1" t="s">
        <v>391</v>
      </c>
      <c r="U82" s="4">
        <v>2.6511220827006099</v>
      </c>
    </row>
    <row r="83" spans="1:21" x14ac:dyDescent="0.2">
      <c r="A83" s="1"/>
      <c r="B83" s="1"/>
      <c r="C83" s="1" t="s">
        <v>59</v>
      </c>
      <c r="D83" s="1" t="s">
        <v>168</v>
      </c>
      <c r="E83" s="1" t="s">
        <v>89</v>
      </c>
      <c r="F83" s="1" t="s">
        <v>368</v>
      </c>
      <c r="G83" s="2">
        <v>45318.641864421297</v>
      </c>
      <c r="H83" s="4"/>
      <c r="I83" s="4">
        <v>5.6142000000000003</v>
      </c>
      <c r="J83" s="4">
        <v>59010.947583219902</v>
      </c>
      <c r="K83" s="1" t="b">
        <v>0</v>
      </c>
      <c r="L83" s="4">
        <v>2.31704929046386</v>
      </c>
      <c r="M83" s="4">
        <v>2.31704929046386</v>
      </c>
      <c r="N83" s="4"/>
      <c r="O83" s="4">
        <v>0.65243021274184498</v>
      </c>
      <c r="P83" s="1" t="b">
        <v>0</v>
      </c>
      <c r="Q83" s="4">
        <v>0.84115751920915804</v>
      </c>
      <c r="R83" s="1" t="b">
        <v>0</v>
      </c>
      <c r="T83" s="1" t="s">
        <v>59</v>
      </c>
      <c r="U83" s="4">
        <v>2.31704929046386</v>
      </c>
    </row>
    <row r="84" spans="1:21" x14ac:dyDescent="0.2">
      <c r="A84" s="1"/>
      <c r="B84" s="1"/>
      <c r="C84" s="1" t="s">
        <v>172</v>
      </c>
      <c r="D84" s="1" t="s">
        <v>345</v>
      </c>
      <c r="E84" s="1" t="s">
        <v>89</v>
      </c>
      <c r="F84" s="1" t="s">
        <v>368</v>
      </c>
      <c r="G84" s="2">
        <v>45318.655401354197</v>
      </c>
      <c r="H84" s="4"/>
      <c r="I84" s="4">
        <v>5.6208833333333299</v>
      </c>
      <c r="J84" s="4">
        <v>42427.062208926</v>
      </c>
      <c r="K84" s="1" t="b">
        <v>0</v>
      </c>
      <c r="L84" s="4">
        <v>1.6662083952058</v>
      </c>
      <c r="M84" s="4">
        <v>1.6662083952058</v>
      </c>
      <c r="N84" s="4"/>
      <c r="O84" s="4">
        <v>0.76946277270703001</v>
      </c>
      <c r="P84" s="1" t="b">
        <v>0</v>
      </c>
      <c r="Q84" s="4">
        <v>0.86594853289922902</v>
      </c>
      <c r="R84" s="1" t="b">
        <v>0</v>
      </c>
      <c r="T84" s="1" t="s">
        <v>172</v>
      </c>
      <c r="U84" s="4">
        <v>1.6662083952058</v>
      </c>
    </row>
    <row r="85" spans="1:21" x14ac:dyDescent="0.2">
      <c r="A85" s="1"/>
      <c r="B85" s="1"/>
      <c r="C85" s="1" t="s">
        <v>23</v>
      </c>
      <c r="D85" s="1" t="s">
        <v>242</v>
      </c>
      <c r="E85" s="1" t="s">
        <v>89</v>
      </c>
      <c r="F85" s="1" t="s">
        <v>368</v>
      </c>
      <c r="G85" s="2">
        <v>45318.668942071803</v>
      </c>
      <c r="H85" s="4"/>
      <c r="I85" s="4">
        <v>5.6204166666666699</v>
      </c>
      <c r="J85" s="4">
        <v>38496.000966605498</v>
      </c>
      <c r="K85" s="1" t="b">
        <v>0</v>
      </c>
      <c r="L85" s="4">
        <v>1.51193240013458</v>
      </c>
      <c r="M85" s="4">
        <v>1.51193240013458</v>
      </c>
      <c r="N85" s="4"/>
      <c r="O85" s="4">
        <v>0.73352537229294101</v>
      </c>
      <c r="P85" s="1" t="b">
        <v>0</v>
      </c>
      <c r="Q85" s="4">
        <v>0.78245249125174998</v>
      </c>
      <c r="R85" s="1" t="b">
        <v>0</v>
      </c>
      <c r="T85" s="1" t="s">
        <v>23</v>
      </c>
      <c r="U85" s="4">
        <v>1.51193240013458</v>
      </c>
    </row>
    <row r="86" spans="1:21" x14ac:dyDescent="0.2">
      <c r="A86" s="1"/>
      <c r="B86" s="1"/>
      <c r="C86" s="1" t="s">
        <v>321</v>
      </c>
      <c r="D86" s="1" t="s">
        <v>387</v>
      </c>
      <c r="E86" s="1" t="s">
        <v>89</v>
      </c>
      <c r="F86" s="1" t="s">
        <v>368</v>
      </c>
      <c r="G86" s="2">
        <v>45318.682491226798</v>
      </c>
      <c r="H86" s="4"/>
      <c r="I86" s="4">
        <v>5.6208833333333299</v>
      </c>
      <c r="J86" s="4">
        <v>39974.623714231697</v>
      </c>
      <c r="K86" s="1" t="b">
        <v>0</v>
      </c>
      <c r="L86" s="4">
        <v>1.56996151279992</v>
      </c>
      <c r="M86" s="4">
        <v>1.56996151279992</v>
      </c>
      <c r="N86" s="4"/>
      <c r="O86" s="4">
        <v>0.70795295174588901</v>
      </c>
      <c r="P86" s="1" t="b">
        <v>0</v>
      </c>
      <c r="Q86" s="4">
        <v>0.83180627988942302</v>
      </c>
      <c r="R86" s="1" t="b">
        <v>0</v>
      </c>
      <c r="T86" s="1" t="s">
        <v>321</v>
      </c>
      <c r="U86" s="4">
        <v>1.56996151279992</v>
      </c>
    </row>
    <row r="87" spans="1:21" x14ac:dyDescent="0.2">
      <c r="A87" s="1"/>
      <c r="B87" s="1"/>
      <c r="C87" s="1" t="s">
        <v>156</v>
      </c>
      <c r="D87" s="1" t="s">
        <v>418</v>
      </c>
      <c r="E87" s="1" t="s">
        <v>44</v>
      </c>
      <c r="F87" s="1" t="s">
        <v>368</v>
      </c>
      <c r="G87" s="2">
        <v>45318.696023530101</v>
      </c>
      <c r="H87" s="4"/>
      <c r="I87" s="4">
        <v>5.6142000000000003</v>
      </c>
      <c r="J87" s="4">
        <v>1708.1502571154399</v>
      </c>
      <c r="K87" s="1" t="b">
        <v>0</v>
      </c>
      <c r="L87" s="4">
        <v>6.8179193331934299E-2</v>
      </c>
      <c r="M87" s="4">
        <v>6.8179193331934299E-2</v>
      </c>
      <c r="N87" s="4"/>
      <c r="O87" s="4">
        <v>57.511660309952397</v>
      </c>
      <c r="P87" s="1" t="b">
        <v>0</v>
      </c>
      <c r="Q87" s="4" t="s">
        <v>368</v>
      </c>
      <c r="R87" s="1" t="b">
        <v>0</v>
      </c>
      <c r="T87" s="1"/>
      <c r="U87" s="4"/>
    </row>
    <row r="88" spans="1:21" x14ac:dyDescent="0.2">
      <c r="A88" s="1"/>
      <c r="B88" s="1"/>
      <c r="C88" s="1" t="s">
        <v>184</v>
      </c>
      <c r="D88" s="1" t="s">
        <v>97</v>
      </c>
      <c r="E88" s="1" t="s">
        <v>89</v>
      </c>
      <c r="F88" s="1" t="s">
        <v>368</v>
      </c>
      <c r="G88" s="2">
        <v>45318.709574178203</v>
      </c>
      <c r="H88" s="4"/>
      <c r="I88" s="4">
        <v>5.61466666666667</v>
      </c>
      <c r="J88" s="4">
        <v>26952.251750905602</v>
      </c>
      <c r="K88" s="1" t="b">
        <v>0</v>
      </c>
      <c r="L88" s="4">
        <v>1.0588935672790101</v>
      </c>
      <c r="M88" s="4">
        <v>1.0588935672790101</v>
      </c>
      <c r="N88" s="4"/>
      <c r="O88" s="4">
        <v>0.77311330789539401</v>
      </c>
      <c r="P88" s="1" t="b">
        <v>0</v>
      </c>
      <c r="Q88" s="4">
        <v>0.85341598882429903</v>
      </c>
      <c r="R88" s="1" t="b">
        <v>0</v>
      </c>
      <c r="T88" s="1" t="s">
        <v>184</v>
      </c>
      <c r="U88" s="4">
        <v>1.0588935672790101</v>
      </c>
    </row>
    <row r="89" spans="1:21" x14ac:dyDescent="0.2">
      <c r="A89" s="1"/>
      <c r="B89" s="1"/>
      <c r="C89" s="1" t="s">
        <v>434</v>
      </c>
      <c r="D89" s="1" t="s">
        <v>218</v>
      </c>
      <c r="E89" s="1" t="s">
        <v>89</v>
      </c>
      <c r="F89" s="1" t="s">
        <v>368</v>
      </c>
      <c r="G89" s="2">
        <v>45318.723130937498</v>
      </c>
      <c r="H89" s="4"/>
      <c r="I89" s="4">
        <v>5.6142000000000003</v>
      </c>
      <c r="J89" s="4">
        <v>28375.928397714801</v>
      </c>
      <c r="K89" s="1" t="b">
        <v>0</v>
      </c>
      <c r="L89" s="4">
        <v>1.11476629929895</v>
      </c>
      <c r="M89" s="4">
        <v>1.11476629929895</v>
      </c>
      <c r="N89" s="4"/>
      <c r="O89" s="4">
        <v>0.75781076483416798</v>
      </c>
      <c r="P89" s="1" t="b">
        <v>0</v>
      </c>
      <c r="Q89" s="4">
        <v>0.73976684714219298</v>
      </c>
      <c r="R89" s="1" t="b">
        <v>0</v>
      </c>
      <c r="T89" s="1" t="s">
        <v>434</v>
      </c>
      <c r="U89" s="4">
        <v>1.11476629929895</v>
      </c>
    </row>
    <row r="90" spans="1:21" x14ac:dyDescent="0.2">
      <c r="A90" s="1"/>
      <c r="B90" s="1"/>
      <c r="C90" s="1" t="s">
        <v>431</v>
      </c>
      <c r="D90" s="1" t="s">
        <v>426</v>
      </c>
      <c r="E90" s="1" t="s">
        <v>89</v>
      </c>
      <c r="F90" s="1" t="s">
        <v>368</v>
      </c>
      <c r="G90" s="2">
        <v>45318.7366819444</v>
      </c>
      <c r="H90" s="4"/>
      <c r="I90" s="4">
        <v>5.61466666666667</v>
      </c>
      <c r="J90" s="4">
        <v>29356.293101445899</v>
      </c>
      <c r="K90" s="1" t="b">
        <v>0</v>
      </c>
      <c r="L90" s="4">
        <v>1.1532410853370201</v>
      </c>
      <c r="M90" s="4">
        <v>1.1532410853370201</v>
      </c>
      <c r="N90" s="4"/>
      <c r="O90" s="4">
        <v>0.61219330714683096</v>
      </c>
      <c r="P90" s="1" t="b">
        <v>0</v>
      </c>
      <c r="Q90" s="4">
        <v>0.92029198998526696</v>
      </c>
      <c r="R90" s="1" t="b">
        <v>0</v>
      </c>
      <c r="T90" s="1" t="s">
        <v>431</v>
      </c>
      <c r="U90" s="4">
        <v>1.1532410853370201</v>
      </c>
    </row>
    <row r="91" spans="1:21" x14ac:dyDescent="0.2">
      <c r="A91" s="1"/>
      <c r="B91" s="1"/>
      <c r="C91" s="1" t="s">
        <v>39</v>
      </c>
      <c r="D91" s="1" t="s">
        <v>28</v>
      </c>
      <c r="E91" s="1" t="s">
        <v>89</v>
      </c>
      <c r="F91" s="1" t="s">
        <v>368</v>
      </c>
      <c r="G91" s="2">
        <v>45318.750222419003</v>
      </c>
      <c r="H91" s="4"/>
      <c r="I91" s="4">
        <v>5.6079833333333298</v>
      </c>
      <c r="J91" s="4">
        <v>24032.0600007703</v>
      </c>
      <c r="K91" s="1" t="b">
        <v>0</v>
      </c>
      <c r="L91" s="4">
        <v>0.94428953028239504</v>
      </c>
      <c r="M91" s="4">
        <v>0.94428953028239504</v>
      </c>
      <c r="N91" s="4"/>
      <c r="O91" s="4">
        <v>0.75760709363202805</v>
      </c>
      <c r="P91" s="1" t="b">
        <v>0</v>
      </c>
      <c r="Q91" s="4">
        <v>0.66722825466748703</v>
      </c>
      <c r="R91" s="1" t="b">
        <v>0</v>
      </c>
      <c r="T91" s="1" t="s">
        <v>39</v>
      </c>
      <c r="U91" s="4">
        <v>0.94428953028239504</v>
      </c>
    </row>
    <row r="92" spans="1:21" x14ac:dyDescent="0.2">
      <c r="A92" s="1"/>
      <c r="B92" s="1"/>
      <c r="C92" s="1" t="s">
        <v>197</v>
      </c>
      <c r="D92" s="1" t="s">
        <v>128</v>
      </c>
      <c r="E92" s="1" t="s">
        <v>89</v>
      </c>
      <c r="F92" s="1" t="s">
        <v>368</v>
      </c>
      <c r="G92" s="2">
        <v>45318.763379525502</v>
      </c>
      <c r="H92" s="4"/>
      <c r="I92" s="4">
        <v>5.61466666666667</v>
      </c>
      <c r="J92" s="4">
        <v>26485.373497459001</v>
      </c>
      <c r="K92" s="1" t="b">
        <v>0</v>
      </c>
      <c r="L92" s="4">
        <v>1.0405707524746699</v>
      </c>
      <c r="M92" s="4">
        <v>1.0405707524746699</v>
      </c>
      <c r="N92" s="4"/>
      <c r="O92" s="4">
        <v>0.77147286630344702</v>
      </c>
      <c r="P92" s="1" t="b">
        <v>0</v>
      </c>
      <c r="Q92" s="4">
        <v>0.90594960249115497</v>
      </c>
      <c r="R92" s="1" t="b">
        <v>0</v>
      </c>
      <c r="T92" s="1" t="s">
        <v>197</v>
      </c>
      <c r="U92" s="4">
        <v>1.0405707524746699</v>
      </c>
    </row>
    <row r="93" spans="1:21" x14ac:dyDescent="0.2">
      <c r="A93" s="1"/>
      <c r="B93" s="1"/>
      <c r="C93" s="1" t="s">
        <v>424</v>
      </c>
      <c r="D93" s="1" t="s">
        <v>378</v>
      </c>
      <c r="E93" s="1" t="s">
        <v>89</v>
      </c>
      <c r="F93" s="1" t="s">
        <v>368</v>
      </c>
      <c r="G93" s="2">
        <v>45318.777279456001</v>
      </c>
      <c r="H93" s="4"/>
      <c r="I93" s="4">
        <v>5.6204166666666699</v>
      </c>
      <c r="J93" s="4">
        <v>30841.889020966399</v>
      </c>
      <c r="K93" s="1" t="b">
        <v>0</v>
      </c>
      <c r="L93" s="4">
        <v>1.2115438627881401</v>
      </c>
      <c r="M93" s="4">
        <v>1.2115438627881401</v>
      </c>
      <c r="N93" s="4"/>
      <c r="O93" s="4">
        <v>0.61208447147093403</v>
      </c>
      <c r="P93" s="1" t="b">
        <v>0</v>
      </c>
      <c r="Q93" s="4">
        <v>0.746873477356226</v>
      </c>
      <c r="R93" s="1" t="b">
        <v>0</v>
      </c>
      <c r="T93" s="1" t="s">
        <v>424</v>
      </c>
      <c r="U93" s="4">
        <v>1.2115438627881401</v>
      </c>
    </row>
    <row r="94" spans="1:21" x14ac:dyDescent="0.2">
      <c r="A94" s="1"/>
      <c r="B94" s="1"/>
      <c r="C94" s="1" t="s">
        <v>156</v>
      </c>
      <c r="D94" s="1" t="s">
        <v>300</v>
      </c>
      <c r="E94" s="1" t="s">
        <v>44</v>
      </c>
      <c r="F94" s="1" t="s">
        <v>368</v>
      </c>
      <c r="G94" s="2">
        <v>45318.791184062502</v>
      </c>
      <c r="H94" s="4"/>
      <c r="I94" s="4">
        <v>5.6271000000000004</v>
      </c>
      <c r="J94" s="4">
        <v>2938.2025837886099</v>
      </c>
      <c r="K94" s="1" t="b">
        <v>0</v>
      </c>
      <c r="L94" s="4">
        <v>0.116453065192334</v>
      </c>
      <c r="M94" s="4">
        <v>0.116453065192334</v>
      </c>
      <c r="N94" s="4"/>
      <c r="O94" s="4" t="s">
        <v>368</v>
      </c>
      <c r="P94" s="1" t="b">
        <v>0</v>
      </c>
      <c r="Q94" s="4">
        <v>0.51978773747776696</v>
      </c>
      <c r="R94" s="1" t="b">
        <v>0</v>
      </c>
      <c r="T94" s="1"/>
      <c r="U94" s="4"/>
    </row>
    <row r="95" spans="1:21" x14ac:dyDescent="0.2">
      <c r="A95" s="1"/>
      <c r="B95" s="1"/>
      <c r="C95" s="1" t="s">
        <v>259</v>
      </c>
      <c r="D95" s="1" t="s">
        <v>125</v>
      </c>
      <c r="E95" s="1" t="s">
        <v>89</v>
      </c>
      <c r="F95" s="1" t="s">
        <v>368</v>
      </c>
      <c r="G95" s="2">
        <v>45318.805089664398</v>
      </c>
      <c r="H95" s="4"/>
      <c r="I95" s="4">
        <v>5.6204166666666699</v>
      </c>
      <c r="J95" s="4">
        <v>50776.793985972799</v>
      </c>
      <c r="K95" s="1" t="b">
        <v>0</v>
      </c>
      <c r="L95" s="4">
        <v>1.99389679766915</v>
      </c>
      <c r="M95" s="4">
        <v>1.99389679766915</v>
      </c>
      <c r="N95" s="4"/>
      <c r="O95" s="4">
        <v>0.73786598082449895</v>
      </c>
      <c r="P95" s="1" t="b">
        <v>0</v>
      </c>
      <c r="Q95" s="4">
        <v>0.82026083526844096</v>
      </c>
      <c r="R95" s="1" t="b">
        <v>0</v>
      </c>
      <c r="T95" s="1" t="s">
        <v>259</v>
      </c>
      <c r="U95" s="4">
        <v>1.99389679766915</v>
      </c>
    </row>
    <row r="96" spans="1:21" x14ac:dyDescent="0.2">
      <c r="A96" s="1"/>
      <c r="B96" s="1"/>
      <c r="C96" s="1" t="s">
        <v>371</v>
      </c>
      <c r="D96" s="1" t="s">
        <v>290</v>
      </c>
      <c r="E96" s="1" t="s">
        <v>89</v>
      </c>
      <c r="F96" s="1" t="s">
        <v>368</v>
      </c>
      <c r="G96" s="2">
        <v>45318.818998090297</v>
      </c>
      <c r="H96" s="4"/>
      <c r="I96" s="4">
        <v>5.6271000000000004</v>
      </c>
      <c r="J96" s="4">
        <v>76256.778559010694</v>
      </c>
      <c r="K96" s="1" t="b">
        <v>0</v>
      </c>
      <c r="L96" s="4">
        <v>2.9938684928656798</v>
      </c>
      <c r="M96" s="4">
        <v>2.9938684928656798</v>
      </c>
      <c r="N96" s="4"/>
      <c r="O96" s="4">
        <v>0.70277174194078995</v>
      </c>
      <c r="P96" s="1" t="b">
        <v>0</v>
      </c>
      <c r="Q96" s="4">
        <v>0.882861157051541</v>
      </c>
      <c r="R96" s="1" t="b">
        <v>0</v>
      </c>
      <c r="T96" s="1" t="s">
        <v>371</v>
      </c>
      <c r="U96" s="4">
        <v>2.9938684928656798</v>
      </c>
    </row>
    <row r="97" spans="1:21" x14ac:dyDescent="0.2">
      <c r="A97" s="1"/>
      <c r="B97" s="1"/>
      <c r="C97" s="1" t="s">
        <v>258</v>
      </c>
      <c r="D97" s="1" t="s">
        <v>234</v>
      </c>
      <c r="E97" s="1" t="s">
        <v>89</v>
      </c>
      <c r="F97" s="1" t="s">
        <v>368</v>
      </c>
      <c r="G97" s="2">
        <v>45318.832892731501</v>
      </c>
      <c r="H97" s="4"/>
      <c r="I97" s="4">
        <v>5.6079833333333298</v>
      </c>
      <c r="J97" s="4">
        <v>45080.4818811078</v>
      </c>
      <c r="K97" s="1" t="b">
        <v>0</v>
      </c>
      <c r="L97" s="4">
        <v>1.77034286043883</v>
      </c>
      <c r="M97" s="4">
        <v>1.77034286043883</v>
      </c>
      <c r="N97" s="4"/>
      <c r="O97" s="4">
        <v>0.66735071159148696</v>
      </c>
      <c r="P97" s="1" t="b">
        <v>0</v>
      </c>
      <c r="Q97" s="4">
        <v>0.81450254380543297</v>
      </c>
      <c r="R97" s="1" t="b">
        <v>0</v>
      </c>
      <c r="T97" s="1" t="s">
        <v>258</v>
      </c>
      <c r="U97" s="4">
        <v>1.77034286043883</v>
      </c>
    </row>
    <row r="98" spans="1:21" x14ac:dyDescent="0.2">
      <c r="A98" s="1"/>
      <c r="B98" s="1"/>
      <c r="C98" s="1" t="s">
        <v>373</v>
      </c>
      <c r="D98" s="1" t="s">
        <v>170</v>
      </c>
      <c r="E98" s="1" t="s">
        <v>89</v>
      </c>
      <c r="F98" s="1" t="s">
        <v>368</v>
      </c>
      <c r="G98" s="2">
        <v>45318.846798611099</v>
      </c>
      <c r="H98" s="4"/>
      <c r="I98" s="4">
        <v>5.61466666666667</v>
      </c>
      <c r="J98" s="4">
        <v>56693.387058982204</v>
      </c>
      <c r="K98" s="1" t="b">
        <v>0</v>
      </c>
      <c r="L98" s="4">
        <v>2.2260957453587</v>
      </c>
      <c r="M98" s="4">
        <v>2.2260957453587</v>
      </c>
      <c r="N98" s="4"/>
      <c r="O98" s="4">
        <v>0.75083757711420496</v>
      </c>
      <c r="P98" s="1" t="b">
        <v>0</v>
      </c>
      <c r="Q98" s="4">
        <v>0.90599232247402095</v>
      </c>
      <c r="R98" s="1" t="b">
        <v>0</v>
      </c>
      <c r="T98" s="1" t="s">
        <v>373</v>
      </c>
      <c r="U98" s="4">
        <v>2.2260957453587</v>
      </c>
    </row>
    <row r="99" spans="1:21" x14ac:dyDescent="0.2">
      <c r="A99" s="1"/>
      <c r="B99" s="1"/>
      <c r="C99" s="1" t="s">
        <v>312</v>
      </c>
      <c r="D99" s="1" t="s">
        <v>264</v>
      </c>
      <c r="E99" s="1" t="s">
        <v>89</v>
      </c>
      <c r="F99" s="1" t="s">
        <v>368</v>
      </c>
      <c r="G99" s="2">
        <v>45318.860711412002</v>
      </c>
      <c r="H99" s="4"/>
      <c r="I99" s="4">
        <v>5.6204166666666699</v>
      </c>
      <c r="J99" s="4">
        <v>38202.870070855097</v>
      </c>
      <c r="K99" s="1" t="b">
        <v>0</v>
      </c>
      <c r="L99" s="4">
        <v>1.50042836653135</v>
      </c>
      <c r="M99" s="4">
        <v>1.50042836653135</v>
      </c>
      <c r="N99" s="4"/>
      <c r="O99" s="4">
        <v>0.68338299559042703</v>
      </c>
      <c r="P99" s="1" t="b">
        <v>0</v>
      </c>
      <c r="Q99" s="4">
        <v>0.76966289934135301</v>
      </c>
      <c r="R99" s="1" t="b">
        <v>0</v>
      </c>
      <c r="T99" s="1" t="s">
        <v>312</v>
      </c>
      <c r="U99" s="4">
        <v>1.50042836653135</v>
      </c>
    </row>
    <row r="100" spans="1:21" x14ac:dyDescent="0.2">
      <c r="A100" s="1"/>
      <c r="B100" s="1"/>
      <c r="C100" s="1" t="s">
        <v>129</v>
      </c>
      <c r="D100" s="1" t="s">
        <v>63</v>
      </c>
      <c r="E100" s="1" t="s">
        <v>89</v>
      </c>
      <c r="F100" s="1" t="s">
        <v>368</v>
      </c>
      <c r="G100" s="2">
        <v>45318.874618391201</v>
      </c>
      <c r="H100" s="4"/>
      <c r="I100" s="4">
        <v>5.61466666666667</v>
      </c>
      <c r="J100" s="4">
        <v>31455.138598679801</v>
      </c>
      <c r="K100" s="1" t="b">
        <v>0</v>
      </c>
      <c r="L100" s="4">
        <v>1.2356110759391801</v>
      </c>
      <c r="M100" s="4">
        <v>1.2356110759391801</v>
      </c>
      <c r="N100" s="4"/>
      <c r="O100" s="4">
        <v>0.66054087769658898</v>
      </c>
      <c r="P100" s="1" t="b">
        <v>0</v>
      </c>
      <c r="Q100" s="4">
        <v>0.76649640863721202</v>
      </c>
      <c r="R100" s="1" t="b">
        <v>0</v>
      </c>
      <c r="T100" s="1" t="s">
        <v>129</v>
      </c>
      <c r="U100" s="4">
        <v>1.2356110759391801</v>
      </c>
    </row>
    <row r="101" spans="1:21" x14ac:dyDescent="0.2">
      <c r="A101" s="1"/>
      <c r="B101" s="1"/>
      <c r="C101" s="1" t="s">
        <v>414</v>
      </c>
      <c r="D101" s="1" t="s">
        <v>136</v>
      </c>
      <c r="E101" s="1" t="s">
        <v>89</v>
      </c>
      <c r="F101" s="1" t="s">
        <v>368</v>
      </c>
      <c r="G101" s="2">
        <v>45318.888513715297</v>
      </c>
      <c r="H101" s="4"/>
      <c r="I101" s="4">
        <v>5.6142000000000003</v>
      </c>
      <c r="J101" s="4">
        <v>30966.017857881499</v>
      </c>
      <c r="K101" s="1" t="b">
        <v>0</v>
      </c>
      <c r="L101" s="4">
        <v>1.2164153462506599</v>
      </c>
      <c r="M101" s="4">
        <v>1.2164153462506599</v>
      </c>
      <c r="N101" s="4"/>
      <c r="O101" s="4">
        <v>0.83747507825075196</v>
      </c>
      <c r="P101" s="1" t="b">
        <v>0</v>
      </c>
      <c r="Q101" s="4">
        <v>0.94465668527701696</v>
      </c>
      <c r="R101" s="1" t="b">
        <v>0</v>
      </c>
      <c r="T101" s="1" t="s">
        <v>414</v>
      </c>
      <c r="U101" s="4">
        <v>1.2164153462506599</v>
      </c>
    </row>
    <row r="102" spans="1:21" x14ac:dyDescent="0.2">
      <c r="A102" s="1"/>
      <c r="B102" s="1"/>
      <c r="C102" s="1" t="s">
        <v>156</v>
      </c>
      <c r="D102" s="1" t="s">
        <v>432</v>
      </c>
      <c r="E102" s="1" t="s">
        <v>44</v>
      </c>
      <c r="F102" s="1" t="s">
        <v>368</v>
      </c>
      <c r="G102" s="2">
        <v>45318.902433344898</v>
      </c>
      <c r="H102" s="4"/>
      <c r="I102" s="4">
        <v>5.6208833333333299</v>
      </c>
      <c r="J102" s="4">
        <v>2984.4604552318301</v>
      </c>
      <c r="K102" s="1" t="b">
        <v>0</v>
      </c>
      <c r="L102" s="4">
        <v>0.11826847296821701</v>
      </c>
      <c r="M102" s="4">
        <v>0.11826847296821701</v>
      </c>
      <c r="N102" s="4"/>
      <c r="O102" s="4">
        <v>12.882259686153301</v>
      </c>
      <c r="P102" s="1" t="b">
        <v>0</v>
      </c>
      <c r="Q102" s="4">
        <v>0.35675366392962998</v>
      </c>
      <c r="R102" s="1" t="b">
        <v>0</v>
      </c>
      <c r="T102" s="1"/>
      <c r="U102" s="4"/>
    </row>
    <row r="103" spans="1:21" x14ac:dyDescent="0.2">
      <c r="A103" s="1"/>
      <c r="B103" s="1"/>
      <c r="C103" s="1" t="s">
        <v>203</v>
      </c>
      <c r="D103" s="1" t="s">
        <v>84</v>
      </c>
      <c r="E103" s="1" t="s">
        <v>89</v>
      </c>
      <c r="F103" s="1" t="s">
        <v>368</v>
      </c>
      <c r="G103" s="2">
        <v>45318.916337106501</v>
      </c>
      <c r="H103" s="4"/>
      <c r="I103" s="4">
        <v>5.6328500000000004</v>
      </c>
      <c r="J103" s="4">
        <v>36922.211409452</v>
      </c>
      <c r="K103" s="1" t="b">
        <v>0</v>
      </c>
      <c r="L103" s="4">
        <v>1.4501684297978501</v>
      </c>
      <c r="M103" s="4">
        <v>1.4501684297978501</v>
      </c>
      <c r="N103" s="4"/>
      <c r="O103" s="4">
        <v>0.65473029653604697</v>
      </c>
      <c r="P103" s="1" t="b">
        <v>0</v>
      </c>
      <c r="Q103" s="4">
        <v>0.88583104793403999</v>
      </c>
      <c r="R103" s="1" t="b">
        <v>0</v>
      </c>
      <c r="T103" s="1" t="s">
        <v>203</v>
      </c>
      <c r="U103" s="4">
        <v>1.4501684297978501</v>
      </c>
    </row>
    <row r="104" spans="1:21" x14ac:dyDescent="0.2">
      <c r="A104" s="1"/>
      <c r="B104" s="1"/>
      <c r="C104" s="1" t="s">
        <v>279</v>
      </c>
      <c r="D104" s="1" t="s">
        <v>29</v>
      </c>
      <c r="E104" s="1" t="s">
        <v>89</v>
      </c>
      <c r="F104" s="1" t="s">
        <v>368</v>
      </c>
      <c r="G104" s="2">
        <v>45318.930243564799</v>
      </c>
      <c r="H104" s="4"/>
      <c r="I104" s="4">
        <v>5.6208833333333299</v>
      </c>
      <c r="J104" s="4">
        <v>32276.7186147342</v>
      </c>
      <c r="K104" s="1" t="b">
        <v>0</v>
      </c>
      <c r="L104" s="4">
        <v>1.2678542964575701</v>
      </c>
      <c r="M104" s="4">
        <v>1.2678542964575701</v>
      </c>
      <c r="N104" s="4"/>
      <c r="O104" s="4">
        <v>0.74954717962039596</v>
      </c>
      <c r="P104" s="1" t="b">
        <v>0</v>
      </c>
      <c r="Q104" s="4">
        <v>0.94346470342507405</v>
      </c>
      <c r="R104" s="1" t="b">
        <v>0</v>
      </c>
      <c r="T104" s="1" t="s">
        <v>279</v>
      </c>
      <c r="U104" s="4">
        <v>1.2678542964575701</v>
      </c>
    </row>
    <row r="105" spans="1:21" x14ac:dyDescent="0.2">
      <c r="A105" s="1"/>
      <c r="B105" s="1"/>
      <c r="C105" s="1" t="s">
        <v>245</v>
      </c>
      <c r="D105" s="1" t="s">
        <v>313</v>
      </c>
      <c r="E105" s="1" t="s">
        <v>89</v>
      </c>
      <c r="F105" s="1" t="s">
        <v>368</v>
      </c>
      <c r="G105" s="2">
        <v>45318.944142499997</v>
      </c>
      <c r="H105" s="4"/>
      <c r="I105" s="4">
        <v>5.6204166666666699</v>
      </c>
      <c r="J105" s="4">
        <v>31801.216553326001</v>
      </c>
      <c r="K105" s="1" t="b">
        <v>0</v>
      </c>
      <c r="L105" s="4">
        <v>1.24919303702655</v>
      </c>
      <c r="M105" s="4">
        <v>1.24919303702655</v>
      </c>
      <c r="N105" s="4"/>
      <c r="O105" s="4">
        <v>0.68412955908240602</v>
      </c>
      <c r="P105" s="1" t="b">
        <v>0</v>
      </c>
      <c r="Q105" s="4">
        <v>0.85832186365966001</v>
      </c>
      <c r="R105" s="1" t="b">
        <v>0</v>
      </c>
      <c r="T105" s="1" t="s">
        <v>245</v>
      </c>
      <c r="U105" s="4">
        <v>1.24919303702655</v>
      </c>
    </row>
    <row r="106" spans="1:21" x14ac:dyDescent="0.2">
      <c r="A106" s="1"/>
      <c r="B106" s="1"/>
      <c r="C106" s="1" t="s">
        <v>336</v>
      </c>
      <c r="D106" s="1" t="s">
        <v>96</v>
      </c>
      <c r="E106" s="1" t="s">
        <v>89</v>
      </c>
      <c r="F106" s="1" t="s">
        <v>368</v>
      </c>
      <c r="G106" s="2">
        <v>45318.958040960599</v>
      </c>
      <c r="H106" s="4"/>
      <c r="I106" s="4">
        <v>5.61466666666667</v>
      </c>
      <c r="J106" s="4">
        <v>22766.597541717201</v>
      </c>
      <c r="K106" s="1" t="b">
        <v>0</v>
      </c>
      <c r="L106" s="4">
        <v>0.89462597429555402</v>
      </c>
      <c r="M106" s="4">
        <v>0.89462597429555402</v>
      </c>
      <c r="N106" s="4"/>
      <c r="O106" s="4">
        <v>0.76486328098936296</v>
      </c>
      <c r="P106" s="1" t="b">
        <v>0</v>
      </c>
      <c r="Q106" s="4">
        <v>0.71909720461738602</v>
      </c>
      <c r="R106" s="1" t="b">
        <v>0</v>
      </c>
      <c r="T106" s="1" t="s">
        <v>336</v>
      </c>
      <c r="U106" s="4">
        <v>0.89462597429555402</v>
      </c>
    </row>
    <row r="107" spans="1:21" x14ac:dyDescent="0.2">
      <c r="A107" s="1"/>
      <c r="B107" s="1"/>
      <c r="C107" s="1" t="s">
        <v>104</v>
      </c>
      <c r="D107" s="1" t="s">
        <v>244</v>
      </c>
      <c r="E107" s="1" t="s">
        <v>89</v>
      </c>
      <c r="F107" s="1" t="s">
        <v>368</v>
      </c>
      <c r="G107" s="2">
        <v>45318.971942395801</v>
      </c>
      <c r="H107" s="4"/>
      <c r="I107" s="4">
        <v>5.6142000000000003</v>
      </c>
      <c r="J107" s="4">
        <v>27560.6706980116</v>
      </c>
      <c r="K107" s="1" t="b">
        <v>0</v>
      </c>
      <c r="L107" s="4">
        <v>1.0827712004927701</v>
      </c>
      <c r="M107" s="4">
        <v>1.0827712004927701</v>
      </c>
      <c r="N107" s="4"/>
      <c r="O107" s="4">
        <v>0.81221650242189802</v>
      </c>
      <c r="P107" s="1" t="b">
        <v>0</v>
      </c>
      <c r="Q107" s="4">
        <v>0.81858217486239204</v>
      </c>
      <c r="R107" s="1" t="b">
        <v>0</v>
      </c>
      <c r="T107" s="1" t="s">
        <v>104</v>
      </c>
      <c r="U107" s="4">
        <v>1.0827712004927701</v>
      </c>
    </row>
    <row r="108" spans="1:21" x14ac:dyDescent="0.2">
      <c r="A108" s="1"/>
      <c r="B108" s="1"/>
      <c r="C108" s="1" t="s">
        <v>423</v>
      </c>
      <c r="D108" s="1" t="s">
        <v>326</v>
      </c>
      <c r="E108" s="1" t="s">
        <v>89</v>
      </c>
      <c r="F108" s="1" t="s">
        <v>368</v>
      </c>
      <c r="G108" s="2">
        <v>45318.985862349502</v>
      </c>
      <c r="H108" s="4"/>
      <c r="I108" s="4">
        <v>5.61466666666667</v>
      </c>
      <c r="J108" s="4">
        <v>26122.1644003277</v>
      </c>
      <c r="K108" s="1" t="b">
        <v>0</v>
      </c>
      <c r="L108" s="4">
        <v>1.02631647317838</v>
      </c>
      <c r="M108" s="4">
        <v>1.02631647317838</v>
      </c>
      <c r="N108" s="4"/>
      <c r="O108" s="4">
        <v>0.89966758247450196</v>
      </c>
      <c r="P108" s="1" t="b">
        <v>0</v>
      </c>
      <c r="Q108" s="4">
        <v>0.72428171423194598</v>
      </c>
      <c r="R108" s="1" t="b">
        <v>0</v>
      </c>
      <c r="T108" s="1" t="s">
        <v>423</v>
      </c>
      <c r="U108" s="4">
        <v>1.02631647317838</v>
      </c>
    </row>
    <row r="109" spans="1:21" x14ac:dyDescent="0.2">
      <c r="A109" s="1"/>
      <c r="B109" s="1"/>
      <c r="C109" s="1" t="s">
        <v>156</v>
      </c>
      <c r="D109" s="1" t="s">
        <v>276</v>
      </c>
      <c r="E109" s="1" t="s">
        <v>44</v>
      </c>
      <c r="F109" s="1" t="s">
        <v>368</v>
      </c>
      <c r="G109" s="2">
        <v>45318.999748935203</v>
      </c>
      <c r="H109" s="4"/>
      <c r="I109" s="4">
        <v>5.6204166666666699</v>
      </c>
      <c r="J109" s="4">
        <v>2417.30322594677</v>
      </c>
      <c r="K109" s="1" t="b">
        <v>0</v>
      </c>
      <c r="L109" s="4">
        <v>9.6010171579318904E-2</v>
      </c>
      <c r="M109" s="4">
        <v>9.6010171579318904E-2</v>
      </c>
      <c r="N109" s="4"/>
      <c r="O109" s="4" t="s">
        <v>368</v>
      </c>
      <c r="P109" s="1" t="b">
        <v>0</v>
      </c>
      <c r="Q109" s="4">
        <v>0.57410106214016599</v>
      </c>
      <c r="R109" s="1" t="b">
        <v>0</v>
      </c>
      <c r="T109" s="1"/>
      <c r="U109" s="4"/>
    </row>
    <row r="110" spans="1:21" x14ac:dyDescent="0.2">
      <c r="A110" s="1"/>
      <c r="B110" s="1"/>
      <c r="C110" s="1" t="s">
        <v>169</v>
      </c>
      <c r="D110" s="1" t="s">
        <v>118</v>
      </c>
      <c r="E110" s="1" t="s">
        <v>89</v>
      </c>
      <c r="F110" s="1" t="s">
        <v>368</v>
      </c>
      <c r="G110" s="2">
        <v>45319.013671817098</v>
      </c>
      <c r="H110" s="4"/>
      <c r="I110" s="4">
        <v>5.6208833333333299</v>
      </c>
      <c r="J110" s="4">
        <v>47365.954119944101</v>
      </c>
      <c r="K110" s="1" t="b">
        <v>0</v>
      </c>
      <c r="L110" s="4">
        <v>1.8600370885669</v>
      </c>
      <c r="M110" s="4">
        <v>1.8600370885669</v>
      </c>
      <c r="N110" s="4"/>
      <c r="O110" s="4">
        <v>0.74945170365372005</v>
      </c>
      <c r="P110" s="1" t="b">
        <v>0</v>
      </c>
      <c r="Q110" s="4">
        <v>1.0081331491655701</v>
      </c>
      <c r="R110" s="1" t="b">
        <v>0</v>
      </c>
      <c r="T110" s="1" t="s">
        <v>169</v>
      </c>
      <c r="U110" s="4">
        <v>1.8600370885669</v>
      </c>
    </row>
    <row r="111" spans="1:21" x14ac:dyDescent="0.2">
      <c r="A111" s="1"/>
      <c r="B111" s="1"/>
      <c r="C111" s="1" t="s">
        <v>433</v>
      </c>
      <c r="D111" s="1" t="s">
        <v>2</v>
      </c>
      <c r="E111" s="1" t="s">
        <v>89</v>
      </c>
      <c r="F111" s="1" t="s">
        <v>368</v>
      </c>
      <c r="G111" s="2">
        <v>45319.027589525504</v>
      </c>
      <c r="H111" s="4"/>
      <c r="I111" s="4">
        <v>5.6142000000000003</v>
      </c>
      <c r="J111" s="4">
        <v>45501.929840043304</v>
      </c>
      <c r="K111" s="1" t="b">
        <v>0</v>
      </c>
      <c r="L111" s="4">
        <v>1.7868827460390699</v>
      </c>
      <c r="M111" s="4">
        <v>1.7868827460390699</v>
      </c>
      <c r="N111" s="4"/>
      <c r="O111" s="4">
        <v>0.74082083320232495</v>
      </c>
      <c r="P111" s="1" t="b">
        <v>0</v>
      </c>
      <c r="Q111" s="4">
        <v>0.82173234833553899</v>
      </c>
      <c r="R111" s="1" t="b">
        <v>0</v>
      </c>
      <c r="T111" s="1" t="s">
        <v>433</v>
      </c>
      <c r="U111" s="4">
        <v>1.7868827460390699</v>
      </c>
    </row>
    <row r="112" spans="1:21" x14ac:dyDescent="0.2">
      <c r="A112" s="1"/>
      <c r="B112" s="1"/>
      <c r="C112" s="1" t="s">
        <v>42</v>
      </c>
      <c r="D112" s="1" t="s">
        <v>191</v>
      </c>
      <c r="E112" s="1" t="s">
        <v>89</v>
      </c>
      <c r="F112" s="1" t="s">
        <v>368</v>
      </c>
      <c r="G112" s="2">
        <v>45319.0414798727</v>
      </c>
      <c r="H112" s="4"/>
      <c r="I112" s="4">
        <v>5.61466666666667</v>
      </c>
      <c r="J112" s="4">
        <v>55554.448854840099</v>
      </c>
      <c r="K112" s="1" t="b">
        <v>0</v>
      </c>
      <c r="L112" s="4">
        <v>2.1813976819256</v>
      </c>
      <c r="M112" s="4">
        <v>2.1813976819256</v>
      </c>
      <c r="N112" s="4"/>
      <c r="O112" s="4">
        <v>0.69493956613750096</v>
      </c>
      <c r="P112" s="1" t="b">
        <v>0</v>
      </c>
      <c r="Q112" s="4">
        <v>0.86242716315064505</v>
      </c>
      <c r="R112" s="1" t="b">
        <v>0</v>
      </c>
      <c r="T112" s="1" t="s">
        <v>42</v>
      </c>
      <c r="U112" s="4">
        <v>2.1813976819256</v>
      </c>
    </row>
    <row r="113" spans="1:21" x14ac:dyDescent="0.2">
      <c r="A113" s="1"/>
      <c r="B113" s="1"/>
      <c r="C113" s="1" t="s">
        <v>30</v>
      </c>
      <c r="D113" s="1" t="s">
        <v>60</v>
      </c>
      <c r="E113" s="1" t="s">
        <v>89</v>
      </c>
      <c r="F113" s="1" t="s">
        <v>368</v>
      </c>
      <c r="G113" s="2">
        <v>45319.055389421301</v>
      </c>
      <c r="H113" s="4"/>
      <c r="I113" s="4">
        <v>5.6142000000000003</v>
      </c>
      <c r="J113" s="4">
        <v>52561.547431886</v>
      </c>
      <c r="K113" s="1" t="b">
        <v>0</v>
      </c>
      <c r="L113" s="4">
        <v>2.0639401261375001</v>
      </c>
      <c r="M113" s="4">
        <v>2.0639401261375001</v>
      </c>
      <c r="N113" s="4"/>
      <c r="O113" s="4">
        <v>0.65301951954778903</v>
      </c>
      <c r="P113" s="1" t="b">
        <v>0</v>
      </c>
      <c r="Q113" s="4">
        <v>0.83313660104138298</v>
      </c>
      <c r="R113" s="1" t="b">
        <v>0</v>
      </c>
      <c r="T113" s="1" t="s">
        <v>30</v>
      </c>
      <c r="U113" s="4">
        <v>2.0639401261375001</v>
      </c>
    </row>
    <row r="114" spans="1:21" x14ac:dyDescent="0.2">
      <c r="A114" s="1"/>
      <c r="B114" s="1"/>
      <c r="C114" s="1" t="s">
        <v>156</v>
      </c>
      <c r="D114" s="1" t="s">
        <v>16</v>
      </c>
      <c r="E114" s="1" t="s">
        <v>44</v>
      </c>
      <c r="F114" s="1" t="s">
        <v>368</v>
      </c>
      <c r="G114" s="2">
        <v>45319.0692830556</v>
      </c>
      <c r="H114" s="4"/>
      <c r="I114" s="4">
        <v>5.61466666666667</v>
      </c>
      <c r="J114" s="4">
        <v>4777.7082926818803</v>
      </c>
      <c r="K114" s="1" t="b">
        <v>0</v>
      </c>
      <c r="L114" s="4">
        <v>0.18864516706637299</v>
      </c>
      <c r="M114" s="4">
        <v>0.18864516706637299</v>
      </c>
      <c r="N114" s="4"/>
      <c r="O114" s="4" t="s">
        <v>368</v>
      </c>
      <c r="P114" s="1" t="b">
        <v>0</v>
      </c>
      <c r="Q114" s="4">
        <v>0.487679112681289</v>
      </c>
      <c r="R114" s="1" t="b">
        <v>0</v>
      </c>
      <c r="T114" s="1"/>
      <c r="U114" s="4"/>
    </row>
    <row r="115" spans="1:21" x14ac:dyDescent="0.2">
      <c r="A115" s="1"/>
      <c r="B115" s="1"/>
      <c r="C115" s="1" t="s">
        <v>156</v>
      </c>
      <c r="D115" s="1" t="s">
        <v>303</v>
      </c>
      <c r="E115" s="1" t="s">
        <v>44</v>
      </c>
      <c r="F115" s="1" t="s">
        <v>368</v>
      </c>
      <c r="G115" s="2">
        <v>45319.083182604198</v>
      </c>
      <c r="H115" s="4"/>
      <c r="I115" s="4">
        <v>5.6142000000000003</v>
      </c>
      <c r="J115" s="4">
        <v>1124.33461805507</v>
      </c>
      <c r="K115" s="1" t="b">
        <v>0</v>
      </c>
      <c r="L115" s="4">
        <v>4.5267126309287899E-2</v>
      </c>
      <c r="M115" s="4">
        <v>4.5267126309287899E-2</v>
      </c>
      <c r="N115" s="4"/>
      <c r="O115" s="4" t="s">
        <v>368</v>
      </c>
      <c r="P115" s="1" t="b">
        <v>0</v>
      </c>
      <c r="Q115" s="4" t="s">
        <v>368</v>
      </c>
      <c r="R115" s="1" t="b">
        <v>0</v>
      </c>
      <c r="T115" s="1"/>
      <c r="U115" s="4"/>
    </row>
    <row r="116" spans="1:21" x14ac:dyDescent="0.2">
      <c r="A116" s="1"/>
      <c r="B116" s="1"/>
      <c r="C116" s="1" t="s">
        <v>156</v>
      </c>
      <c r="D116" s="1" t="s">
        <v>15</v>
      </c>
      <c r="E116" s="1" t="s">
        <v>44</v>
      </c>
      <c r="F116" s="1" t="s">
        <v>368</v>
      </c>
      <c r="G116" s="2">
        <v>45319.0970917593</v>
      </c>
      <c r="H116" s="4"/>
      <c r="I116" s="4">
        <v>5.6084666666666703</v>
      </c>
      <c r="J116" s="4">
        <v>823.95254463042795</v>
      </c>
      <c r="K116" s="1" t="b">
        <v>0</v>
      </c>
      <c r="L116" s="4">
        <v>3.3478517477596198E-2</v>
      </c>
      <c r="M116" s="4">
        <v>3.3478517477596198E-2</v>
      </c>
      <c r="N116" s="4"/>
      <c r="O116" s="4" t="s">
        <v>368</v>
      </c>
      <c r="P116" s="1" t="b">
        <v>0</v>
      </c>
      <c r="Q116" s="4" t="s">
        <v>368</v>
      </c>
      <c r="R116" s="1" t="b">
        <v>0</v>
      </c>
      <c r="T116" s="1"/>
      <c r="U116" s="4"/>
    </row>
    <row r="117" spans="1:21" x14ac:dyDescent="0.2">
      <c r="A117" s="1"/>
      <c r="B117" s="1"/>
      <c r="C117" s="1" t="s">
        <v>287</v>
      </c>
      <c r="D117" s="1" t="s">
        <v>196</v>
      </c>
      <c r="E117" s="1" t="s">
        <v>89</v>
      </c>
      <c r="F117" s="1" t="s">
        <v>368</v>
      </c>
      <c r="G117" s="2">
        <v>45319.110997986099</v>
      </c>
      <c r="H117" s="4"/>
      <c r="I117" s="4">
        <v>5.6142000000000003</v>
      </c>
      <c r="J117" s="4">
        <v>3541.9309356921499</v>
      </c>
      <c r="K117" s="1" t="b">
        <v>0</v>
      </c>
      <c r="L117" s="4">
        <v>0.140146614211591</v>
      </c>
      <c r="M117" s="4">
        <v>0.140146614211591</v>
      </c>
      <c r="N117" s="4"/>
      <c r="O117" s="4">
        <v>16.696523093110699</v>
      </c>
      <c r="P117" s="1" t="b">
        <v>0</v>
      </c>
      <c r="Q117" s="4">
        <v>0.44352441840297102</v>
      </c>
      <c r="R117" s="1" t="b">
        <v>0</v>
      </c>
      <c r="T117" s="1" t="s">
        <v>287</v>
      </c>
      <c r="U117" s="4">
        <v>0.140146614211591</v>
      </c>
    </row>
    <row r="118" spans="1:21" x14ac:dyDescent="0.2">
      <c r="A118" s="1"/>
      <c r="B118" s="1"/>
      <c r="C118" s="1" t="s">
        <v>101</v>
      </c>
      <c r="D118" s="1" t="s">
        <v>132</v>
      </c>
      <c r="E118" s="1" t="s">
        <v>89</v>
      </c>
      <c r="F118" s="1" t="s">
        <v>368</v>
      </c>
      <c r="G118" s="2">
        <v>45319.124896990703</v>
      </c>
      <c r="H118" s="4"/>
      <c r="I118" s="4">
        <v>5.6271000000000004</v>
      </c>
      <c r="J118" s="4">
        <v>7914.30554561191</v>
      </c>
      <c r="K118" s="1" t="b">
        <v>0</v>
      </c>
      <c r="L118" s="4">
        <v>0.31174212040912203</v>
      </c>
      <c r="M118" s="4">
        <v>0.31174212040912203</v>
      </c>
      <c r="N118" s="4"/>
      <c r="O118" s="4" t="s">
        <v>368</v>
      </c>
      <c r="P118" s="1" t="b">
        <v>0</v>
      </c>
      <c r="Q118" s="4">
        <v>0.73663201363071795</v>
      </c>
      <c r="R118" s="1" t="b">
        <v>0</v>
      </c>
      <c r="T118" s="1" t="s">
        <v>101</v>
      </c>
      <c r="U118" s="4">
        <v>0.31174212040912203</v>
      </c>
    </row>
    <row r="119" spans="1:21" x14ac:dyDescent="0.2">
      <c r="A119" s="1"/>
      <c r="B119" s="1"/>
      <c r="C119" s="1" t="s">
        <v>0</v>
      </c>
      <c r="D119" s="1" t="s">
        <v>32</v>
      </c>
      <c r="E119" s="1" t="s">
        <v>89</v>
      </c>
      <c r="F119" s="1" t="s">
        <v>368</v>
      </c>
      <c r="G119" s="2">
        <v>45319.138800706001</v>
      </c>
      <c r="H119" s="4"/>
      <c r="I119" s="4">
        <v>5.6079833333333298</v>
      </c>
      <c r="J119" s="4">
        <v>6747.1408887231601</v>
      </c>
      <c r="K119" s="1" t="b">
        <v>0</v>
      </c>
      <c r="L119" s="4">
        <v>0.265936299091729</v>
      </c>
      <c r="M119" s="4">
        <v>0.265936299091729</v>
      </c>
      <c r="N119" s="4"/>
      <c r="O119" s="4">
        <v>5.4149983707803102</v>
      </c>
      <c r="P119" s="1" t="b">
        <v>0</v>
      </c>
      <c r="Q119" s="4">
        <v>0.68589360159443602</v>
      </c>
      <c r="R119" s="1" t="b">
        <v>0</v>
      </c>
      <c r="T119" s="1" t="s">
        <v>0</v>
      </c>
      <c r="U119" s="4">
        <v>0.265936299091729</v>
      </c>
    </row>
    <row r="120" spans="1:21" x14ac:dyDescent="0.2">
      <c r="A120" s="1"/>
      <c r="B120" s="1"/>
      <c r="C120" s="1" t="s">
        <v>83</v>
      </c>
      <c r="D120" s="1" t="s">
        <v>210</v>
      </c>
      <c r="E120" s="1" t="s">
        <v>89</v>
      </c>
      <c r="F120" s="1" t="s">
        <v>368</v>
      </c>
      <c r="G120" s="2">
        <v>45319.1527164699</v>
      </c>
      <c r="H120" s="4"/>
      <c r="I120" s="4">
        <v>5.6084666666666703</v>
      </c>
      <c r="J120" s="4">
        <v>12838.546651991401</v>
      </c>
      <c r="K120" s="1" t="b">
        <v>0</v>
      </c>
      <c r="L120" s="4">
        <v>0.50499583736439901</v>
      </c>
      <c r="M120" s="4">
        <v>0.50499583736439901</v>
      </c>
      <c r="N120" s="4"/>
      <c r="O120" s="4">
        <v>13.171434367811999</v>
      </c>
      <c r="P120" s="1" t="b">
        <v>0</v>
      </c>
      <c r="Q120" s="4">
        <v>0.61539497661749598</v>
      </c>
      <c r="R120" s="1" t="b">
        <v>0</v>
      </c>
      <c r="T120" s="1" t="s">
        <v>83</v>
      </c>
      <c r="U120" s="4">
        <v>0.50499583736439901</v>
      </c>
    </row>
    <row r="121" spans="1:21" x14ac:dyDescent="0.2">
      <c r="A121" s="1"/>
      <c r="B121" s="1"/>
      <c r="C121" s="1" t="s">
        <v>12</v>
      </c>
      <c r="D121" s="1" t="s">
        <v>342</v>
      </c>
      <c r="E121" s="1" t="s">
        <v>89</v>
      </c>
      <c r="F121" s="1" t="s">
        <v>368</v>
      </c>
      <c r="G121" s="2">
        <v>45319.166630544001</v>
      </c>
      <c r="H121" s="4"/>
      <c r="I121" s="4">
        <v>5.6079833333333298</v>
      </c>
      <c r="J121" s="4">
        <v>25937.882492844899</v>
      </c>
      <c r="K121" s="1" t="b">
        <v>0</v>
      </c>
      <c r="L121" s="4">
        <v>1.0190842595602201</v>
      </c>
      <c r="M121" s="4">
        <v>1.0190842595602201</v>
      </c>
      <c r="N121" s="4"/>
      <c r="O121" s="4">
        <v>0.75386012098701405</v>
      </c>
      <c r="P121" s="1" t="b">
        <v>0</v>
      </c>
      <c r="Q121" s="4">
        <v>0.79795748755901097</v>
      </c>
      <c r="R121" s="1" t="b">
        <v>0</v>
      </c>
      <c r="T121" s="1" t="s">
        <v>12</v>
      </c>
      <c r="U121" s="4">
        <v>1.0190842595602201</v>
      </c>
    </row>
    <row r="122" spans="1:21" x14ac:dyDescent="0.2">
      <c r="A122" s="1"/>
      <c r="B122" s="1"/>
      <c r="C122" s="1" t="s">
        <v>156</v>
      </c>
      <c r="D122" s="1" t="s">
        <v>34</v>
      </c>
      <c r="E122" s="1" t="s">
        <v>44</v>
      </c>
      <c r="F122" s="1" t="s">
        <v>368</v>
      </c>
      <c r="G122" s="2">
        <v>45319.179771296302</v>
      </c>
      <c r="H122" s="4"/>
      <c r="I122" s="4">
        <v>5.6084666666666703</v>
      </c>
      <c r="J122" s="4">
        <v>1078.83641450908</v>
      </c>
      <c r="K122" s="1" t="b">
        <v>0</v>
      </c>
      <c r="L122" s="4">
        <v>4.3481531989249499E-2</v>
      </c>
      <c r="M122" s="4">
        <v>4.3481531989249499E-2</v>
      </c>
      <c r="N122" s="4"/>
      <c r="O122" s="4" t="s">
        <v>368</v>
      </c>
      <c r="P122" s="1" t="b">
        <v>0</v>
      </c>
      <c r="Q122" s="4" t="s">
        <v>368</v>
      </c>
      <c r="R122" s="1" t="b">
        <v>0</v>
      </c>
      <c r="T122" s="1"/>
      <c r="U122" s="4"/>
    </row>
    <row r="123" spans="1:21" x14ac:dyDescent="0.2">
      <c r="A123" s="1"/>
      <c r="B123" s="1"/>
      <c r="C123" s="1" t="s">
        <v>156</v>
      </c>
      <c r="D123" s="1" t="s">
        <v>329</v>
      </c>
      <c r="E123" s="1" t="s">
        <v>44</v>
      </c>
      <c r="F123" s="1" t="s">
        <v>368</v>
      </c>
      <c r="G123" s="2">
        <v>45319.193338715297</v>
      </c>
      <c r="H123" s="4"/>
      <c r="I123" s="4">
        <v>5.6142000000000003</v>
      </c>
      <c r="J123" s="4">
        <v>398.98473028283598</v>
      </c>
      <c r="K123" s="1" t="b">
        <v>0</v>
      </c>
      <c r="L123" s="4">
        <v>1.6800493811647901E-2</v>
      </c>
      <c r="M123" s="4">
        <v>1.6800493811647901E-2</v>
      </c>
      <c r="N123" s="4"/>
      <c r="O123" s="4" t="s">
        <v>368</v>
      </c>
      <c r="P123" s="1" t="b">
        <v>0</v>
      </c>
      <c r="Q123" s="4" t="s">
        <v>368</v>
      </c>
      <c r="R123" s="1" t="b">
        <v>0</v>
      </c>
      <c r="T123" s="1"/>
      <c r="U123" s="4"/>
    </row>
    <row r="124" spans="1:21" x14ac:dyDescent="0.2">
      <c r="A124" s="1"/>
      <c r="B124" s="1"/>
      <c r="C124" s="1" t="s">
        <v>257</v>
      </c>
      <c r="D124" s="1" t="s">
        <v>421</v>
      </c>
      <c r="E124" s="1" t="s">
        <v>89</v>
      </c>
      <c r="F124" s="1" t="s">
        <v>368</v>
      </c>
      <c r="G124" s="2">
        <v>45319.206837835598</v>
      </c>
      <c r="H124" s="4"/>
      <c r="I124" s="4">
        <v>5.6208833333333299</v>
      </c>
      <c r="J124" s="4">
        <v>3720.4031103101001</v>
      </c>
      <c r="K124" s="1" t="b">
        <v>0</v>
      </c>
      <c r="L124" s="4">
        <v>0.147150822651614</v>
      </c>
      <c r="M124" s="4">
        <v>0.147150822651614</v>
      </c>
      <c r="N124" s="4"/>
      <c r="O124" s="4">
        <v>21.416494654429702</v>
      </c>
      <c r="P124" s="1" t="b">
        <v>0</v>
      </c>
      <c r="Q124" s="4">
        <v>0.33518223045227202</v>
      </c>
      <c r="R124" s="1" t="b">
        <v>0</v>
      </c>
      <c r="T124" s="1" t="s">
        <v>257</v>
      </c>
      <c r="U124" s="4">
        <v>0.147150822651614</v>
      </c>
    </row>
    <row r="125" spans="1:21" x14ac:dyDescent="0.2">
      <c r="A125" s="1"/>
      <c r="B125" s="1"/>
      <c r="C125" s="1" t="s">
        <v>8</v>
      </c>
      <c r="D125" s="1" t="s">
        <v>122</v>
      </c>
      <c r="E125" s="1" t="s">
        <v>89</v>
      </c>
      <c r="F125" s="1" t="s">
        <v>368</v>
      </c>
      <c r="G125" s="2">
        <v>45319.220355960599</v>
      </c>
      <c r="H125" s="4"/>
      <c r="I125" s="4">
        <v>5.6142000000000003</v>
      </c>
      <c r="J125" s="4">
        <v>4814.0671781194396</v>
      </c>
      <c r="K125" s="1" t="b">
        <v>0</v>
      </c>
      <c r="L125" s="4">
        <v>0.19007208536776499</v>
      </c>
      <c r="M125" s="4">
        <v>0.19007208536776499</v>
      </c>
      <c r="N125" s="4"/>
      <c r="O125" s="4">
        <v>9.4900340202415396</v>
      </c>
      <c r="P125" s="1" t="b">
        <v>0</v>
      </c>
      <c r="Q125" s="4">
        <v>0.63252188393864595</v>
      </c>
      <c r="R125" s="1" t="b">
        <v>0</v>
      </c>
      <c r="T125" s="1" t="s">
        <v>8</v>
      </c>
      <c r="U125" s="4">
        <v>0.19007208536776499</v>
      </c>
    </row>
    <row r="126" spans="1:21" x14ac:dyDescent="0.2">
      <c r="A126" s="1"/>
      <c r="B126" s="1"/>
      <c r="C126" s="1" t="s">
        <v>262</v>
      </c>
      <c r="D126" s="1" t="s">
        <v>123</v>
      </c>
      <c r="E126" s="1" t="s">
        <v>89</v>
      </c>
      <c r="F126" s="1" t="s">
        <v>368</v>
      </c>
      <c r="G126" s="2">
        <v>45319.233841759298</v>
      </c>
      <c r="H126" s="4"/>
      <c r="I126" s="4">
        <v>5.6084666666666703</v>
      </c>
      <c r="J126" s="4">
        <v>7070.4069753812</v>
      </c>
      <c r="K126" s="1" t="b">
        <v>0</v>
      </c>
      <c r="L126" s="4">
        <v>0.27862299973506599</v>
      </c>
      <c r="M126" s="4">
        <v>0.27862299973506599</v>
      </c>
      <c r="N126" s="4"/>
      <c r="O126" s="4">
        <v>21.295792312327901</v>
      </c>
      <c r="P126" s="1" t="b">
        <v>0</v>
      </c>
      <c r="Q126" s="4">
        <v>0.87939251038010502</v>
      </c>
      <c r="R126" s="1" t="b">
        <v>0</v>
      </c>
      <c r="T126" s="1" t="s">
        <v>262</v>
      </c>
      <c r="U126" s="4">
        <v>0.27862299973506599</v>
      </c>
    </row>
    <row r="127" spans="1:21" x14ac:dyDescent="0.2">
      <c r="A127" s="1"/>
      <c r="B127" s="1"/>
      <c r="C127" s="1" t="s">
        <v>415</v>
      </c>
      <c r="D127" s="1" t="s">
        <v>126</v>
      </c>
      <c r="E127" s="1" t="s">
        <v>89</v>
      </c>
      <c r="F127" s="1" t="s">
        <v>368</v>
      </c>
      <c r="G127" s="2">
        <v>45319.2473566435</v>
      </c>
      <c r="H127" s="4"/>
      <c r="I127" s="4">
        <v>5.6079833333333298</v>
      </c>
      <c r="J127" s="4">
        <v>15170.735963311799</v>
      </c>
      <c r="K127" s="1" t="b">
        <v>0</v>
      </c>
      <c r="L127" s="4">
        <v>0.59652349478802502</v>
      </c>
      <c r="M127" s="4">
        <v>0.59652349478802502</v>
      </c>
      <c r="N127" s="4"/>
      <c r="O127" s="4">
        <v>4.0121847458785798</v>
      </c>
      <c r="P127" s="1" t="b">
        <v>0</v>
      </c>
      <c r="Q127" s="4">
        <v>0.97311967914775199</v>
      </c>
      <c r="R127" s="1" t="b">
        <v>0</v>
      </c>
      <c r="T127" s="1" t="s">
        <v>415</v>
      </c>
      <c r="U127" s="4">
        <v>0.59652349478802502</v>
      </c>
    </row>
    <row r="128" spans="1:21" x14ac:dyDescent="0.2">
      <c r="A128" s="1"/>
      <c r="B128" s="1"/>
      <c r="C128" s="1" t="s">
        <v>92</v>
      </c>
      <c r="D128" s="1" t="s">
        <v>61</v>
      </c>
      <c r="E128" s="1" t="s">
        <v>89</v>
      </c>
      <c r="F128" s="1" t="s">
        <v>368</v>
      </c>
      <c r="G128" s="2">
        <v>45319.260852210602</v>
      </c>
      <c r="H128" s="4"/>
      <c r="I128" s="4">
        <v>5.61466666666667</v>
      </c>
      <c r="J128" s="4">
        <v>37851.188194045397</v>
      </c>
      <c r="K128" s="1" t="b">
        <v>0</v>
      </c>
      <c r="L128" s="4">
        <v>1.4866264773851801</v>
      </c>
      <c r="M128" s="4">
        <v>1.4866264773851801</v>
      </c>
      <c r="N128" s="4"/>
      <c r="O128" s="4">
        <v>0.73413442856655997</v>
      </c>
      <c r="P128" s="1" t="b">
        <v>0</v>
      </c>
      <c r="Q128" s="4">
        <v>0.88508545525605098</v>
      </c>
      <c r="R128" s="1" t="b">
        <v>0</v>
      </c>
      <c r="T128" s="1" t="s">
        <v>92</v>
      </c>
      <c r="U128" s="4">
        <v>1.4866264773851801</v>
      </c>
    </row>
    <row r="129" spans="1:21" x14ac:dyDescent="0.2">
      <c r="A129" s="1"/>
      <c r="B129" s="1"/>
      <c r="C129" s="1" t="s">
        <v>395</v>
      </c>
      <c r="D129" s="1" t="s">
        <v>386</v>
      </c>
      <c r="E129" s="1" t="s">
        <v>89</v>
      </c>
      <c r="F129" s="1" t="s">
        <v>368</v>
      </c>
      <c r="G129" s="2">
        <v>45319.274357407397</v>
      </c>
      <c r="H129" s="4"/>
      <c r="I129" s="4">
        <v>5.6079833333333298</v>
      </c>
      <c r="J129" s="4">
        <v>116608.42672164401</v>
      </c>
      <c r="K129" s="1" t="b">
        <v>0</v>
      </c>
      <c r="L129" s="4">
        <v>4.5774842875102202</v>
      </c>
      <c r="M129" s="4">
        <v>4.5774842875102202</v>
      </c>
      <c r="N129" s="4"/>
      <c r="O129" s="4">
        <v>0.76101600863473795</v>
      </c>
      <c r="P129" s="1" t="b">
        <v>0</v>
      </c>
      <c r="Q129" s="4">
        <v>0.98936572459875904</v>
      </c>
      <c r="R129" s="1" t="b">
        <v>0</v>
      </c>
      <c r="T129" s="1" t="s">
        <v>395</v>
      </c>
      <c r="U129" s="4">
        <v>4.5774842875102202</v>
      </c>
    </row>
    <row r="130" spans="1:21" x14ac:dyDescent="0.2">
      <c r="A130" s="1"/>
      <c r="B130" s="1"/>
      <c r="C130" s="1" t="s">
        <v>295</v>
      </c>
      <c r="D130" s="1" t="s">
        <v>268</v>
      </c>
      <c r="E130" s="1" t="s">
        <v>89</v>
      </c>
      <c r="F130" s="1" t="s">
        <v>368</v>
      </c>
      <c r="G130" s="2">
        <v>45319.287859421303</v>
      </c>
      <c r="H130" s="4"/>
      <c r="I130" s="4">
        <v>5.6084666666666703</v>
      </c>
      <c r="J130" s="4">
        <v>205516.217704707</v>
      </c>
      <c r="K130" s="1" t="b">
        <v>0</v>
      </c>
      <c r="L130" s="4">
        <v>8.0667043932236506</v>
      </c>
      <c r="M130" s="4">
        <v>8.0667043932236506</v>
      </c>
      <c r="N130" s="4"/>
      <c r="O130" s="4">
        <v>0.83084852760232097</v>
      </c>
      <c r="P130" s="1" t="b">
        <v>0</v>
      </c>
      <c r="Q130" s="4">
        <v>0.98031624587167498</v>
      </c>
      <c r="R130" s="1" t="b">
        <v>0</v>
      </c>
      <c r="T130" s="1" t="s">
        <v>295</v>
      </c>
      <c r="U130" s="4">
        <v>8.0667043932236506</v>
      </c>
    </row>
    <row r="131" spans="1:21" x14ac:dyDescent="0.2">
      <c r="A131" s="1"/>
      <c r="B131" s="1"/>
      <c r="C131" s="1" t="s">
        <v>186</v>
      </c>
      <c r="D131" s="1" t="s">
        <v>179</v>
      </c>
      <c r="E131" s="1" t="s">
        <v>89</v>
      </c>
      <c r="F131" s="1" t="s">
        <v>368</v>
      </c>
      <c r="G131" s="2">
        <v>45319.301369120403</v>
      </c>
      <c r="H131" s="4"/>
      <c r="I131" s="4">
        <v>5.6142000000000003</v>
      </c>
      <c r="J131" s="4">
        <v>410513.36389767699</v>
      </c>
      <c r="K131" s="1" t="b">
        <v>0</v>
      </c>
      <c r="L131" s="4">
        <v>16.1118954411786</v>
      </c>
      <c r="M131" s="4">
        <v>16.1118954411786</v>
      </c>
      <c r="N131" s="4"/>
      <c r="O131" s="4">
        <v>0.76336114769412999</v>
      </c>
      <c r="P131" s="1" t="b">
        <v>0</v>
      </c>
      <c r="Q131" s="4">
        <v>0.927707910038026</v>
      </c>
      <c r="R131" s="1" t="b">
        <v>0</v>
      </c>
      <c r="T131" s="1" t="s">
        <v>186</v>
      </c>
      <c r="U131" s="4">
        <v>16.1118954411786</v>
      </c>
    </row>
    <row r="132" spans="1:21" x14ac:dyDescent="0.2">
      <c r="A132" s="1"/>
      <c r="B132" s="1"/>
      <c r="C132" s="1" t="s">
        <v>156</v>
      </c>
      <c r="D132" s="1" t="s">
        <v>115</v>
      </c>
      <c r="E132" s="1" t="s">
        <v>44</v>
      </c>
      <c r="F132" s="1" t="s">
        <v>368</v>
      </c>
      <c r="G132" s="2">
        <v>45319.314869189802</v>
      </c>
      <c r="H132" s="4"/>
      <c r="I132" s="4">
        <v>5.6084666666666703</v>
      </c>
      <c r="J132" s="4">
        <v>12293.909469654</v>
      </c>
      <c r="K132" s="1" t="b">
        <v>0</v>
      </c>
      <c r="L132" s="4">
        <v>0.48362134379169702</v>
      </c>
      <c r="M132" s="4">
        <v>0.48362134379169702</v>
      </c>
      <c r="N132" s="4"/>
      <c r="O132" s="4">
        <v>14.883099789812899</v>
      </c>
      <c r="P132" s="1" t="b">
        <v>0</v>
      </c>
      <c r="Q132" s="4">
        <v>0.54287319284096902</v>
      </c>
      <c r="R132" s="1" t="b">
        <v>0</v>
      </c>
      <c r="T132" s="1"/>
      <c r="U132" s="4"/>
    </row>
    <row r="133" spans="1:21" x14ac:dyDescent="0.2">
      <c r="A133" s="1"/>
      <c r="B133" s="1"/>
      <c r="C133" s="1" t="s">
        <v>156</v>
      </c>
      <c r="D133" s="1" t="s">
        <v>436</v>
      </c>
      <c r="E133" s="1" t="s">
        <v>44</v>
      </c>
      <c r="F133" s="1" t="s">
        <v>368</v>
      </c>
      <c r="G133" s="2">
        <v>45319.328387222202</v>
      </c>
      <c r="H133" s="4"/>
      <c r="I133" s="4">
        <v>5.6142000000000003</v>
      </c>
      <c r="J133" s="4">
        <v>3530.5259963159501</v>
      </c>
      <c r="K133" s="1" t="b">
        <v>0</v>
      </c>
      <c r="L133" s="4">
        <v>0.13969902302373399</v>
      </c>
      <c r="M133" s="4">
        <v>0.13969902302373399</v>
      </c>
      <c r="N133" s="4"/>
      <c r="O133" s="4">
        <v>32.882833807393197</v>
      </c>
      <c r="P133" s="1" t="b">
        <v>0</v>
      </c>
      <c r="Q133" s="4">
        <v>0.17959450170007099</v>
      </c>
      <c r="R133" s="1" t="b">
        <v>0</v>
      </c>
      <c r="T133" s="1"/>
      <c r="U133" s="4"/>
    </row>
    <row r="134" spans="1:21" x14ac:dyDescent="0.2">
      <c r="A134" s="1"/>
      <c r="B134" s="1"/>
      <c r="C134" s="1" t="s">
        <v>182</v>
      </c>
      <c r="D134" s="1" t="s">
        <v>130</v>
      </c>
      <c r="E134" s="1" t="s">
        <v>89</v>
      </c>
      <c r="F134" s="1" t="s">
        <v>368</v>
      </c>
      <c r="G134" s="2">
        <v>45319.341892060198</v>
      </c>
      <c r="H134" s="4"/>
      <c r="I134" s="4">
        <v>5.61466666666667</v>
      </c>
      <c r="J134" s="4">
        <v>308541.441756955</v>
      </c>
      <c r="K134" s="1" t="b">
        <v>0</v>
      </c>
      <c r="L134" s="4">
        <v>12.109968534464301</v>
      </c>
      <c r="M134" s="4">
        <v>12.109968534464301</v>
      </c>
      <c r="N134" s="4"/>
      <c r="O134" s="4">
        <v>0.75576020359962504</v>
      </c>
      <c r="P134" s="1" t="b">
        <v>0</v>
      </c>
      <c r="Q134" s="4">
        <v>0.95128175845891105</v>
      </c>
      <c r="R134" s="1" t="b">
        <v>0</v>
      </c>
      <c r="T134" s="1" t="s">
        <v>182</v>
      </c>
      <c r="U134" s="4">
        <v>12.109968534464301</v>
      </c>
    </row>
    <row r="135" spans="1:21" x14ac:dyDescent="0.2">
      <c r="A135" s="1"/>
      <c r="B135" s="1"/>
      <c r="C135" s="1" t="s">
        <v>354</v>
      </c>
      <c r="D135" s="1" t="s">
        <v>412</v>
      </c>
      <c r="E135" s="1" t="s">
        <v>89</v>
      </c>
      <c r="F135" s="1" t="s">
        <v>368</v>
      </c>
      <c r="G135" s="2">
        <v>45319.355407222203</v>
      </c>
      <c r="H135" s="4"/>
      <c r="I135" s="4">
        <v>5.6017666666666699</v>
      </c>
      <c r="J135" s="4">
        <v>230723.58997667101</v>
      </c>
      <c r="K135" s="1" t="b">
        <v>0</v>
      </c>
      <c r="L135" s="4">
        <v>9.0559773148767597</v>
      </c>
      <c r="M135" s="4">
        <v>9.0559773148767597</v>
      </c>
      <c r="N135" s="4"/>
      <c r="O135" s="4">
        <v>0.76417241746830999</v>
      </c>
      <c r="P135" s="1" t="b">
        <v>0</v>
      </c>
      <c r="Q135" s="4">
        <v>0.91454343908579105</v>
      </c>
      <c r="R135" s="1" t="b">
        <v>0</v>
      </c>
      <c r="T135" s="1" t="s">
        <v>354</v>
      </c>
      <c r="U135" s="4">
        <v>9.0559773148767597</v>
      </c>
    </row>
    <row r="136" spans="1:21" x14ac:dyDescent="0.2">
      <c r="A136" s="1"/>
      <c r="B136" s="1"/>
      <c r="C136" s="1" t="s">
        <v>394</v>
      </c>
      <c r="D136" s="1" t="s">
        <v>224</v>
      </c>
      <c r="E136" s="1" t="s">
        <v>89</v>
      </c>
      <c r="F136" s="1" t="s">
        <v>368</v>
      </c>
      <c r="G136" s="2">
        <v>45319.368907569398</v>
      </c>
      <c r="H136" s="4"/>
      <c r="I136" s="4">
        <v>5.6022499999999997</v>
      </c>
      <c r="J136" s="4">
        <v>216910.85634097</v>
      </c>
      <c r="K136" s="1" t="b">
        <v>0</v>
      </c>
      <c r="L136" s="4">
        <v>8.5138913246204897</v>
      </c>
      <c r="M136" s="4">
        <v>8.5138913246204897</v>
      </c>
      <c r="N136" s="4"/>
      <c r="O136" s="4">
        <v>0.94778731239139602</v>
      </c>
      <c r="P136" s="1" t="b">
        <v>0</v>
      </c>
      <c r="Q136" s="4">
        <v>0.95579515164018303</v>
      </c>
      <c r="R136" s="1" t="b">
        <v>0</v>
      </c>
      <c r="T136" s="1" t="s">
        <v>394</v>
      </c>
      <c r="U136" s="4">
        <v>8.5138913246204897</v>
      </c>
    </row>
    <row r="137" spans="1:21" x14ac:dyDescent="0.2">
      <c r="A137" s="1"/>
      <c r="B137" s="1"/>
      <c r="C137" s="1" t="s">
        <v>223</v>
      </c>
      <c r="D137" s="1" t="s">
        <v>380</v>
      </c>
      <c r="E137" s="1" t="s">
        <v>89</v>
      </c>
      <c r="F137" s="1" t="s">
        <v>368</v>
      </c>
      <c r="G137" s="2">
        <v>45319.382395891203</v>
      </c>
      <c r="H137" s="4"/>
      <c r="I137" s="4">
        <v>5.6017666666666699</v>
      </c>
      <c r="J137" s="4">
        <v>219054.080186768</v>
      </c>
      <c r="K137" s="1" t="b">
        <v>0</v>
      </c>
      <c r="L137" s="4">
        <v>8.5980029604075892</v>
      </c>
      <c r="M137" s="4">
        <v>8.5980029604075892</v>
      </c>
      <c r="N137" s="4"/>
      <c r="O137" s="4">
        <v>0.76297483456321402</v>
      </c>
      <c r="P137" s="1" t="b">
        <v>0</v>
      </c>
      <c r="Q137" s="4">
        <v>0.914447051231982</v>
      </c>
      <c r="R137" s="1" t="b">
        <v>0</v>
      </c>
      <c r="T137" s="1" t="s">
        <v>223</v>
      </c>
      <c r="U137" s="4">
        <v>8.5980029604075892</v>
      </c>
    </row>
    <row r="138" spans="1:21" x14ac:dyDescent="0.2">
      <c r="A138" s="1"/>
      <c r="B138" s="1"/>
      <c r="C138" s="1" t="s">
        <v>217</v>
      </c>
      <c r="D138" s="1" t="s">
        <v>102</v>
      </c>
      <c r="E138" s="1" t="s">
        <v>89</v>
      </c>
      <c r="F138" s="1" t="s">
        <v>368</v>
      </c>
      <c r="G138" s="2">
        <v>45319.395895046298</v>
      </c>
      <c r="H138" s="4"/>
      <c r="I138" s="4">
        <v>5.6022499999999997</v>
      </c>
      <c r="J138" s="4">
        <v>217444.248647998</v>
      </c>
      <c r="K138" s="1" t="b">
        <v>0</v>
      </c>
      <c r="L138" s="4">
        <v>8.5348245087805896</v>
      </c>
      <c r="M138" s="4">
        <v>8.5348245087805896</v>
      </c>
      <c r="N138" s="4"/>
      <c r="O138" s="4">
        <v>0.66203234954678603</v>
      </c>
      <c r="P138" s="1" t="b">
        <v>0</v>
      </c>
      <c r="Q138" s="4">
        <v>0.88574860688330104</v>
      </c>
      <c r="R138" s="1" t="b">
        <v>0</v>
      </c>
      <c r="T138" s="1" t="s">
        <v>217</v>
      </c>
      <c r="U138" s="4">
        <v>8.5348245087805896</v>
      </c>
    </row>
    <row r="139" spans="1:21" x14ac:dyDescent="0.2">
      <c r="A139" s="1"/>
      <c r="B139" s="1"/>
      <c r="C139" s="1" t="s">
        <v>166</v>
      </c>
      <c r="D139" s="1" t="s">
        <v>343</v>
      </c>
      <c r="E139" s="1" t="s">
        <v>89</v>
      </c>
      <c r="F139" s="1" t="s">
        <v>368</v>
      </c>
      <c r="G139" s="2">
        <v>45319.409398414398</v>
      </c>
      <c r="H139" s="4"/>
      <c r="I139" s="4">
        <v>5.6017666666666699</v>
      </c>
      <c r="J139" s="4">
        <v>208875.682170546</v>
      </c>
      <c r="K139" s="1" t="b">
        <v>0</v>
      </c>
      <c r="L139" s="4">
        <v>8.1985478551860194</v>
      </c>
      <c r="M139" s="4">
        <v>8.1985478551860194</v>
      </c>
      <c r="N139" s="4"/>
      <c r="O139" s="4">
        <v>0.73611631804132005</v>
      </c>
      <c r="P139" s="1" t="b">
        <v>0</v>
      </c>
      <c r="Q139" s="4">
        <v>0.92097525041822303</v>
      </c>
      <c r="R139" s="1" t="b">
        <v>0</v>
      </c>
      <c r="T139" s="1" t="s">
        <v>166</v>
      </c>
      <c r="U139" s="4">
        <v>8.1985478551860194</v>
      </c>
    </row>
    <row r="140" spans="1:21" x14ac:dyDescent="0.2">
      <c r="A140" s="1"/>
      <c r="B140" s="1"/>
      <c r="C140" s="1" t="s">
        <v>156</v>
      </c>
      <c r="D140" s="1" t="s">
        <v>25</v>
      </c>
      <c r="E140" s="1" t="s">
        <v>44</v>
      </c>
      <c r="F140" s="1" t="s">
        <v>368</v>
      </c>
      <c r="G140" s="2">
        <v>45319.422903229199</v>
      </c>
      <c r="H140" s="4"/>
      <c r="I140" s="4">
        <v>5.6084666666666703</v>
      </c>
      <c r="J140" s="4">
        <v>7859.0769723450203</v>
      </c>
      <c r="K140" s="1" t="b">
        <v>0</v>
      </c>
      <c r="L140" s="4">
        <v>0.30957465402488299</v>
      </c>
      <c r="M140" s="4">
        <v>0.30957465402488299</v>
      </c>
      <c r="N140" s="4"/>
      <c r="O140" s="4">
        <v>22.496836678511698</v>
      </c>
      <c r="P140" s="1" t="b">
        <v>0</v>
      </c>
      <c r="Q140" s="4">
        <v>0.59708258536054004</v>
      </c>
      <c r="R140" s="1" t="b">
        <v>0</v>
      </c>
      <c r="T140" s="1"/>
      <c r="U140" s="4"/>
    </row>
    <row r="141" spans="1:21" x14ac:dyDescent="0.2">
      <c r="A141" s="1"/>
      <c r="B141" s="1"/>
      <c r="C141" s="1" t="s">
        <v>422</v>
      </c>
      <c r="D141" s="1" t="s">
        <v>222</v>
      </c>
      <c r="E141" s="1" t="s">
        <v>89</v>
      </c>
      <c r="F141" s="1" t="s">
        <v>368</v>
      </c>
      <c r="G141" s="2">
        <v>45319.436392916701</v>
      </c>
      <c r="H141" s="4"/>
      <c r="I141" s="4">
        <v>5.6079833333333298</v>
      </c>
      <c r="J141" s="4">
        <v>185635.84512429801</v>
      </c>
      <c r="K141" s="1" t="b">
        <v>0</v>
      </c>
      <c r="L141" s="4">
        <v>7.2864916025374802</v>
      </c>
      <c r="M141" s="4">
        <v>7.2864916025374802</v>
      </c>
      <c r="N141" s="4"/>
      <c r="O141" s="4">
        <v>0.74602676295564996</v>
      </c>
      <c r="P141" s="1" t="b">
        <v>0</v>
      </c>
      <c r="Q141" s="4">
        <v>0.98970556474750004</v>
      </c>
      <c r="R141" s="1" t="b">
        <v>0</v>
      </c>
      <c r="T141" s="1" t="s">
        <v>422</v>
      </c>
      <c r="U141" s="4">
        <v>7.2864916025374802</v>
      </c>
    </row>
    <row r="142" spans="1:21" x14ac:dyDescent="0.2">
      <c r="A142" s="1"/>
      <c r="B142" s="1"/>
      <c r="C142" s="1" t="s">
        <v>272</v>
      </c>
      <c r="D142" s="1" t="s">
        <v>318</v>
      </c>
      <c r="E142" s="1" t="s">
        <v>89</v>
      </c>
      <c r="F142" s="1" t="s">
        <v>368</v>
      </c>
      <c r="G142" s="2">
        <v>45319.449904953697</v>
      </c>
      <c r="H142" s="4"/>
      <c r="I142" s="4">
        <v>5.6022499999999997</v>
      </c>
      <c r="J142" s="4">
        <v>186073.13875843701</v>
      </c>
      <c r="K142" s="1" t="b">
        <v>0</v>
      </c>
      <c r="L142" s="4">
        <v>7.3036533576937899</v>
      </c>
      <c r="M142" s="4">
        <v>7.3036533576937899</v>
      </c>
      <c r="N142" s="4"/>
      <c r="O142" s="4">
        <v>0.75218517084155601</v>
      </c>
      <c r="P142" s="1" t="b">
        <v>0</v>
      </c>
      <c r="Q142" s="4">
        <v>0.89963509730698699</v>
      </c>
      <c r="R142" s="1" t="b">
        <v>0</v>
      </c>
      <c r="T142" s="1" t="s">
        <v>272</v>
      </c>
      <c r="U142" s="4">
        <v>7.3036533576937899</v>
      </c>
    </row>
    <row r="143" spans="1:21" x14ac:dyDescent="0.2">
      <c r="A143" s="1"/>
      <c r="B143" s="1"/>
      <c r="C143" s="1" t="s">
        <v>37</v>
      </c>
      <c r="D143" s="1" t="s">
        <v>407</v>
      </c>
      <c r="E143" s="1" t="s">
        <v>89</v>
      </c>
      <c r="F143" s="1" t="s">
        <v>368</v>
      </c>
      <c r="G143" s="2">
        <v>45319.463400763903</v>
      </c>
      <c r="H143" s="4"/>
      <c r="I143" s="4">
        <v>5.6017666666666699</v>
      </c>
      <c r="J143" s="4">
        <v>202557.54262659201</v>
      </c>
      <c r="K143" s="1" t="b">
        <v>0</v>
      </c>
      <c r="L143" s="4">
        <v>7.9505900633692503</v>
      </c>
      <c r="M143" s="4">
        <v>7.9505900633692503</v>
      </c>
      <c r="N143" s="4"/>
      <c r="O143" s="4">
        <v>0.74914142205981404</v>
      </c>
      <c r="P143" s="1" t="b">
        <v>0</v>
      </c>
      <c r="Q143" s="4">
        <v>0.92269312639296497</v>
      </c>
      <c r="R143" s="1" t="b">
        <v>0</v>
      </c>
      <c r="T143" s="1" t="s">
        <v>37</v>
      </c>
      <c r="U143" s="4">
        <v>7.9505900633692503</v>
      </c>
    </row>
    <row r="144" spans="1:21" x14ac:dyDescent="0.2">
      <c r="A144" s="1"/>
      <c r="B144" s="1"/>
      <c r="C144" s="1" t="s">
        <v>46</v>
      </c>
      <c r="D144" s="1" t="s">
        <v>401</v>
      </c>
      <c r="E144" s="1" t="s">
        <v>89</v>
      </c>
      <c r="F144" s="1" t="s">
        <v>368</v>
      </c>
      <c r="G144" s="2">
        <v>45319.476898414403</v>
      </c>
      <c r="H144" s="4"/>
      <c r="I144" s="4">
        <v>5.6084666666666703</v>
      </c>
      <c r="J144" s="4">
        <v>199563.732887611</v>
      </c>
      <c r="K144" s="1" t="b">
        <v>0</v>
      </c>
      <c r="L144" s="4">
        <v>7.8330968603728603</v>
      </c>
      <c r="M144" s="4">
        <v>7.8330968603728603</v>
      </c>
      <c r="N144" s="4"/>
      <c r="O144" s="4">
        <v>0.76424206915571302</v>
      </c>
      <c r="P144" s="1" t="b">
        <v>0</v>
      </c>
      <c r="Q144" s="4">
        <v>0.92018431816410795</v>
      </c>
      <c r="R144" s="1" t="b">
        <v>0</v>
      </c>
      <c r="T144" s="1" t="s">
        <v>46</v>
      </c>
      <c r="U144" s="4">
        <v>7.8330968603728603</v>
      </c>
    </row>
    <row r="145" spans="1:21" x14ac:dyDescent="0.2">
      <c r="A145" s="1"/>
      <c r="B145" s="1"/>
      <c r="C145" s="1" t="s">
        <v>347</v>
      </c>
      <c r="D145" s="1" t="s">
        <v>195</v>
      </c>
      <c r="E145" s="1" t="s">
        <v>89</v>
      </c>
      <c r="F145" s="1" t="s">
        <v>368</v>
      </c>
      <c r="G145" s="2">
        <v>45319.490420578702</v>
      </c>
      <c r="H145" s="4"/>
      <c r="I145" s="4">
        <v>5.6079833333333298</v>
      </c>
      <c r="J145" s="4">
        <v>191445.17378875701</v>
      </c>
      <c r="K145" s="1" t="b">
        <v>0</v>
      </c>
      <c r="L145" s="4">
        <v>7.5144809176762299</v>
      </c>
      <c r="M145" s="4">
        <v>7.5144809176762299</v>
      </c>
      <c r="N145" s="4"/>
      <c r="O145" s="4">
        <v>0.73744847563125104</v>
      </c>
      <c r="P145" s="1" t="b">
        <v>0</v>
      </c>
      <c r="Q145" s="4">
        <v>0.93132628184546595</v>
      </c>
      <c r="R145" s="1" t="b">
        <v>0</v>
      </c>
      <c r="T145" s="1" t="s">
        <v>347</v>
      </c>
      <c r="U145" s="4">
        <v>7.5144809176762299</v>
      </c>
    </row>
    <row r="146" spans="1:21" x14ac:dyDescent="0.2">
      <c r="A146" s="1"/>
      <c r="B146" s="1"/>
      <c r="C146" s="1" t="s">
        <v>249</v>
      </c>
      <c r="D146" s="1" t="s">
        <v>381</v>
      </c>
      <c r="E146" s="1" t="s">
        <v>89</v>
      </c>
      <c r="F146" s="1" t="s">
        <v>368</v>
      </c>
      <c r="G146" s="2">
        <v>45319.503946180601</v>
      </c>
      <c r="H146" s="4"/>
      <c r="I146" s="4">
        <v>5.6084666666666703</v>
      </c>
      <c r="J146" s="4">
        <v>195086.81059521</v>
      </c>
      <c r="K146" s="1" t="b">
        <v>0</v>
      </c>
      <c r="L146" s="4">
        <v>7.6573983405734403</v>
      </c>
      <c r="M146" s="4">
        <v>7.6573983405734403</v>
      </c>
      <c r="N146" s="4"/>
      <c r="O146" s="4">
        <v>0.65822883103959895</v>
      </c>
      <c r="P146" s="1" t="b">
        <v>0</v>
      </c>
      <c r="Q146" s="4">
        <v>0.88157620502619405</v>
      </c>
      <c r="R146" s="1" t="b">
        <v>0</v>
      </c>
      <c r="T146" s="1" t="s">
        <v>249</v>
      </c>
      <c r="U146" s="4">
        <v>7.6573983405734403</v>
      </c>
    </row>
    <row r="147" spans="1:21" x14ac:dyDescent="0.2">
      <c r="A147" s="1"/>
      <c r="B147" s="1"/>
      <c r="C147" s="1" t="s">
        <v>350</v>
      </c>
      <c r="D147" s="1" t="s">
        <v>408</v>
      </c>
      <c r="E147" s="1" t="s">
        <v>89</v>
      </c>
      <c r="F147" s="1" t="s">
        <v>368</v>
      </c>
      <c r="G147" s="2">
        <v>45319.517455023102</v>
      </c>
      <c r="H147" s="4"/>
      <c r="I147" s="4">
        <v>5.6079833333333298</v>
      </c>
      <c r="J147" s="4">
        <v>194587.51885169599</v>
      </c>
      <c r="K147" s="1" t="b">
        <v>0</v>
      </c>
      <c r="L147" s="4">
        <v>7.6378034460110902</v>
      </c>
      <c r="M147" s="4">
        <v>7.6378034460110902</v>
      </c>
      <c r="N147" s="4"/>
      <c r="O147" s="4">
        <v>0.74501603475188205</v>
      </c>
      <c r="P147" s="1" t="b">
        <v>0</v>
      </c>
      <c r="Q147" s="4">
        <v>0.92962760621135399</v>
      </c>
      <c r="R147" s="1" t="b">
        <v>0</v>
      </c>
      <c r="T147" s="1" t="s">
        <v>350</v>
      </c>
      <c r="U147" s="4">
        <v>7.6378034460110902</v>
      </c>
    </row>
    <row r="148" spans="1:21" x14ac:dyDescent="0.2">
      <c r="A148" s="1"/>
      <c r="B148" s="1"/>
      <c r="C148" s="1" t="s">
        <v>156</v>
      </c>
      <c r="D148" s="1" t="s">
        <v>384</v>
      </c>
      <c r="E148" s="1" t="s">
        <v>44</v>
      </c>
      <c r="F148" s="1" t="s">
        <v>368</v>
      </c>
      <c r="G148" s="2">
        <v>45319.530957962997</v>
      </c>
      <c r="H148" s="4"/>
      <c r="I148" s="4">
        <v>5.6084666666666703</v>
      </c>
      <c r="J148" s="4">
        <v>12729.9117025757</v>
      </c>
      <c r="K148" s="1" t="b">
        <v>0</v>
      </c>
      <c r="L148" s="4">
        <v>0.50073241741555896</v>
      </c>
      <c r="M148" s="4">
        <v>0.50073241741555896</v>
      </c>
      <c r="N148" s="4"/>
      <c r="O148" s="4">
        <v>18.146656510599701</v>
      </c>
      <c r="P148" s="1" t="b">
        <v>0</v>
      </c>
      <c r="Q148" s="4">
        <v>0.48443846879283797</v>
      </c>
      <c r="R148" s="1" t="b">
        <v>0</v>
      </c>
      <c r="T148" s="1"/>
      <c r="U148" s="4"/>
    </row>
    <row r="149" spans="1:21" x14ac:dyDescent="0.2">
      <c r="A149" s="1"/>
      <c r="B149" s="1"/>
      <c r="C149" s="1" t="s">
        <v>228</v>
      </c>
      <c r="D149" s="1" t="s">
        <v>173</v>
      </c>
      <c r="E149" s="1" t="s">
        <v>89</v>
      </c>
      <c r="F149" s="1" t="s">
        <v>368</v>
      </c>
      <c r="G149" s="2">
        <v>45319.5444581829</v>
      </c>
      <c r="H149" s="4"/>
      <c r="I149" s="4">
        <v>5.6079833333333298</v>
      </c>
      <c r="J149" s="4">
        <v>91564.694679329506</v>
      </c>
      <c r="K149" s="1" t="b">
        <v>0</v>
      </c>
      <c r="L149" s="4">
        <v>3.5946334889700799</v>
      </c>
      <c r="M149" s="4">
        <v>3.5946334889700799</v>
      </c>
      <c r="N149" s="4"/>
      <c r="O149" s="4">
        <v>0.75116654953809403</v>
      </c>
      <c r="P149" s="1" t="b">
        <v>0</v>
      </c>
      <c r="Q149" s="4">
        <v>0.88708484774402996</v>
      </c>
      <c r="R149" s="1" t="b">
        <v>0</v>
      </c>
      <c r="T149" s="1" t="s">
        <v>228</v>
      </c>
      <c r="U149" s="4">
        <v>3.5946334889700799</v>
      </c>
    </row>
    <row r="150" spans="1:21" x14ac:dyDescent="0.2">
      <c r="A150" s="1"/>
      <c r="B150" s="1"/>
      <c r="C150" s="1" t="s">
        <v>334</v>
      </c>
      <c r="D150" s="1" t="s">
        <v>198</v>
      </c>
      <c r="E150" s="1" t="s">
        <v>89</v>
      </c>
      <c r="F150" s="1" t="s">
        <v>368</v>
      </c>
      <c r="G150" s="2">
        <v>45319.557963067098</v>
      </c>
      <c r="H150" s="4"/>
      <c r="I150" s="4">
        <v>5.6084666666666703</v>
      </c>
      <c r="J150" s="4">
        <v>90649.432649458206</v>
      </c>
      <c r="K150" s="1" t="b">
        <v>0</v>
      </c>
      <c r="L150" s="4">
        <v>3.5587136821532499</v>
      </c>
      <c r="M150" s="4">
        <v>3.5587136821532499</v>
      </c>
      <c r="N150" s="4"/>
      <c r="O150" s="4">
        <v>0.65817841865474802</v>
      </c>
      <c r="P150" s="1" t="b">
        <v>0</v>
      </c>
      <c r="Q150" s="4">
        <v>0.88754153479332798</v>
      </c>
      <c r="R150" s="1" t="b">
        <v>0</v>
      </c>
      <c r="T150" s="1" t="s">
        <v>334</v>
      </c>
      <c r="U150" s="4">
        <v>3.5587136821532499</v>
      </c>
    </row>
    <row r="151" spans="1:21" x14ac:dyDescent="0.2">
      <c r="A151" s="1"/>
      <c r="B151" s="1"/>
      <c r="C151" s="1" t="s">
        <v>274</v>
      </c>
      <c r="D151" s="1" t="s">
        <v>73</v>
      </c>
      <c r="E151" s="1" t="s">
        <v>89</v>
      </c>
      <c r="F151" s="1" t="s">
        <v>368</v>
      </c>
      <c r="G151" s="2">
        <v>45319.571467696798</v>
      </c>
      <c r="H151" s="4"/>
      <c r="I151" s="4">
        <v>5.6079833333333298</v>
      </c>
      <c r="J151" s="4">
        <v>82926.403080813805</v>
      </c>
      <c r="K151" s="1" t="b">
        <v>0</v>
      </c>
      <c r="L151" s="4">
        <v>3.2556204464539502</v>
      </c>
      <c r="M151" s="4">
        <v>3.2556204464539502</v>
      </c>
      <c r="N151" s="4"/>
      <c r="O151" s="4">
        <v>1.09970991434606</v>
      </c>
      <c r="P151" s="1" t="b">
        <v>0</v>
      </c>
      <c r="Q151" s="4">
        <v>0.89560393235827596</v>
      </c>
      <c r="R151" s="1" t="b">
        <v>0</v>
      </c>
      <c r="T151" s="1" t="s">
        <v>274</v>
      </c>
      <c r="U151" s="4">
        <v>3.2556204464539502</v>
      </c>
    </row>
    <row r="152" spans="1:21" x14ac:dyDescent="0.2">
      <c r="A152" s="1"/>
      <c r="B152" s="1"/>
      <c r="C152" s="1" t="s">
        <v>428</v>
      </c>
      <c r="D152" s="1" t="s">
        <v>227</v>
      </c>
      <c r="E152" s="1" t="s">
        <v>89</v>
      </c>
      <c r="F152" s="1" t="s">
        <v>368</v>
      </c>
      <c r="G152" s="2">
        <v>45319.584594294</v>
      </c>
      <c r="H152" s="4"/>
      <c r="I152" s="4">
        <v>5.6022499999999997</v>
      </c>
      <c r="J152" s="4">
        <v>80216.133195677496</v>
      </c>
      <c r="K152" s="1" t="b">
        <v>0</v>
      </c>
      <c r="L152" s="4">
        <v>3.1492548729697498</v>
      </c>
      <c r="M152" s="4">
        <v>3.1492548729697498</v>
      </c>
      <c r="N152" s="4"/>
      <c r="O152" s="4">
        <v>0.62561193482285105</v>
      </c>
      <c r="P152" s="1" t="b">
        <v>0</v>
      </c>
      <c r="Q152" s="4">
        <v>0.84911694914498104</v>
      </c>
      <c r="R152" s="1" t="b">
        <v>0</v>
      </c>
      <c r="T152" s="1" t="s">
        <v>428</v>
      </c>
      <c r="U152" s="4">
        <v>3.1492548729697498</v>
      </c>
    </row>
    <row r="153" spans="1:21" x14ac:dyDescent="0.2">
      <c r="A153" s="1"/>
      <c r="B153" s="1"/>
      <c r="C153" s="1" t="s">
        <v>266</v>
      </c>
      <c r="D153" s="1" t="s">
        <v>292</v>
      </c>
      <c r="E153" s="1" t="s">
        <v>89</v>
      </c>
      <c r="F153" s="1" t="s">
        <v>368</v>
      </c>
      <c r="G153" s="2">
        <v>45319.598505729198</v>
      </c>
      <c r="H153" s="4"/>
      <c r="I153" s="4">
        <v>5.6079833333333298</v>
      </c>
      <c r="J153" s="4">
        <v>76393.952084524601</v>
      </c>
      <c r="K153" s="1" t="b">
        <v>0</v>
      </c>
      <c r="L153" s="4">
        <v>2.9992519200985699</v>
      </c>
      <c r="M153" s="4">
        <v>2.9992519200985699</v>
      </c>
      <c r="N153" s="4"/>
      <c r="O153" s="4">
        <v>0.66709496164403403</v>
      </c>
      <c r="P153" s="1" t="b">
        <v>0</v>
      </c>
      <c r="Q153" s="4">
        <v>0.92449835184607698</v>
      </c>
      <c r="R153" s="1" t="b">
        <v>0</v>
      </c>
      <c r="T153" s="1" t="s">
        <v>266</v>
      </c>
      <c r="U153" s="4">
        <v>2.9992519200985699</v>
      </c>
    </row>
    <row r="154" spans="1:21" x14ac:dyDescent="0.2">
      <c r="A154" s="1"/>
      <c r="B154" s="1"/>
      <c r="C154" s="1" t="s">
        <v>280</v>
      </c>
      <c r="D154" s="1" t="s">
        <v>288</v>
      </c>
      <c r="E154" s="1" t="s">
        <v>89</v>
      </c>
      <c r="F154" s="1" t="s">
        <v>368</v>
      </c>
      <c r="G154" s="2">
        <v>45319.612400428203</v>
      </c>
      <c r="H154" s="4"/>
      <c r="I154" s="4">
        <v>5.6084666666666703</v>
      </c>
      <c r="J154" s="4">
        <v>88155.636302544997</v>
      </c>
      <c r="K154" s="1" t="b">
        <v>0</v>
      </c>
      <c r="L154" s="4">
        <v>3.4608436950914601</v>
      </c>
      <c r="M154" s="4">
        <v>3.4608436950914601</v>
      </c>
      <c r="N154" s="4"/>
      <c r="O154" s="4">
        <v>0.68485762844410603</v>
      </c>
      <c r="P154" s="1" t="b">
        <v>0</v>
      </c>
      <c r="Q154" s="4">
        <v>0.842961281050987</v>
      </c>
      <c r="R154" s="1" t="b">
        <v>0</v>
      </c>
      <c r="T154" s="1" t="s">
        <v>280</v>
      </c>
      <c r="U154" s="4">
        <v>3.4608436950914601</v>
      </c>
    </row>
    <row r="155" spans="1:21" x14ac:dyDescent="0.2">
      <c r="A155" s="1"/>
      <c r="B155" s="1"/>
      <c r="C155" s="1" t="s">
        <v>156</v>
      </c>
      <c r="D155" s="1" t="s">
        <v>58</v>
      </c>
      <c r="E155" s="1" t="s">
        <v>44</v>
      </c>
      <c r="F155" s="1" t="s">
        <v>368</v>
      </c>
      <c r="G155" s="2">
        <v>45319.626302071803</v>
      </c>
      <c r="H155" s="4"/>
      <c r="I155" s="4">
        <v>5.6079833333333298</v>
      </c>
      <c r="J155" s="4">
        <v>9799.6888104149402</v>
      </c>
      <c r="K155" s="1" t="b">
        <v>0</v>
      </c>
      <c r="L155" s="4">
        <v>0.38573470443114</v>
      </c>
      <c r="M155" s="4">
        <v>0.38573470443114</v>
      </c>
      <c r="N155" s="4"/>
      <c r="O155" s="4">
        <v>17.6049457402714</v>
      </c>
      <c r="P155" s="1" t="b">
        <v>0</v>
      </c>
      <c r="Q155" s="4">
        <v>0.29871753825442399</v>
      </c>
      <c r="R155" s="1" t="b">
        <v>0</v>
      </c>
      <c r="T155" s="1"/>
      <c r="U155" s="4"/>
    </row>
    <row r="156" spans="1:21" x14ac:dyDescent="0.2">
      <c r="A156" s="1"/>
      <c r="B156" s="1"/>
      <c r="C156" s="1" t="s">
        <v>301</v>
      </c>
      <c r="D156" s="1" t="s">
        <v>157</v>
      </c>
      <c r="E156" s="1" t="s">
        <v>89</v>
      </c>
      <c r="F156" s="1" t="s">
        <v>368</v>
      </c>
      <c r="G156" s="2">
        <v>45319.640211828701</v>
      </c>
      <c r="H156" s="4"/>
      <c r="I156" s="4">
        <v>5.6084666666666703</v>
      </c>
      <c r="J156" s="4">
        <v>69128.185282011196</v>
      </c>
      <c r="K156" s="1" t="b">
        <v>0</v>
      </c>
      <c r="L156" s="4">
        <v>2.7141041357431499</v>
      </c>
      <c r="M156" s="4">
        <v>2.7141041357431499</v>
      </c>
      <c r="N156" s="4"/>
      <c r="O156" s="4">
        <v>0.74950137445075204</v>
      </c>
      <c r="P156" s="1" t="b">
        <v>0</v>
      </c>
      <c r="Q156" s="4">
        <v>0.84820137195975798</v>
      </c>
      <c r="R156" s="1" t="b">
        <v>0</v>
      </c>
      <c r="T156" s="1" t="s">
        <v>301</v>
      </c>
      <c r="U156" s="4">
        <v>2.7141041357431499</v>
      </c>
    </row>
    <row r="157" spans="1:21" x14ac:dyDescent="0.2">
      <c r="A157" s="1"/>
      <c r="B157" s="1"/>
      <c r="C157" s="1" t="s">
        <v>183</v>
      </c>
      <c r="D157" s="1" t="s">
        <v>304</v>
      </c>
      <c r="E157" s="1" t="s">
        <v>89</v>
      </c>
      <c r="F157" s="1" t="s">
        <v>368</v>
      </c>
      <c r="G157" s="2">
        <v>45319.654115474499</v>
      </c>
      <c r="H157" s="4"/>
      <c r="I157" s="4">
        <v>5.6017666666666699</v>
      </c>
      <c r="J157" s="4">
        <v>75551.646332943405</v>
      </c>
      <c r="K157" s="1" t="b">
        <v>0</v>
      </c>
      <c r="L157" s="4">
        <v>2.9661953101988301</v>
      </c>
      <c r="M157" s="4">
        <v>2.9661953101988301</v>
      </c>
      <c r="N157" s="4"/>
      <c r="O157" s="4">
        <v>0.70195926476174497</v>
      </c>
      <c r="P157" s="1" t="b">
        <v>0</v>
      </c>
      <c r="Q157" s="4">
        <v>0.90244352748358603</v>
      </c>
      <c r="R157" s="1" t="b">
        <v>0</v>
      </c>
      <c r="T157" s="1" t="s">
        <v>183</v>
      </c>
      <c r="U157" s="4">
        <v>2.9661953101988301</v>
      </c>
    </row>
    <row r="158" spans="1:21" x14ac:dyDescent="0.2">
      <c r="A158" s="1"/>
      <c r="B158" s="1"/>
      <c r="C158" s="1" t="s">
        <v>309</v>
      </c>
      <c r="D158" s="1" t="s">
        <v>120</v>
      </c>
      <c r="E158" s="1" t="s">
        <v>89</v>
      </c>
      <c r="F158" s="1" t="s">
        <v>368</v>
      </c>
      <c r="G158" s="2">
        <v>45319.668000451398</v>
      </c>
      <c r="H158" s="4"/>
      <c r="I158" s="4">
        <v>5.6022499999999997</v>
      </c>
      <c r="J158" s="4">
        <v>83901.064770128505</v>
      </c>
      <c r="K158" s="1" t="b">
        <v>0</v>
      </c>
      <c r="L158" s="4">
        <v>3.2938714155200199</v>
      </c>
      <c r="M158" s="4">
        <v>3.2938714155200199</v>
      </c>
      <c r="N158" s="4"/>
      <c r="O158" s="4">
        <v>0.70000598873263198</v>
      </c>
      <c r="P158" s="1" t="b">
        <v>0</v>
      </c>
      <c r="Q158" s="4">
        <v>0.81216946640509402</v>
      </c>
      <c r="R158" s="1" t="b">
        <v>0</v>
      </c>
      <c r="T158" s="1" t="s">
        <v>309</v>
      </c>
      <c r="U158" s="4">
        <v>3.2938714155200199</v>
      </c>
    </row>
    <row r="159" spans="1:21" x14ac:dyDescent="0.2">
      <c r="A159" s="1"/>
      <c r="B159" s="1"/>
      <c r="C159" s="1" t="s">
        <v>310</v>
      </c>
      <c r="D159" s="1" t="s">
        <v>158</v>
      </c>
      <c r="E159" s="1" t="s">
        <v>89</v>
      </c>
      <c r="F159" s="1" t="s">
        <v>368</v>
      </c>
      <c r="G159" s="2">
        <v>45319.681907696802</v>
      </c>
      <c r="H159" s="4"/>
      <c r="I159" s="4">
        <v>5.6017666666666699</v>
      </c>
      <c r="J159" s="4">
        <v>65232.322541046597</v>
      </c>
      <c r="K159" s="1" t="b">
        <v>0</v>
      </c>
      <c r="L159" s="4">
        <v>2.56120951925827</v>
      </c>
      <c r="M159" s="4">
        <v>2.56120951925827</v>
      </c>
      <c r="N159" s="4"/>
      <c r="O159" s="4">
        <v>0.749396482832137</v>
      </c>
      <c r="P159" s="1" t="b">
        <v>0</v>
      </c>
      <c r="Q159" s="4">
        <v>0.90634320126629897</v>
      </c>
      <c r="R159" s="1" t="b">
        <v>0</v>
      </c>
      <c r="T159" s="1" t="s">
        <v>310</v>
      </c>
      <c r="U159" s="4">
        <v>2.56120951925827</v>
      </c>
    </row>
    <row r="160" spans="1:21" x14ac:dyDescent="0.2">
      <c r="A160" s="1"/>
      <c r="B160" s="1"/>
      <c r="C160" s="1" t="s">
        <v>377</v>
      </c>
      <c r="D160" s="1" t="s">
        <v>67</v>
      </c>
      <c r="E160" s="1" t="s">
        <v>89</v>
      </c>
      <c r="F160" s="1" t="s">
        <v>368</v>
      </c>
      <c r="G160" s="2">
        <v>45319.6958133218</v>
      </c>
      <c r="H160" s="4"/>
      <c r="I160" s="4">
        <v>5.6022499999999997</v>
      </c>
      <c r="J160" s="4">
        <v>64565.085054617201</v>
      </c>
      <c r="K160" s="1" t="b">
        <v>0</v>
      </c>
      <c r="L160" s="4">
        <v>2.5350235300756299</v>
      </c>
      <c r="M160" s="4">
        <v>2.5350235300756299</v>
      </c>
      <c r="N160" s="4"/>
      <c r="O160" s="4">
        <v>0.740591587042983</v>
      </c>
      <c r="P160" s="1" t="b">
        <v>0</v>
      </c>
      <c r="Q160" s="4">
        <v>0.809832398264555</v>
      </c>
      <c r="R160" s="1" t="b">
        <v>0</v>
      </c>
      <c r="T160" s="1" t="s">
        <v>377</v>
      </c>
      <c r="U160" s="4">
        <v>2.5350235300756299</v>
      </c>
    </row>
    <row r="161" spans="1:21" x14ac:dyDescent="0.2">
      <c r="A161" s="1"/>
      <c r="B161" s="1"/>
      <c r="C161" s="1" t="s">
        <v>167</v>
      </c>
      <c r="D161" s="1" t="s">
        <v>261</v>
      </c>
      <c r="E161" s="1" t="s">
        <v>89</v>
      </c>
      <c r="F161" s="1" t="s">
        <v>368</v>
      </c>
      <c r="G161" s="2">
        <v>45319.709715138903</v>
      </c>
      <c r="H161" s="4"/>
      <c r="I161" s="4">
        <v>5.6017666666666699</v>
      </c>
      <c r="J161" s="4">
        <v>57511.019440808603</v>
      </c>
      <c r="K161" s="1" t="b">
        <v>0</v>
      </c>
      <c r="L161" s="4">
        <v>2.2581840394688801</v>
      </c>
      <c r="M161" s="4">
        <v>2.2581840394688801</v>
      </c>
      <c r="N161" s="4"/>
      <c r="O161" s="4">
        <v>0.74410892911405901</v>
      </c>
      <c r="P161" s="1" t="b">
        <v>0</v>
      </c>
      <c r="Q161" s="4">
        <v>1.0165306296558501</v>
      </c>
      <c r="R161" s="1" t="b">
        <v>0</v>
      </c>
      <c r="T161" s="1" t="s">
        <v>167</v>
      </c>
      <c r="U161" s="4">
        <v>2.2581840394688801</v>
      </c>
    </row>
    <row r="162" spans="1:21" x14ac:dyDescent="0.2">
      <c r="A162" s="1"/>
      <c r="B162" s="1"/>
      <c r="C162" s="1" t="s">
        <v>270</v>
      </c>
      <c r="D162" s="1" t="s">
        <v>339</v>
      </c>
      <c r="E162" s="1" t="s">
        <v>89</v>
      </c>
      <c r="F162" s="1" t="s">
        <v>368</v>
      </c>
      <c r="G162" s="2">
        <v>45319.723617511598</v>
      </c>
      <c r="H162" s="4"/>
      <c r="I162" s="4">
        <v>5.6022499999999997</v>
      </c>
      <c r="J162" s="4">
        <v>65431.5340047344</v>
      </c>
      <c r="K162" s="1" t="b">
        <v>0</v>
      </c>
      <c r="L162" s="4">
        <v>2.5690276489936101</v>
      </c>
      <c r="M162" s="4">
        <v>2.5690276489936101</v>
      </c>
      <c r="N162" s="4"/>
      <c r="O162" s="4">
        <v>0.76406810849519502</v>
      </c>
      <c r="P162" s="1" t="b">
        <v>0</v>
      </c>
      <c r="Q162" s="4">
        <v>0.951065697144995</v>
      </c>
      <c r="R162" s="1" t="b">
        <v>0</v>
      </c>
      <c r="T162" s="1" t="s">
        <v>270</v>
      </c>
      <c r="U162" s="4">
        <v>2.5690276489936101</v>
      </c>
    </row>
    <row r="163" spans="1:21" x14ac:dyDescent="0.2">
      <c r="A163" s="1"/>
      <c r="B163" s="1"/>
      <c r="C163" s="1" t="s">
        <v>156</v>
      </c>
      <c r="D163" s="1" t="s">
        <v>112</v>
      </c>
      <c r="E163" s="1" t="s">
        <v>44</v>
      </c>
      <c r="F163" s="1" t="s">
        <v>368</v>
      </c>
      <c r="G163" s="2">
        <v>45319.737516076399</v>
      </c>
      <c r="H163" s="4"/>
      <c r="I163" s="4">
        <v>5.6079833333333298</v>
      </c>
      <c r="J163" s="4">
        <v>5221.99069508715</v>
      </c>
      <c r="K163" s="1" t="b">
        <v>0</v>
      </c>
      <c r="L163" s="4">
        <v>0.20608119909400999</v>
      </c>
      <c r="M163" s="4">
        <v>0.20608119909400999</v>
      </c>
      <c r="N163" s="4"/>
      <c r="O163" s="4">
        <v>21.874836365480299</v>
      </c>
      <c r="P163" s="1" t="b">
        <v>0</v>
      </c>
      <c r="Q163" s="4">
        <v>0.33943686120786998</v>
      </c>
      <c r="R163" s="1" t="b">
        <v>0</v>
      </c>
      <c r="T163" s="1"/>
      <c r="U163" s="4"/>
    </row>
    <row r="164" spans="1:21" x14ac:dyDescent="0.2">
      <c r="A164" s="1"/>
      <c r="B164" s="1"/>
      <c r="C164" s="1" t="s">
        <v>48</v>
      </c>
      <c r="D164" s="1" t="s">
        <v>98</v>
      </c>
      <c r="E164" s="1" t="s">
        <v>89</v>
      </c>
      <c r="F164" s="1" t="s">
        <v>368</v>
      </c>
      <c r="G164" s="2">
        <v>45319.751423205998</v>
      </c>
      <c r="H164" s="4"/>
      <c r="I164" s="4">
        <v>5.6084666666666703</v>
      </c>
      <c r="J164" s="4">
        <v>37755.717615572299</v>
      </c>
      <c r="K164" s="1" t="b">
        <v>0</v>
      </c>
      <c r="L164" s="4">
        <v>1.4828796981858601</v>
      </c>
      <c r="M164" s="4">
        <v>1.4828796981858601</v>
      </c>
      <c r="N164" s="4"/>
      <c r="O164" s="4">
        <v>0.72959142618707895</v>
      </c>
      <c r="P164" s="1" t="b">
        <v>0</v>
      </c>
      <c r="Q164" s="4">
        <v>0.94454221123265703</v>
      </c>
      <c r="R164" s="1" t="b">
        <v>0</v>
      </c>
      <c r="T164" s="1" t="s">
        <v>48</v>
      </c>
      <c r="U164" s="4">
        <v>1.4828796981858601</v>
      </c>
    </row>
    <row r="165" spans="1:21" x14ac:dyDescent="0.2">
      <c r="A165" s="1"/>
      <c r="B165" s="1"/>
      <c r="C165" s="1" t="s">
        <v>127</v>
      </c>
      <c r="D165" s="1" t="s">
        <v>93</v>
      </c>
      <c r="E165" s="1" t="s">
        <v>89</v>
      </c>
      <c r="F165" s="1" t="s">
        <v>368</v>
      </c>
      <c r="G165" s="2">
        <v>45319.765317546298</v>
      </c>
      <c r="H165" s="4"/>
      <c r="I165" s="4">
        <v>5.6017666666666699</v>
      </c>
      <c r="J165" s="4">
        <v>41170.145789663497</v>
      </c>
      <c r="K165" s="1" t="b">
        <v>0</v>
      </c>
      <c r="L165" s="4">
        <v>1.61688023180415</v>
      </c>
      <c r="M165" s="4">
        <v>1.61688023180415</v>
      </c>
      <c r="N165" s="4"/>
      <c r="O165" s="4">
        <v>0.72621664489742399</v>
      </c>
      <c r="P165" s="1" t="b">
        <v>0</v>
      </c>
      <c r="Q165" s="4">
        <v>0.74962462932991802</v>
      </c>
      <c r="R165" s="1" t="b">
        <v>0</v>
      </c>
      <c r="T165" s="1" t="s">
        <v>127</v>
      </c>
      <c r="U165" s="4">
        <v>1.61688023180415</v>
      </c>
    </row>
    <row r="166" spans="1:21" x14ac:dyDescent="0.2">
      <c r="A166" s="1"/>
      <c r="B166" s="1"/>
      <c r="C166" s="1" t="s">
        <v>146</v>
      </c>
      <c r="D166" s="1" t="s">
        <v>5</v>
      </c>
      <c r="E166" s="1" t="s">
        <v>89</v>
      </c>
      <c r="F166" s="1" t="s">
        <v>368</v>
      </c>
      <c r="G166" s="2">
        <v>45319.7792230903</v>
      </c>
      <c r="H166" s="4"/>
      <c r="I166" s="4">
        <v>5.6084666666666703</v>
      </c>
      <c r="J166" s="4">
        <v>49905.865658429597</v>
      </c>
      <c r="K166" s="1" t="b">
        <v>0</v>
      </c>
      <c r="L166" s="4">
        <v>1.95971688387872</v>
      </c>
      <c r="M166" s="4">
        <v>1.95971688387872</v>
      </c>
      <c r="N166" s="4"/>
      <c r="O166" s="4">
        <v>0.67810515914905001</v>
      </c>
      <c r="P166" s="1" t="b">
        <v>0</v>
      </c>
      <c r="Q166" s="4">
        <v>0.79724807009625898</v>
      </c>
      <c r="R166" s="1" t="b">
        <v>0</v>
      </c>
      <c r="T166" s="1" t="s">
        <v>146</v>
      </c>
      <c r="U166" s="4">
        <v>1.95971688387872</v>
      </c>
    </row>
    <row r="167" spans="1:21" x14ac:dyDescent="0.2">
      <c r="A167" s="1"/>
      <c r="B167" s="1"/>
      <c r="C167" s="1" t="s">
        <v>194</v>
      </c>
      <c r="D167" s="1" t="s">
        <v>243</v>
      </c>
      <c r="E167" s="1" t="s">
        <v>89</v>
      </c>
      <c r="F167" s="1" t="s">
        <v>368</v>
      </c>
      <c r="G167" s="2">
        <v>45319.793130856502</v>
      </c>
      <c r="H167" s="4"/>
      <c r="I167" s="4">
        <v>5.6017666666666699</v>
      </c>
      <c r="J167" s="4">
        <v>41339.444107174102</v>
      </c>
      <c r="K167" s="1" t="b">
        <v>0</v>
      </c>
      <c r="L167" s="4">
        <v>1.6235244087293601</v>
      </c>
      <c r="M167" s="4">
        <v>1.6235244087293601</v>
      </c>
      <c r="N167" s="4"/>
      <c r="O167" s="4">
        <v>0.66840727583721504</v>
      </c>
      <c r="P167" s="1" t="b">
        <v>0</v>
      </c>
      <c r="Q167" s="4">
        <v>0.68960113186813599</v>
      </c>
      <c r="R167" s="1" t="b">
        <v>0</v>
      </c>
      <c r="T167" s="1" t="s">
        <v>194</v>
      </c>
      <c r="U167" s="4">
        <v>1.6235244087293601</v>
      </c>
    </row>
    <row r="168" spans="1:21" x14ac:dyDescent="0.2">
      <c r="A168" s="1"/>
      <c r="B168" s="1"/>
      <c r="C168" s="1" t="s">
        <v>341</v>
      </c>
      <c r="D168" s="1" t="s">
        <v>4</v>
      </c>
      <c r="E168" s="1" t="s">
        <v>89</v>
      </c>
      <c r="F168" s="1" t="s">
        <v>368</v>
      </c>
      <c r="G168" s="2">
        <v>45319.807036331003</v>
      </c>
      <c r="H168" s="4"/>
      <c r="I168" s="4">
        <v>5.6022499999999997</v>
      </c>
      <c r="J168" s="4">
        <v>51418.703023767899</v>
      </c>
      <c r="K168" s="1" t="b">
        <v>0</v>
      </c>
      <c r="L168" s="4">
        <v>2.0190887622422098</v>
      </c>
      <c r="M168" s="4">
        <v>2.0190887622422098</v>
      </c>
      <c r="N168" s="4"/>
      <c r="O168" s="4">
        <v>0.654210875415419</v>
      </c>
      <c r="P168" s="1" t="b">
        <v>0</v>
      </c>
      <c r="Q168" s="4">
        <v>0.84652515412470397</v>
      </c>
      <c r="R168" s="1" t="b">
        <v>0</v>
      </c>
      <c r="T168" s="1" t="s">
        <v>341</v>
      </c>
      <c r="U168" s="4">
        <v>2.0190887622422098</v>
      </c>
    </row>
    <row r="169" spans="1:21" x14ac:dyDescent="0.2">
      <c r="A169" s="1"/>
      <c r="B169" s="1"/>
      <c r="C169" s="1" t="s">
        <v>156</v>
      </c>
      <c r="D169" s="1" t="s">
        <v>364</v>
      </c>
      <c r="E169" s="1" t="s">
        <v>44</v>
      </c>
      <c r="F169" s="1" t="s">
        <v>368</v>
      </c>
      <c r="G169" s="2">
        <v>45319.838135405102</v>
      </c>
      <c r="H169" s="4"/>
      <c r="I169" s="4">
        <v>5.6079833333333298</v>
      </c>
      <c r="J169" s="4">
        <v>2714.1238748781702</v>
      </c>
      <c r="K169" s="1" t="b">
        <v>0</v>
      </c>
      <c r="L169" s="4">
        <v>0.107659010950884</v>
      </c>
      <c r="M169" s="4">
        <v>0.107659010950884</v>
      </c>
      <c r="N169" s="4"/>
      <c r="O169" s="4" t="s">
        <v>368</v>
      </c>
      <c r="P169" s="1" t="b">
        <v>0</v>
      </c>
      <c r="Q169" s="4">
        <v>0.50089444280236295</v>
      </c>
      <c r="R169" s="1" t="b">
        <v>0</v>
      </c>
      <c r="T169" s="1"/>
      <c r="U169" s="4"/>
    </row>
    <row r="170" spans="1:21" x14ac:dyDescent="0.2">
      <c r="A170" s="1"/>
      <c r="B170" s="1"/>
      <c r="C170" s="1" t="s">
        <v>156</v>
      </c>
      <c r="D170" s="1" t="s">
        <v>441</v>
      </c>
      <c r="E170" s="1" t="s">
        <v>44</v>
      </c>
      <c r="F170" s="1" t="s">
        <v>368</v>
      </c>
      <c r="G170" s="2">
        <v>45319.851721192099</v>
      </c>
      <c r="H170" s="4"/>
      <c r="I170" s="4">
        <v>5.6022499999999997</v>
      </c>
      <c r="J170" s="4">
        <v>1269.07611300141</v>
      </c>
      <c r="K170" s="1" t="b">
        <v>0</v>
      </c>
      <c r="L170" s="4">
        <v>5.0947561383802201E-2</v>
      </c>
      <c r="M170" s="4">
        <v>5.0947561383802201E-2</v>
      </c>
      <c r="N170" s="4"/>
      <c r="O170" s="4" t="s">
        <v>368</v>
      </c>
      <c r="P170" s="1" t="b">
        <v>0</v>
      </c>
      <c r="Q170" s="4" t="s">
        <v>368</v>
      </c>
      <c r="R170" s="1" t="b">
        <v>0</v>
      </c>
      <c r="T170" s="1"/>
      <c r="U170" s="4"/>
    </row>
    <row r="171" spans="1:21" x14ac:dyDescent="0.2">
      <c r="A171" s="1"/>
      <c r="B171" s="1"/>
      <c r="C171" s="1" t="s">
        <v>383</v>
      </c>
      <c r="D171" s="1" t="s">
        <v>111</v>
      </c>
      <c r="E171" s="1" t="s">
        <v>89</v>
      </c>
      <c r="F171" s="1" t="s">
        <v>368</v>
      </c>
      <c r="G171" s="2">
        <v>45319.865273495401</v>
      </c>
      <c r="H171" s="4"/>
      <c r="I171" s="4">
        <v>5.6017666666666699</v>
      </c>
      <c r="J171" s="4">
        <v>35235.094048050698</v>
      </c>
      <c r="K171" s="1" t="b">
        <v>0</v>
      </c>
      <c r="L171" s="4">
        <v>1.38395686663776</v>
      </c>
      <c r="M171" s="4">
        <v>1.38395686663776</v>
      </c>
      <c r="N171" s="4"/>
      <c r="O171" s="4">
        <v>0.73376395295035501</v>
      </c>
      <c r="P171" s="1" t="b">
        <v>0</v>
      </c>
      <c r="Q171" s="4">
        <v>0.85201722816766001</v>
      </c>
      <c r="R171" s="1" t="b">
        <v>0</v>
      </c>
      <c r="T171" s="1" t="s">
        <v>383</v>
      </c>
      <c r="U171" s="4">
        <v>1.38395686663776</v>
      </c>
    </row>
    <row r="172" spans="1:21" x14ac:dyDescent="0.2">
      <c r="A172" s="1"/>
      <c r="B172" s="1"/>
      <c r="C172" s="1" t="s">
        <v>156</v>
      </c>
      <c r="D172" s="1" t="s">
        <v>235</v>
      </c>
      <c r="E172" s="1" t="s">
        <v>44</v>
      </c>
      <c r="F172" s="1" t="s">
        <v>368</v>
      </c>
      <c r="G172" s="2">
        <v>45319.878833483803</v>
      </c>
      <c r="H172" s="4"/>
      <c r="I172" s="4">
        <v>5.6084666666666703</v>
      </c>
      <c r="J172" s="4">
        <v>3059.8004782565299</v>
      </c>
      <c r="K172" s="1" t="b">
        <v>0</v>
      </c>
      <c r="L172" s="4">
        <v>0.121225220854943</v>
      </c>
      <c r="M172" s="4">
        <v>0.121225220854943</v>
      </c>
      <c r="N172" s="4"/>
      <c r="O172" s="4">
        <v>40.678320649105899</v>
      </c>
      <c r="P172" s="1" t="b">
        <v>0</v>
      </c>
      <c r="Q172" s="4">
        <v>0.21323370130063701</v>
      </c>
      <c r="R172" s="1" t="b">
        <v>0</v>
      </c>
      <c r="T172" s="1"/>
      <c r="U172" s="4"/>
    </row>
    <row r="173" spans="1:21" x14ac:dyDescent="0.2">
      <c r="A173" s="1"/>
      <c r="B173" s="1"/>
      <c r="C173" s="1" t="s">
        <v>358</v>
      </c>
      <c r="D173" s="1" t="s">
        <v>78</v>
      </c>
      <c r="E173" s="1" t="s">
        <v>89</v>
      </c>
      <c r="F173" s="1" t="s">
        <v>368</v>
      </c>
      <c r="G173" s="2">
        <v>45319.892386273103</v>
      </c>
      <c r="H173" s="4"/>
      <c r="I173" s="4">
        <v>5.6079833333333298</v>
      </c>
      <c r="J173" s="4">
        <v>37883.938419800201</v>
      </c>
      <c r="K173" s="1" t="b">
        <v>0</v>
      </c>
      <c r="L173" s="4">
        <v>1.4879117724634501</v>
      </c>
      <c r="M173" s="4">
        <v>1.4879117724634501</v>
      </c>
      <c r="N173" s="4"/>
      <c r="O173" s="4">
        <v>0.67358846273884398</v>
      </c>
      <c r="P173" s="1" t="b">
        <v>0</v>
      </c>
      <c r="Q173" s="4">
        <v>0.88290026984137304</v>
      </c>
      <c r="R173" s="1" t="b">
        <v>0</v>
      </c>
      <c r="T173" s="1" t="s">
        <v>358</v>
      </c>
      <c r="U173" s="4">
        <v>1.4879117724634501</v>
      </c>
    </row>
    <row r="174" spans="1:21" x14ac:dyDescent="0.2">
      <c r="A174" s="1"/>
      <c r="B174" s="1"/>
      <c r="C174" s="1" t="s">
        <v>159</v>
      </c>
      <c r="D174" s="1" t="s">
        <v>425</v>
      </c>
      <c r="E174" s="1" t="s">
        <v>89</v>
      </c>
      <c r="F174" s="1" t="s">
        <v>368</v>
      </c>
      <c r="G174" s="2">
        <v>45319.905957511597</v>
      </c>
      <c r="H174" s="4"/>
      <c r="I174" s="4">
        <v>5.6022499999999997</v>
      </c>
      <c r="J174" s="4">
        <v>37251.996380470897</v>
      </c>
      <c r="K174" s="1" t="b">
        <v>0</v>
      </c>
      <c r="L174" s="4">
        <v>1.4631109665397799</v>
      </c>
      <c r="M174" s="4">
        <v>1.4631109665397799</v>
      </c>
      <c r="N174" s="4"/>
      <c r="O174" s="4">
        <v>0.72150981039498097</v>
      </c>
      <c r="P174" s="1" t="b">
        <v>0</v>
      </c>
      <c r="Q174" s="4">
        <v>0.83016206624782796</v>
      </c>
      <c r="R174" s="1" t="b">
        <v>0</v>
      </c>
      <c r="T174" s="1" t="s">
        <v>159</v>
      </c>
      <c r="U174" s="4">
        <v>1.4631109665397799</v>
      </c>
    </row>
    <row r="175" spans="1:21" x14ac:dyDescent="0.2">
      <c r="A175" s="1"/>
      <c r="B175" s="1"/>
      <c r="C175" s="1" t="s">
        <v>269</v>
      </c>
      <c r="D175" s="1" t="s">
        <v>409</v>
      </c>
      <c r="E175" s="1" t="s">
        <v>89</v>
      </c>
      <c r="F175" s="1" t="s">
        <v>368</v>
      </c>
      <c r="G175" s="2">
        <v>45319.919519710602</v>
      </c>
      <c r="H175" s="4"/>
      <c r="I175" s="4">
        <v>5.6017666666666699</v>
      </c>
      <c r="J175" s="4">
        <v>37401.101659497101</v>
      </c>
      <c r="K175" s="1" t="b">
        <v>0</v>
      </c>
      <c r="L175" s="4">
        <v>1.4689626599818699</v>
      </c>
      <c r="M175" s="4">
        <v>1.4689626599818699</v>
      </c>
      <c r="N175" s="4"/>
      <c r="O175" s="4">
        <v>0.63225432698902995</v>
      </c>
      <c r="P175" s="1" t="b">
        <v>0</v>
      </c>
      <c r="Q175" s="4">
        <v>0.82418966446936104</v>
      </c>
      <c r="R175" s="1" t="b">
        <v>0</v>
      </c>
      <c r="T175" s="1" t="s">
        <v>269</v>
      </c>
      <c r="U175" s="4">
        <v>1.4689626599818699</v>
      </c>
    </row>
    <row r="176" spans="1:21" x14ac:dyDescent="0.2">
      <c r="A176" s="1"/>
      <c r="B176" s="1"/>
      <c r="C176" s="1" t="s">
        <v>20</v>
      </c>
      <c r="D176" s="1" t="s">
        <v>148</v>
      </c>
      <c r="E176" s="1" t="s">
        <v>89</v>
      </c>
      <c r="F176" s="1" t="s">
        <v>368</v>
      </c>
      <c r="G176" s="2">
        <v>45319.933082661999</v>
      </c>
      <c r="H176" s="4"/>
      <c r="I176" s="4">
        <v>5.6022499999999997</v>
      </c>
      <c r="J176" s="4">
        <v>30004.333383667199</v>
      </c>
      <c r="K176" s="1" t="b">
        <v>0</v>
      </c>
      <c r="L176" s="4">
        <v>1.1786736729318401</v>
      </c>
      <c r="M176" s="4">
        <v>1.1786736729318401</v>
      </c>
      <c r="N176" s="4"/>
      <c r="O176" s="4">
        <v>0.74180640520894503</v>
      </c>
      <c r="P176" s="1" t="b">
        <v>0</v>
      </c>
      <c r="Q176" s="4">
        <v>0.87208480307351099</v>
      </c>
      <c r="R176" s="1" t="b">
        <v>0</v>
      </c>
      <c r="T176" s="1" t="s">
        <v>20</v>
      </c>
      <c r="U176" s="4">
        <v>1.1786736729318401</v>
      </c>
    </row>
    <row r="177" spans="1:21" x14ac:dyDescent="0.2">
      <c r="A177" s="1"/>
      <c r="B177" s="1"/>
      <c r="C177" s="1" t="s">
        <v>152</v>
      </c>
      <c r="D177" s="1" t="s">
        <v>65</v>
      </c>
      <c r="E177" s="1" t="s">
        <v>89</v>
      </c>
      <c r="F177" s="1" t="s">
        <v>368</v>
      </c>
      <c r="G177" s="2">
        <v>45319.946641562499</v>
      </c>
      <c r="H177" s="4"/>
      <c r="I177" s="4">
        <v>5.6017666666666699</v>
      </c>
      <c r="J177" s="4">
        <v>31804.7474779033</v>
      </c>
      <c r="K177" s="1" t="b">
        <v>0</v>
      </c>
      <c r="L177" s="4">
        <v>1.24933160950587</v>
      </c>
      <c r="M177" s="4">
        <v>1.24933160950587</v>
      </c>
      <c r="N177" s="4"/>
      <c r="O177" s="4">
        <v>0.67797474155286896</v>
      </c>
      <c r="P177" s="1" t="b">
        <v>0</v>
      </c>
      <c r="Q177" s="4">
        <v>0.83885087265146496</v>
      </c>
      <c r="R177" s="1" t="b">
        <v>0</v>
      </c>
      <c r="T177" s="1" t="s">
        <v>152</v>
      </c>
      <c r="U177" s="4">
        <v>1.24933160950587</v>
      </c>
    </row>
    <row r="178" spans="1:21" x14ac:dyDescent="0.2">
      <c r="A178" s="1"/>
      <c r="B178" s="1"/>
      <c r="C178" s="1" t="s">
        <v>41</v>
      </c>
      <c r="D178" s="1" t="s">
        <v>255</v>
      </c>
      <c r="E178" s="1" t="s">
        <v>89</v>
      </c>
      <c r="F178" s="1" t="s">
        <v>368</v>
      </c>
      <c r="G178" s="2">
        <v>45319.960204490701</v>
      </c>
      <c r="H178" s="4"/>
      <c r="I178" s="4">
        <v>5.6022499999999997</v>
      </c>
      <c r="J178" s="4">
        <v>46153.052585915699</v>
      </c>
      <c r="K178" s="1" t="b">
        <v>0</v>
      </c>
      <c r="L178" s="4">
        <v>1.8124363060934201</v>
      </c>
      <c r="M178" s="4">
        <v>1.8124363060934201</v>
      </c>
      <c r="N178" s="4"/>
      <c r="O178" s="4">
        <v>0.66582833472731795</v>
      </c>
      <c r="P178" s="1" t="b">
        <v>0</v>
      </c>
      <c r="Q178" s="4">
        <v>0.92337538173991696</v>
      </c>
      <c r="R178" s="1" t="b">
        <v>0</v>
      </c>
      <c r="T178" s="1" t="s">
        <v>41</v>
      </c>
      <c r="U178" s="4">
        <v>1.8124363060934201</v>
      </c>
    </row>
    <row r="179" spans="1:21" x14ac:dyDescent="0.2">
      <c r="A179" s="1"/>
      <c r="B179" s="1"/>
      <c r="C179" s="1" t="s">
        <v>205</v>
      </c>
      <c r="D179" s="1" t="s">
        <v>62</v>
      </c>
      <c r="E179" s="1" t="s">
        <v>89</v>
      </c>
      <c r="F179" s="1" t="s">
        <v>368</v>
      </c>
      <c r="G179" s="2">
        <v>45319.973777210602</v>
      </c>
      <c r="H179" s="4"/>
      <c r="I179" s="4">
        <v>5.6017666666666699</v>
      </c>
      <c r="J179" s="4">
        <v>46332.944672205202</v>
      </c>
      <c r="K179" s="1" t="b">
        <v>0</v>
      </c>
      <c r="L179" s="4">
        <v>1.81949623950758</v>
      </c>
      <c r="M179" s="4">
        <v>1.81949623950758</v>
      </c>
      <c r="N179" s="4"/>
      <c r="O179" s="4">
        <v>0.72326774120505899</v>
      </c>
      <c r="P179" s="1" t="b">
        <v>0</v>
      </c>
      <c r="Q179" s="4">
        <v>0.77601381138470604</v>
      </c>
      <c r="R179" s="1" t="b">
        <v>0</v>
      </c>
      <c r="T179" s="1" t="s">
        <v>205</v>
      </c>
      <c r="U179" s="4">
        <v>1.81949623950758</v>
      </c>
    </row>
    <row r="180" spans="1:21" x14ac:dyDescent="0.2">
      <c r="A180" s="1"/>
      <c r="B180" s="1"/>
      <c r="C180" s="1" t="s">
        <v>156</v>
      </c>
      <c r="D180" s="1" t="s">
        <v>349</v>
      </c>
      <c r="E180" s="1" t="s">
        <v>44</v>
      </c>
      <c r="F180" s="1" t="s">
        <v>368</v>
      </c>
      <c r="G180" s="2">
        <v>45319.987332256896</v>
      </c>
      <c r="H180" s="4"/>
      <c r="I180" s="4">
        <v>5.6084666666666703</v>
      </c>
      <c r="J180" s="4">
        <v>5452.2582931156403</v>
      </c>
      <c r="K180" s="1" t="b">
        <v>0</v>
      </c>
      <c r="L180" s="4">
        <v>0.21511813864510501</v>
      </c>
      <c r="M180" s="4">
        <v>0.21511813864510501</v>
      </c>
      <c r="N180" s="4"/>
      <c r="O180" s="4" t="s">
        <v>368</v>
      </c>
      <c r="P180" s="1" t="b">
        <v>0</v>
      </c>
      <c r="Q180" s="4">
        <v>0.39935160310619799</v>
      </c>
      <c r="R180" s="1" t="b">
        <v>0</v>
      </c>
      <c r="T180" s="1"/>
      <c r="U180" s="4"/>
    </row>
    <row r="181" spans="1:21" x14ac:dyDescent="0.2">
      <c r="A181" s="1"/>
      <c r="B181" s="1"/>
      <c r="C181" s="1" t="s">
        <v>144</v>
      </c>
      <c r="D181" s="1" t="s">
        <v>331</v>
      </c>
      <c r="E181" s="1" t="s">
        <v>89</v>
      </c>
      <c r="F181" s="1" t="s">
        <v>368</v>
      </c>
      <c r="G181" s="2">
        <v>45320.000885416703</v>
      </c>
      <c r="H181" s="4"/>
      <c r="I181" s="4">
        <v>5.6017666666666699</v>
      </c>
      <c r="J181" s="4">
        <v>35125.361896868002</v>
      </c>
      <c r="K181" s="1" t="b">
        <v>0</v>
      </c>
      <c r="L181" s="4">
        <v>1.37965038658785</v>
      </c>
      <c r="M181" s="4">
        <v>1.37965038658785</v>
      </c>
      <c r="N181" s="4"/>
      <c r="O181" s="4">
        <v>0.64204616404765003</v>
      </c>
      <c r="P181" s="1" t="b">
        <v>0</v>
      </c>
      <c r="Q181" s="4">
        <v>0.82241128214579895</v>
      </c>
      <c r="R181" s="1" t="b">
        <v>0</v>
      </c>
      <c r="T181" s="1" t="s">
        <v>144</v>
      </c>
      <c r="U181" s="4">
        <v>1.37965038658785</v>
      </c>
    </row>
    <row r="182" spans="1:21" x14ac:dyDescent="0.2">
      <c r="A182" s="1"/>
      <c r="B182" s="1"/>
      <c r="C182" s="1" t="s">
        <v>404</v>
      </c>
      <c r="D182" s="1" t="s">
        <v>76</v>
      </c>
      <c r="E182" s="1" t="s">
        <v>89</v>
      </c>
      <c r="F182" s="1" t="s">
        <v>368</v>
      </c>
      <c r="G182" s="2">
        <v>45320.014456516197</v>
      </c>
      <c r="H182" s="4"/>
      <c r="I182" s="4">
        <v>5.6022499999999997</v>
      </c>
      <c r="J182" s="4">
        <v>34098.873266279399</v>
      </c>
      <c r="K182" s="1" t="b">
        <v>0</v>
      </c>
      <c r="L182" s="4">
        <v>1.3393654494801699</v>
      </c>
      <c r="M182" s="4">
        <v>1.3393654494801699</v>
      </c>
      <c r="N182" s="4"/>
      <c r="O182" s="4">
        <v>0.65518373837324595</v>
      </c>
      <c r="P182" s="1" t="b">
        <v>0</v>
      </c>
      <c r="Q182" s="4">
        <v>0.80519945520492797</v>
      </c>
      <c r="R182" s="1" t="b">
        <v>0</v>
      </c>
      <c r="T182" s="1" t="s">
        <v>404</v>
      </c>
      <c r="U182" s="4">
        <v>1.3393654494801699</v>
      </c>
    </row>
    <row r="183" spans="1:21" x14ac:dyDescent="0.2">
      <c r="A183" s="1"/>
      <c r="B183" s="1"/>
      <c r="C183" s="1" t="s">
        <v>150</v>
      </c>
      <c r="D183" s="1" t="s">
        <v>143</v>
      </c>
      <c r="E183" s="1" t="s">
        <v>89</v>
      </c>
      <c r="F183" s="1" t="s">
        <v>368</v>
      </c>
      <c r="G183" s="2">
        <v>45320.028029803201</v>
      </c>
      <c r="H183" s="4"/>
      <c r="I183" s="4">
        <v>5.6017666666666699</v>
      </c>
      <c r="J183" s="4">
        <v>40557.569093879902</v>
      </c>
      <c r="K183" s="1" t="b">
        <v>0</v>
      </c>
      <c r="L183" s="4">
        <v>1.59283942616061</v>
      </c>
      <c r="M183" s="4">
        <v>1.59283942616061</v>
      </c>
      <c r="N183" s="4"/>
      <c r="O183" s="4">
        <v>0.77848830706836303</v>
      </c>
      <c r="P183" s="1" t="b">
        <v>0</v>
      </c>
      <c r="Q183" s="4">
        <v>0.88555442255400596</v>
      </c>
      <c r="R183" s="1" t="b">
        <v>0</v>
      </c>
      <c r="T183" s="1" t="s">
        <v>150</v>
      </c>
      <c r="U183" s="4">
        <v>1.59283942616061</v>
      </c>
    </row>
    <row r="184" spans="1:21" x14ac:dyDescent="0.2">
      <c r="A184" s="1"/>
      <c r="B184" s="1"/>
      <c r="C184" s="1" t="s">
        <v>108</v>
      </c>
      <c r="D184" s="1" t="s">
        <v>50</v>
      </c>
      <c r="E184" s="1" t="s">
        <v>89</v>
      </c>
      <c r="F184" s="1" t="s">
        <v>368</v>
      </c>
      <c r="G184" s="2">
        <v>45320.041592569403</v>
      </c>
      <c r="H184" s="4"/>
      <c r="I184" s="4">
        <v>5.6022499999999997</v>
      </c>
      <c r="J184" s="4">
        <v>42357.2625166488</v>
      </c>
      <c r="K184" s="1" t="b">
        <v>0</v>
      </c>
      <c r="L184" s="4">
        <v>1.6634690797085401</v>
      </c>
      <c r="M184" s="4">
        <v>1.6634690797085401</v>
      </c>
      <c r="N184" s="4"/>
      <c r="O184" s="4">
        <v>0.63481385796953704</v>
      </c>
      <c r="P184" s="1" t="b">
        <v>0</v>
      </c>
      <c r="Q184" s="4">
        <v>0.83596988141156903</v>
      </c>
      <c r="R184" s="1" t="b">
        <v>0</v>
      </c>
      <c r="T184" s="1" t="s">
        <v>108</v>
      </c>
      <c r="U184" s="4">
        <v>1.6634690797085401</v>
      </c>
    </row>
    <row r="185" spans="1:21" x14ac:dyDescent="0.2">
      <c r="A185" s="1"/>
      <c r="B185" s="1"/>
      <c r="C185" s="1" t="s">
        <v>283</v>
      </c>
      <c r="D185" s="1" t="s">
        <v>181</v>
      </c>
      <c r="E185" s="1" t="s">
        <v>89</v>
      </c>
      <c r="F185" s="1" t="s">
        <v>368</v>
      </c>
      <c r="G185" s="2">
        <v>45320.055153888898</v>
      </c>
      <c r="H185" s="4"/>
      <c r="I185" s="4">
        <v>5.6017666666666699</v>
      </c>
      <c r="J185" s="4">
        <v>37677.303851778197</v>
      </c>
      <c r="K185" s="1" t="b">
        <v>0</v>
      </c>
      <c r="L185" s="4">
        <v>1.47980232017242</v>
      </c>
      <c r="M185" s="4">
        <v>1.47980232017242</v>
      </c>
      <c r="N185" s="4"/>
      <c r="O185" s="4">
        <v>0.73353984365926095</v>
      </c>
      <c r="P185" s="1" t="b">
        <v>0</v>
      </c>
      <c r="Q185" s="4">
        <v>0.82700348406269397</v>
      </c>
      <c r="R185" s="1" t="b">
        <v>0</v>
      </c>
      <c r="T185" s="1" t="s">
        <v>283</v>
      </c>
      <c r="U185" s="4">
        <v>1.47980232017242</v>
      </c>
    </row>
    <row r="186" spans="1:21" x14ac:dyDescent="0.2">
      <c r="A186" s="1"/>
      <c r="B186" s="1"/>
      <c r="C186" s="1" t="s">
        <v>236</v>
      </c>
      <c r="D186" s="1" t="s">
        <v>21</v>
      </c>
      <c r="E186" s="1" t="s">
        <v>89</v>
      </c>
      <c r="F186" s="1" t="s">
        <v>368</v>
      </c>
      <c r="G186" s="2">
        <v>45320.068730694402</v>
      </c>
      <c r="H186" s="4"/>
      <c r="I186" s="4">
        <v>5.6022499999999997</v>
      </c>
      <c r="J186" s="4">
        <v>40563.656436667698</v>
      </c>
      <c r="K186" s="1" t="b">
        <v>0</v>
      </c>
      <c r="L186" s="4">
        <v>1.5930783262458701</v>
      </c>
      <c r="M186" s="4">
        <v>1.5930783262458701</v>
      </c>
      <c r="N186" s="4"/>
      <c r="O186" s="4">
        <v>0.73759109039011705</v>
      </c>
      <c r="P186" s="1" t="b">
        <v>0</v>
      </c>
      <c r="Q186" s="4">
        <v>0.73535894320015704</v>
      </c>
      <c r="R186" s="1" t="b">
        <v>0</v>
      </c>
      <c r="T186" s="1" t="s">
        <v>236</v>
      </c>
      <c r="U186" s="4">
        <v>1.5930783262458701</v>
      </c>
    </row>
    <row r="187" spans="1:21" x14ac:dyDescent="0.2">
      <c r="A187" s="1"/>
      <c r="B187" s="1"/>
      <c r="C187" s="1" t="s">
        <v>156</v>
      </c>
      <c r="D187" s="1" t="s">
        <v>286</v>
      </c>
      <c r="E187" s="1" t="s">
        <v>44</v>
      </c>
      <c r="F187" s="1" t="s">
        <v>368</v>
      </c>
      <c r="G187" s="2">
        <v>45320.0822936111</v>
      </c>
      <c r="H187" s="4"/>
      <c r="I187" s="4">
        <v>5.6079833333333298</v>
      </c>
      <c r="J187" s="4">
        <v>4038.0664510800898</v>
      </c>
      <c r="K187" s="1" t="b">
        <v>0</v>
      </c>
      <c r="L187" s="4">
        <v>0.159617641399522</v>
      </c>
      <c r="M187" s="4">
        <v>0.159617641399522</v>
      </c>
      <c r="N187" s="4"/>
      <c r="O187" s="4" t="s">
        <v>368</v>
      </c>
      <c r="P187" s="1" t="b">
        <v>0</v>
      </c>
      <c r="Q187" s="4" t="s">
        <v>368</v>
      </c>
      <c r="R187" s="1" t="b">
        <v>0</v>
      </c>
      <c r="T187" s="1"/>
      <c r="U187" s="4"/>
    </row>
    <row r="188" spans="1:21" x14ac:dyDescent="0.2">
      <c r="A188" s="1"/>
      <c r="B188" s="1"/>
      <c r="C188" s="1" t="s">
        <v>66</v>
      </c>
      <c r="D188" s="1" t="s">
        <v>187</v>
      </c>
      <c r="E188" s="1" t="s">
        <v>89</v>
      </c>
      <c r="F188" s="1" t="s">
        <v>368</v>
      </c>
      <c r="G188" s="2">
        <v>45320.095863333299</v>
      </c>
      <c r="H188" s="4"/>
      <c r="I188" s="4">
        <v>5.6084666666666703</v>
      </c>
      <c r="J188" s="4">
        <v>34380.340007192499</v>
      </c>
      <c r="K188" s="1" t="b">
        <v>0</v>
      </c>
      <c r="L188" s="4">
        <v>1.35041171888608</v>
      </c>
      <c r="M188" s="4">
        <v>1.35041171888608</v>
      </c>
      <c r="N188" s="4"/>
      <c r="O188" s="4">
        <v>0.70579662407405797</v>
      </c>
      <c r="P188" s="1" t="b">
        <v>0</v>
      </c>
      <c r="Q188" s="4">
        <v>0.84068085621581201</v>
      </c>
      <c r="R188" s="1" t="b">
        <v>0</v>
      </c>
      <c r="T188" s="1" t="s">
        <v>66</v>
      </c>
      <c r="U188" s="4">
        <v>1.35041171888608</v>
      </c>
    </row>
    <row r="189" spans="1:21" x14ac:dyDescent="0.2">
      <c r="A189" s="1"/>
      <c r="B189" s="1"/>
      <c r="C189" s="1" t="s">
        <v>302</v>
      </c>
      <c r="D189" s="1" t="s">
        <v>163</v>
      </c>
      <c r="E189" s="1" t="s">
        <v>89</v>
      </c>
      <c r="F189" s="1" t="s">
        <v>368</v>
      </c>
      <c r="G189" s="2">
        <v>45320.109441956003</v>
      </c>
      <c r="H189" s="4"/>
      <c r="I189" s="4">
        <v>5.6017666666666699</v>
      </c>
      <c r="J189" s="4">
        <v>33659.493603338196</v>
      </c>
      <c r="K189" s="1" t="b">
        <v>0</v>
      </c>
      <c r="L189" s="4">
        <v>1.32212182732935</v>
      </c>
      <c r="M189" s="4">
        <v>1.32212182732935</v>
      </c>
      <c r="N189" s="4"/>
      <c r="O189" s="4">
        <v>0.79218153051800799</v>
      </c>
      <c r="P189" s="1" t="b">
        <v>0</v>
      </c>
      <c r="Q189" s="4">
        <v>0.96333241770938305</v>
      </c>
      <c r="R189" s="1" t="b">
        <v>0</v>
      </c>
      <c r="T189" s="1" t="s">
        <v>302</v>
      </c>
      <c r="U189" s="4">
        <v>1.32212182732935</v>
      </c>
    </row>
    <row r="190" spans="1:21" x14ac:dyDescent="0.2">
      <c r="A190" s="1"/>
      <c r="B190" s="1"/>
      <c r="C190" s="1" t="s">
        <v>346</v>
      </c>
      <c r="D190" s="1" t="s">
        <v>316</v>
      </c>
      <c r="E190" s="1" t="s">
        <v>89</v>
      </c>
      <c r="F190" s="1" t="s">
        <v>368</v>
      </c>
      <c r="G190" s="2">
        <v>45320.1230082986</v>
      </c>
      <c r="H190" s="4"/>
      <c r="I190" s="4">
        <v>5.6022499999999997</v>
      </c>
      <c r="J190" s="4">
        <v>33272.493880370799</v>
      </c>
      <c r="K190" s="1" t="b">
        <v>0</v>
      </c>
      <c r="L190" s="4">
        <v>1.30693387586466</v>
      </c>
      <c r="M190" s="4">
        <v>1.30693387586466</v>
      </c>
      <c r="N190" s="4"/>
      <c r="O190" s="4">
        <v>0.72311877860567997</v>
      </c>
      <c r="P190" s="1" t="b">
        <v>0</v>
      </c>
      <c r="Q190" s="4">
        <v>0.82481553310379097</v>
      </c>
      <c r="R190" s="1" t="b">
        <v>0</v>
      </c>
      <c r="T190" s="1" t="s">
        <v>346</v>
      </c>
      <c r="U190" s="4">
        <v>1.30693387586466</v>
      </c>
    </row>
    <row r="191" spans="1:21" x14ac:dyDescent="0.2">
      <c r="A191" s="1"/>
      <c r="B191" s="1"/>
      <c r="C191" s="1" t="s">
        <v>382</v>
      </c>
      <c r="D191" s="1" t="s">
        <v>151</v>
      </c>
      <c r="E191" s="1" t="s">
        <v>89</v>
      </c>
      <c r="F191" s="1" t="s">
        <v>368</v>
      </c>
      <c r="G191" s="2">
        <v>45320.136581944404</v>
      </c>
      <c r="H191" s="4"/>
      <c r="I191" s="4">
        <v>5.6017666666666699</v>
      </c>
      <c r="J191" s="4">
        <v>27350.826949465802</v>
      </c>
      <c r="K191" s="1" t="b">
        <v>0</v>
      </c>
      <c r="L191" s="4">
        <v>1.07453580269031</v>
      </c>
      <c r="M191" s="4">
        <v>1.07453580269031</v>
      </c>
      <c r="N191" s="4"/>
      <c r="O191" s="4">
        <v>0.84847120144898003</v>
      </c>
      <c r="P191" s="1" t="b">
        <v>0</v>
      </c>
      <c r="Q191" s="4">
        <v>0.83833632932875202</v>
      </c>
      <c r="R191" s="1" t="b">
        <v>0</v>
      </c>
      <c r="T191" s="1" t="s">
        <v>382</v>
      </c>
      <c r="U191" s="4">
        <v>1.07453580269031</v>
      </c>
    </row>
    <row r="192" spans="1:21" x14ac:dyDescent="0.2">
      <c r="A192" s="1"/>
      <c r="B192" s="1"/>
      <c r="C192" s="1" t="s">
        <v>121</v>
      </c>
      <c r="D192" s="1" t="s">
        <v>55</v>
      </c>
      <c r="E192" s="1" t="s">
        <v>89</v>
      </c>
      <c r="F192" s="1" t="s">
        <v>368</v>
      </c>
      <c r="G192" s="2">
        <v>45320.150138587996</v>
      </c>
      <c r="H192" s="4"/>
      <c r="I192" s="4">
        <v>5.6022499999999997</v>
      </c>
      <c r="J192" s="4">
        <v>29224.7091827238</v>
      </c>
      <c r="K192" s="1" t="b">
        <v>0</v>
      </c>
      <c r="L192" s="4">
        <v>1.1480770243507199</v>
      </c>
      <c r="M192" s="4">
        <v>1.1480770243507199</v>
      </c>
      <c r="N192" s="4"/>
      <c r="O192" s="4">
        <v>0.673837559005939</v>
      </c>
      <c r="P192" s="1" t="b">
        <v>0</v>
      </c>
      <c r="Q192" s="4">
        <v>0.80132536699771095</v>
      </c>
      <c r="R192" s="1" t="b">
        <v>0</v>
      </c>
      <c r="T192" s="1" t="s">
        <v>121</v>
      </c>
      <c r="U192" s="4">
        <v>1.1480770243507199</v>
      </c>
    </row>
    <row r="193" spans="1:21" x14ac:dyDescent="0.2">
      <c r="A193" s="1"/>
      <c r="B193" s="1"/>
      <c r="C193" s="1" t="s">
        <v>216</v>
      </c>
      <c r="D193" s="1" t="s">
        <v>207</v>
      </c>
      <c r="E193" s="1" t="s">
        <v>89</v>
      </c>
      <c r="F193" s="1" t="s">
        <v>368</v>
      </c>
      <c r="G193" s="2">
        <v>45320.163697777803</v>
      </c>
      <c r="H193" s="4"/>
      <c r="I193" s="4">
        <v>5.6017666666666699</v>
      </c>
      <c r="J193" s="4">
        <v>42713.315589240498</v>
      </c>
      <c r="K193" s="1" t="b">
        <v>0</v>
      </c>
      <c r="L193" s="4">
        <v>1.67744251809737</v>
      </c>
      <c r="M193" s="4">
        <v>1.67744251809737</v>
      </c>
      <c r="N193" s="4"/>
      <c r="O193" s="4">
        <v>0.79028402069304005</v>
      </c>
      <c r="P193" s="1" t="b">
        <v>0</v>
      </c>
      <c r="Q193" s="4">
        <v>0.85602973302316998</v>
      </c>
      <c r="R193" s="1" t="b">
        <v>0</v>
      </c>
      <c r="T193" s="1" t="s">
        <v>216</v>
      </c>
      <c r="U193" s="4">
        <v>1.67744251809737</v>
      </c>
    </row>
    <row r="194" spans="1:21" x14ac:dyDescent="0.2">
      <c r="A194" s="1"/>
      <c r="B194" s="1"/>
      <c r="C194" s="1" t="s">
        <v>185</v>
      </c>
      <c r="D194" s="1" t="s">
        <v>402</v>
      </c>
      <c r="E194" s="1" t="s">
        <v>89</v>
      </c>
      <c r="F194" s="1" t="s">
        <v>368</v>
      </c>
      <c r="G194" s="2">
        <v>45320.177264919002</v>
      </c>
      <c r="H194" s="4"/>
      <c r="I194" s="4">
        <v>5.6022499999999997</v>
      </c>
      <c r="J194" s="4">
        <v>44910.976572540698</v>
      </c>
      <c r="K194" s="1" t="b">
        <v>0</v>
      </c>
      <c r="L194" s="4">
        <v>1.7636905600707999</v>
      </c>
      <c r="M194" s="4">
        <v>1.7636905600707999</v>
      </c>
      <c r="N194" s="4"/>
      <c r="O194" s="4">
        <v>0.78360815892442703</v>
      </c>
      <c r="P194" s="1" t="b">
        <v>0</v>
      </c>
      <c r="Q194" s="4">
        <v>0.91514639720208302</v>
      </c>
      <c r="R194" s="1" t="b">
        <v>0</v>
      </c>
      <c r="T194" s="1" t="s">
        <v>185</v>
      </c>
      <c r="U194" s="4">
        <v>1.7636905600707999</v>
      </c>
    </row>
    <row r="195" spans="1:21" x14ac:dyDescent="0.2">
      <c r="A195" s="1"/>
      <c r="B195" s="1"/>
      <c r="C195" s="1" t="s">
        <v>156</v>
      </c>
      <c r="D195" s="1" t="s">
        <v>252</v>
      </c>
      <c r="E195" s="1" t="s">
        <v>44</v>
      </c>
      <c r="F195" s="1" t="s">
        <v>368</v>
      </c>
      <c r="G195" s="2">
        <v>45320.190818773102</v>
      </c>
      <c r="H195" s="4"/>
      <c r="I195" s="4">
        <v>5.6017666666666699</v>
      </c>
      <c r="J195" s="4">
        <v>1571.6076896540101</v>
      </c>
      <c r="K195" s="1" t="b">
        <v>0</v>
      </c>
      <c r="L195" s="4">
        <v>6.2820528288024993E-2</v>
      </c>
      <c r="M195" s="4">
        <v>6.2820528288024993E-2</v>
      </c>
      <c r="N195" s="4"/>
      <c r="O195" s="4" t="s">
        <v>368</v>
      </c>
      <c r="P195" s="1" t="b">
        <v>0</v>
      </c>
      <c r="Q195" s="4">
        <v>0.44177455204120902</v>
      </c>
      <c r="R195" s="1" t="b">
        <v>0</v>
      </c>
      <c r="T195" s="1"/>
      <c r="U195" s="4"/>
    </row>
    <row r="196" spans="1:21" x14ac:dyDescent="0.2">
      <c r="A196" s="1"/>
      <c r="B196" s="1"/>
      <c r="C196" s="1" t="s">
        <v>291</v>
      </c>
      <c r="D196" s="1" t="s">
        <v>208</v>
      </c>
      <c r="E196" s="1" t="s">
        <v>89</v>
      </c>
      <c r="F196" s="1" t="s">
        <v>368</v>
      </c>
      <c r="G196" s="2">
        <v>45320.204381805597</v>
      </c>
      <c r="H196" s="4"/>
      <c r="I196" s="4">
        <v>5.6022499999999997</v>
      </c>
      <c r="J196" s="4">
        <v>3737.5930644180698</v>
      </c>
      <c r="K196" s="1" t="b">
        <v>0</v>
      </c>
      <c r="L196" s="4">
        <v>0.147825448945065</v>
      </c>
      <c r="M196" s="4">
        <v>0.147825448945065</v>
      </c>
      <c r="N196" s="4"/>
      <c r="O196" s="4" t="s">
        <v>368</v>
      </c>
      <c r="P196" s="1" t="b">
        <v>0</v>
      </c>
      <c r="Q196" s="4">
        <v>0.70398315166528902</v>
      </c>
      <c r="R196" s="1" t="b">
        <v>0</v>
      </c>
      <c r="T196" s="1" t="s">
        <v>291</v>
      </c>
      <c r="U196" s="4">
        <v>0.147825448945065</v>
      </c>
    </row>
    <row r="197" spans="1:21" x14ac:dyDescent="0.2">
      <c r="A197" s="1"/>
      <c r="B197" s="1"/>
      <c r="C197" s="1" t="s">
        <v>370</v>
      </c>
      <c r="D197" s="1" t="s">
        <v>419</v>
      </c>
      <c r="E197" s="1" t="s">
        <v>89</v>
      </c>
      <c r="F197" s="1" t="s">
        <v>368</v>
      </c>
      <c r="G197" s="2">
        <v>45320.217950740698</v>
      </c>
      <c r="H197" s="4"/>
      <c r="I197" s="4">
        <v>5.6017666666666699</v>
      </c>
      <c r="J197" s="4">
        <v>33732.889252228597</v>
      </c>
      <c r="K197" s="1" t="b">
        <v>0</v>
      </c>
      <c r="L197" s="4">
        <v>1.3250022675129201</v>
      </c>
      <c r="M197" s="4">
        <v>1.3250022675129201</v>
      </c>
      <c r="N197" s="4"/>
      <c r="O197" s="4">
        <v>0.71061419585158303</v>
      </c>
      <c r="P197" s="1" t="b">
        <v>0</v>
      </c>
      <c r="Q197" s="4">
        <v>0.75822129476683098</v>
      </c>
      <c r="R197" s="1" t="b">
        <v>0</v>
      </c>
      <c r="T197" s="1" t="s">
        <v>370</v>
      </c>
      <c r="U197" s="4">
        <v>1.3250022675129201</v>
      </c>
    </row>
    <row r="198" spans="1:21" x14ac:dyDescent="0.2">
      <c r="A198" s="1"/>
      <c r="B198" s="1"/>
      <c r="C198" s="1" t="s">
        <v>439</v>
      </c>
      <c r="D198" s="1" t="s">
        <v>397</v>
      </c>
      <c r="E198" s="1" t="s">
        <v>89</v>
      </c>
      <c r="F198" s="1" t="s">
        <v>368</v>
      </c>
      <c r="G198" s="2">
        <v>45320.231519189801</v>
      </c>
      <c r="H198" s="4"/>
      <c r="I198" s="4">
        <v>5.6022499999999997</v>
      </c>
      <c r="J198" s="4">
        <v>33806.189385884303</v>
      </c>
      <c r="K198" s="1" t="b">
        <v>0</v>
      </c>
      <c r="L198" s="4">
        <v>1.32787895916474</v>
      </c>
      <c r="M198" s="4">
        <v>1.32787895916474</v>
      </c>
      <c r="N198" s="4"/>
      <c r="O198" s="4">
        <v>0.58168451217952599</v>
      </c>
      <c r="P198" s="1" t="b">
        <v>0</v>
      </c>
      <c r="Q198" s="4">
        <v>0.84791925453026695</v>
      </c>
      <c r="R198" s="1" t="b">
        <v>0</v>
      </c>
      <c r="T198" s="1" t="s">
        <v>439</v>
      </c>
      <c r="U198" s="4">
        <v>1.32787895916474</v>
      </c>
    </row>
    <row r="199" spans="1:21" x14ac:dyDescent="0.2">
      <c r="A199" s="1"/>
      <c r="B199" s="1"/>
      <c r="C199" s="1" t="s">
        <v>398</v>
      </c>
      <c r="D199" s="1" t="s">
        <v>365</v>
      </c>
      <c r="E199" s="1" t="s">
        <v>89</v>
      </c>
      <c r="F199" s="1" t="s">
        <v>368</v>
      </c>
      <c r="G199" s="2">
        <v>45320.244704525503</v>
      </c>
      <c r="H199" s="4"/>
      <c r="I199" s="4">
        <v>5.6017666666666699</v>
      </c>
      <c r="J199" s="4">
        <v>36654.820791017497</v>
      </c>
      <c r="K199" s="1" t="b">
        <v>0</v>
      </c>
      <c r="L199" s="4">
        <v>1.4396745831776101</v>
      </c>
      <c r="M199" s="4">
        <v>1.4396745831776101</v>
      </c>
      <c r="N199" s="4"/>
      <c r="O199" s="4">
        <v>0.80468102301994304</v>
      </c>
      <c r="P199" s="1" t="b">
        <v>0</v>
      </c>
      <c r="Q199" s="4">
        <v>0.89833330234342201</v>
      </c>
      <c r="R199" s="1" t="b">
        <v>0</v>
      </c>
      <c r="T199" s="1" t="s">
        <v>398</v>
      </c>
      <c r="U199" s="4">
        <v>1.4396745831776101</v>
      </c>
    </row>
    <row r="200" spans="1:21" x14ac:dyDescent="0.2">
      <c r="A200" s="1"/>
      <c r="B200" s="1"/>
      <c r="C200" s="1" t="s">
        <v>110</v>
      </c>
      <c r="D200" s="1" t="s">
        <v>344</v>
      </c>
      <c r="E200" s="1" t="s">
        <v>89</v>
      </c>
      <c r="F200" s="1" t="s">
        <v>368</v>
      </c>
      <c r="G200" s="2">
        <v>45320.258596215303</v>
      </c>
      <c r="H200" s="4"/>
      <c r="I200" s="4">
        <v>5.6022499999999997</v>
      </c>
      <c r="J200" s="4">
        <v>35509.137908887104</v>
      </c>
      <c r="K200" s="1" t="b">
        <v>0</v>
      </c>
      <c r="L200" s="4">
        <v>1.39471182228906</v>
      </c>
      <c r="M200" s="4">
        <v>1.39471182228906</v>
      </c>
      <c r="N200" s="4"/>
      <c r="O200" s="4">
        <v>0.71083120929632904</v>
      </c>
      <c r="P200" s="1" t="b">
        <v>0</v>
      </c>
      <c r="Q200" s="4">
        <v>0.72346344747678903</v>
      </c>
      <c r="R200" s="1" t="b">
        <v>0</v>
      </c>
      <c r="T200" s="1" t="s">
        <v>110</v>
      </c>
      <c r="U200" s="4">
        <v>1.39471182228906</v>
      </c>
    </row>
    <row r="201" spans="1:21" x14ac:dyDescent="0.2">
      <c r="A201" s="1"/>
      <c r="B201" s="1"/>
      <c r="C201" s="1" t="s">
        <v>247</v>
      </c>
      <c r="D201" s="1" t="s">
        <v>375</v>
      </c>
      <c r="E201" s="1" t="s">
        <v>89</v>
      </c>
      <c r="F201" s="1" t="s">
        <v>368</v>
      </c>
      <c r="G201" s="2">
        <v>45320.272486157402</v>
      </c>
      <c r="H201" s="4"/>
      <c r="I201" s="4">
        <v>5.6017666666666699</v>
      </c>
      <c r="J201" s="4">
        <v>35387.237396669698</v>
      </c>
      <c r="K201" s="1" t="b">
        <v>0</v>
      </c>
      <c r="L201" s="4">
        <v>1.3899277902776599</v>
      </c>
      <c r="M201" s="4">
        <v>1.3899277902776599</v>
      </c>
      <c r="N201" s="4"/>
      <c r="O201" s="4">
        <v>0.63616235331563498</v>
      </c>
      <c r="P201" s="1" t="b">
        <v>0</v>
      </c>
      <c r="Q201" s="4">
        <v>0.84116466908689203</v>
      </c>
      <c r="R201" s="1" t="b">
        <v>0</v>
      </c>
      <c r="T201" s="1" t="s">
        <v>247</v>
      </c>
      <c r="U201" s="4">
        <v>1.3899277902776599</v>
      </c>
    </row>
    <row r="202" spans="1:21" x14ac:dyDescent="0.2">
      <c r="A202" s="1"/>
      <c r="B202" s="1"/>
      <c r="C202" s="1" t="s">
        <v>156</v>
      </c>
      <c r="D202" s="1" t="s">
        <v>275</v>
      </c>
      <c r="E202" s="1" t="s">
        <v>44</v>
      </c>
      <c r="F202" s="1" t="s">
        <v>368</v>
      </c>
      <c r="G202" s="2">
        <v>45320.286382268503</v>
      </c>
      <c r="H202" s="4"/>
      <c r="I202" s="4">
        <v>5.6022499999999997</v>
      </c>
      <c r="J202" s="4">
        <v>612.992698086519</v>
      </c>
      <c r="K202" s="1" t="b">
        <v>0</v>
      </c>
      <c r="L202" s="4">
        <v>2.5199317984275601E-2</v>
      </c>
      <c r="M202" s="4">
        <v>2.5199317984275601E-2</v>
      </c>
      <c r="N202" s="4"/>
      <c r="O202" s="4" t="s">
        <v>368</v>
      </c>
      <c r="P202" s="1" t="b">
        <v>0</v>
      </c>
      <c r="Q202" s="4" t="s">
        <v>368</v>
      </c>
      <c r="R202" s="1" t="b">
        <v>0</v>
      </c>
      <c r="T202" s="1"/>
      <c r="U202" s="4"/>
    </row>
    <row r="203" spans="1:21" x14ac:dyDescent="0.2">
      <c r="A203" s="1"/>
      <c r="B203" s="1"/>
      <c r="C203" s="1" t="s">
        <v>131</v>
      </c>
      <c r="D203" s="1" t="s">
        <v>379</v>
      </c>
      <c r="E203" s="1" t="s">
        <v>89</v>
      </c>
      <c r="F203" s="1" t="s">
        <v>368</v>
      </c>
      <c r="G203" s="2">
        <v>45320.300295821798</v>
      </c>
      <c r="H203" s="4"/>
      <c r="I203" s="4">
        <v>5.6017666666666699</v>
      </c>
      <c r="J203" s="4">
        <v>28407.147418002402</v>
      </c>
      <c r="K203" s="1" t="b">
        <v>0</v>
      </c>
      <c r="L203" s="4">
        <v>1.11599150163571</v>
      </c>
      <c r="M203" s="4">
        <v>1.11599150163571</v>
      </c>
      <c r="N203" s="4"/>
      <c r="O203" s="4">
        <v>0.80770423894948196</v>
      </c>
      <c r="P203" s="1" t="b">
        <v>0</v>
      </c>
      <c r="Q203" s="4">
        <v>0.80855522182302597</v>
      </c>
      <c r="R203" s="1" t="b">
        <v>0</v>
      </c>
      <c r="T203" s="1" t="s">
        <v>131</v>
      </c>
      <c r="U203" s="4">
        <v>1.11599150163571</v>
      </c>
    </row>
    <row r="204" spans="1:21" x14ac:dyDescent="0.2">
      <c r="A204" s="1"/>
      <c r="B204" s="1"/>
      <c r="C204" s="1" t="s">
        <v>427</v>
      </c>
      <c r="D204" s="1" t="s">
        <v>219</v>
      </c>
      <c r="E204" s="1" t="s">
        <v>89</v>
      </c>
      <c r="F204" s="1" t="s">
        <v>368</v>
      </c>
      <c r="G204" s="2">
        <v>45320.314193819402</v>
      </c>
      <c r="H204" s="4"/>
      <c r="I204" s="4">
        <v>5.6022499999999997</v>
      </c>
      <c r="J204" s="4">
        <v>31198.893525612199</v>
      </c>
      <c r="K204" s="1" t="b">
        <v>0</v>
      </c>
      <c r="L204" s="4">
        <v>1.2255546404901501</v>
      </c>
      <c r="M204" s="4">
        <v>1.2255546404901501</v>
      </c>
      <c r="N204" s="4"/>
      <c r="O204" s="4">
        <v>0.64106951909294296</v>
      </c>
      <c r="P204" s="1" t="b">
        <v>0</v>
      </c>
      <c r="Q204" s="4">
        <v>0.72159630154138199</v>
      </c>
      <c r="R204" s="1" t="b">
        <v>0</v>
      </c>
      <c r="T204" s="1" t="s">
        <v>427</v>
      </c>
      <c r="U204" s="4">
        <v>1.2255546404901501</v>
      </c>
    </row>
    <row r="205" spans="1:21" x14ac:dyDescent="0.2">
      <c r="A205" s="1"/>
      <c r="B205" s="1"/>
      <c r="C205" s="1" t="s">
        <v>87</v>
      </c>
      <c r="D205" s="1" t="s">
        <v>284</v>
      </c>
      <c r="E205" s="1" t="s">
        <v>89</v>
      </c>
      <c r="F205" s="1" t="s">
        <v>368</v>
      </c>
      <c r="G205" s="2">
        <v>45320.328107754598</v>
      </c>
      <c r="H205" s="4"/>
      <c r="I205" s="4">
        <v>5.6017666666666699</v>
      </c>
      <c r="J205" s="4">
        <v>33110.241432669398</v>
      </c>
      <c r="K205" s="1" t="b">
        <v>0</v>
      </c>
      <c r="L205" s="4">
        <v>1.30056621678258</v>
      </c>
      <c r="M205" s="4">
        <v>1.30056621678258</v>
      </c>
      <c r="N205" s="4"/>
      <c r="O205" s="4">
        <v>0.65302763479858505</v>
      </c>
      <c r="P205" s="1" t="b">
        <v>0</v>
      </c>
      <c r="Q205" s="4">
        <v>0.87153784551346802</v>
      </c>
      <c r="R205" s="1" t="b">
        <v>0</v>
      </c>
      <c r="T205" s="1" t="s">
        <v>87</v>
      </c>
      <c r="U205" s="4">
        <v>1.30056621678258</v>
      </c>
    </row>
    <row r="206" spans="1:21" x14ac:dyDescent="0.2">
      <c r="A206" s="1"/>
      <c r="B206" s="1"/>
      <c r="C206" s="1" t="s">
        <v>52</v>
      </c>
      <c r="D206" s="1" t="s">
        <v>11</v>
      </c>
      <c r="E206" s="1" t="s">
        <v>89</v>
      </c>
      <c r="F206" s="1" t="s">
        <v>368</v>
      </c>
      <c r="G206" s="2">
        <v>45320.342004050901</v>
      </c>
      <c r="H206" s="4"/>
      <c r="I206" s="4">
        <v>5.6022499999999997</v>
      </c>
      <c r="J206" s="4">
        <v>28423.765282518802</v>
      </c>
      <c r="K206" s="1" t="b">
        <v>0</v>
      </c>
      <c r="L206" s="4">
        <v>1.11664367605533</v>
      </c>
      <c r="M206" s="4">
        <v>1.11664367605533</v>
      </c>
      <c r="N206" s="4"/>
      <c r="O206" s="4">
        <v>0.72155521723686999</v>
      </c>
      <c r="P206" s="1" t="b">
        <v>0</v>
      </c>
      <c r="Q206" s="4">
        <v>0.79166445617714098</v>
      </c>
      <c r="R206" s="1" t="b">
        <v>0</v>
      </c>
      <c r="T206" s="1" t="s">
        <v>52</v>
      </c>
      <c r="U206" s="4">
        <v>1.11664367605533</v>
      </c>
    </row>
    <row r="207" spans="1:21" x14ac:dyDescent="0.2">
      <c r="A207" s="1"/>
      <c r="B207" s="1"/>
      <c r="C207" s="1" t="s">
        <v>314</v>
      </c>
      <c r="D207" s="1" t="s">
        <v>260</v>
      </c>
      <c r="E207" s="1" t="s">
        <v>89</v>
      </c>
      <c r="F207" s="1" t="s">
        <v>368</v>
      </c>
      <c r="G207" s="2">
        <v>45320.355906435201</v>
      </c>
      <c r="H207" s="4"/>
      <c r="I207" s="4">
        <v>5.6017666666666699</v>
      </c>
      <c r="J207" s="4">
        <v>25616.084244690199</v>
      </c>
      <c r="K207" s="1" t="b">
        <v>0</v>
      </c>
      <c r="L207" s="4">
        <v>1.00645516479778</v>
      </c>
      <c r="M207" s="4">
        <v>1.00645516479778</v>
      </c>
      <c r="N207" s="4"/>
      <c r="O207" s="4">
        <v>0.79965149332792096</v>
      </c>
      <c r="P207" s="1" t="b">
        <v>0</v>
      </c>
      <c r="Q207" s="4">
        <v>0.82317996896217405</v>
      </c>
      <c r="R207" s="1" t="b">
        <v>0</v>
      </c>
      <c r="T207" s="1" t="s">
        <v>314</v>
      </c>
      <c r="U207" s="4">
        <v>1.00645516479778</v>
      </c>
    </row>
    <row r="208" spans="1:21" x14ac:dyDescent="0.2">
      <c r="A208" s="1"/>
      <c r="B208" s="1"/>
      <c r="C208" s="1" t="s">
        <v>160</v>
      </c>
      <c r="D208" s="1" t="s">
        <v>443</v>
      </c>
      <c r="E208" s="1" t="s">
        <v>89</v>
      </c>
      <c r="F208" s="1" t="s">
        <v>368</v>
      </c>
      <c r="G208" s="2">
        <v>45320.369801608802</v>
      </c>
      <c r="H208" s="4"/>
      <c r="I208" s="4">
        <v>5.6022499999999997</v>
      </c>
      <c r="J208" s="4">
        <v>47895.258914085302</v>
      </c>
      <c r="K208" s="1" t="b">
        <v>0</v>
      </c>
      <c r="L208" s="4">
        <v>1.88080985672757</v>
      </c>
      <c r="M208" s="4">
        <v>1.88080985672757</v>
      </c>
      <c r="N208" s="4"/>
      <c r="O208" s="4">
        <v>0.67296839625136895</v>
      </c>
      <c r="P208" s="1" t="b">
        <v>0</v>
      </c>
      <c r="Q208" s="4">
        <v>0.84921935204436005</v>
      </c>
      <c r="R208" s="1" t="b">
        <v>0</v>
      </c>
      <c r="T208" s="1" t="s">
        <v>160</v>
      </c>
      <c r="U208" s="4">
        <v>1.88080985672757</v>
      </c>
    </row>
    <row r="209" spans="1:21" x14ac:dyDescent="0.2">
      <c r="A209" s="1"/>
      <c r="B209" s="1"/>
      <c r="C209" s="1" t="s">
        <v>337</v>
      </c>
      <c r="D209" s="1" t="s">
        <v>192</v>
      </c>
      <c r="E209" s="1" t="s">
        <v>89</v>
      </c>
      <c r="F209" s="1" t="s">
        <v>368</v>
      </c>
      <c r="G209" s="2">
        <v>45320.3837040625</v>
      </c>
      <c r="H209" s="4"/>
      <c r="I209" s="4">
        <v>5.6017666666666699</v>
      </c>
      <c r="J209" s="4">
        <v>44102.032513824597</v>
      </c>
      <c r="K209" s="1" t="b">
        <v>0</v>
      </c>
      <c r="L209" s="4">
        <v>1.7319432425088701</v>
      </c>
      <c r="M209" s="4">
        <v>1.7319432425088701</v>
      </c>
      <c r="N209" s="4"/>
      <c r="O209" s="4">
        <v>0.76638697047040905</v>
      </c>
      <c r="P209" s="1" t="b">
        <v>0</v>
      </c>
      <c r="Q209" s="4">
        <v>0.82677108613473504</v>
      </c>
      <c r="R209" s="1" t="b">
        <v>0</v>
      </c>
      <c r="T209" s="1" t="s">
        <v>337</v>
      </c>
      <c r="U209" s="4">
        <v>1.7319432425088701</v>
      </c>
    </row>
    <row r="210" spans="1:21" x14ac:dyDescent="0.2">
      <c r="A210" s="1"/>
      <c r="B210" s="1"/>
      <c r="C210" s="1" t="s">
        <v>156</v>
      </c>
      <c r="D210" s="1" t="s">
        <v>325</v>
      </c>
      <c r="E210" s="1" t="s">
        <v>44</v>
      </c>
      <c r="F210" s="1" t="s">
        <v>368</v>
      </c>
      <c r="G210" s="2">
        <v>45320.397604513899</v>
      </c>
      <c r="H210" s="4"/>
      <c r="I210" s="4">
        <v>5.6084666666666703</v>
      </c>
      <c r="J210" s="4">
        <v>2694.0952245691701</v>
      </c>
      <c r="K210" s="1" t="b">
        <v>0</v>
      </c>
      <c r="L210" s="4">
        <v>0.106872978944287</v>
      </c>
      <c r="M210" s="4">
        <v>0.106872978944287</v>
      </c>
      <c r="N210" s="4"/>
      <c r="O210" s="4" t="s">
        <v>368</v>
      </c>
      <c r="P210" s="1" t="b">
        <v>0</v>
      </c>
      <c r="Q210" s="4">
        <v>0.37443801331564502</v>
      </c>
      <c r="R210" s="1" t="b">
        <v>0</v>
      </c>
      <c r="T210" s="1"/>
      <c r="U210" s="4"/>
    </row>
    <row r="211" spans="1:21" x14ac:dyDescent="0.2">
      <c r="A211" s="1"/>
      <c r="B211" s="1"/>
      <c r="C211" s="1" t="s">
        <v>393</v>
      </c>
      <c r="D211" s="1" t="s">
        <v>54</v>
      </c>
      <c r="E211" s="1" t="s">
        <v>89</v>
      </c>
      <c r="F211" s="1" t="s">
        <v>368</v>
      </c>
      <c r="G211" s="2">
        <v>45320.411513923602</v>
      </c>
      <c r="H211" s="4"/>
      <c r="I211" s="4">
        <v>5.6017666666666699</v>
      </c>
      <c r="J211" s="4">
        <v>32390.5222918824</v>
      </c>
      <c r="K211" s="1" t="b">
        <v>0</v>
      </c>
      <c r="L211" s="4">
        <v>1.2723205650940901</v>
      </c>
      <c r="M211" s="4">
        <v>1.2723205650940901</v>
      </c>
      <c r="N211" s="4"/>
      <c r="O211" s="4">
        <v>0.64257025819588898</v>
      </c>
      <c r="P211" s="1" t="b">
        <v>0</v>
      </c>
      <c r="Q211" s="4">
        <v>0.96315656224673296</v>
      </c>
      <c r="R211" s="1" t="b">
        <v>0</v>
      </c>
      <c r="T211" s="1" t="s">
        <v>393</v>
      </c>
      <c r="U211" s="4">
        <v>1.2723205650940901</v>
      </c>
    </row>
    <row r="212" spans="1:21" x14ac:dyDescent="0.2">
      <c r="A212" s="1"/>
      <c r="B212" s="1"/>
      <c r="C212" s="1" t="s">
        <v>75</v>
      </c>
      <c r="D212" s="1" t="s">
        <v>72</v>
      </c>
      <c r="E212" s="1" t="s">
        <v>89</v>
      </c>
      <c r="F212" s="1" t="s">
        <v>368</v>
      </c>
      <c r="G212" s="2">
        <v>45320.425399884298</v>
      </c>
      <c r="H212" s="4"/>
      <c r="I212" s="4">
        <v>5.6022499999999997</v>
      </c>
      <c r="J212" s="4">
        <v>34657.3301482389</v>
      </c>
      <c r="K212" s="1" t="b">
        <v>0</v>
      </c>
      <c r="L212" s="4">
        <v>1.36128230242591</v>
      </c>
      <c r="M212" s="4">
        <v>1.36128230242591</v>
      </c>
      <c r="N212" s="4"/>
      <c r="O212" s="4">
        <v>0.67931277726285899</v>
      </c>
      <c r="P212" s="1" t="b">
        <v>0</v>
      </c>
      <c r="Q212" s="4">
        <v>0.76135141356664704</v>
      </c>
      <c r="R212" s="1" t="b">
        <v>0</v>
      </c>
      <c r="T212" s="1" t="s">
        <v>75</v>
      </c>
      <c r="U212" s="4">
        <v>1.36128230242591</v>
      </c>
    </row>
    <row r="213" spans="1:21" x14ac:dyDescent="0.2">
      <c r="A213" s="1"/>
      <c r="B213" s="1"/>
      <c r="C213" s="1" t="s">
        <v>311</v>
      </c>
      <c r="D213" s="1" t="s">
        <v>250</v>
      </c>
      <c r="E213" s="1" t="s">
        <v>89</v>
      </c>
      <c r="F213" s="1" t="s">
        <v>368</v>
      </c>
      <c r="G213" s="2">
        <v>45320.4393129167</v>
      </c>
      <c r="H213" s="4"/>
      <c r="I213" s="4">
        <v>5.6017666666666699</v>
      </c>
      <c r="J213" s="4">
        <v>35651.243657015002</v>
      </c>
      <c r="K213" s="1" t="b">
        <v>0</v>
      </c>
      <c r="L213" s="4">
        <v>1.40028881647621</v>
      </c>
      <c r="M213" s="4">
        <v>1.40028881647621</v>
      </c>
      <c r="N213" s="4"/>
      <c r="O213" s="4">
        <v>0.68865738124972797</v>
      </c>
      <c r="P213" s="1" t="b">
        <v>0</v>
      </c>
      <c r="Q213" s="4">
        <v>0.80861955034579203</v>
      </c>
      <c r="R213" s="1" t="b">
        <v>0</v>
      </c>
      <c r="T213" s="1" t="s">
        <v>311</v>
      </c>
      <c r="U213" s="4">
        <v>1.40028881647621</v>
      </c>
    </row>
    <row r="214" spans="1:21" x14ac:dyDescent="0.2">
      <c r="A214" s="1"/>
      <c r="B214" s="1"/>
      <c r="C214" s="1" t="s">
        <v>282</v>
      </c>
      <c r="D214" s="1" t="s">
        <v>241</v>
      </c>
      <c r="E214" s="1" t="s">
        <v>89</v>
      </c>
      <c r="F214" s="1" t="s">
        <v>368</v>
      </c>
      <c r="G214" s="2">
        <v>45320.453205358797</v>
      </c>
      <c r="H214" s="4"/>
      <c r="I214" s="4">
        <v>5.6022499999999997</v>
      </c>
      <c r="J214" s="4">
        <v>37816.512177221099</v>
      </c>
      <c r="K214" s="1" t="b">
        <v>0</v>
      </c>
      <c r="L214" s="4">
        <v>1.4852656039032099</v>
      </c>
      <c r="M214" s="4">
        <v>1.4852656039032099</v>
      </c>
      <c r="N214" s="4"/>
      <c r="O214" s="4">
        <v>0.69414523812943996</v>
      </c>
      <c r="P214" s="1" t="b">
        <v>0</v>
      </c>
      <c r="Q214" s="4">
        <v>0.77494573550349499</v>
      </c>
      <c r="R214" s="1" t="b">
        <v>0</v>
      </c>
      <c r="T214" s="1" t="s">
        <v>282</v>
      </c>
      <c r="U214" s="4">
        <v>1.4852656039032099</v>
      </c>
    </row>
    <row r="215" spans="1:21" x14ac:dyDescent="0.2">
      <c r="A215" s="1"/>
      <c r="B215" s="1"/>
      <c r="C215" s="1" t="s">
        <v>14</v>
      </c>
      <c r="D215" s="1" t="s">
        <v>35</v>
      </c>
      <c r="E215" s="1" t="s">
        <v>89</v>
      </c>
      <c r="F215" s="1" t="s">
        <v>368</v>
      </c>
      <c r="G215" s="2">
        <v>45320.467109560203</v>
      </c>
      <c r="H215" s="4"/>
      <c r="I215" s="4">
        <v>5.6017666666666699</v>
      </c>
      <c r="J215" s="4">
        <v>35234.076034119498</v>
      </c>
      <c r="K215" s="1" t="b">
        <v>0</v>
      </c>
      <c r="L215" s="4">
        <v>1.38391691429346</v>
      </c>
      <c r="M215" s="4">
        <v>1.38391691429346</v>
      </c>
      <c r="N215" s="4"/>
      <c r="O215" s="4">
        <v>0.68669959881745102</v>
      </c>
      <c r="P215" s="1" t="b">
        <v>0</v>
      </c>
      <c r="Q215" s="4">
        <v>0.81104701926692702</v>
      </c>
      <c r="R215" s="1" t="b">
        <v>0</v>
      </c>
      <c r="T215" s="1" t="s">
        <v>14</v>
      </c>
      <c r="U215" s="4">
        <v>1.38391691429346</v>
      </c>
    </row>
    <row r="216" spans="1:21" x14ac:dyDescent="0.2">
      <c r="A216" s="1"/>
      <c r="B216" s="1"/>
      <c r="C216" s="1" t="s">
        <v>113</v>
      </c>
      <c r="D216" s="1" t="s">
        <v>145</v>
      </c>
      <c r="E216" s="1" t="s">
        <v>89</v>
      </c>
      <c r="F216" s="1" t="s">
        <v>368</v>
      </c>
      <c r="G216" s="2">
        <v>45320.481011828699</v>
      </c>
      <c r="H216" s="4"/>
      <c r="I216" s="4">
        <v>5.6022499999999997</v>
      </c>
      <c r="J216" s="4">
        <v>35215.200092378996</v>
      </c>
      <c r="K216" s="1" t="b">
        <v>0</v>
      </c>
      <c r="L216" s="4">
        <v>1.3831761207734801</v>
      </c>
      <c r="M216" s="4">
        <v>1.3831761207734801</v>
      </c>
      <c r="N216" s="4"/>
      <c r="O216" s="4">
        <v>0.68143957792434295</v>
      </c>
      <c r="P216" s="1" t="b">
        <v>0</v>
      </c>
      <c r="Q216" s="4">
        <v>0.83655760083049502</v>
      </c>
      <c r="R216" s="1" t="b">
        <v>0</v>
      </c>
      <c r="T216" s="1" t="s">
        <v>113</v>
      </c>
      <c r="U216" s="4">
        <v>1.3831761207734801</v>
      </c>
    </row>
    <row r="217" spans="1:21" x14ac:dyDescent="0.2">
      <c r="A217" s="1"/>
      <c r="B217" s="1"/>
      <c r="C217" s="1" t="s">
        <v>156</v>
      </c>
      <c r="D217" s="1" t="s">
        <v>374</v>
      </c>
      <c r="E217" s="1" t="s">
        <v>44</v>
      </c>
      <c r="F217" s="1" t="s">
        <v>368</v>
      </c>
      <c r="G217" s="2">
        <v>45320.494906458298</v>
      </c>
      <c r="H217" s="4"/>
      <c r="I217" s="4">
        <v>5.6079833333333298</v>
      </c>
      <c r="J217" s="4">
        <v>3807.6451847610801</v>
      </c>
      <c r="K217" s="1" t="b">
        <v>0</v>
      </c>
      <c r="L217" s="4">
        <v>0.15057467107786199</v>
      </c>
      <c r="M217" s="4">
        <v>0.15057467107786199</v>
      </c>
      <c r="N217" s="4"/>
      <c r="O217" s="4">
        <v>17.788272561516202</v>
      </c>
      <c r="P217" s="1" t="b">
        <v>0</v>
      </c>
      <c r="Q217" s="4" t="s">
        <v>368</v>
      </c>
      <c r="R217" s="1" t="b">
        <v>0</v>
      </c>
      <c r="T217" s="1"/>
      <c r="U217" s="4"/>
    </row>
    <row r="218" spans="1:21" x14ac:dyDescent="0.2">
      <c r="A218" s="1"/>
      <c r="B218" s="1"/>
      <c r="C218" s="1" t="s">
        <v>161</v>
      </c>
      <c r="D218" s="1" t="s">
        <v>162</v>
      </c>
      <c r="E218" s="1" t="s">
        <v>89</v>
      </c>
      <c r="F218" s="1" t="s">
        <v>368</v>
      </c>
      <c r="G218" s="2">
        <v>45320.5088209838</v>
      </c>
      <c r="H218" s="4"/>
      <c r="I218" s="4">
        <v>5.6022499999999997</v>
      </c>
      <c r="J218" s="4">
        <v>27563.1640336161</v>
      </c>
      <c r="K218" s="1" t="b">
        <v>0</v>
      </c>
      <c r="L218" s="4">
        <v>1.0828690523978299</v>
      </c>
      <c r="M218" s="4">
        <v>1.0828690523978299</v>
      </c>
      <c r="N218" s="4"/>
      <c r="O218" s="4">
        <v>0.62967258369962598</v>
      </c>
      <c r="P218" s="1" t="b">
        <v>0</v>
      </c>
      <c r="Q218" s="4">
        <v>0.83139883858825603</v>
      </c>
      <c r="R218" s="1" t="b">
        <v>0</v>
      </c>
      <c r="T218" s="1" t="s">
        <v>161</v>
      </c>
      <c r="U218" s="4">
        <v>1.0828690523978299</v>
      </c>
    </row>
    <row r="219" spans="1:21" x14ac:dyDescent="0.2">
      <c r="A219" s="1"/>
      <c r="B219" s="1"/>
      <c r="C219" s="1" t="s">
        <v>188</v>
      </c>
      <c r="D219" s="1" t="s">
        <v>396</v>
      </c>
      <c r="E219" s="1" t="s">
        <v>89</v>
      </c>
      <c r="F219" s="1" t="s">
        <v>368</v>
      </c>
      <c r="G219" s="2">
        <v>45320.5227216782</v>
      </c>
      <c r="H219" s="4"/>
      <c r="I219" s="4">
        <v>5.6017666666666699</v>
      </c>
      <c r="J219" s="4">
        <v>32160.406157851401</v>
      </c>
      <c r="K219" s="1" t="b">
        <v>0</v>
      </c>
      <c r="L219" s="4">
        <v>1.26328956980524</v>
      </c>
      <c r="M219" s="4">
        <v>1.26328956980524</v>
      </c>
      <c r="N219" s="4"/>
      <c r="O219" s="4">
        <v>0.78421963631203995</v>
      </c>
      <c r="P219" s="1" t="b">
        <v>0</v>
      </c>
      <c r="Q219" s="4">
        <v>0.83004860432454097</v>
      </c>
      <c r="R219" s="1" t="b">
        <v>0</v>
      </c>
      <c r="T219" s="1" t="s">
        <v>188</v>
      </c>
      <c r="U219" s="4">
        <v>1.26328956980524</v>
      </c>
    </row>
    <row r="220" spans="1:21" x14ac:dyDescent="0.2">
      <c r="A220" s="1"/>
      <c r="B220" s="1"/>
      <c r="C220" s="1" t="s">
        <v>324</v>
      </c>
      <c r="D220" s="1" t="s">
        <v>305</v>
      </c>
      <c r="E220" s="1" t="s">
        <v>89</v>
      </c>
      <c r="F220" s="1" t="s">
        <v>368</v>
      </c>
      <c r="G220" s="2">
        <v>45320.536624687498</v>
      </c>
      <c r="H220" s="4"/>
      <c r="I220" s="4">
        <v>5.6022499999999997</v>
      </c>
      <c r="J220" s="4">
        <v>32901.232960904097</v>
      </c>
      <c r="K220" s="1" t="b">
        <v>0</v>
      </c>
      <c r="L220" s="4">
        <v>1.29236359973536</v>
      </c>
      <c r="M220" s="4">
        <v>1.29236359973536</v>
      </c>
      <c r="N220" s="4"/>
      <c r="O220" s="4">
        <v>0.72103127948085199</v>
      </c>
      <c r="P220" s="1" t="b">
        <v>0</v>
      </c>
      <c r="Q220" s="4">
        <v>0.75659367575256298</v>
      </c>
      <c r="R220" s="1" t="b">
        <v>0</v>
      </c>
      <c r="T220" s="1" t="s">
        <v>324</v>
      </c>
      <c r="U220" s="4">
        <v>1.29236359973536</v>
      </c>
    </row>
    <row r="221" spans="1:21" x14ac:dyDescent="0.2">
      <c r="A221" s="1"/>
      <c r="B221" s="1"/>
      <c r="C221" s="1" t="s">
        <v>105</v>
      </c>
      <c r="D221" s="1" t="s">
        <v>220</v>
      </c>
      <c r="E221" s="1" t="s">
        <v>89</v>
      </c>
      <c r="F221" s="1" t="s">
        <v>368</v>
      </c>
      <c r="G221" s="2">
        <v>45320.550522534701</v>
      </c>
      <c r="H221" s="4"/>
      <c r="I221" s="4">
        <v>5.6017666666666699</v>
      </c>
      <c r="J221" s="4">
        <v>28416.583913879302</v>
      </c>
      <c r="K221" s="1" t="b">
        <v>0</v>
      </c>
      <c r="L221" s="4">
        <v>1.1163618405090101</v>
      </c>
      <c r="M221" s="4">
        <v>1.1163618405090101</v>
      </c>
      <c r="N221" s="4"/>
      <c r="O221" s="4">
        <v>0.67768981288944197</v>
      </c>
      <c r="P221" s="1" t="b">
        <v>0</v>
      </c>
      <c r="Q221" s="4">
        <v>0.832605259834301</v>
      </c>
      <c r="R221" s="1" t="b">
        <v>0</v>
      </c>
      <c r="T221" s="1" t="s">
        <v>105</v>
      </c>
      <c r="U221" s="4">
        <v>1.1163618405090101</v>
      </c>
    </row>
    <row r="222" spans="1:21" x14ac:dyDescent="0.2">
      <c r="A222" s="1"/>
      <c r="B222" s="1"/>
      <c r="C222" s="1" t="s">
        <v>410</v>
      </c>
      <c r="D222" s="1" t="s">
        <v>323</v>
      </c>
      <c r="E222" s="1" t="s">
        <v>89</v>
      </c>
      <c r="F222" s="1" t="s">
        <v>368</v>
      </c>
      <c r="G222" s="2">
        <v>45320.564423182899</v>
      </c>
      <c r="H222" s="4"/>
      <c r="I222" s="4">
        <v>5.6022499999999997</v>
      </c>
      <c r="J222" s="4">
        <v>30237.159114718801</v>
      </c>
      <c r="K222" s="1" t="b">
        <v>0</v>
      </c>
      <c r="L222" s="4">
        <v>1.18781100738734</v>
      </c>
      <c r="M222" s="4">
        <v>1.18781100738734</v>
      </c>
      <c r="N222" s="4"/>
      <c r="O222" s="4">
        <v>0.70866757902597299</v>
      </c>
      <c r="P222" s="1" t="b">
        <v>0</v>
      </c>
      <c r="Q222" s="4">
        <v>0.71917270693702395</v>
      </c>
      <c r="R222" s="1" t="b">
        <v>0</v>
      </c>
      <c r="T222" s="1" t="s">
        <v>410</v>
      </c>
      <c r="U222" s="4">
        <v>1.18781100738734</v>
      </c>
    </row>
    <row r="223" spans="1:21" x14ac:dyDescent="0.2">
      <c r="A223" s="1"/>
      <c r="B223" s="1"/>
      <c r="C223" s="1" t="s">
        <v>215</v>
      </c>
      <c r="D223" s="1" t="s">
        <v>438</v>
      </c>
      <c r="E223" s="1" t="s">
        <v>89</v>
      </c>
      <c r="F223" s="1" t="s">
        <v>368</v>
      </c>
      <c r="G223" s="2">
        <v>45320.578322963003</v>
      </c>
      <c r="H223" s="4"/>
      <c r="I223" s="4">
        <v>5.6017666666666699</v>
      </c>
      <c r="J223" s="4">
        <v>45040.465846849896</v>
      </c>
      <c r="K223" s="1" t="b">
        <v>0</v>
      </c>
      <c r="L223" s="4">
        <v>1.7687724159396601</v>
      </c>
      <c r="M223" s="4">
        <v>1.7687724159396601</v>
      </c>
      <c r="N223" s="4"/>
      <c r="O223" s="4">
        <v>0.63345472263909697</v>
      </c>
      <c r="P223" s="1" t="b">
        <v>0</v>
      </c>
      <c r="Q223" s="4">
        <v>0.792977604453179</v>
      </c>
      <c r="R223" s="1" t="b">
        <v>0</v>
      </c>
      <c r="T223" s="1" t="s">
        <v>215</v>
      </c>
      <c r="U223" s="4">
        <v>1.7687724159396601</v>
      </c>
    </row>
    <row r="224" spans="1:21" x14ac:dyDescent="0.2">
      <c r="A224" s="1"/>
      <c r="B224" s="1"/>
      <c r="C224" s="1" t="s">
        <v>119</v>
      </c>
      <c r="D224" s="1" t="s">
        <v>43</v>
      </c>
      <c r="E224" s="1" t="s">
        <v>89</v>
      </c>
      <c r="F224" s="1" t="s">
        <v>368</v>
      </c>
      <c r="G224" s="2">
        <v>45320.592228043999</v>
      </c>
      <c r="H224" s="4"/>
      <c r="I224" s="4">
        <v>5.5960333333333301</v>
      </c>
      <c r="J224" s="4">
        <v>45661.678299526597</v>
      </c>
      <c r="K224" s="1" t="b">
        <v>0</v>
      </c>
      <c r="L224" s="4">
        <v>1.79315213515023</v>
      </c>
      <c r="M224" s="4">
        <v>1.79315213515023</v>
      </c>
      <c r="N224" s="4"/>
      <c r="O224" s="4">
        <v>0.66233844126838504</v>
      </c>
      <c r="P224" s="1" t="b">
        <v>0</v>
      </c>
      <c r="Q224" s="4">
        <v>0.74517421032042097</v>
      </c>
      <c r="R224" s="1" t="b">
        <v>0</v>
      </c>
      <c r="T224" s="1" t="s">
        <v>119</v>
      </c>
      <c r="U224" s="4">
        <v>1.79315213515023</v>
      </c>
    </row>
    <row r="225" spans="1:21" x14ac:dyDescent="0.2">
      <c r="A225" s="1"/>
      <c r="B225" s="1"/>
      <c r="C225" s="1" t="s">
        <v>156</v>
      </c>
      <c r="D225" s="1" t="s">
        <v>348</v>
      </c>
      <c r="E225" s="1" t="s">
        <v>44</v>
      </c>
      <c r="F225" s="1" t="s">
        <v>368</v>
      </c>
      <c r="G225" s="2">
        <v>45320.606115104201</v>
      </c>
      <c r="H225" s="4"/>
      <c r="I225" s="4">
        <v>5.6079833333333298</v>
      </c>
      <c r="J225" s="4">
        <v>4273.5702713144101</v>
      </c>
      <c r="K225" s="1" t="b">
        <v>0</v>
      </c>
      <c r="L225" s="4">
        <v>0.168860078484597</v>
      </c>
      <c r="M225" s="4">
        <v>0.168860078484597</v>
      </c>
      <c r="N225" s="4"/>
      <c r="O225" s="4" t="s">
        <v>368</v>
      </c>
      <c r="P225" s="1" t="b">
        <v>0</v>
      </c>
      <c r="Q225" s="4" t="s">
        <v>368</v>
      </c>
      <c r="R225" s="1" t="b">
        <v>0</v>
      </c>
      <c r="T225" s="1"/>
      <c r="U225" s="4"/>
    </row>
    <row r="226" spans="1:21" x14ac:dyDescent="0.2">
      <c r="A226" s="1"/>
      <c r="B226" s="1"/>
      <c r="C226" s="1" t="s">
        <v>156</v>
      </c>
      <c r="D226" s="1" t="s">
        <v>53</v>
      </c>
      <c r="E226" s="1" t="s">
        <v>44</v>
      </c>
      <c r="F226" s="1" t="s">
        <v>368</v>
      </c>
      <c r="G226" s="2">
        <v>45320.6200340625</v>
      </c>
      <c r="H226" s="4"/>
      <c r="I226" s="4">
        <v>5.6022499999999997</v>
      </c>
      <c r="J226" s="4">
        <v>1041.8093181689601</v>
      </c>
      <c r="K226" s="1" t="b">
        <v>0</v>
      </c>
      <c r="L226" s="4">
        <v>4.2028389496588499E-2</v>
      </c>
      <c r="M226" s="4">
        <v>4.2028389496588499E-2</v>
      </c>
      <c r="N226" s="4"/>
      <c r="O226" s="4" t="s">
        <v>368</v>
      </c>
      <c r="P226" s="1" t="b">
        <v>0</v>
      </c>
      <c r="Q226" s="4" t="s">
        <v>368</v>
      </c>
      <c r="R226" s="1" t="b">
        <v>0</v>
      </c>
      <c r="T226" s="1"/>
      <c r="U226" s="4"/>
    </row>
  </sheetData>
  <mergeCells count="4">
    <mergeCell ref="A1:G1"/>
    <mergeCell ref="I1:N1"/>
    <mergeCell ref="O1:P1"/>
    <mergeCell ref="Q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224F-D33D-B340-8F00-1AA932E7DD2C}">
  <dimension ref="A1:AF226"/>
  <sheetViews>
    <sheetView topLeftCell="A198" workbookViewId="0">
      <selection activeCell="F2" sqref="F1:F1048576"/>
    </sheetView>
  </sheetViews>
  <sheetFormatPr baseColWidth="10" defaultRowHeight="15" x14ac:dyDescent="0.2"/>
  <cols>
    <col min="3" max="3" width="11.5" customWidth="1"/>
  </cols>
  <sheetData>
    <row r="1" spans="1:32" ht="15" customHeight="1" x14ac:dyDescent="0.2">
      <c r="A1" s="22" t="s">
        <v>89</v>
      </c>
      <c r="B1" s="22"/>
      <c r="C1" s="22" t="s">
        <v>444</v>
      </c>
      <c r="D1" s="22"/>
      <c r="E1" s="22"/>
      <c r="F1" s="22" t="s">
        <v>445</v>
      </c>
      <c r="G1" s="22"/>
      <c r="H1" s="22"/>
      <c r="I1" s="22" t="s">
        <v>446</v>
      </c>
      <c r="J1" s="22"/>
      <c r="K1" s="22"/>
      <c r="L1" s="22" t="s">
        <v>447</v>
      </c>
      <c r="M1" s="22"/>
      <c r="N1" s="22"/>
      <c r="O1" s="22" t="s">
        <v>448</v>
      </c>
      <c r="P1" s="22"/>
      <c r="Q1" s="22"/>
      <c r="R1" s="22" t="s">
        <v>449</v>
      </c>
      <c r="S1" s="22"/>
      <c r="T1" s="22"/>
      <c r="U1" s="22" t="s">
        <v>450</v>
      </c>
      <c r="V1" s="22"/>
      <c r="W1" s="22"/>
      <c r="X1" s="22" t="s">
        <v>451</v>
      </c>
      <c r="Y1" s="22"/>
      <c r="Z1" s="22"/>
      <c r="AA1" s="22" t="s">
        <v>452</v>
      </c>
      <c r="AB1" s="22"/>
      <c r="AC1" s="22"/>
      <c r="AD1" s="22" t="s">
        <v>453</v>
      </c>
      <c r="AE1" s="22"/>
      <c r="AF1" s="22"/>
    </row>
    <row r="2" spans="1:32" ht="32" x14ac:dyDescent="0.2">
      <c r="A2" s="6" t="s">
        <v>457</v>
      </c>
      <c r="B2" s="6" t="s">
        <v>456</v>
      </c>
      <c r="C2" s="6" t="s">
        <v>458</v>
      </c>
      <c r="D2" s="6" t="s">
        <v>454</v>
      </c>
      <c r="E2" s="7" t="s">
        <v>455</v>
      </c>
      <c r="F2" s="6" t="s">
        <v>458</v>
      </c>
      <c r="G2" s="6" t="s">
        <v>454</v>
      </c>
      <c r="H2" s="7" t="s">
        <v>455</v>
      </c>
      <c r="I2" s="6" t="s">
        <v>458</v>
      </c>
      <c r="J2" s="6" t="s">
        <v>454</v>
      </c>
      <c r="K2" s="7" t="s">
        <v>455</v>
      </c>
      <c r="L2" s="6" t="s">
        <v>458</v>
      </c>
      <c r="M2" s="6" t="s">
        <v>454</v>
      </c>
      <c r="N2" s="7" t="s">
        <v>455</v>
      </c>
      <c r="O2" s="6" t="s">
        <v>458</v>
      </c>
      <c r="P2" s="6" t="s">
        <v>454</v>
      </c>
      <c r="Q2" s="7" t="s">
        <v>455</v>
      </c>
      <c r="R2" s="6" t="s">
        <v>458</v>
      </c>
      <c r="S2" s="6" t="s">
        <v>454</v>
      </c>
      <c r="T2" s="7" t="s">
        <v>455</v>
      </c>
      <c r="U2" s="6" t="s">
        <v>458</v>
      </c>
      <c r="V2" s="6" t="s">
        <v>454</v>
      </c>
      <c r="W2" s="7" t="s">
        <v>455</v>
      </c>
      <c r="X2" s="6" t="s">
        <v>458</v>
      </c>
      <c r="Y2" s="6" t="s">
        <v>454</v>
      </c>
      <c r="Z2" s="7" t="s">
        <v>455</v>
      </c>
      <c r="AA2" s="6" t="s">
        <v>458</v>
      </c>
      <c r="AB2" s="6" t="s">
        <v>454</v>
      </c>
      <c r="AC2" s="7" t="s">
        <v>455</v>
      </c>
      <c r="AD2" s="6" t="s">
        <v>458</v>
      </c>
      <c r="AE2" s="6" t="s">
        <v>454</v>
      </c>
      <c r="AF2" s="7" t="s">
        <v>455</v>
      </c>
    </row>
    <row r="3" spans="1:32" x14ac:dyDescent="0.2">
      <c r="A3" s="1" t="s">
        <v>156</v>
      </c>
      <c r="F3" s="4">
        <v>7.2747050493885803E-3</v>
      </c>
      <c r="I3" s="4" t="s">
        <v>368</v>
      </c>
      <c r="L3" s="4">
        <v>3.8270141442628401E-3</v>
      </c>
      <c r="O3" s="4" t="s">
        <v>368</v>
      </c>
      <c r="R3" s="4" t="s">
        <v>368</v>
      </c>
      <c r="U3" s="4">
        <v>4.1500209384555901E-3</v>
      </c>
      <c r="X3" s="4">
        <v>7.6319355878221098E-3</v>
      </c>
      <c r="AA3" s="4">
        <v>1.3318817952421701E-2</v>
      </c>
      <c r="AD3" s="4">
        <v>2.1102748985835199E-2</v>
      </c>
    </row>
    <row r="4" spans="1:32" x14ac:dyDescent="0.2">
      <c r="A4" s="1" t="s">
        <v>156</v>
      </c>
      <c r="F4" s="4">
        <v>4.9313710619583199E-3</v>
      </c>
      <c r="I4" s="4" t="s">
        <v>368</v>
      </c>
      <c r="L4" s="4">
        <v>4.1260446174867897E-3</v>
      </c>
      <c r="O4" s="4">
        <v>6.1703164465981199E-3</v>
      </c>
      <c r="R4" s="4">
        <v>4.2332092104896196E-3</v>
      </c>
      <c r="U4" s="4">
        <v>4.0641216741295304E-3</v>
      </c>
      <c r="X4" s="4">
        <v>8.1177500892965493E-3</v>
      </c>
      <c r="AA4" s="4">
        <v>1.41710353788212E-2</v>
      </c>
      <c r="AD4" s="4">
        <v>2.2176335216147699E-2</v>
      </c>
    </row>
    <row r="5" spans="1:32" x14ac:dyDescent="0.2">
      <c r="A5" s="1" t="s">
        <v>156</v>
      </c>
      <c r="F5" s="4">
        <v>3.6889495124462898E-3</v>
      </c>
      <c r="I5" s="4">
        <v>5.7122477229755303E-3</v>
      </c>
      <c r="L5" s="4">
        <v>4.5914946260693004E-3</v>
      </c>
      <c r="O5" s="4">
        <v>6.0389932777692897E-3</v>
      </c>
      <c r="R5" s="4">
        <v>3.9266290797848004E-3</v>
      </c>
      <c r="U5" s="4">
        <v>4.34990984943503E-3</v>
      </c>
      <c r="X5" s="4">
        <v>7.2875340571693604E-3</v>
      </c>
      <c r="AA5" s="4">
        <v>1.40208334738728E-2</v>
      </c>
      <c r="AD5" s="4" t="s">
        <v>368</v>
      </c>
    </row>
    <row r="6" spans="1:32" x14ac:dyDescent="0.2">
      <c r="A6" s="1" t="s">
        <v>156</v>
      </c>
      <c r="F6" s="4" t="s">
        <v>368</v>
      </c>
      <c r="I6" s="4" t="s">
        <v>368</v>
      </c>
      <c r="L6" s="4" t="s">
        <v>368</v>
      </c>
      <c r="O6" s="4">
        <v>5.8935814158593497E-3</v>
      </c>
      <c r="R6" s="4">
        <v>4.3554341124912299E-3</v>
      </c>
      <c r="U6" s="4">
        <v>5.1303316305780404E-3</v>
      </c>
      <c r="X6" s="4">
        <v>7.3950259001631597E-3</v>
      </c>
      <c r="AA6" s="4">
        <v>1.3870196508650101E-2</v>
      </c>
      <c r="AD6" s="4">
        <v>2.1295775701712E-2</v>
      </c>
    </row>
    <row r="7" spans="1:32" x14ac:dyDescent="0.2">
      <c r="A7" s="1" t="s">
        <v>22</v>
      </c>
      <c r="F7" s="4">
        <v>6.1632901751364599E-2</v>
      </c>
      <c r="I7" s="4">
        <v>5.9467806955817201E-2</v>
      </c>
      <c r="L7" s="4">
        <v>5.7042352224693602E-2</v>
      </c>
      <c r="O7" s="4">
        <v>5.8412830076373198E-2</v>
      </c>
      <c r="R7" s="4">
        <v>5.9036328174288402E-2</v>
      </c>
      <c r="U7" s="4">
        <v>5.9038823562417603E-2</v>
      </c>
      <c r="X7" s="4">
        <v>6.1145461035274497E-2</v>
      </c>
      <c r="AA7" s="4">
        <v>6.4287473914663607E-2</v>
      </c>
      <c r="AD7" s="4">
        <v>6.84510957500397E-2</v>
      </c>
    </row>
    <row r="8" spans="1:32" x14ac:dyDescent="0.2">
      <c r="A8" s="1" t="s">
        <v>19</v>
      </c>
      <c r="F8" s="4">
        <v>0.13390983915857399</v>
      </c>
      <c r="I8" s="4">
        <v>0.12801187871856001</v>
      </c>
      <c r="L8" s="4">
        <v>0.128222232753025</v>
      </c>
      <c r="O8" s="4">
        <v>0.12726946370651299</v>
      </c>
      <c r="R8" s="4">
        <v>0.12867705317667699</v>
      </c>
      <c r="U8" s="4">
        <v>0.125200150610838</v>
      </c>
      <c r="X8" s="4">
        <v>0.13044093922514899</v>
      </c>
      <c r="AA8" s="4">
        <v>0.12812471924985899</v>
      </c>
      <c r="AD8" s="4">
        <v>0.12576648018181599</v>
      </c>
    </row>
    <row r="9" spans="1:32" x14ac:dyDescent="0.2">
      <c r="A9" s="1" t="s">
        <v>317</v>
      </c>
      <c r="F9" s="4">
        <v>0.25394103126610901</v>
      </c>
      <c r="I9" s="4">
        <v>0.247066235445833</v>
      </c>
      <c r="L9" s="4">
        <v>0.254963446343139</v>
      </c>
      <c r="O9" s="4">
        <v>0.25176196657774502</v>
      </c>
      <c r="R9" s="4">
        <v>0.251413345261013</v>
      </c>
      <c r="U9" s="4">
        <v>0.25301919184381499</v>
      </c>
      <c r="X9" s="4">
        <v>0.24604918422197999</v>
      </c>
      <c r="AA9" s="4">
        <v>0.24853127972130101</v>
      </c>
      <c r="AD9" s="4">
        <v>0.24358832069061201</v>
      </c>
    </row>
    <row r="10" spans="1:32" x14ac:dyDescent="0.2">
      <c r="A10" s="1" t="s">
        <v>213</v>
      </c>
      <c r="F10" s="4">
        <v>0.480122043789524</v>
      </c>
      <c r="I10" s="4">
        <v>0.50481522103161203</v>
      </c>
      <c r="L10" s="4">
        <v>0.49714901274619799</v>
      </c>
      <c r="O10" s="4">
        <v>0.501048932253784</v>
      </c>
      <c r="R10" s="4">
        <v>0.49793952372250599</v>
      </c>
      <c r="U10" s="4">
        <v>0.50161065448577902</v>
      </c>
      <c r="X10" s="4">
        <v>0.49894434058187997</v>
      </c>
      <c r="AA10" s="4">
        <v>0.493383308140801</v>
      </c>
      <c r="AD10" s="4">
        <v>0.49711787411458003</v>
      </c>
    </row>
    <row r="11" spans="1:32" x14ac:dyDescent="0.2">
      <c r="A11" s="1" t="s">
        <v>31</v>
      </c>
      <c r="F11" s="4">
        <v>1.00789418403443</v>
      </c>
      <c r="I11" s="4">
        <v>0.99813885784817702</v>
      </c>
      <c r="L11" s="4">
        <v>1.0001229559329401</v>
      </c>
      <c r="O11" s="4">
        <v>0.99900680738558401</v>
      </c>
      <c r="R11" s="4">
        <v>1.00043374966552</v>
      </c>
      <c r="U11" s="4">
        <v>0.99863117949715097</v>
      </c>
      <c r="X11" s="4">
        <v>1.0009200749357201</v>
      </c>
      <c r="AA11" s="4">
        <v>1.00317321897338</v>
      </c>
      <c r="AD11" s="4">
        <v>1.0025762292629501</v>
      </c>
    </row>
    <row r="12" spans="1:32" x14ac:dyDescent="0.2">
      <c r="A12" s="1" t="s">
        <v>156</v>
      </c>
      <c r="F12" s="4">
        <v>2.6153534733651999E-2</v>
      </c>
      <c r="I12" s="4">
        <v>2.9713753881504299E-2</v>
      </c>
      <c r="L12" s="4">
        <v>2.99208981131018E-2</v>
      </c>
      <c r="O12" s="4">
        <v>3.26166321478399E-2</v>
      </c>
      <c r="R12" s="4">
        <v>3.5737057738498702E-2</v>
      </c>
      <c r="U12" s="4">
        <v>3.4787272375696801E-2</v>
      </c>
      <c r="X12" s="4">
        <v>3.82967387624309E-2</v>
      </c>
      <c r="AA12" s="4">
        <v>4.3567437676238399E-2</v>
      </c>
      <c r="AD12" s="4">
        <v>5.0741804802950097E-2</v>
      </c>
    </row>
    <row r="13" spans="1:32" x14ac:dyDescent="0.2">
      <c r="A13" s="1" t="s">
        <v>156</v>
      </c>
      <c r="F13" s="4">
        <v>1.8002230309927199E-2</v>
      </c>
      <c r="I13" s="4">
        <v>1.354067205416E-2</v>
      </c>
      <c r="L13" s="4">
        <v>1.64226574088388E-2</v>
      </c>
      <c r="O13" s="4">
        <v>1.7697728389126199E-2</v>
      </c>
      <c r="R13" s="4">
        <v>1.99630281845922E-2</v>
      </c>
      <c r="U13" s="4">
        <v>1.9262870787779201E-2</v>
      </c>
      <c r="X13" s="4">
        <v>2.3789295500688201E-2</v>
      </c>
      <c r="AA13" s="4">
        <v>3.0280639585781501E-2</v>
      </c>
      <c r="AD13" s="4">
        <v>3.6072561190544798E-2</v>
      </c>
    </row>
    <row r="14" spans="1:32" x14ac:dyDescent="0.2">
      <c r="A14" s="1" t="s">
        <v>362</v>
      </c>
      <c r="F14" s="4">
        <v>1.7709645180828799E-2</v>
      </c>
      <c r="I14" s="4">
        <v>1.4395427554774401E-2</v>
      </c>
      <c r="L14" s="4">
        <v>1.9789476011281198E-2</v>
      </c>
      <c r="O14" s="4">
        <v>2.05624520567451E-2</v>
      </c>
      <c r="R14" s="4">
        <v>2.2606996502115801E-2</v>
      </c>
      <c r="U14" s="4">
        <v>2.6455016930484E-2</v>
      </c>
      <c r="X14" s="4">
        <v>3.0281208013454099E-2</v>
      </c>
      <c r="AA14" s="4">
        <v>3.9191500311042203E-2</v>
      </c>
      <c r="AD14" s="4">
        <v>5.0081230665855597E-2</v>
      </c>
    </row>
    <row r="15" spans="1:32" x14ac:dyDescent="0.2">
      <c r="A15" s="1" t="s">
        <v>399</v>
      </c>
      <c r="F15" s="4">
        <v>1.0352396358585699E-2</v>
      </c>
      <c r="I15" s="4">
        <v>1.05805957721932E-2</v>
      </c>
      <c r="L15" s="4">
        <v>1.2429301117738E-2</v>
      </c>
      <c r="O15" s="4">
        <v>1.37302367762786E-2</v>
      </c>
      <c r="R15" s="4">
        <v>1.4193830352503999E-2</v>
      </c>
      <c r="U15" s="4">
        <v>1.5375945600026201E-2</v>
      </c>
      <c r="X15" s="4">
        <v>2.1647335691855799E-2</v>
      </c>
      <c r="AA15" s="4">
        <v>2.9909231712405799E-2</v>
      </c>
      <c r="AD15" s="4">
        <v>4.0456198778498598E-2</v>
      </c>
    </row>
    <row r="16" spans="1:32" x14ac:dyDescent="0.2">
      <c r="A16" s="1" t="s">
        <v>322</v>
      </c>
      <c r="F16" s="4">
        <v>7.3086521341432197E-3</v>
      </c>
      <c r="I16" s="4">
        <v>5.2129883502109002E-3</v>
      </c>
      <c r="L16" s="4">
        <v>7.3412214765897496E-3</v>
      </c>
      <c r="O16" s="4">
        <v>9.2586853142358396E-3</v>
      </c>
      <c r="R16" s="4">
        <v>8.4608059400307703E-3</v>
      </c>
      <c r="U16" s="4">
        <v>9.4447695569977105E-3</v>
      </c>
      <c r="X16" s="4">
        <v>1.6004510230404799E-2</v>
      </c>
      <c r="AA16" s="4">
        <v>2.21374713561544E-2</v>
      </c>
      <c r="AD16" s="4">
        <v>3.1586343774453698E-2</v>
      </c>
    </row>
    <row r="17" spans="1:30" x14ac:dyDescent="0.2">
      <c r="A17" s="1" t="s">
        <v>202</v>
      </c>
      <c r="F17" s="4">
        <v>5.2051307980774796E-3</v>
      </c>
      <c r="I17" s="4" t="s">
        <v>368</v>
      </c>
      <c r="L17" s="4">
        <v>5.2407800756539896E-3</v>
      </c>
      <c r="O17" s="4">
        <v>7.3562225076184802E-3</v>
      </c>
      <c r="R17" s="4">
        <v>6.6486428777239202E-3</v>
      </c>
      <c r="U17" s="4">
        <v>7.7622285077477001E-3</v>
      </c>
      <c r="X17" s="4">
        <v>1.14199392684073E-2</v>
      </c>
      <c r="AA17" s="4">
        <v>1.84999311886372E-2</v>
      </c>
      <c r="AD17" s="4">
        <v>2.9557627285926199E-2</v>
      </c>
    </row>
    <row r="18" spans="1:30" x14ac:dyDescent="0.2">
      <c r="A18" s="1" t="s">
        <v>359</v>
      </c>
      <c r="F18" s="4">
        <v>2.6618360733731898E-3</v>
      </c>
      <c r="I18" s="4">
        <v>5.4789561314531497E-3</v>
      </c>
      <c r="L18" s="4">
        <v>4.8134285736787102E-3</v>
      </c>
      <c r="O18" s="4">
        <v>6.4946015465434104E-3</v>
      </c>
      <c r="R18" s="4">
        <v>5.6937369796056904E-3</v>
      </c>
      <c r="U18" s="4">
        <v>6.05462858791205E-3</v>
      </c>
      <c r="X18" s="4">
        <v>1.09706313461948E-2</v>
      </c>
      <c r="AA18" s="4">
        <v>1.7719392523110899E-2</v>
      </c>
      <c r="AD18" s="4">
        <v>2.5423926600292499E-2</v>
      </c>
    </row>
    <row r="19" spans="1:30" x14ac:dyDescent="0.2">
      <c r="A19" s="1" t="s">
        <v>49</v>
      </c>
      <c r="F19" s="4">
        <v>5.1965405128506599E-3</v>
      </c>
      <c r="I19" s="4" t="s">
        <v>368</v>
      </c>
      <c r="L19" s="4">
        <v>4.6296998601318999E-3</v>
      </c>
      <c r="O19" s="4">
        <v>6.1933954333476702E-3</v>
      </c>
      <c r="R19" s="4">
        <v>4.66182813091721E-3</v>
      </c>
      <c r="U19" s="4" t="s">
        <v>368</v>
      </c>
      <c r="X19" s="4">
        <v>9.7662892928001496E-3</v>
      </c>
      <c r="AA19" s="4">
        <v>1.5412725131797899E-2</v>
      </c>
      <c r="AD19" s="4">
        <v>2.4879495767107199E-2</v>
      </c>
    </row>
    <row r="20" spans="1:30" x14ac:dyDescent="0.2">
      <c r="A20" s="1" t="s">
        <v>140</v>
      </c>
      <c r="F20" s="4">
        <v>3.8945709350290902E-3</v>
      </c>
      <c r="I20" s="4" t="s">
        <v>368</v>
      </c>
      <c r="L20" s="4">
        <v>4.1347076310904503E-3</v>
      </c>
      <c r="O20" s="4">
        <v>5.7268781032884701E-3</v>
      </c>
      <c r="R20" s="4">
        <v>4.2694260913197597E-3</v>
      </c>
      <c r="U20" s="4">
        <v>4.1395795513030301E-3</v>
      </c>
      <c r="X20" s="4">
        <v>8.9192832004644004E-3</v>
      </c>
      <c r="AA20" s="4">
        <v>1.4438643139900301E-2</v>
      </c>
      <c r="AD20" s="4">
        <v>2.3906183533529E-2</v>
      </c>
    </row>
    <row r="21" spans="1:30" x14ac:dyDescent="0.2">
      <c r="A21" s="1" t="s">
        <v>204</v>
      </c>
      <c r="F21" s="4">
        <v>7.7787872841567803E-3</v>
      </c>
      <c r="I21" s="4">
        <v>7.2189138071261701E-3</v>
      </c>
      <c r="L21" s="4">
        <v>3.81635321965111E-3</v>
      </c>
      <c r="O21" s="4" t="s">
        <v>368</v>
      </c>
      <c r="R21" s="4">
        <v>4.4205387035666996E-3</v>
      </c>
      <c r="U21" s="4">
        <v>3.8262220768859002E-3</v>
      </c>
      <c r="X21" s="4">
        <v>8.4630112962319898E-3</v>
      </c>
      <c r="AA21" s="4">
        <v>1.4230805203595299E-2</v>
      </c>
      <c r="AD21" s="4">
        <v>2.3602908996771001E-2</v>
      </c>
    </row>
    <row r="22" spans="1:30" x14ac:dyDescent="0.2">
      <c r="A22" s="1" t="s">
        <v>156</v>
      </c>
      <c r="F22" s="4">
        <v>1.9109504866160699E-3</v>
      </c>
      <c r="I22" s="4" t="s">
        <v>368</v>
      </c>
      <c r="L22" s="4" t="s">
        <v>368</v>
      </c>
      <c r="O22" s="4" t="s">
        <v>368</v>
      </c>
      <c r="R22" s="4">
        <v>4.0250939136805101E-3</v>
      </c>
      <c r="U22" s="4">
        <v>3.7724429845126198E-3</v>
      </c>
      <c r="X22" s="4">
        <v>7.8465104753572493E-3</v>
      </c>
      <c r="AA22" s="4">
        <v>1.3264303523800499E-2</v>
      </c>
      <c r="AD22" s="4" t="s">
        <v>368</v>
      </c>
    </row>
    <row r="23" spans="1:30" x14ac:dyDescent="0.2">
      <c r="A23" s="1" t="s">
        <v>156</v>
      </c>
      <c r="F23" s="4">
        <v>5.5639632875830103E-3</v>
      </c>
      <c r="I23" s="4">
        <v>5.6641068851579802E-3</v>
      </c>
      <c r="L23" s="4">
        <v>3.6978289724485798E-3</v>
      </c>
      <c r="O23" s="4">
        <v>5.9569907275625897E-3</v>
      </c>
      <c r="R23" s="4">
        <v>3.94492995813774E-3</v>
      </c>
      <c r="U23" s="4">
        <v>4.0482656743744596E-3</v>
      </c>
      <c r="X23" s="4">
        <v>7.6126046006795896E-3</v>
      </c>
      <c r="AA23" s="4">
        <v>1.3192005261244401E-2</v>
      </c>
      <c r="AD23" s="4" t="s">
        <v>368</v>
      </c>
    </row>
    <row r="24" spans="1:30" x14ac:dyDescent="0.2">
      <c r="A24" s="1" t="s">
        <v>307</v>
      </c>
      <c r="F24" s="4">
        <v>0.12934261136355199</v>
      </c>
      <c r="I24" s="4">
        <v>1.4539770190883801E-2</v>
      </c>
      <c r="L24" s="4">
        <v>0.38544719748258699</v>
      </c>
      <c r="O24" s="4">
        <v>5.3021164537187797E-2</v>
      </c>
      <c r="R24" s="4">
        <v>1.9588117241319598E-2</v>
      </c>
      <c r="U24" s="4">
        <v>3.8568568254371302E-3</v>
      </c>
      <c r="X24" s="4">
        <v>5.5829078087827097E-2</v>
      </c>
      <c r="AA24" s="4">
        <v>1.5143967299391201E-2</v>
      </c>
      <c r="AD24" s="4">
        <v>2.49103925333439E-2</v>
      </c>
    </row>
    <row r="25" spans="1:30" x14ac:dyDescent="0.2">
      <c r="A25" s="1" t="s">
        <v>352</v>
      </c>
      <c r="F25" s="4">
        <v>0.14599748851935301</v>
      </c>
      <c r="I25" s="4">
        <v>1.8624816964116799E-2</v>
      </c>
      <c r="L25" s="4">
        <v>0.41374474716100901</v>
      </c>
      <c r="O25" s="4">
        <v>5.90557172512607E-2</v>
      </c>
      <c r="R25" s="4">
        <v>1.9718961091177201E-2</v>
      </c>
      <c r="U25" s="4" t="s">
        <v>368</v>
      </c>
      <c r="X25" s="4">
        <v>6.3406613191294606E-2</v>
      </c>
      <c r="AA25" s="4">
        <v>1.53462244488355E-2</v>
      </c>
      <c r="AD25" s="4">
        <v>2.58346186255211E-2</v>
      </c>
    </row>
    <row r="26" spans="1:30" x14ac:dyDescent="0.2">
      <c r="A26" s="1" t="s">
        <v>114</v>
      </c>
      <c r="F26" s="4">
        <v>0.13068233291262699</v>
      </c>
      <c r="I26" s="4">
        <v>1.9557594591044999E-2</v>
      </c>
      <c r="L26" s="4">
        <v>0.40609679436018498</v>
      </c>
      <c r="O26" s="4">
        <v>5.4808506561137199E-2</v>
      </c>
      <c r="R26" s="4">
        <v>1.9858146317895901E-2</v>
      </c>
      <c r="U26" s="4" t="s">
        <v>368</v>
      </c>
      <c r="X26" s="4">
        <v>6.4023012628247403E-2</v>
      </c>
      <c r="AA26" s="4">
        <v>1.5284855864204199E-2</v>
      </c>
      <c r="AD26" s="4">
        <v>2.64623171351384E-2</v>
      </c>
    </row>
    <row r="27" spans="1:30" x14ac:dyDescent="0.2">
      <c r="A27" s="1" t="s">
        <v>353</v>
      </c>
      <c r="F27" s="4">
        <v>0.12517592757121901</v>
      </c>
      <c r="I27" s="4">
        <v>1.70602641336456E-2</v>
      </c>
      <c r="L27" s="4">
        <v>0.51305603500640795</v>
      </c>
      <c r="O27" s="4">
        <v>5.4395429389939097E-2</v>
      </c>
      <c r="R27" s="4">
        <v>1.8626245564864599E-2</v>
      </c>
      <c r="U27" s="4" t="s">
        <v>368</v>
      </c>
      <c r="X27" s="4">
        <v>7.9302261580187494E-2</v>
      </c>
      <c r="AA27" s="4">
        <v>1.56270338901148E-2</v>
      </c>
      <c r="AD27" s="4">
        <v>2.47343086768546E-2</v>
      </c>
    </row>
    <row r="28" spans="1:30" x14ac:dyDescent="0.2">
      <c r="A28" s="1" t="s">
        <v>79</v>
      </c>
      <c r="F28" s="4">
        <v>0.11536500471906699</v>
      </c>
      <c r="I28" s="4">
        <v>1.7967151549347901E-2</v>
      </c>
      <c r="L28" s="4">
        <v>0.495759337028428</v>
      </c>
      <c r="O28" s="4">
        <v>5.1160299654477201E-2</v>
      </c>
      <c r="R28" s="4">
        <v>1.94282598060216E-2</v>
      </c>
      <c r="U28" s="4" t="s">
        <v>368</v>
      </c>
      <c r="X28" s="4">
        <v>7.6538646067337804E-2</v>
      </c>
      <c r="AA28" s="4">
        <v>1.5640405386762899E-2</v>
      </c>
      <c r="AD28" s="4">
        <v>2.4771012580135698E-2</v>
      </c>
    </row>
    <row r="29" spans="1:30" x14ac:dyDescent="0.2">
      <c r="A29" s="1" t="s">
        <v>333</v>
      </c>
      <c r="F29" s="4">
        <v>0.11644847664111101</v>
      </c>
      <c r="I29" s="4">
        <v>1.6622659850541802E-2</v>
      </c>
      <c r="L29" s="4">
        <v>0.45609732000803699</v>
      </c>
      <c r="O29" s="4">
        <v>5.4507164496719399E-2</v>
      </c>
      <c r="R29" s="4">
        <v>1.64314645872458E-2</v>
      </c>
      <c r="U29" s="4">
        <v>4.0443965800765098E-3</v>
      </c>
      <c r="X29" s="4">
        <v>6.74758320578982E-2</v>
      </c>
      <c r="AA29" s="4">
        <v>1.5413539525286899E-2</v>
      </c>
      <c r="AD29" s="4">
        <v>2.5031932055015998E-2</v>
      </c>
    </row>
    <row r="30" spans="1:30" x14ac:dyDescent="0.2">
      <c r="A30" s="1" t="s">
        <v>156</v>
      </c>
      <c r="F30" s="4">
        <v>8.3421969202856893E-3</v>
      </c>
      <c r="I30" s="4" t="s">
        <v>368</v>
      </c>
      <c r="L30" s="4">
        <v>4.2945081897434803E-2</v>
      </c>
      <c r="O30" s="4">
        <v>1.0381679246014399E-2</v>
      </c>
      <c r="R30" s="4">
        <v>5.3316240329455604E-3</v>
      </c>
      <c r="U30" s="4" t="s">
        <v>368</v>
      </c>
      <c r="X30" s="4">
        <v>1.40148053521167E-2</v>
      </c>
      <c r="AA30" s="4">
        <v>1.33565125424081E-2</v>
      </c>
      <c r="AD30" s="4">
        <v>2.1494723257886299E-2</v>
      </c>
    </row>
    <row r="31" spans="1:30" x14ac:dyDescent="0.2">
      <c r="A31" s="1" t="s">
        <v>201</v>
      </c>
      <c r="F31" s="4">
        <v>2.7201455038237399E-2</v>
      </c>
      <c r="I31" s="4">
        <v>9.6502753540826502E-3</v>
      </c>
      <c r="L31" s="4">
        <v>0.24691239927056499</v>
      </c>
      <c r="O31" s="4">
        <v>2.8865760483218601E-2</v>
      </c>
      <c r="R31" s="4">
        <v>7.3221859947909199E-3</v>
      </c>
      <c r="U31" s="4" t="s">
        <v>368</v>
      </c>
      <c r="X31" s="4">
        <v>3.9923370797137703E-2</v>
      </c>
      <c r="AA31" s="4">
        <v>1.4199911484127499E-2</v>
      </c>
      <c r="AD31" s="4">
        <v>2.3412607639784699E-2</v>
      </c>
    </row>
    <row r="32" spans="1:30" x14ac:dyDescent="0.2">
      <c r="A32" s="1" t="s">
        <v>366</v>
      </c>
      <c r="F32" s="4">
        <v>2.4768965538057301E-2</v>
      </c>
      <c r="I32" s="4">
        <v>1.1316690494417201E-2</v>
      </c>
      <c r="L32" s="4">
        <v>0.27861777891363099</v>
      </c>
      <c r="O32" s="4">
        <v>2.69037992139779E-2</v>
      </c>
      <c r="R32" s="4">
        <v>8.7706196817373804E-3</v>
      </c>
      <c r="U32" s="4" t="s">
        <v>368</v>
      </c>
      <c r="X32" s="4">
        <v>4.3514527954426799E-2</v>
      </c>
      <c r="AA32" s="4">
        <v>1.5626495542134002E-2</v>
      </c>
      <c r="AD32" s="4">
        <v>2.3235864385540199E-2</v>
      </c>
    </row>
    <row r="33" spans="1:30" x14ac:dyDescent="0.2">
      <c r="A33" s="1" t="s">
        <v>400</v>
      </c>
      <c r="F33" s="4">
        <v>2.84151886043469E-2</v>
      </c>
      <c r="I33" s="4">
        <v>1.1550228842895799E-2</v>
      </c>
      <c r="L33" s="4">
        <v>0.25865690684746101</v>
      </c>
      <c r="O33" s="4">
        <v>3.1738730099820603E-2</v>
      </c>
      <c r="R33" s="4">
        <v>7.7250448718070401E-3</v>
      </c>
      <c r="U33" s="4" t="s">
        <v>368</v>
      </c>
      <c r="X33" s="4">
        <v>4.1326182818194099E-2</v>
      </c>
      <c r="AA33" s="4">
        <v>1.4885751261387E-2</v>
      </c>
      <c r="AD33" s="4">
        <v>2.3965202596399299E-2</v>
      </c>
    </row>
    <row r="34" spans="1:30" x14ac:dyDescent="0.2">
      <c r="A34" s="1" t="s">
        <v>357</v>
      </c>
      <c r="F34" s="4">
        <v>0.287557773647305</v>
      </c>
      <c r="I34" s="4">
        <v>2.1151325250385399E-2</v>
      </c>
      <c r="L34" s="4">
        <v>0.38794603211881501</v>
      </c>
      <c r="O34" s="4">
        <v>7.9235711462231503E-2</v>
      </c>
      <c r="R34" s="4">
        <v>2.6763402894730799E-2</v>
      </c>
      <c r="U34" s="4" t="s">
        <v>368</v>
      </c>
      <c r="X34" s="4">
        <v>5.6981433268744497E-2</v>
      </c>
      <c r="AA34" s="4">
        <v>1.52401611815179E-2</v>
      </c>
      <c r="AD34" s="4">
        <v>2.55276215761207E-2</v>
      </c>
    </row>
    <row r="35" spans="1:30" x14ac:dyDescent="0.2">
      <c r="A35" s="1" t="s">
        <v>390</v>
      </c>
      <c r="F35" s="4">
        <v>0.20945346867437101</v>
      </c>
      <c r="I35" s="4">
        <v>1.4791503922091101E-2</v>
      </c>
      <c r="L35" s="4">
        <v>0.32250210907065602</v>
      </c>
      <c r="O35" s="4">
        <v>5.9677459468749902E-2</v>
      </c>
      <c r="R35" s="4">
        <v>2.1427486597775498E-2</v>
      </c>
      <c r="U35" s="4" t="s">
        <v>368</v>
      </c>
      <c r="X35" s="4">
        <v>4.5706311334811497E-2</v>
      </c>
      <c r="AA35" s="4">
        <v>1.5142124056933499E-2</v>
      </c>
      <c r="AD35" s="4">
        <v>2.53304708687353E-2</v>
      </c>
    </row>
    <row r="36" spans="1:30" x14ac:dyDescent="0.2">
      <c r="A36" s="1" t="s">
        <v>156</v>
      </c>
      <c r="F36" s="4">
        <v>2.0251434456544301E-2</v>
      </c>
      <c r="I36" s="4">
        <v>1.47742430998049E-2</v>
      </c>
      <c r="L36" s="4">
        <v>3.71190983982779E-2</v>
      </c>
      <c r="O36" s="4">
        <v>1.15428570342401E-2</v>
      </c>
      <c r="R36" s="4">
        <v>5.8369165562201899E-3</v>
      </c>
      <c r="U36" s="4" t="s">
        <v>368</v>
      </c>
      <c r="X36" s="4">
        <v>1.2816104158302E-2</v>
      </c>
      <c r="AA36" s="4">
        <v>1.34545940931147E-2</v>
      </c>
      <c r="AD36" s="4">
        <v>2.5173459535168901E-2</v>
      </c>
    </row>
    <row r="37" spans="1:30" x14ac:dyDescent="0.2">
      <c r="A37" s="1" t="s">
        <v>199</v>
      </c>
      <c r="F37" s="4">
        <v>2.03820056584764E-2</v>
      </c>
      <c r="I37" s="4">
        <v>8.7089177163921297E-3</v>
      </c>
      <c r="L37" s="4">
        <v>3.0951247478265501E-2</v>
      </c>
      <c r="O37" s="4">
        <v>9.5017450205515195E-3</v>
      </c>
      <c r="R37" s="4">
        <v>5.4196985652552199E-3</v>
      </c>
      <c r="U37" s="4" t="s">
        <v>368</v>
      </c>
      <c r="X37" s="4">
        <v>1.25316943691136E-2</v>
      </c>
      <c r="AA37" s="4">
        <v>1.3919762351388599E-2</v>
      </c>
      <c r="AD37" s="4">
        <v>2.2944020952317699E-2</v>
      </c>
    </row>
    <row r="38" spans="1:30" x14ac:dyDescent="0.2">
      <c r="A38" s="1" t="s">
        <v>369</v>
      </c>
      <c r="F38" s="4">
        <v>2.16015586256567E-2</v>
      </c>
      <c r="I38" s="4">
        <v>9.1060537021522697E-3</v>
      </c>
      <c r="L38" s="4">
        <v>2.2899554855357999E-2</v>
      </c>
      <c r="O38" s="4">
        <v>7.9225555865774303E-3</v>
      </c>
      <c r="R38" s="4">
        <v>4.0361626436845903E-3</v>
      </c>
      <c r="U38" s="4">
        <v>3.9551585177575203E-3</v>
      </c>
      <c r="X38" s="4">
        <v>1.04145686345588E-2</v>
      </c>
      <c r="AA38" s="4" t="s">
        <v>368</v>
      </c>
      <c r="AD38" s="4">
        <v>2.2395921029421301E-2</v>
      </c>
    </row>
    <row r="39" spans="1:30" x14ac:dyDescent="0.2">
      <c r="A39" s="1" t="s">
        <v>442</v>
      </c>
      <c r="F39" s="4">
        <v>0.25719086602538999</v>
      </c>
      <c r="I39" s="4">
        <v>2.57772721139891E-2</v>
      </c>
      <c r="L39" s="4">
        <v>0.88489176099726696</v>
      </c>
      <c r="O39" s="4">
        <v>0.136833821627285</v>
      </c>
      <c r="R39" s="4">
        <v>0.211299680559903</v>
      </c>
      <c r="U39" s="4" t="s">
        <v>368</v>
      </c>
      <c r="X39" s="4">
        <v>0.53279988768584996</v>
      </c>
      <c r="AA39" s="4">
        <v>4.2547053658907798E-2</v>
      </c>
      <c r="AD39" s="4">
        <v>4.1142212666101401E-2</v>
      </c>
    </row>
    <row r="40" spans="1:30" x14ac:dyDescent="0.2">
      <c r="A40" s="1" t="s">
        <v>142</v>
      </c>
      <c r="F40" s="4">
        <v>0.260253562679016</v>
      </c>
      <c r="I40" s="4">
        <v>2.9355598843468299E-2</v>
      </c>
      <c r="L40" s="4">
        <v>0.99903808602572497</v>
      </c>
      <c r="O40" s="4">
        <v>0.161539947544212</v>
      </c>
      <c r="R40" s="4">
        <v>0.23456280875312499</v>
      </c>
      <c r="U40" s="4" t="s">
        <v>368</v>
      </c>
      <c r="X40" s="4">
        <v>0.62263605633850505</v>
      </c>
      <c r="AA40" s="4">
        <v>4.7870026820808903E-2</v>
      </c>
      <c r="AD40" s="4">
        <v>4.04268165821502E-2</v>
      </c>
    </row>
    <row r="41" spans="1:30" x14ac:dyDescent="0.2">
      <c r="A41" s="1" t="s">
        <v>355</v>
      </c>
      <c r="F41" s="4">
        <v>0.28458555980903799</v>
      </c>
      <c r="I41" s="4">
        <v>2.7636676643597501E-2</v>
      </c>
      <c r="L41" s="4">
        <v>1.00934491613654</v>
      </c>
      <c r="O41" s="4">
        <v>0.15019888244407001</v>
      </c>
      <c r="R41" s="4">
        <v>0.243224084774955</v>
      </c>
      <c r="U41" s="4">
        <v>6.1188421914939797E-3</v>
      </c>
      <c r="X41" s="4">
        <v>0.636774130190355</v>
      </c>
      <c r="AA41" s="4">
        <v>4.7751642528033399E-2</v>
      </c>
      <c r="AD41" s="4">
        <v>4.4659585309637997E-2</v>
      </c>
    </row>
    <row r="42" spans="1:30" x14ac:dyDescent="0.2">
      <c r="A42" s="1" t="s">
        <v>156</v>
      </c>
      <c r="F42" s="4">
        <v>2.3934836241461699E-2</v>
      </c>
      <c r="I42" s="4" t="s">
        <v>368</v>
      </c>
      <c r="L42" s="4">
        <v>0.10951766176836</v>
      </c>
      <c r="O42" s="4">
        <v>2.0312978428308499E-2</v>
      </c>
      <c r="R42" s="4">
        <v>3.1529736602069001E-2</v>
      </c>
      <c r="U42" s="4" t="s">
        <v>368</v>
      </c>
      <c r="X42" s="4">
        <v>9.9362899155014006E-2</v>
      </c>
      <c r="AA42" s="4">
        <v>1.8303634370702399E-2</v>
      </c>
      <c r="AD42" s="4">
        <v>2.3993204776824501E-2</v>
      </c>
    </row>
    <row r="43" spans="1:30" x14ac:dyDescent="0.2">
      <c r="A43" s="1" t="s">
        <v>18</v>
      </c>
      <c r="F43" s="4">
        <v>0.19076278353364801</v>
      </c>
      <c r="I43" s="4">
        <v>2.5645524488238002E-2</v>
      </c>
      <c r="L43" s="4">
        <v>1.0318849621019801</v>
      </c>
      <c r="O43" s="4">
        <v>0.15754663641171501</v>
      </c>
      <c r="R43" s="4">
        <v>0.19022409837776</v>
      </c>
      <c r="U43" s="4" t="s">
        <v>368</v>
      </c>
      <c r="X43" s="4">
        <v>0.68726975851447303</v>
      </c>
      <c r="AA43" s="4">
        <v>4.4937146297455301E-2</v>
      </c>
      <c r="AD43" s="4">
        <v>4.4843074812673099E-2</v>
      </c>
    </row>
    <row r="44" spans="1:30" x14ac:dyDescent="0.2">
      <c r="A44" s="1" t="s">
        <v>416</v>
      </c>
      <c r="F44" s="4">
        <v>0.27564251797097</v>
      </c>
      <c r="I44" s="4">
        <v>3.5859942705826597E-2</v>
      </c>
      <c r="L44" s="4">
        <v>1.35189514949499</v>
      </c>
      <c r="O44" s="4">
        <v>0.207193878671184</v>
      </c>
      <c r="R44" s="4">
        <v>0.24997506116798299</v>
      </c>
      <c r="U44" s="4">
        <v>3.9340451573159603E-3</v>
      </c>
      <c r="X44" s="4">
        <v>0.90441693487836505</v>
      </c>
      <c r="AA44" s="4">
        <v>5.5324759161406403E-2</v>
      </c>
      <c r="AD44" s="4">
        <v>5.2050096518702703E-2</v>
      </c>
    </row>
    <row r="45" spans="1:30" x14ac:dyDescent="0.2">
      <c r="A45" s="1" t="s">
        <v>13</v>
      </c>
      <c r="F45" s="4">
        <v>0.215467636147844</v>
      </c>
      <c r="I45" s="4">
        <v>2.84444213378937E-2</v>
      </c>
      <c r="L45" s="4">
        <v>0.96283142639863495</v>
      </c>
      <c r="O45" s="4">
        <v>0.14734411837137201</v>
      </c>
      <c r="R45" s="4">
        <v>0.179612523295864</v>
      </c>
      <c r="U45" s="4" t="s">
        <v>368</v>
      </c>
      <c r="X45" s="4">
        <v>0.63060777948998803</v>
      </c>
      <c r="AA45" s="4">
        <v>3.8312703164222403E-2</v>
      </c>
      <c r="AD45" s="4">
        <v>4.1859642463973903E-2</v>
      </c>
    </row>
    <row r="46" spans="1:30" x14ac:dyDescent="0.2">
      <c r="A46" s="1" t="s">
        <v>253</v>
      </c>
      <c r="F46" s="4">
        <v>0.151371620126519</v>
      </c>
      <c r="I46" s="4">
        <v>1.4750341481850501E-2</v>
      </c>
      <c r="L46" s="4">
        <v>0.84343921083361295</v>
      </c>
      <c r="O46" s="4">
        <v>9.9169889411716797E-2</v>
      </c>
      <c r="R46" s="4">
        <v>6.7198405238810197E-2</v>
      </c>
      <c r="U46" s="4" t="s">
        <v>368</v>
      </c>
      <c r="X46" s="4">
        <v>0.34381833435109299</v>
      </c>
      <c r="AA46" s="4">
        <v>2.34182153872745E-2</v>
      </c>
      <c r="AD46" s="4">
        <v>3.10442006211629E-2</v>
      </c>
    </row>
    <row r="47" spans="1:30" x14ac:dyDescent="0.2">
      <c r="A47" s="1" t="s">
        <v>137</v>
      </c>
      <c r="F47" s="4">
        <v>0.13024446137644599</v>
      </c>
      <c r="I47" s="4">
        <v>1.6738592251852501E-2</v>
      </c>
      <c r="L47" s="4">
        <v>0.80858383703160897</v>
      </c>
      <c r="O47" s="4">
        <v>8.6838843630019702E-2</v>
      </c>
      <c r="R47" s="4">
        <v>5.2943186763344002E-2</v>
      </c>
      <c r="U47" s="4" t="s">
        <v>368</v>
      </c>
      <c r="X47" s="4">
        <v>0.29228379358944701</v>
      </c>
      <c r="AA47" s="4">
        <v>1.8855820838515499E-2</v>
      </c>
      <c r="AD47" s="4">
        <v>2.7263699451270801E-2</v>
      </c>
    </row>
    <row r="48" spans="1:30" x14ac:dyDescent="0.2">
      <c r="A48" s="1" t="s">
        <v>440</v>
      </c>
      <c r="F48" s="4">
        <v>0.17270199367757699</v>
      </c>
      <c r="I48" s="4">
        <v>1.88646270577431E-2</v>
      </c>
      <c r="L48" s="4">
        <v>0.91947445373016301</v>
      </c>
      <c r="O48" s="4">
        <v>0.10010412875005199</v>
      </c>
      <c r="R48" s="4">
        <v>5.1265957532068897E-2</v>
      </c>
      <c r="U48" s="4" t="s">
        <v>368</v>
      </c>
      <c r="X48" s="4">
        <v>0.30273112083255499</v>
      </c>
      <c r="AA48" s="4">
        <v>1.9491006246612898E-2</v>
      </c>
      <c r="AD48" s="4">
        <v>2.8637937275045901E-2</v>
      </c>
    </row>
    <row r="49" spans="1:30" x14ac:dyDescent="0.2">
      <c r="A49" s="1" t="s">
        <v>156</v>
      </c>
      <c r="F49" s="4">
        <v>1.7087698508659099E-2</v>
      </c>
      <c r="I49" s="4" t="s">
        <v>368</v>
      </c>
      <c r="L49" s="4">
        <v>0.102261527904053</v>
      </c>
      <c r="O49" s="4">
        <v>1.6764805898228201E-2</v>
      </c>
      <c r="R49" s="4">
        <v>1.0910049243697701E-2</v>
      </c>
      <c r="U49" s="4" t="s">
        <v>368</v>
      </c>
      <c r="X49" s="4">
        <v>5.9330642166192202E-2</v>
      </c>
      <c r="AA49" s="4">
        <v>1.45696500410118E-2</v>
      </c>
      <c r="AD49" s="4">
        <v>2.2529394443212399E-2</v>
      </c>
    </row>
    <row r="50" spans="1:30" x14ac:dyDescent="0.2">
      <c r="A50" s="1" t="s">
        <v>69</v>
      </c>
      <c r="F50" s="4">
        <v>0.79990304569840998</v>
      </c>
      <c r="I50" s="4">
        <v>4.2213131872415301E-2</v>
      </c>
      <c r="L50" s="4">
        <v>0.64886781016711503</v>
      </c>
      <c r="O50" s="4">
        <v>0.176650367893186</v>
      </c>
      <c r="R50" s="4">
        <v>0.17570611166081901</v>
      </c>
      <c r="U50" s="4" t="s">
        <v>368</v>
      </c>
      <c r="X50" s="4">
        <v>0.14662487688693701</v>
      </c>
      <c r="AA50" s="4">
        <v>2.6016322045929199E-2</v>
      </c>
      <c r="AD50" s="4">
        <v>2.54416079638713E-2</v>
      </c>
    </row>
    <row r="51" spans="1:30" x14ac:dyDescent="0.2">
      <c r="A51" s="1" t="s">
        <v>141</v>
      </c>
      <c r="F51" s="4">
        <v>0.92938707525016395</v>
      </c>
      <c r="I51" s="4">
        <v>5.0842903492910499E-2</v>
      </c>
      <c r="L51" s="4">
        <v>0.74774091996025804</v>
      </c>
      <c r="O51" s="4">
        <v>0.20234691647959299</v>
      </c>
      <c r="R51" s="4">
        <v>0.21461073810407599</v>
      </c>
      <c r="U51" s="4" t="s">
        <v>368</v>
      </c>
      <c r="X51" s="4">
        <v>0.16018281514202801</v>
      </c>
      <c r="AA51" s="4">
        <v>2.8367386428654499E-2</v>
      </c>
      <c r="AD51" s="4">
        <v>2.60360465719401E-2</v>
      </c>
    </row>
    <row r="52" spans="1:30" x14ac:dyDescent="0.2">
      <c r="A52" s="1" t="s">
        <v>411</v>
      </c>
      <c r="F52" s="4">
        <v>0.107091508836829</v>
      </c>
      <c r="I52" s="4" t="s">
        <v>368</v>
      </c>
      <c r="L52" s="4">
        <v>0.10680570269107501</v>
      </c>
      <c r="O52" s="4">
        <v>3.3128106307665599E-2</v>
      </c>
      <c r="R52" s="4">
        <v>3.68718307219532E-2</v>
      </c>
      <c r="U52" s="4">
        <v>4.2708070161416502E-3</v>
      </c>
      <c r="X52" s="4">
        <v>4.1889750105297899E-2</v>
      </c>
      <c r="AA52" s="4">
        <v>1.6525286353288499E-2</v>
      </c>
      <c r="AD52" s="4">
        <v>2.2875772175962601E-2</v>
      </c>
    </row>
    <row r="53" spans="1:30" x14ac:dyDescent="0.2">
      <c r="A53" s="1" t="s">
        <v>330</v>
      </c>
      <c r="F53" s="4">
        <v>3.2601213932762003E-2</v>
      </c>
      <c r="I53" s="4">
        <v>8.6878187717901699E-3</v>
      </c>
      <c r="L53" s="4">
        <v>4.2779700226031302E-2</v>
      </c>
      <c r="O53" s="4">
        <v>1.6185475766614901E-2</v>
      </c>
      <c r="R53" s="4">
        <v>1.44308684265507E-2</v>
      </c>
      <c r="U53" s="4" t="s">
        <v>368</v>
      </c>
      <c r="X53" s="4">
        <v>2.3509371329036601E-2</v>
      </c>
      <c r="AA53" s="4">
        <v>1.47593582486252E-2</v>
      </c>
      <c r="AD53" s="4">
        <v>2.2232555743181299E-2</v>
      </c>
    </row>
    <row r="54" spans="1:30" x14ac:dyDescent="0.2">
      <c r="A54" s="1" t="s">
        <v>77</v>
      </c>
      <c r="F54" s="4">
        <v>6.4147945392423397E-2</v>
      </c>
      <c r="I54" s="4">
        <v>2.84746807507117E-2</v>
      </c>
      <c r="L54" s="4">
        <v>0.58807250628218399</v>
      </c>
      <c r="O54" s="4">
        <v>0.16319807171789399</v>
      </c>
      <c r="R54" s="4">
        <v>0.15415561781297299</v>
      </c>
      <c r="U54" s="4">
        <v>4.1174637833640499E-3</v>
      </c>
      <c r="X54" s="4">
        <v>0.92498622780392104</v>
      </c>
      <c r="AA54" s="4">
        <v>7.9555786763742198E-2</v>
      </c>
      <c r="AD54" s="4">
        <v>9.4257165891310002E-2</v>
      </c>
    </row>
    <row r="55" spans="1:30" x14ac:dyDescent="0.2">
      <c r="A55" s="1" t="s">
        <v>297</v>
      </c>
      <c r="F55" s="4">
        <v>8.2380199704374199E-2</v>
      </c>
      <c r="I55" s="4">
        <v>3.29154631123766E-2</v>
      </c>
      <c r="L55" s="4">
        <v>0.70057490258298605</v>
      </c>
      <c r="O55" s="4">
        <v>0.18637851957770801</v>
      </c>
      <c r="R55" s="4">
        <v>0.18661249066497401</v>
      </c>
      <c r="U55" s="4" t="s">
        <v>368</v>
      </c>
      <c r="X55" s="4">
        <v>1.1546850459493101</v>
      </c>
      <c r="AA55" s="4">
        <v>9.81091326756591E-2</v>
      </c>
      <c r="AD55" s="4">
        <v>0.103037852266653</v>
      </c>
    </row>
    <row r="56" spans="1:30" x14ac:dyDescent="0.2">
      <c r="A56" s="1" t="s">
        <v>435</v>
      </c>
      <c r="F56" s="4">
        <v>6.7716832898503498E-2</v>
      </c>
      <c r="I56" s="4">
        <v>2.3962624391013401E-2</v>
      </c>
      <c r="L56" s="4">
        <v>0.59306335145199096</v>
      </c>
      <c r="O56" s="4">
        <v>0.159072096748688</v>
      </c>
      <c r="R56" s="4">
        <v>0.16166453232528299</v>
      </c>
      <c r="U56" s="4" t="s">
        <v>368</v>
      </c>
      <c r="X56" s="4">
        <v>0.98670606288927298</v>
      </c>
      <c r="AA56" s="4">
        <v>8.3487617755681795E-2</v>
      </c>
      <c r="AD56" s="4">
        <v>9.7481233728496194E-2</v>
      </c>
    </row>
    <row r="57" spans="1:30" x14ac:dyDescent="0.2">
      <c r="A57" s="1" t="s">
        <v>156</v>
      </c>
      <c r="F57" s="4">
        <v>1.0115533182154E-2</v>
      </c>
      <c r="I57" s="4">
        <v>6.4738320497312899E-3</v>
      </c>
      <c r="L57" s="4">
        <v>6.8623033822510004E-2</v>
      </c>
      <c r="O57" s="4">
        <v>2.6125702784960299E-2</v>
      </c>
      <c r="R57" s="4">
        <v>2.7807879543118599E-2</v>
      </c>
      <c r="U57" s="4" t="s">
        <v>368</v>
      </c>
      <c r="X57" s="4">
        <v>0.18491311764692001</v>
      </c>
      <c r="AA57" s="4">
        <v>2.6372679949143701E-2</v>
      </c>
      <c r="AD57" s="4">
        <v>3.4325566254846798E-2</v>
      </c>
    </row>
    <row r="58" spans="1:30" x14ac:dyDescent="0.2">
      <c r="A58" s="1" t="s">
        <v>298</v>
      </c>
      <c r="F58" s="4">
        <v>5.1380931809008899E-2</v>
      </c>
      <c r="I58" s="4">
        <v>3.1546388575381001E-2</v>
      </c>
      <c r="L58" s="4">
        <v>0.537176611310483</v>
      </c>
      <c r="O58" s="4">
        <v>0.18442049046679199</v>
      </c>
      <c r="R58" s="4">
        <v>0.120097749209664</v>
      </c>
      <c r="U58" s="4" t="s">
        <v>368</v>
      </c>
      <c r="X58" s="4">
        <v>1.00466776821641</v>
      </c>
      <c r="AA58" s="4">
        <v>7.3524307508785899E-2</v>
      </c>
      <c r="AD58" s="4">
        <v>0.10306147443560799</v>
      </c>
    </row>
    <row r="59" spans="1:30" x14ac:dyDescent="0.2">
      <c r="A59" s="1" t="s">
        <v>88</v>
      </c>
      <c r="F59" s="4">
        <v>7.27198090611407E-2</v>
      </c>
      <c r="I59" s="4">
        <v>4.2824873330828399E-2</v>
      </c>
      <c r="L59" s="4">
        <v>0.72579074219726403</v>
      </c>
      <c r="O59" s="4">
        <v>0.23560443837932599</v>
      </c>
      <c r="R59" s="4">
        <v>0.16191727118803501</v>
      </c>
      <c r="U59" s="4" t="s">
        <v>368</v>
      </c>
      <c r="X59" s="4">
        <v>1.3521285976003901</v>
      </c>
      <c r="AA59" s="4">
        <v>9.8479459457167406E-2</v>
      </c>
      <c r="AD59" s="4">
        <v>0.13233429613195899</v>
      </c>
    </row>
    <row r="60" spans="1:30" x14ac:dyDescent="0.2">
      <c r="A60" s="1" t="s">
        <v>406</v>
      </c>
      <c r="F60" s="4">
        <v>5.9019608642027398E-2</v>
      </c>
      <c r="I60" s="4">
        <v>3.7341328633816701E-2</v>
      </c>
      <c r="L60" s="4">
        <v>0.62413798971229095</v>
      </c>
      <c r="O60" s="4">
        <v>0.19990923061650201</v>
      </c>
      <c r="R60" s="4">
        <v>0.13896261751866201</v>
      </c>
      <c r="U60" s="4" t="s">
        <v>368</v>
      </c>
      <c r="X60" s="4">
        <v>1.1147040704320299</v>
      </c>
      <c r="AA60" s="4">
        <v>8.1570615876056504E-2</v>
      </c>
      <c r="AD60" s="4">
        <v>0.109216804129354</v>
      </c>
    </row>
    <row r="61" spans="1:30" x14ac:dyDescent="0.2">
      <c r="A61" s="1" t="s">
        <v>95</v>
      </c>
      <c r="F61" s="4">
        <v>6.7276046345978793E-2</v>
      </c>
      <c r="I61" s="4">
        <v>1.55104515023087E-2</v>
      </c>
      <c r="L61" s="4">
        <v>0.56193251006137801</v>
      </c>
      <c r="O61" s="4">
        <v>8.9903020885843302E-2</v>
      </c>
      <c r="R61" s="4">
        <v>5.4098844130454397E-2</v>
      </c>
      <c r="U61" s="4" t="s">
        <v>368</v>
      </c>
      <c r="X61" s="4">
        <v>0.45407038715104903</v>
      </c>
      <c r="AA61" s="4">
        <v>3.5800384176210898E-2</v>
      </c>
      <c r="AD61" s="4">
        <v>5.0892788865256999E-2</v>
      </c>
    </row>
    <row r="62" spans="1:30" x14ac:dyDescent="0.2">
      <c r="A62" s="1" t="s">
        <v>33</v>
      </c>
      <c r="F62" s="4">
        <v>6.2275964538999598E-2</v>
      </c>
      <c r="I62" s="4">
        <v>1.5302664586868501E-2</v>
      </c>
      <c r="L62" s="4">
        <v>0.54183194306750304</v>
      </c>
      <c r="O62" s="4">
        <v>7.8864703294141303E-2</v>
      </c>
      <c r="R62" s="4">
        <v>4.32539317252476E-2</v>
      </c>
      <c r="U62" s="4" t="s">
        <v>368</v>
      </c>
      <c r="X62" s="4">
        <v>0.32154480257260398</v>
      </c>
      <c r="AA62" s="4">
        <v>2.2968674685803801E-2</v>
      </c>
      <c r="AD62" s="4">
        <v>3.5232821898356803E-2</v>
      </c>
    </row>
    <row r="63" spans="1:30" x14ac:dyDescent="0.2">
      <c r="A63" s="1" t="s">
        <v>135</v>
      </c>
      <c r="F63" s="4">
        <v>5.8122851347215301E-2</v>
      </c>
      <c r="I63" s="4">
        <v>1.5675575882357799E-2</v>
      </c>
      <c r="L63" s="4">
        <v>0.49293007221252799</v>
      </c>
      <c r="O63" s="4">
        <v>6.8926820514656303E-2</v>
      </c>
      <c r="R63" s="4">
        <v>3.6026272902333699E-2</v>
      </c>
      <c r="U63" s="4">
        <v>4.2227592673342203E-3</v>
      </c>
      <c r="X63" s="4">
        <v>0.25782395342412401</v>
      </c>
      <c r="AA63" s="4">
        <v>1.96396509126903E-2</v>
      </c>
      <c r="AD63" s="4">
        <v>3.01531794657596E-2</v>
      </c>
    </row>
    <row r="64" spans="1:30" x14ac:dyDescent="0.2">
      <c r="A64" s="1" t="s">
        <v>156</v>
      </c>
      <c r="F64" s="4">
        <v>1.23035242873919E-2</v>
      </c>
      <c r="I64" s="4" t="s">
        <v>368</v>
      </c>
      <c r="L64" s="4">
        <v>6.8816342979247602E-2</v>
      </c>
      <c r="O64" s="4">
        <v>1.62519951862924E-2</v>
      </c>
      <c r="R64" s="4">
        <v>1.08669093026104E-2</v>
      </c>
      <c r="U64" s="4" t="s">
        <v>368</v>
      </c>
      <c r="X64" s="4">
        <v>7.4664634962003901E-2</v>
      </c>
      <c r="AA64" s="4">
        <v>1.5869906699016199E-2</v>
      </c>
      <c r="AD64" s="4">
        <v>2.39702619909598E-2</v>
      </c>
    </row>
    <row r="65" spans="1:30" x14ac:dyDescent="0.2">
      <c r="A65" s="1" t="s">
        <v>267</v>
      </c>
      <c r="F65" s="4">
        <v>0.32883071514129703</v>
      </c>
      <c r="I65" s="4">
        <v>2.5707398234074599E-2</v>
      </c>
      <c r="L65" s="4">
        <v>0.29211839236359</v>
      </c>
      <c r="O65" s="4">
        <v>9.2587953154913596E-2</v>
      </c>
      <c r="R65" s="4">
        <v>7.6032604768243306E-2</v>
      </c>
      <c r="U65" s="4" t="s">
        <v>368</v>
      </c>
      <c r="X65" s="4">
        <v>8.6157402009025497E-2</v>
      </c>
      <c r="AA65" s="4">
        <v>2.2740146721951002E-2</v>
      </c>
      <c r="AD65" s="4">
        <v>2.4761297982938801E-2</v>
      </c>
    </row>
    <row r="66" spans="1:30" x14ac:dyDescent="0.2">
      <c r="A66" s="1" t="s">
        <v>251</v>
      </c>
      <c r="F66" s="4">
        <v>0.44690704362441502</v>
      </c>
      <c r="I66" s="4">
        <v>3.2013637739567301E-2</v>
      </c>
      <c r="L66" s="4">
        <v>0.40152241280274698</v>
      </c>
      <c r="O66" s="4">
        <v>0.12565005641391599</v>
      </c>
      <c r="R66" s="4">
        <v>0.110777157134004</v>
      </c>
      <c r="U66" s="4">
        <v>7.1577117078021196E-3</v>
      </c>
      <c r="X66" s="4">
        <v>0.100659317367432</v>
      </c>
      <c r="AA66" s="4">
        <v>2.5953964791995899E-2</v>
      </c>
      <c r="AD66" s="4">
        <v>2.5021952849316399E-2</v>
      </c>
    </row>
    <row r="67" spans="1:30" x14ac:dyDescent="0.2">
      <c r="A67" s="1" t="s">
        <v>372</v>
      </c>
      <c r="F67" s="4">
        <v>5.5381868811215797E-2</v>
      </c>
      <c r="I67" s="4">
        <v>8.1243422511886806E-3</v>
      </c>
      <c r="L67" s="4">
        <v>5.8556665213853103E-2</v>
      </c>
      <c r="O67" s="4">
        <v>2.23786056093205E-2</v>
      </c>
      <c r="R67" s="4">
        <v>2.0304859408294601E-2</v>
      </c>
      <c r="U67" s="4" t="s">
        <v>368</v>
      </c>
      <c r="X67" s="4">
        <v>3.1661271770779098E-2</v>
      </c>
      <c r="AA67" s="4">
        <v>1.65863232859354E-2</v>
      </c>
      <c r="AD67" s="4">
        <v>2.3150370465326999E-2</v>
      </c>
    </row>
    <row r="68" spans="1:30" x14ac:dyDescent="0.2">
      <c r="A68" s="1" t="s">
        <v>340</v>
      </c>
      <c r="F68" s="4">
        <v>3.3668506999802901E-2</v>
      </c>
      <c r="I68" s="4">
        <v>7.5606768106720804E-3</v>
      </c>
      <c r="L68" s="4">
        <v>3.5974838307681001E-2</v>
      </c>
      <c r="O68" s="4">
        <v>1.62563689003732E-2</v>
      </c>
      <c r="R68" s="4">
        <v>1.24156162718545E-2</v>
      </c>
      <c r="U68" s="4" t="s">
        <v>368</v>
      </c>
      <c r="X68" s="4">
        <v>2.6174099285058001E-2</v>
      </c>
      <c r="AA68" s="4">
        <v>1.5801893227658299E-2</v>
      </c>
      <c r="AD68" s="4">
        <v>2.25587888759138E-2</v>
      </c>
    </row>
    <row r="69" spans="1:30" x14ac:dyDescent="0.2">
      <c r="A69" s="1" t="s">
        <v>430</v>
      </c>
      <c r="F69" s="4">
        <v>0.110757682600681</v>
      </c>
      <c r="I69" s="4">
        <v>3.9878115463063801E-2</v>
      </c>
      <c r="L69" s="4">
        <v>0.51362539303129595</v>
      </c>
      <c r="O69" s="4">
        <v>0.22150372891154901</v>
      </c>
      <c r="R69" s="4">
        <v>0.155730147742041</v>
      </c>
      <c r="U69" s="4" t="s">
        <v>368</v>
      </c>
      <c r="X69" s="4">
        <v>1.17994125420204</v>
      </c>
      <c r="AA69" s="4">
        <v>0.10519425714045599</v>
      </c>
      <c r="AD69" s="4">
        <v>0.14715980577837401</v>
      </c>
    </row>
    <row r="70" spans="1:30" x14ac:dyDescent="0.2">
      <c r="A70" s="1" t="s">
        <v>233</v>
      </c>
      <c r="F70" s="4">
        <v>0.113263140049009</v>
      </c>
      <c r="I70" s="4">
        <v>3.91033998858673E-2</v>
      </c>
      <c r="L70" s="4">
        <v>0.58636690397634295</v>
      </c>
      <c r="O70" s="4">
        <v>0.255723842825065</v>
      </c>
      <c r="R70" s="4">
        <v>0.18242022174904801</v>
      </c>
      <c r="U70" s="4" t="s">
        <v>368</v>
      </c>
      <c r="X70" s="4">
        <v>1.4110022869457299</v>
      </c>
      <c r="AA70" s="4">
        <v>0.12594971545668099</v>
      </c>
      <c r="AD70" s="4">
        <v>0.16950362546395401</v>
      </c>
    </row>
    <row r="71" spans="1:30" x14ac:dyDescent="0.2">
      <c r="A71" s="1" t="s">
        <v>189</v>
      </c>
      <c r="F71" s="4">
        <v>0.12669808607156</v>
      </c>
      <c r="I71" s="4">
        <v>5.0327545967606503E-2</v>
      </c>
      <c r="L71" s="4">
        <v>0.70868732619418395</v>
      </c>
      <c r="O71" s="4">
        <v>0.29516546195753302</v>
      </c>
      <c r="R71" s="4">
        <v>0.21796673050853799</v>
      </c>
      <c r="U71" s="4" t="s">
        <v>368</v>
      </c>
      <c r="X71" s="4">
        <v>1.69531455586228</v>
      </c>
      <c r="AA71" s="4">
        <v>0.14400181001267601</v>
      </c>
      <c r="AD71" s="4">
        <v>0.20368869888324401</v>
      </c>
    </row>
    <row r="72" spans="1:30" x14ac:dyDescent="0.2">
      <c r="A72" s="1" t="s">
        <v>156</v>
      </c>
      <c r="F72" s="4">
        <v>1.3639872334196E-2</v>
      </c>
      <c r="I72" s="4">
        <v>8.1021455779306806E-3</v>
      </c>
      <c r="L72" s="4">
        <v>6.1364701603501E-2</v>
      </c>
      <c r="O72" s="4">
        <v>3.0026736161121701E-2</v>
      </c>
      <c r="R72" s="4">
        <v>2.6019050420958201E-2</v>
      </c>
      <c r="U72" s="4" t="s">
        <v>368</v>
      </c>
      <c r="X72" s="4">
        <v>0.20052868196742299</v>
      </c>
      <c r="AA72" s="4">
        <v>2.9610027446599699E-2</v>
      </c>
      <c r="AD72" s="4">
        <v>4.3307977900068698E-2</v>
      </c>
    </row>
    <row r="73" spans="1:30" x14ac:dyDescent="0.2">
      <c r="A73" s="1" t="s">
        <v>308</v>
      </c>
      <c r="F73" s="4">
        <v>0.113632482497022</v>
      </c>
      <c r="I73" s="4">
        <v>5.65574665894059E-2</v>
      </c>
      <c r="L73" s="4">
        <v>0.56981768927224397</v>
      </c>
      <c r="O73" s="4">
        <v>0.31555521899033701</v>
      </c>
      <c r="R73" s="4">
        <v>0.16315512944393701</v>
      </c>
      <c r="U73" s="4">
        <v>5.6502087826250397E-3</v>
      </c>
      <c r="X73" s="4">
        <v>1.57761013205884</v>
      </c>
      <c r="AA73" s="4">
        <v>0.11430574203105399</v>
      </c>
      <c r="AD73" s="4">
        <v>0.202235342132142</v>
      </c>
    </row>
    <row r="74" spans="1:30" x14ac:dyDescent="0.2">
      <c r="A74" s="1" t="s">
        <v>26</v>
      </c>
      <c r="F74" s="4">
        <v>9.9739209213531396E-2</v>
      </c>
      <c r="I74" s="4">
        <v>5.86530438325319E-2</v>
      </c>
      <c r="L74" s="4">
        <v>0.52132931027275098</v>
      </c>
      <c r="O74" s="4">
        <v>0.29287284969388899</v>
      </c>
      <c r="R74" s="4">
        <v>0.153852972656909</v>
      </c>
      <c r="U74" s="4">
        <v>5.0851213804603496E-3</v>
      </c>
      <c r="X74" s="4">
        <v>1.5055859458598</v>
      </c>
      <c r="AA74" s="4">
        <v>0.11296266101605899</v>
      </c>
      <c r="AD74" s="4">
        <v>0.19837948482692599</v>
      </c>
    </row>
    <row r="75" spans="1:30" x14ac:dyDescent="0.2">
      <c r="A75" s="1" t="s">
        <v>103</v>
      </c>
      <c r="F75" s="4">
        <v>0.10712770203341</v>
      </c>
      <c r="I75" s="4">
        <v>5.5215884569944501E-2</v>
      </c>
      <c r="L75" s="4">
        <v>0.59034693115707804</v>
      </c>
      <c r="O75" s="4">
        <v>0.31493390639684499</v>
      </c>
      <c r="R75" s="4">
        <v>0.170188100759737</v>
      </c>
      <c r="U75" s="4">
        <v>4.05058851099248E-3</v>
      </c>
      <c r="X75" s="4">
        <v>1.67477546484244</v>
      </c>
      <c r="AA75" s="4">
        <v>0.12261255794756799</v>
      </c>
      <c r="AD75" s="4">
        <v>0.21293077174904601</v>
      </c>
    </row>
    <row r="76" spans="1:30" x14ac:dyDescent="0.2">
      <c r="A76" s="1" t="s">
        <v>7</v>
      </c>
      <c r="F76" s="4">
        <v>6.5943194421436702E-2</v>
      </c>
      <c r="I76" s="4">
        <v>2.79435557993103E-2</v>
      </c>
      <c r="L76" s="4">
        <v>0.65837001894012803</v>
      </c>
      <c r="O76" s="4">
        <v>0.151220797791491</v>
      </c>
      <c r="R76" s="4">
        <v>6.9074859612855394E-2</v>
      </c>
      <c r="U76" s="4" t="s">
        <v>368</v>
      </c>
      <c r="X76" s="4">
        <v>0.68212410856428796</v>
      </c>
      <c r="AA76" s="4">
        <v>4.3668650975951302E-2</v>
      </c>
      <c r="AD76" s="4">
        <v>7.6620848480344395E-2</v>
      </c>
    </row>
    <row r="77" spans="1:30" x14ac:dyDescent="0.2">
      <c r="A77" s="1" t="s">
        <v>147</v>
      </c>
      <c r="F77" s="4">
        <v>7.6392252701354094E-2</v>
      </c>
      <c r="I77" s="4">
        <v>3.36976856929165E-2</v>
      </c>
      <c r="L77" s="4">
        <v>0.84453132033034695</v>
      </c>
      <c r="O77" s="4">
        <v>0.18236471361904599</v>
      </c>
      <c r="R77" s="4">
        <v>7.7412552784922803E-2</v>
      </c>
      <c r="U77" s="4" t="s">
        <v>368</v>
      </c>
      <c r="X77" s="4">
        <v>0.75354228179397598</v>
      </c>
      <c r="AA77" s="4">
        <v>4.2924274005490502E-2</v>
      </c>
      <c r="AD77" s="4">
        <v>7.3923244550324896E-2</v>
      </c>
    </row>
    <row r="78" spans="1:30" x14ac:dyDescent="0.2">
      <c r="A78" s="1" t="s">
        <v>437</v>
      </c>
      <c r="F78" s="4">
        <v>7.1428010338154602E-2</v>
      </c>
      <c r="I78" s="4">
        <v>2.9350658095319601E-2</v>
      </c>
      <c r="L78" s="4">
        <v>0.81484524843652595</v>
      </c>
      <c r="O78" s="4">
        <v>0.15826260624076199</v>
      </c>
      <c r="R78" s="4">
        <v>6.15122116693076E-2</v>
      </c>
      <c r="U78" s="4">
        <v>4.5248661077859796E-3</v>
      </c>
      <c r="X78" s="4">
        <v>0.60690515376834497</v>
      </c>
      <c r="AA78" s="4">
        <v>3.20359309082053E-2</v>
      </c>
      <c r="AD78" s="4">
        <v>5.4149092189530797E-2</v>
      </c>
    </row>
    <row r="79" spans="1:30" x14ac:dyDescent="0.2">
      <c r="A79" s="1" t="s">
        <v>156</v>
      </c>
      <c r="F79" s="4">
        <v>1.2732053977655601E-2</v>
      </c>
      <c r="I79" s="4" t="s">
        <v>368</v>
      </c>
      <c r="L79" s="4">
        <v>9.4467737501355897E-2</v>
      </c>
      <c r="O79" s="4">
        <v>2.5912091698249401E-2</v>
      </c>
      <c r="R79" s="4">
        <v>1.3906499913030701E-2</v>
      </c>
      <c r="U79" s="4" t="s">
        <v>368</v>
      </c>
      <c r="X79" s="4">
        <v>0.124117144203264</v>
      </c>
      <c r="AA79" s="4">
        <v>1.8597842041467E-2</v>
      </c>
      <c r="AD79" s="4">
        <v>2.8889251994668599E-2</v>
      </c>
    </row>
    <row r="80" spans="1:30" x14ac:dyDescent="0.2">
      <c r="A80" s="1" t="s">
        <v>332</v>
      </c>
      <c r="F80" s="4">
        <v>0.467828584073186</v>
      </c>
      <c r="I80" s="4">
        <v>4.4742526951228302E-2</v>
      </c>
      <c r="L80" s="4">
        <v>0.48181418519838998</v>
      </c>
      <c r="O80" s="4">
        <v>0.16772673858522599</v>
      </c>
      <c r="R80" s="4">
        <v>0.121880294872371</v>
      </c>
      <c r="U80" s="4" t="s">
        <v>368</v>
      </c>
      <c r="X80" s="4">
        <v>0.16603328998977401</v>
      </c>
      <c r="AA80" s="4">
        <v>3.0828368653925398E-2</v>
      </c>
      <c r="AD80" s="4">
        <v>3.2909678356435303E-2</v>
      </c>
    </row>
    <row r="81" spans="1:30" x14ac:dyDescent="0.2">
      <c r="A81" s="1" t="s">
        <v>230</v>
      </c>
      <c r="F81" s="4">
        <v>0.53972058676447099</v>
      </c>
      <c r="I81" s="4">
        <v>5.2096086236514197E-2</v>
      </c>
      <c r="L81" s="4">
        <v>0.490365464476261</v>
      </c>
      <c r="O81" s="4">
        <v>0.17716201558876801</v>
      </c>
      <c r="R81" s="4">
        <v>0.13212266063792899</v>
      </c>
      <c r="U81" s="4" t="s">
        <v>368</v>
      </c>
      <c r="X81" s="4">
        <v>0.131499420896868</v>
      </c>
      <c r="AA81" s="4">
        <v>3.1591304263916098E-2</v>
      </c>
      <c r="AD81" s="4">
        <v>2.8127946193233899E-2</v>
      </c>
    </row>
    <row r="82" spans="1:30" x14ac:dyDescent="0.2">
      <c r="A82" s="1" t="s">
        <v>391</v>
      </c>
      <c r="F82" s="4">
        <v>6.8730979781963006E-2</v>
      </c>
      <c r="I82" s="4">
        <v>1.45923001687533E-2</v>
      </c>
      <c r="L82" s="4">
        <v>8.7955030279080207E-2</v>
      </c>
      <c r="O82" s="4">
        <v>3.2966816850666797E-2</v>
      </c>
      <c r="R82" s="4">
        <v>2.6595059569296701E-2</v>
      </c>
      <c r="U82" s="4" t="s">
        <v>368</v>
      </c>
      <c r="X82" s="4">
        <v>4.7731932508086397E-2</v>
      </c>
      <c r="AA82" s="4">
        <v>1.8143101220133299E-2</v>
      </c>
      <c r="AD82" s="4">
        <v>2.5690804653291301E-2</v>
      </c>
    </row>
    <row r="83" spans="1:30" x14ac:dyDescent="0.2">
      <c r="A83" s="1" t="s">
        <v>59</v>
      </c>
      <c r="F83" s="4">
        <v>2.5010474992669601E-2</v>
      </c>
      <c r="I83" s="4">
        <v>8.2088522981853904E-3</v>
      </c>
      <c r="L83" s="4">
        <v>3.1438752685430199E-2</v>
      </c>
      <c r="O83" s="4">
        <v>1.49813408835319E-2</v>
      </c>
      <c r="R83" s="4">
        <v>1.0532129749855301E-2</v>
      </c>
      <c r="U83" s="4" t="s">
        <v>368</v>
      </c>
      <c r="X83" s="4">
        <v>2.7283418818990299E-2</v>
      </c>
      <c r="AA83" s="4">
        <v>1.5391233687409399E-2</v>
      </c>
      <c r="AD83" s="4">
        <v>2.3136662946873301E-2</v>
      </c>
    </row>
    <row r="84" spans="1:30" x14ac:dyDescent="0.2">
      <c r="A84" s="1" t="s">
        <v>172</v>
      </c>
      <c r="F84" s="4">
        <v>0.16201705971503</v>
      </c>
      <c r="I84" s="4">
        <v>7.9493672942239996E-2</v>
      </c>
      <c r="L84" s="4">
        <v>0.72209667526311405</v>
      </c>
      <c r="O84" s="4">
        <v>0.35513835699442198</v>
      </c>
      <c r="R84" s="4">
        <v>0.23100987758767999</v>
      </c>
      <c r="U84" s="4">
        <v>5.7011380999697197E-3</v>
      </c>
      <c r="X84" s="4">
        <v>1.75561139416167</v>
      </c>
      <c r="AA84" s="4">
        <v>0.15994836471509399</v>
      </c>
      <c r="AD84" s="4">
        <v>0.20741509800204</v>
      </c>
    </row>
    <row r="85" spans="1:30" x14ac:dyDescent="0.2">
      <c r="A85" s="1" t="s">
        <v>23</v>
      </c>
      <c r="F85" s="4">
        <v>0.166643676663419</v>
      </c>
      <c r="I85" s="4">
        <v>8.0876122484401403E-2</v>
      </c>
      <c r="L85" s="4">
        <v>0.75693621243687004</v>
      </c>
      <c r="O85" s="4">
        <v>0.37742802276743698</v>
      </c>
      <c r="R85" s="4">
        <v>0.24702680851862699</v>
      </c>
      <c r="U85" s="4">
        <v>7.5653616844340603E-3</v>
      </c>
      <c r="X85" s="4">
        <v>1.9243322133429099</v>
      </c>
      <c r="AA85" s="4">
        <v>0.16291398715361</v>
      </c>
      <c r="AD85" s="4">
        <v>0.23010752912094601</v>
      </c>
    </row>
    <row r="86" spans="1:30" x14ac:dyDescent="0.2">
      <c r="A86" s="1" t="s">
        <v>321</v>
      </c>
      <c r="F86" s="4">
        <v>0.17190597508740499</v>
      </c>
      <c r="I86" s="4">
        <v>8.6409166691727393E-2</v>
      </c>
      <c r="L86" s="4">
        <v>0.82269638220890995</v>
      </c>
      <c r="O86" s="4">
        <v>0.41632589508503798</v>
      </c>
      <c r="R86" s="4">
        <v>0.27639616302408299</v>
      </c>
      <c r="U86" s="4" t="s">
        <v>368</v>
      </c>
      <c r="X86" s="4">
        <v>2.1506016712300098</v>
      </c>
      <c r="AA86" s="4">
        <v>0.184010646127861</v>
      </c>
      <c r="AD86" s="4">
        <v>0.25551212413783198</v>
      </c>
    </row>
    <row r="87" spans="1:30" x14ac:dyDescent="0.2">
      <c r="A87" s="1" t="s">
        <v>156</v>
      </c>
      <c r="F87" s="4">
        <v>7.2804299855467602E-3</v>
      </c>
      <c r="I87" s="4">
        <v>8.8013008393025699E-3</v>
      </c>
      <c r="L87" s="4">
        <v>4.6586650897099798E-2</v>
      </c>
      <c r="O87" s="4">
        <v>2.8609216628467601E-2</v>
      </c>
      <c r="R87" s="4">
        <v>2.20952668186871E-2</v>
      </c>
      <c r="U87" s="4" t="s">
        <v>368</v>
      </c>
      <c r="X87" s="4">
        <v>0.17579040140476401</v>
      </c>
      <c r="AA87" s="4">
        <v>2.8288007627850099E-2</v>
      </c>
      <c r="AD87" s="4">
        <v>4.0254841560834899E-2</v>
      </c>
    </row>
    <row r="88" spans="1:30" x14ac:dyDescent="0.2">
      <c r="A88" s="1" t="s">
        <v>184</v>
      </c>
      <c r="F88" s="4">
        <v>0.13886671430716399</v>
      </c>
      <c r="I88" s="4">
        <v>9.4118386005468097E-2</v>
      </c>
      <c r="L88" s="4">
        <v>0.59546125590313803</v>
      </c>
      <c r="O88" s="4">
        <v>0.386934331479031</v>
      </c>
      <c r="R88" s="4">
        <v>0.18683906715236501</v>
      </c>
      <c r="U88" s="4" t="s">
        <v>368</v>
      </c>
      <c r="X88" s="4">
        <v>1.7459139209099801</v>
      </c>
      <c r="AA88" s="4">
        <v>0.13596319119330399</v>
      </c>
      <c r="AD88" s="4">
        <v>0.230935296285879</v>
      </c>
    </row>
    <row r="89" spans="1:30" x14ac:dyDescent="0.2">
      <c r="A89" s="1" t="s">
        <v>434</v>
      </c>
      <c r="F89" s="4">
        <v>0.13740319402540199</v>
      </c>
      <c r="I89" s="4">
        <v>8.8695293498299202E-2</v>
      </c>
      <c r="L89" s="4">
        <v>0.60255429551002904</v>
      </c>
      <c r="O89" s="4">
        <v>0.39260745222473098</v>
      </c>
      <c r="R89" s="4">
        <v>0.194634951659311</v>
      </c>
      <c r="U89" s="4" t="s">
        <v>368</v>
      </c>
      <c r="X89" s="4">
        <v>1.80396700030625</v>
      </c>
      <c r="AA89" s="4">
        <v>0.13624953480459401</v>
      </c>
      <c r="AD89" s="4">
        <v>0.245387085112311</v>
      </c>
    </row>
    <row r="90" spans="1:30" x14ac:dyDescent="0.2">
      <c r="A90" s="1" t="s">
        <v>431</v>
      </c>
      <c r="F90" s="4">
        <v>0.13448997882900601</v>
      </c>
      <c r="I90" s="4">
        <v>9.5722507350038899E-2</v>
      </c>
      <c r="L90" s="4">
        <v>0.62139523014503095</v>
      </c>
      <c r="O90" s="4">
        <v>0.39771374807078402</v>
      </c>
      <c r="R90" s="4">
        <v>0.195468346177924</v>
      </c>
      <c r="U90" s="4" t="s">
        <v>368</v>
      </c>
      <c r="X90" s="4">
        <v>1.86555291102752</v>
      </c>
      <c r="AA90" s="4">
        <v>0.13951916119692301</v>
      </c>
      <c r="AD90" s="4">
        <v>0.237184254106276</v>
      </c>
    </row>
    <row r="91" spans="1:30" x14ac:dyDescent="0.2">
      <c r="A91" s="1" t="s">
        <v>39</v>
      </c>
      <c r="F91" s="4">
        <v>6.1955571300650103E-2</v>
      </c>
      <c r="I91" s="4">
        <v>6.7018025071256898E-2</v>
      </c>
      <c r="L91" s="4">
        <v>0.51972013079667201</v>
      </c>
      <c r="O91" s="4">
        <v>0.33685130926263401</v>
      </c>
      <c r="R91" s="4">
        <v>0.103766132409169</v>
      </c>
      <c r="U91" s="4">
        <v>4.9250597424332796E-3</v>
      </c>
      <c r="X91" s="4">
        <v>1.53074273477967</v>
      </c>
      <c r="AA91" s="4">
        <v>7.9216683900868196E-2</v>
      </c>
      <c r="AD91" s="4">
        <v>0.231243326878105</v>
      </c>
    </row>
    <row r="92" spans="1:30" x14ac:dyDescent="0.2">
      <c r="A92" s="1" t="s">
        <v>197</v>
      </c>
      <c r="F92" s="4">
        <v>9.6533281289269607E-2</v>
      </c>
      <c r="I92" s="4">
        <v>8.13334001693789E-2</v>
      </c>
      <c r="L92" s="4">
        <v>0.60063119168472401</v>
      </c>
      <c r="O92" s="4">
        <v>0.40383132653126802</v>
      </c>
      <c r="R92" s="4">
        <v>0.121590129040894</v>
      </c>
      <c r="U92" s="4">
        <v>6.8704591014083103E-3</v>
      </c>
      <c r="X92" s="4">
        <v>1.8289238939139101</v>
      </c>
      <c r="AA92" s="4">
        <v>8.3903920828917303E-2</v>
      </c>
      <c r="AD92" s="4">
        <v>0.26941966347864799</v>
      </c>
    </row>
    <row r="93" spans="1:30" x14ac:dyDescent="0.2">
      <c r="A93" s="1" t="s">
        <v>424</v>
      </c>
      <c r="F93" s="4">
        <v>8.6966814023385394E-2</v>
      </c>
      <c r="I93" s="4">
        <v>8.33281060564868E-2</v>
      </c>
      <c r="L93" s="4">
        <v>0.69215319288349597</v>
      </c>
      <c r="O93" s="4">
        <v>0.46640836258784102</v>
      </c>
      <c r="R93" s="4">
        <v>0.127472504081628</v>
      </c>
      <c r="U93" s="4">
        <v>7.7984071786049297E-3</v>
      </c>
      <c r="X93" s="4">
        <v>2.0791071501599401</v>
      </c>
      <c r="AA93" s="4">
        <v>9.1755466744648406E-2</v>
      </c>
      <c r="AD93" s="4">
        <v>0.29405664324345199</v>
      </c>
    </row>
    <row r="94" spans="1:30" x14ac:dyDescent="0.2">
      <c r="A94" s="1" t="s">
        <v>156</v>
      </c>
      <c r="F94" s="4">
        <v>1.34941800400823E-2</v>
      </c>
      <c r="I94" s="4">
        <v>1.12928670481185E-2</v>
      </c>
      <c r="L94" s="4">
        <v>6.7849677551438295E-2</v>
      </c>
      <c r="O94" s="4">
        <v>5.4090601330275802E-2</v>
      </c>
      <c r="R94" s="4">
        <v>2.1622334001377599E-2</v>
      </c>
      <c r="U94" s="4" t="s">
        <v>368</v>
      </c>
      <c r="X94" s="4">
        <v>0.30821788892338398</v>
      </c>
      <c r="AA94" s="4">
        <v>2.87201060741765E-2</v>
      </c>
      <c r="AD94" s="4">
        <v>6.0719295089477703E-2</v>
      </c>
    </row>
    <row r="95" spans="1:30" x14ac:dyDescent="0.2">
      <c r="A95" s="1" t="s">
        <v>259</v>
      </c>
      <c r="F95" s="4">
        <v>0.43524769159548299</v>
      </c>
      <c r="I95" s="4">
        <v>5.0861423697479501E-2</v>
      </c>
      <c r="L95" s="4">
        <v>0.450730970894623</v>
      </c>
      <c r="O95" s="4">
        <v>0.18862058508437199</v>
      </c>
      <c r="R95" s="4">
        <v>0.123191915264972</v>
      </c>
      <c r="U95" s="4" t="s">
        <v>368</v>
      </c>
      <c r="X95" s="4">
        <v>0.26450654815407498</v>
      </c>
      <c r="AA95" s="4">
        <v>3.6811117386617999E-2</v>
      </c>
      <c r="AD95" s="4">
        <v>5.3009422955528601E-2</v>
      </c>
    </row>
    <row r="96" spans="1:30" x14ac:dyDescent="0.2">
      <c r="A96" s="1" t="s">
        <v>371</v>
      </c>
      <c r="F96" s="4">
        <v>0.64844690685047102</v>
      </c>
      <c r="I96" s="4">
        <v>7.06749923463066E-2</v>
      </c>
      <c r="L96" s="4">
        <v>0.64682157458284495</v>
      </c>
      <c r="O96" s="4">
        <v>0.265360827824699</v>
      </c>
      <c r="R96" s="4">
        <v>0.177164546108142</v>
      </c>
      <c r="U96" s="4" t="s">
        <v>368</v>
      </c>
      <c r="X96" s="4">
        <v>0.26528760113951699</v>
      </c>
      <c r="AA96" s="4">
        <v>4.2222277230941803E-2</v>
      </c>
      <c r="AD96" s="4">
        <v>4.9257355238783697E-2</v>
      </c>
    </row>
    <row r="97" spans="1:30" x14ac:dyDescent="0.2">
      <c r="A97" s="1" t="s">
        <v>258</v>
      </c>
      <c r="F97" s="4">
        <v>4.3204917030724897E-2</v>
      </c>
      <c r="I97" s="4">
        <v>8.8540295728540101E-3</v>
      </c>
      <c r="L97" s="4">
        <v>4.9636822033753997E-2</v>
      </c>
      <c r="O97" s="4">
        <v>2.1788334867254001E-2</v>
      </c>
      <c r="R97" s="4">
        <v>1.7753155246328901E-2</v>
      </c>
      <c r="U97" s="4">
        <v>4.00485968848374E-3</v>
      </c>
      <c r="X97" s="4">
        <v>4.8227565955723702E-2</v>
      </c>
      <c r="AA97" s="4">
        <v>1.7795283773368201E-2</v>
      </c>
      <c r="AD97" s="4">
        <v>2.61218896838037E-2</v>
      </c>
    </row>
    <row r="98" spans="1:30" x14ac:dyDescent="0.2">
      <c r="A98" s="1" t="s">
        <v>373</v>
      </c>
      <c r="F98" s="4">
        <v>3.1303712643496601E-2</v>
      </c>
      <c r="I98" s="4">
        <v>6.6529778049032699E-3</v>
      </c>
      <c r="L98" s="4">
        <v>3.6596340769086702E-2</v>
      </c>
      <c r="O98" s="4">
        <v>1.9524405995351601E-2</v>
      </c>
      <c r="R98" s="4">
        <v>1.3772767092032699E-2</v>
      </c>
      <c r="U98" s="4">
        <v>5.1271417106409697E-3</v>
      </c>
      <c r="X98" s="4">
        <v>4.4203849728204098E-2</v>
      </c>
      <c r="AA98" s="4">
        <v>1.6530266748003199E-2</v>
      </c>
      <c r="AD98" s="4">
        <v>2.7119809910028301E-2</v>
      </c>
    </row>
    <row r="99" spans="1:30" x14ac:dyDescent="0.2">
      <c r="A99" s="1" t="s">
        <v>312</v>
      </c>
      <c r="F99" s="4">
        <v>0.143972734794718</v>
      </c>
      <c r="I99" s="4">
        <v>8.7229776487928304E-2</v>
      </c>
      <c r="L99" s="4">
        <v>0.63507126109973</v>
      </c>
      <c r="O99" s="4">
        <v>0.34967005767482201</v>
      </c>
      <c r="R99" s="4">
        <v>0.210817381926626</v>
      </c>
      <c r="U99" s="4">
        <v>6.0048769273933203E-3</v>
      </c>
      <c r="X99" s="4">
        <v>1.5715025316864999</v>
      </c>
      <c r="AA99" s="4">
        <v>0.13274182974510501</v>
      </c>
      <c r="AD99" s="4">
        <v>0.192503944605626</v>
      </c>
    </row>
    <row r="100" spans="1:30" x14ac:dyDescent="0.2">
      <c r="A100" s="1" t="s">
        <v>129</v>
      </c>
      <c r="F100" s="4">
        <v>0.13924889021516501</v>
      </c>
      <c r="I100" s="4">
        <v>8.4372139023293102E-2</v>
      </c>
      <c r="L100" s="4">
        <v>0.62718110934971305</v>
      </c>
      <c r="O100" s="4">
        <v>0.35384300105577698</v>
      </c>
      <c r="R100" s="4">
        <v>0.20936909825478101</v>
      </c>
      <c r="U100" s="4">
        <v>5.8554281051067299E-3</v>
      </c>
      <c r="X100" s="4">
        <v>1.6586422183997001</v>
      </c>
      <c r="AA100" s="4">
        <v>0.14993404738080701</v>
      </c>
      <c r="AD100" s="4">
        <v>0.201699121310211</v>
      </c>
    </row>
    <row r="101" spans="1:30" x14ac:dyDescent="0.2">
      <c r="A101" s="1" t="s">
        <v>414</v>
      </c>
      <c r="F101" s="4">
        <v>0.136774171511054</v>
      </c>
      <c r="I101" s="4">
        <v>8.9622121827660897E-2</v>
      </c>
      <c r="L101" s="4">
        <v>0.64631149500769403</v>
      </c>
      <c r="O101" s="4">
        <v>0.34929598646552901</v>
      </c>
      <c r="R101" s="4">
        <v>0.210100875023151</v>
      </c>
      <c r="U101" s="4">
        <v>5.4932732600213299E-3</v>
      </c>
      <c r="X101" s="4">
        <v>1.69858471470994</v>
      </c>
      <c r="AA101" s="4">
        <v>0.15895509362554</v>
      </c>
      <c r="AD101" s="4">
        <v>0.21223214582257899</v>
      </c>
    </row>
    <row r="102" spans="1:30" x14ac:dyDescent="0.2">
      <c r="A102" s="1" t="s">
        <v>156</v>
      </c>
      <c r="F102" s="4">
        <v>1.6585690186240801E-2</v>
      </c>
      <c r="I102" s="4">
        <v>1.0584453859777399E-2</v>
      </c>
      <c r="L102" s="4">
        <v>6.8622559808353495E-2</v>
      </c>
      <c r="O102" s="4">
        <v>3.8596946426878102E-2</v>
      </c>
      <c r="R102" s="4">
        <v>3.0293768694222501E-2</v>
      </c>
      <c r="U102" s="4">
        <v>3.7185034244595098E-3</v>
      </c>
      <c r="X102" s="4">
        <v>0.24604994471800201</v>
      </c>
      <c r="AA102" s="4">
        <v>3.5666112502001503E-2</v>
      </c>
      <c r="AD102" s="4">
        <v>5.1585824969992297E-2</v>
      </c>
    </row>
    <row r="103" spans="1:30" x14ac:dyDescent="0.2">
      <c r="A103" s="1" t="s">
        <v>203</v>
      </c>
      <c r="F103" s="4">
        <v>0.17763754452705099</v>
      </c>
      <c r="I103" s="4">
        <v>0.13773122716285299</v>
      </c>
      <c r="L103" s="4">
        <v>0.78936658329231302</v>
      </c>
      <c r="O103" s="4">
        <v>0.56108264255579499</v>
      </c>
      <c r="R103" s="4">
        <v>0.24865607670109299</v>
      </c>
      <c r="U103" s="4">
        <v>7.3131069838414204E-3</v>
      </c>
      <c r="X103" s="4">
        <v>2.2689823108664702</v>
      </c>
      <c r="AA103" s="4">
        <v>0.178272477058907</v>
      </c>
      <c r="AD103" s="4">
        <v>0.28541774285042598</v>
      </c>
    </row>
    <row r="104" spans="1:30" x14ac:dyDescent="0.2">
      <c r="A104" s="1" t="s">
        <v>279</v>
      </c>
      <c r="F104" s="4">
        <v>0.163203059352899</v>
      </c>
      <c r="I104" s="4">
        <v>0.12190494896470599</v>
      </c>
      <c r="L104" s="4">
        <v>0.67976682071516104</v>
      </c>
      <c r="O104" s="4">
        <v>0.49619652582187102</v>
      </c>
      <c r="R104" s="4">
        <v>0.21692734047421799</v>
      </c>
      <c r="U104" s="4" t="s">
        <v>368</v>
      </c>
      <c r="X104" s="4">
        <v>2.0766082109159001</v>
      </c>
      <c r="AA104" s="4">
        <v>0.16119888293343801</v>
      </c>
      <c r="AD104" s="4">
        <v>0.27645586490977803</v>
      </c>
    </row>
    <row r="105" spans="1:30" x14ac:dyDescent="0.2">
      <c r="A105" s="1" t="s">
        <v>245</v>
      </c>
      <c r="F105" s="4">
        <v>0.15360415917057901</v>
      </c>
      <c r="I105" s="4">
        <v>0.12316257274287</v>
      </c>
      <c r="L105" s="4">
        <v>0.68780195944921096</v>
      </c>
      <c r="O105" s="4">
        <v>0.48540177530993101</v>
      </c>
      <c r="R105" s="4">
        <v>0.21489420258267999</v>
      </c>
      <c r="U105" s="4" t="s">
        <v>368</v>
      </c>
      <c r="X105" s="4">
        <v>2.09024449283456</v>
      </c>
      <c r="AA105" s="4">
        <v>0.16198642807034599</v>
      </c>
      <c r="AD105" s="4">
        <v>0.27631972629581403</v>
      </c>
    </row>
    <row r="106" spans="1:30" x14ac:dyDescent="0.2">
      <c r="A106" s="1" t="s">
        <v>336</v>
      </c>
      <c r="F106" s="4">
        <v>0.137816352362987</v>
      </c>
      <c r="I106" s="4">
        <v>0.118576674053292</v>
      </c>
      <c r="L106" s="4">
        <v>0.53716259998378701</v>
      </c>
      <c r="O106" s="4">
        <v>0.48425420547329001</v>
      </c>
      <c r="R106" s="4">
        <v>0.14272219874258599</v>
      </c>
      <c r="U106" s="4">
        <v>6.8386956540907396E-3</v>
      </c>
      <c r="X106" s="4">
        <v>1.8121847651229499</v>
      </c>
      <c r="AA106" s="4">
        <v>9.3739227788351503E-2</v>
      </c>
      <c r="AD106" s="4">
        <v>0.28146887013757999</v>
      </c>
    </row>
    <row r="107" spans="1:30" x14ac:dyDescent="0.2">
      <c r="A107" s="1" t="s">
        <v>104</v>
      </c>
      <c r="F107" s="4">
        <v>0.16198635801980499</v>
      </c>
      <c r="I107" s="4">
        <v>0.15116895232146399</v>
      </c>
      <c r="L107" s="4">
        <v>0.66704472363497902</v>
      </c>
      <c r="O107" s="4">
        <v>0.59855682729430104</v>
      </c>
      <c r="R107" s="4">
        <v>0.16822247299252699</v>
      </c>
      <c r="U107" s="4">
        <v>7.6842271913875604E-3</v>
      </c>
      <c r="X107" s="4">
        <v>2.2830812816797099</v>
      </c>
      <c r="AA107" s="4">
        <v>0.11703199350516701</v>
      </c>
      <c r="AD107" s="4">
        <v>0.35594514310196501</v>
      </c>
    </row>
    <row r="108" spans="1:30" x14ac:dyDescent="0.2">
      <c r="A108" s="1" t="s">
        <v>423</v>
      </c>
      <c r="F108" s="4">
        <v>0.15325339783177999</v>
      </c>
      <c r="I108" s="4">
        <v>0.14735628011136201</v>
      </c>
      <c r="L108" s="4">
        <v>0.61198552733090605</v>
      </c>
      <c r="O108" s="4">
        <v>0.573739480130115</v>
      </c>
      <c r="R108" s="4">
        <v>0.15766295154982399</v>
      </c>
      <c r="U108" s="4">
        <v>8.3966862054578005E-3</v>
      </c>
      <c r="X108" s="4">
        <v>2.1363947752604</v>
      </c>
      <c r="AA108" s="4">
        <v>9.9904993105124698E-2</v>
      </c>
      <c r="AD108" s="4">
        <v>0.32458302580460102</v>
      </c>
    </row>
    <row r="109" spans="1:30" x14ac:dyDescent="0.2">
      <c r="A109" s="1" t="s">
        <v>156</v>
      </c>
      <c r="F109" s="4">
        <v>1.02491757322871E-2</v>
      </c>
      <c r="I109" s="4">
        <v>1.18047774371908E-2</v>
      </c>
      <c r="L109" s="4">
        <v>5.60461838438856E-2</v>
      </c>
      <c r="O109" s="4">
        <v>5.8893886749654102E-2</v>
      </c>
      <c r="R109" s="4">
        <v>2.24357343509415E-2</v>
      </c>
      <c r="U109" s="4" t="s">
        <v>368</v>
      </c>
      <c r="X109" s="4">
        <v>0.29031712371457602</v>
      </c>
      <c r="AA109" s="4">
        <v>2.6987717872409799E-2</v>
      </c>
      <c r="AD109" s="4">
        <v>6.6488111698413094E-2</v>
      </c>
    </row>
    <row r="110" spans="1:30" x14ac:dyDescent="0.2">
      <c r="A110" s="1" t="s">
        <v>169</v>
      </c>
      <c r="F110" s="4">
        <v>0.39374260548918699</v>
      </c>
      <c r="I110" s="4">
        <v>7.9134826311368894E-2</v>
      </c>
      <c r="L110" s="4">
        <v>0.48321355266302002</v>
      </c>
      <c r="O110" s="4">
        <v>0.283885193099018</v>
      </c>
      <c r="R110" s="4">
        <v>0.155832083784717</v>
      </c>
      <c r="U110" s="4">
        <v>5.0276681371248704E-3</v>
      </c>
      <c r="X110" s="4">
        <v>0.37393672694587499</v>
      </c>
      <c r="AA110" s="4">
        <v>4.6741507305569599E-2</v>
      </c>
      <c r="AD110" s="4">
        <v>7.4665464786322203E-2</v>
      </c>
    </row>
    <row r="111" spans="1:30" x14ac:dyDescent="0.2">
      <c r="A111" s="1" t="s">
        <v>433</v>
      </c>
      <c r="F111" s="4">
        <v>0.390471552520197</v>
      </c>
      <c r="I111" s="4">
        <v>7.1321582643436507E-2</v>
      </c>
      <c r="L111" s="4">
        <v>0.44229908803412599</v>
      </c>
      <c r="O111" s="4">
        <v>0.24785058662981499</v>
      </c>
      <c r="R111" s="4">
        <v>0.14526879296667</v>
      </c>
      <c r="U111" s="4" t="s">
        <v>368</v>
      </c>
      <c r="X111" s="4">
        <v>0.219078852138687</v>
      </c>
      <c r="AA111" s="4">
        <v>3.90904069269866E-2</v>
      </c>
      <c r="AD111" s="4">
        <v>4.8012627299229102E-2</v>
      </c>
    </row>
    <row r="112" spans="1:30" x14ac:dyDescent="0.2">
      <c r="A112" s="1" t="s">
        <v>42</v>
      </c>
      <c r="F112" s="4">
        <v>5.79389415906797E-2</v>
      </c>
      <c r="I112" s="4">
        <v>1.5121413594095299E-2</v>
      </c>
      <c r="L112" s="4">
        <v>8.18177153320961E-2</v>
      </c>
      <c r="O112" s="4">
        <v>5.1363570878577201E-2</v>
      </c>
      <c r="R112" s="4">
        <v>3.3905752872805103E-2</v>
      </c>
      <c r="U112" s="4" t="s">
        <v>368</v>
      </c>
      <c r="X112" s="4">
        <v>9.0521573264616406E-2</v>
      </c>
      <c r="AA112" s="4">
        <v>2.1922504368547899E-2</v>
      </c>
      <c r="AD112" s="4">
        <v>3.61201968070618E-2</v>
      </c>
    </row>
    <row r="113" spans="1:30" x14ac:dyDescent="0.2">
      <c r="A113" s="1" t="s">
        <v>30</v>
      </c>
      <c r="F113" s="4">
        <v>2.281897004748E-2</v>
      </c>
      <c r="I113" s="4">
        <v>6.8386558736739699E-3</v>
      </c>
      <c r="L113" s="4">
        <v>2.9206584417521601E-2</v>
      </c>
      <c r="O113" s="4">
        <v>2.1228162877975201E-2</v>
      </c>
      <c r="R113" s="4">
        <v>1.34695061344473E-2</v>
      </c>
      <c r="U113" s="4" t="s">
        <v>368</v>
      </c>
      <c r="X113" s="4">
        <v>4.7584467408908399E-2</v>
      </c>
      <c r="AA113" s="4">
        <v>1.7137556297304499E-2</v>
      </c>
      <c r="AD113" s="4">
        <v>2.95035415979975E-2</v>
      </c>
    </row>
    <row r="114" spans="1:30" x14ac:dyDescent="0.2">
      <c r="A114" s="1" t="s">
        <v>156</v>
      </c>
      <c r="F114" s="4">
        <v>6.4124704362352996E-3</v>
      </c>
      <c r="I114" s="4">
        <v>6.5668784782825897E-3</v>
      </c>
      <c r="L114" s="4">
        <v>1.1131589271569899E-2</v>
      </c>
      <c r="O114" s="4">
        <v>1.0171165350708901E-2</v>
      </c>
      <c r="R114" s="4">
        <v>7.1758319158275003E-3</v>
      </c>
      <c r="U114" s="4" t="s">
        <v>368</v>
      </c>
      <c r="X114" s="4">
        <v>2.4190912183588101E-2</v>
      </c>
      <c r="AA114" s="4">
        <v>1.5105515942277801E-2</v>
      </c>
      <c r="AD114" s="4">
        <v>2.4814918286670099E-2</v>
      </c>
    </row>
    <row r="115" spans="1:30" x14ac:dyDescent="0.2">
      <c r="A115" s="1" t="s">
        <v>156</v>
      </c>
      <c r="F115" s="4">
        <v>6.8590949347812301E-4</v>
      </c>
      <c r="I115" s="4">
        <v>5.2615853226320999E-3</v>
      </c>
      <c r="L115" s="4">
        <v>6.5895619494643499E-3</v>
      </c>
      <c r="O115" s="4">
        <v>7.6346230047544001E-3</v>
      </c>
      <c r="R115" s="4">
        <v>4.5887409436333503E-3</v>
      </c>
      <c r="U115" s="4" t="s">
        <v>368</v>
      </c>
      <c r="X115" s="4">
        <v>1.6546541399825001E-2</v>
      </c>
      <c r="AA115" s="4">
        <v>1.39160798469355E-2</v>
      </c>
      <c r="AD115" s="4">
        <v>2.3367121284844802E-2</v>
      </c>
    </row>
    <row r="116" spans="1:30" x14ac:dyDescent="0.2">
      <c r="A116" s="1" t="s">
        <v>156</v>
      </c>
      <c r="F116" s="4">
        <v>8.91336236128E-3</v>
      </c>
      <c r="I116" s="4" t="s">
        <v>368</v>
      </c>
      <c r="L116" s="4">
        <v>5.0889559259800002E-3</v>
      </c>
      <c r="O116" s="4">
        <v>6.3720819122211701E-3</v>
      </c>
      <c r="R116" s="4">
        <v>4.4929662617540396E-3</v>
      </c>
      <c r="U116" s="4" t="s">
        <v>368</v>
      </c>
      <c r="X116" s="4">
        <v>1.2660396823832401E-2</v>
      </c>
      <c r="AA116" s="4" t="s">
        <v>368</v>
      </c>
      <c r="AD116" s="4">
        <v>2.0879732398865501E-2</v>
      </c>
    </row>
    <row r="117" spans="1:30" x14ac:dyDescent="0.2">
      <c r="A117" s="1" t="s">
        <v>287</v>
      </c>
      <c r="F117" s="4">
        <v>0.124518667830506</v>
      </c>
      <c r="I117" s="4">
        <v>0.13675469041737001</v>
      </c>
      <c r="L117" s="4">
        <v>0.133925636164026</v>
      </c>
      <c r="O117" s="4">
        <v>0.13647146868462601</v>
      </c>
      <c r="R117" s="4">
        <v>0.127311332899577</v>
      </c>
      <c r="U117" s="4">
        <v>0.115103098557194</v>
      </c>
      <c r="X117" s="4">
        <v>0.14234024820395</v>
      </c>
      <c r="AA117" s="4">
        <v>0.11993821308842099</v>
      </c>
      <c r="AD117" s="4">
        <v>0.11471101217997901</v>
      </c>
    </row>
    <row r="118" spans="1:30" x14ac:dyDescent="0.2">
      <c r="A118" s="1" t="s">
        <v>101</v>
      </c>
      <c r="F118" s="4">
        <v>0.44385813637017602</v>
      </c>
      <c r="I118" s="4">
        <v>0.42565348230443401</v>
      </c>
      <c r="L118" s="4">
        <v>0.43889356499689602</v>
      </c>
      <c r="O118" s="4">
        <v>0.422808547861245</v>
      </c>
      <c r="R118" s="4">
        <v>0.42254829436835001</v>
      </c>
      <c r="U118" s="4">
        <v>0.38135175090916501</v>
      </c>
      <c r="X118" s="4">
        <v>0.44589243373556098</v>
      </c>
      <c r="AA118" s="4">
        <v>0.37210105524491599</v>
      </c>
      <c r="AD118" s="4">
        <v>0.325666680619287</v>
      </c>
    </row>
    <row r="119" spans="1:30" x14ac:dyDescent="0.2">
      <c r="A119" s="1" t="s">
        <v>0</v>
      </c>
      <c r="F119" s="4">
        <v>0.43817703588298401</v>
      </c>
      <c r="I119" s="4">
        <v>0.474977838156736</v>
      </c>
      <c r="L119" s="4">
        <v>0.46422008865702602</v>
      </c>
      <c r="O119" s="4">
        <v>0.46457684605655097</v>
      </c>
      <c r="R119" s="4">
        <v>0.45647166284088098</v>
      </c>
      <c r="U119" s="4">
        <v>0.460816889631257</v>
      </c>
      <c r="X119" s="4">
        <v>0.459649656089548</v>
      </c>
      <c r="AA119" s="4">
        <v>0.438697456216326</v>
      </c>
      <c r="AD119" s="4">
        <v>0.412060640984374</v>
      </c>
    </row>
    <row r="120" spans="1:30" x14ac:dyDescent="0.2">
      <c r="A120" s="1" t="s">
        <v>83</v>
      </c>
      <c r="F120" s="4">
        <v>0.94341839784563997</v>
      </c>
      <c r="I120" s="4">
        <v>0.96657704661544697</v>
      </c>
      <c r="L120" s="4">
        <v>0.94930805371405902</v>
      </c>
      <c r="O120" s="4">
        <v>0.93271215945918196</v>
      </c>
      <c r="R120" s="4">
        <v>0.92316207478122403</v>
      </c>
      <c r="U120" s="4">
        <v>0.91955468511088301</v>
      </c>
      <c r="X120" s="4">
        <v>0.91574549847368203</v>
      </c>
      <c r="AA120" s="4">
        <v>0.88042356311132497</v>
      </c>
      <c r="AD120" s="4">
        <v>0.81048248764350495</v>
      </c>
    </row>
    <row r="121" spans="1:30" x14ac:dyDescent="0.2">
      <c r="A121" s="1" t="s">
        <v>12</v>
      </c>
      <c r="F121" s="4">
        <v>1.85065913740845</v>
      </c>
      <c r="I121" s="4">
        <v>1.9555910361109301</v>
      </c>
      <c r="L121" s="4">
        <v>1.8936647098633399</v>
      </c>
      <c r="O121" s="4">
        <v>1.9142602402799</v>
      </c>
      <c r="R121" s="4">
        <v>1.9065830564517701</v>
      </c>
      <c r="U121" s="4">
        <v>1.8816105449396801</v>
      </c>
      <c r="X121" s="4">
        <v>1.86628470333703</v>
      </c>
      <c r="AA121" s="4">
        <v>1.8179539822363699</v>
      </c>
      <c r="AD121" s="4">
        <v>1.7735387830245299</v>
      </c>
    </row>
    <row r="122" spans="1:30" x14ac:dyDescent="0.2">
      <c r="A122" s="1" t="s">
        <v>156</v>
      </c>
      <c r="F122" s="4">
        <v>6.7282559328564903E-2</v>
      </c>
      <c r="I122" s="4">
        <v>7.6890778718903402E-2</v>
      </c>
      <c r="L122" s="4">
        <v>8.8948577605801896E-2</v>
      </c>
      <c r="O122" s="4">
        <v>9.4528620512313297E-2</v>
      </c>
      <c r="R122" s="4">
        <v>0.109397254567208</v>
      </c>
      <c r="U122" s="4">
        <v>0.107384289066754</v>
      </c>
      <c r="X122" s="4">
        <v>0.126149633706203</v>
      </c>
      <c r="AA122" s="4">
        <v>0.128981828860075</v>
      </c>
      <c r="AD122" s="4">
        <v>0.13114641580500599</v>
      </c>
    </row>
    <row r="123" spans="1:30" x14ac:dyDescent="0.2">
      <c r="A123" s="1" t="s">
        <v>156</v>
      </c>
      <c r="F123" s="4">
        <v>2.2927852592741601E-2</v>
      </c>
      <c r="I123" s="4">
        <v>2.9462123198251599E-2</v>
      </c>
      <c r="L123" s="4">
        <v>3.3181541789935799E-2</v>
      </c>
      <c r="O123" s="4">
        <v>4.3383164362912299E-2</v>
      </c>
      <c r="R123" s="4">
        <v>5.05330019427244E-2</v>
      </c>
      <c r="U123" s="4">
        <v>5.6989226323351502E-2</v>
      </c>
      <c r="X123" s="4">
        <v>6.5044493366054001E-2</v>
      </c>
      <c r="AA123" s="4">
        <v>7.4179480468025902E-2</v>
      </c>
      <c r="AD123" s="4">
        <v>8.0530728080320094E-2</v>
      </c>
    </row>
    <row r="124" spans="1:30" x14ac:dyDescent="0.2">
      <c r="A124" s="1" t="s">
        <v>257</v>
      </c>
      <c r="F124" s="4">
        <v>6.4579637243717306E-2</v>
      </c>
      <c r="I124" s="4">
        <v>6.8335420982307396E-2</v>
      </c>
      <c r="L124" s="4">
        <v>7.8559483896386006E-2</v>
      </c>
      <c r="O124" s="4">
        <v>9.1533966885052803E-2</v>
      </c>
      <c r="R124" s="4">
        <v>0.102596026987336</v>
      </c>
      <c r="U124" s="4">
        <v>0.12425257701030901</v>
      </c>
      <c r="X124" s="4">
        <v>0.139334289957628</v>
      </c>
      <c r="AA124" s="4">
        <v>0.158700129772509</v>
      </c>
      <c r="AD124" s="4">
        <v>0.173926199043723</v>
      </c>
    </row>
    <row r="125" spans="1:30" x14ac:dyDescent="0.2">
      <c r="A125" s="1" t="s">
        <v>8</v>
      </c>
      <c r="F125" s="4">
        <v>2.1417069763282798E-2</v>
      </c>
      <c r="I125" s="4">
        <v>1.7517462047827202E-2</v>
      </c>
      <c r="L125" s="4">
        <v>2.5037656756527599E-2</v>
      </c>
      <c r="O125" s="4">
        <v>2.95544298535628E-2</v>
      </c>
      <c r="R125" s="4">
        <v>3.2312813802484797E-2</v>
      </c>
      <c r="U125" s="4">
        <v>3.9463046997566802E-2</v>
      </c>
      <c r="X125" s="4">
        <v>5.2058986778578599E-2</v>
      </c>
      <c r="AA125" s="4">
        <v>5.7261314845773598E-2</v>
      </c>
      <c r="AD125" s="4">
        <v>6.8305071073648402E-2</v>
      </c>
    </row>
    <row r="126" spans="1:30" x14ac:dyDescent="0.2">
      <c r="A126" s="1" t="s">
        <v>262</v>
      </c>
      <c r="F126" s="4">
        <v>8.2530122945091502E-3</v>
      </c>
      <c r="I126" s="4">
        <v>7.9496499339976896E-3</v>
      </c>
      <c r="L126" s="4">
        <v>9.9438605699970206E-3</v>
      </c>
      <c r="O126" s="4">
        <v>1.1799887890132499E-2</v>
      </c>
      <c r="R126" s="4">
        <v>1.2170321896696101E-2</v>
      </c>
      <c r="U126" s="4">
        <v>1.54561214305836E-2</v>
      </c>
      <c r="X126" s="4">
        <v>2.25665671415585E-2</v>
      </c>
      <c r="AA126" s="4">
        <v>2.8340487302818299E-2</v>
      </c>
      <c r="AD126" s="4">
        <v>3.8980645160557603E-2</v>
      </c>
    </row>
    <row r="127" spans="1:30" x14ac:dyDescent="0.2">
      <c r="A127" s="1" t="s">
        <v>415</v>
      </c>
      <c r="F127" s="4">
        <v>7.53361627194699E-3</v>
      </c>
      <c r="I127" s="4">
        <v>8.5656423389774902E-3</v>
      </c>
      <c r="L127" s="4">
        <v>8.3461551620239906E-3</v>
      </c>
      <c r="O127" s="4">
        <v>1.0912128072506799E-2</v>
      </c>
      <c r="R127" s="4">
        <v>9.8601899649173493E-3</v>
      </c>
      <c r="U127" s="4">
        <v>9.9833217291939204E-3</v>
      </c>
      <c r="X127" s="4">
        <v>1.9008569148642001E-2</v>
      </c>
      <c r="AA127" s="4">
        <v>2.49435320471828E-2</v>
      </c>
      <c r="AD127" s="4">
        <v>3.3589553113092002E-2</v>
      </c>
    </row>
    <row r="128" spans="1:30" x14ac:dyDescent="0.2">
      <c r="A128" s="1" t="s">
        <v>92</v>
      </c>
      <c r="F128" s="4">
        <v>9.1731542208270504E-3</v>
      </c>
      <c r="I128" s="4">
        <v>8.7936876049212308E-3</v>
      </c>
      <c r="L128" s="4">
        <v>8.7626097512041295E-3</v>
      </c>
      <c r="O128" s="4">
        <v>9.9790372849403609E-3</v>
      </c>
      <c r="R128" s="4">
        <v>9.7727209533451202E-3</v>
      </c>
      <c r="U128" s="4">
        <v>1.1577203330403201E-2</v>
      </c>
      <c r="X128" s="4">
        <v>2.11649573978759E-2</v>
      </c>
      <c r="AA128" s="4">
        <v>2.5450159077803201E-2</v>
      </c>
      <c r="AD128" s="4">
        <v>3.6089322943733099E-2</v>
      </c>
    </row>
    <row r="129" spans="1:30" x14ac:dyDescent="0.2">
      <c r="A129" s="1" t="s">
        <v>395</v>
      </c>
      <c r="F129" s="4">
        <v>9.1071968432301503E-3</v>
      </c>
      <c r="I129" s="4">
        <v>5.3462839835546998E-3</v>
      </c>
      <c r="L129" s="4">
        <v>6.3098899341872596E-3</v>
      </c>
      <c r="O129" s="4">
        <v>7.3391022605681297E-3</v>
      </c>
      <c r="R129" s="4">
        <v>6.2699654333272297E-3</v>
      </c>
      <c r="U129" s="4" t="s">
        <v>368</v>
      </c>
      <c r="X129" s="4">
        <v>1.4365555932947501E-2</v>
      </c>
      <c r="AA129" s="4">
        <v>1.8193894746053402E-2</v>
      </c>
      <c r="AD129" s="4">
        <v>2.6883077023968999E-2</v>
      </c>
    </row>
    <row r="130" spans="1:30" x14ac:dyDescent="0.2">
      <c r="A130" s="1" t="s">
        <v>295</v>
      </c>
      <c r="F130" s="4">
        <v>9.4257489895619093E-3</v>
      </c>
      <c r="I130" s="4" t="s">
        <v>368</v>
      </c>
      <c r="L130" s="4">
        <v>6.06607746043484E-3</v>
      </c>
      <c r="O130" s="4">
        <v>6.9609432974218803E-3</v>
      </c>
      <c r="R130" s="4">
        <v>5.7917160891640899E-3</v>
      </c>
      <c r="U130" s="4" t="s">
        <v>368</v>
      </c>
      <c r="X130" s="4">
        <v>1.2625939778931301E-2</v>
      </c>
      <c r="AA130" s="4">
        <v>1.6511129964414301E-2</v>
      </c>
      <c r="AD130" s="4">
        <v>2.57986358789094E-2</v>
      </c>
    </row>
    <row r="131" spans="1:30" x14ac:dyDescent="0.2">
      <c r="A131" s="1" t="s">
        <v>186</v>
      </c>
      <c r="F131" s="4">
        <v>1.19343827824075E-2</v>
      </c>
      <c r="I131" s="4" t="s">
        <v>368</v>
      </c>
      <c r="L131" s="4">
        <v>5.9737824641811202E-3</v>
      </c>
      <c r="O131" s="4">
        <v>7.4265181121041003E-3</v>
      </c>
      <c r="R131" s="4">
        <v>5.9759239176235103E-3</v>
      </c>
      <c r="U131" s="4" t="s">
        <v>368</v>
      </c>
      <c r="X131" s="4">
        <v>1.53639727168506E-2</v>
      </c>
      <c r="AA131" s="4">
        <v>1.7733883520720899E-2</v>
      </c>
      <c r="AD131" s="4">
        <v>2.6235549148623898E-2</v>
      </c>
    </row>
    <row r="132" spans="1:30" x14ac:dyDescent="0.2">
      <c r="A132" s="1" t="s">
        <v>156</v>
      </c>
      <c r="F132" s="4">
        <v>3.2738480615798799E-3</v>
      </c>
      <c r="I132" s="4">
        <v>5.91414279661943E-3</v>
      </c>
      <c r="L132" s="4" t="s">
        <v>368</v>
      </c>
      <c r="O132" s="4">
        <v>5.73030037187593E-3</v>
      </c>
      <c r="R132" s="4">
        <v>4.1540523964990498E-3</v>
      </c>
      <c r="U132" s="4">
        <v>3.9195707762108203E-3</v>
      </c>
      <c r="X132" s="4">
        <v>7.7268036431792702E-3</v>
      </c>
      <c r="AA132" s="4">
        <v>1.42253499422779E-2</v>
      </c>
      <c r="AD132" s="4">
        <v>2.22552570342999E-2</v>
      </c>
    </row>
    <row r="133" spans="1:30" x14ac:dyDescent="0.2">
      <c r="A133" s="1" t="s">
        <v>156</v>
      </c>
      <c r="F133" s="4" t="s">
        <v>368</v>
      </c>
      <c r="I133" s="4" t="s">
        <v>368</v>
      </c>
      <c r="L133" s="4">
        <v>1.0902405847779999E-2</v>
      </c>
      <c r="O133" s="4">
        <v>6.0742516815057903E-3</v>
      </c>
      <c r="R133" s="4">
        <v>3.9957388531825996E-3</v>
      </c>
      <c r="U133" s="4">
        <v>4.19758014020352E-3</v>
      </c>
      <c r="X133" s="4">
        <v>7.9063272545296798E-3</v>
      </c>
      <c r="AA133" s="4">
        <v>1.3690506969416901E-2</v>
      </c>
      <c r="AD133" s="4">
        <v>2.1035373577179502E-2</v>
      </c>
    </row>
    <row r="134" spans="1:30" x14ac:dyDescent="0.2">
      <c r="A134" s="1" t="s">
        <v>182</v>
      </c>
      <c r="F134" s="4">
        <v>0.800934036573829</v>
      </c>
      <c r="I134" s="4">
        <v>1.37607793766144E-2</v>
      </c>
      <c r="L134" s="4">
        <v>0.31052223997601602</v>
      </c>
      <c r="O134" s="4">
        <v>5.1188548072282902E-2</v>
      </c>
      <c r="R134" s="4">
        <v>1.6071421212014499E-2</v>
      </c>
      <c r="U134" s="4" t="s">
        <v>368</v>
      </c>
      <c r="X134" s="4">
        <v>1.5987546492692201E-2</v>
      </c>
      <c r="AA134" s="4">
        <v>1.60260048205229E-2</v>
      </c>
      <c r="AD134" s="4">
        <v>2.6903628227128499E-2</v>
      </c>
    </row>
    <row r="135" spans="1:30" x14ac:dyDescent="0.2">
      <c r="A135" s="1" t="s">
        <v>354</v>
      </c>
      <c r="F135" s="4">
        <v>0.56955554130222696</v>
      </c>
      <c r="I135" s="4">
        <v>1.55377260172313E-2</v>
      </c>
      <c r="L135" s="4">
        <v>0.22532525372593001</v>
      </c>
      <c r="O135" s="4">
        <v>3.3509642442281697E-2</v>
      </c>
      <c r="R135" s="4">
        <v>1.21240711524013E-2</v>
      </c>
      <c r="U135" s="4">
        <v>4.0616012074009503E-3</v>
      </c>
      <c r="X135" s="4">
        <v>1.3463225072190299E-2</v>
      </c>
      <c r="AA135" s="4">
        <v>1.43007934107208E-2</v>
      </c>
      <c r="AD135" s="4">
        <v>2.44291685406419E-2</v>
      </c>
    </row>
    <row r="136" spans="1:30" x14ac:dyDescent="0.2">
      <c r="A136" s="1" t="s">
        <v>394</v>
      </c>
      <c r="F136" s="4">
        <v>0.56398938244722996</v>
      </c>
      <c r="I136" s="4">
        <v>9.9483484742102207E-3</v>
      </c>
      <c r="L136" s="4">
        <v>0.23532412563712099</v>
      </c>
      <c r="O136" s="4">
        <v>3.7359521989283502E-2</v>
      </c>
      <c r="R136" s="4">
        <v>1.28670687076495E-2</v>
      </c>
      <c r="U136" s="4" t="s">
        <v>368</v>
      </c>
      <c r="X136" s="4">
        <v>1.15746210845683E-2</v>
      </c>
      <c r="AA136" s="4">
        <v>1.38477920611289E-2</v>
      </c>
      <c r="AD136" s="4">
        <v>2.2905488273887602E-2</v>
      </c>
    </row>
    <row r="137" spans="1:30" x14ac:dyDescent="0.2">
      <c r="A137" s="1" t="s">
        <v>223</v>
      </c>
      <c r="F137" s="4">
        <v>0.74610727078025896</v>
      </c>
      <c r="I137" s="4">
        <v>9.2908327549511508E-3</v>
      </c>
      <c r="L137" s="4">
        <v>0.29791165904549199</v>
      </c>
      <c r="O137" s="4">
        <v>3.8275270481511303E-2</v>
      </c>
      <c r="R137" s="4">
        <v>1.4624244769282899E-2</v>
      </c>
      <c r="U137" s="4" t="s">
        <v>368</v>
      </c>
      <c r="X137" s="4">
        <v>1.1963333877964E-2</v>
      </c>
      <c r="AA137" s="4">
        <v>1.41119240730952E-2</v>
      </c>
      <c r="AD137" s="4">
        <v>2.2614846813167298E-2</v>
      </c>
    </row>
    <row r="138" spans="1:30" x14ac:dyDescent="0.2">
      <c r="A138" s="1" t="s">
        <v>217</v>
      </c>
      <c r="F138" s="4">
        <v>0.73211905966999002</v>
      </c>
      <c r="I138" s="4">
        <v>1.5126451075270201E-2</v>
      </c>
      <c r="L138" s="4">
        <v>0.28656395492534498</v>
      </c>
      <c r="O138" s="4">
        <v>3.09585052121483E-2</v>
      </c>
      <c r="R138" s="4">
        <v>1.36145972661839E-2</v>
      </c>
      <c r="U138" s="4" t="s">
        <v>368</v>
      </c>
      <c r="X138" s="4">
        <v>1.2422479041072E-2</v>
      </c>
      <c r="AA138" s="4">
        <v>1.3841225838778601E-2</v>
      </c>
      <c r="AD138" s="4">
        <v>2.2967795638145199E-2</v>
      </c>
    </row>
    <row r="139" spans="1:30" x14ac:dyDescent="0.2">
      <c r="A139" s="1" t="s">
        <v>166</v>
      </c>
      <c r="F139" s="4">
        <v>0.65757141196361901</v>
      </c>
      <c r="I139" s="4">
        <v>9.4998772428739105E-3</v>
      </c>
      <c r="L139" s="4">
        <v>0.25361089508093998</v>
      </c>
      <c r="O139" s="4">
        <v>2.6945901123963899E-2</v>
      </c>
      <c r="R139" s="4">
        <v>1.22000725521971E-2</v>
      </c>
      <c r="U139" s="4" t="s">
        <v>368</v>
      </c>
      <c r="X139" s="4">
        <v>1.26425914882013E-2</v>
      </c>
      <c r="AA139" s="4">
        <v>1.38314032827792E-2</v>
      </c>
      <c r="AD139" s="4">
        <v>2.2463931920231099E-2</v>
      </c>
    </row>
    <row r="140" spans="1:30" x14ac:dyDescent="0.2">
      <c r="A140" s="1" t="s">
        <v>156</v>
      </c>
      <c r="F140" s="4">
        <v>4.3855099625060998E-2</v>
      </c>
      <c r="I140" s="4" t="s">
        <v>368</v>
      </c>
      <c r="L140" s="4">
        <v>2.43588581782965E-2</v>
      </c>
      <c r="O140" s="4">
        <v>7.8144459166190998E-3</v>
      </c>
      <c r="R140" s="4">
        <v>4.8630065063696003E-3</v>
      </c>
      <c r="U140" s="4">
        <v>4.10217551979912E-3</v>
      </c>
      <c r="X140" s="4">
        <v>7.8004370405004696E-3</v>
      </c>
      <c r="AA140" s="4">
        <v>1.3286519486212799E-2</v>
      </c>
      <c r="AD140" s="4">
        <v>2.1640450184093701E-2</v>
      </c>
    </row>
    <row r="141" spans="1:30" x14ac:dyDescent="0.2">
      <c r="A141" s="1" t="s">
        <v>422</v>
      </c>
      <c r="F141" s="4">
        <v>0.56242378403762705</v>
      </c>
      <c r="I141" s="4">
        <v>1.0732926121078399E-2</v>
      </c>
      <c r="L141" s="4">
        <v>0.24535645511312901</v>
      </c>
      <c r="O141" s="4">
        <v>2.1706821694262399E-2</v>
      </c>
      <c r="R141" s="4">
        <v>1.13869885366893E-2</v>
      </c>
      <c r="U141" s="4" t="s">
        <v>368</v>
      </c>
      <c r="X141" s="4">
        <v>1.2008930579504E-2</v>
      </c>
      <c r="AA141" s="4" t="s">
        <v>368</v>
      </c>
      <c r="AD141" s="4">
        <v>2.18521867393771E-2</v>
      </c>
    </row>
    <row r="142" spans="1:30" x14ac:dyDescent="0.2">
      <c r="A142" s="1" t="s">
        <v>272</v>
      </c>
      <c r="F142" s="4">
        <v>0.76529954730281802</v>
      </c>
      <c r="I142" s="4">
        <v>1.18677648258555E-2</v>
      </c>
      <c r="L142" s="4">
        <v>0.35040565303031102</v>
      </c>
      <c r="O142" s="4">
        <v>2.57330847855585E-2</v>
      </c>
      <c r="R142" s="4">
        <v>1.4959595455102601E-2</v>
      </c>
      <c r="U142" s="4">
        <v>3.8784459675318501E-3</v>
      </c>
      <c r="X142" s="4">
        <v>1.18170353380812E-2</v>
      </c>
      <c r="AA142" s="4">
        <v>1.42329923082983E-2</v>
      </c>
      <c r="AD142" s="4">
        <v>2.2305870775265399E-2</v>
      </c>
    </row>
    <row r="143" spans="1:30" x14ac:dyDescent="0.2">
      <c r="A143" s="1" t="s">
        <v>37</v>
      </c>
      <c r="F143" s="4">
        <v>0.69492637153471803</v>
      </c>
      <c r="I143" s="4">
        <v>1.16864498527471E-2</v>
      </c>
      <c r="L143" s="4">
        <v>0.31952047198237399</v>
      </c>
      <c r="O143" s="4">
        <v>2.6234972229811901E-2</v>
      </c>
      <c r="R143" s="4">
        <v>1.33622050356627E-2</v>
      </c>
      <c r="U143" s="4" t="s">
        <v>368</v>
      </c>
      <c r="X143" s="4">
        <v>1.12804454756511E-2</v>
      </c>
      <c r="AA143" s="4">
        <v>1.38186322151061E-2</v>
      </c>
      <c r="AD143" s="4">
        <v>2.24134256276779E-2</v>
      </c>
    </row>
    <row r="144" spans="1:30" x14ac:dyDescent="0.2">
      <c r="A144" s="1" t="s">
        <v>46</v>
      </c>
      <c r="F144" s="4">
        <v>0.16749351823035399</v>
      </c>
      <c r="I144" s="4">
        <v>1.15038328998226E-2</v>
      </c>
      <c r="L144" s="4">
        <v>0.32541358890752897</v>
      </c>
      <c r="O144" s="4">
        <v>5.0314359695581401E-2</v>
      </c>
      <c r="R144" s="4">
        <v>1.3116621025800501E-2</v>
      </c>
      <c r="U144" s="4">
        <v>4.3896065950455899E-3</v>
      </c>
      <c r="X144" s="4">
        <v>1.1620790515135E-2</v>
      </c>
      <c r="AA144" s="4">
        <v>1.4075589748623E-2</v>
      </c>
      <c r="AD144" s="4">
        <v>2.2650289192557699E-2</v>
      </c>
    </row>
    <row r="145" spans="1:30" x14ac:dyDescent="0.2">
      <c r="A145" s="1" t="s">
        <v>347</v>
      </c>
      <c r="F145" s="4">
        <v>0.124662673223079</v>
      </c>
      <c r="I145" s="4">
        <v>1.6341597681370501E-2</v>
      </c>
      <c r="L145" s="4">
        <v>0.33985087160315602</v>
      </c>
      <c r="O145" s="4">
        <v>5.9370711244905797E-2</v>
      </c>
      <c r="R145" s="4">
        <v>1.36523962518721E-2</v>
      </c>
      <c r="U145" s="4" t="s">
        <v>368</v>
      </c>
      <c r="X145" s="4">
        <v>1.1923808171626599E-2</v>
      </c>
      <c r="AA145" s="4">
        <v>1.44435665723539E-2</v>
      </c>
      <c r="AD145" s="4">
        <v>2.2934532203112801E-2</v>
      </c>
    </row>
    <row r="146" spans="1:30" x14ac:dyDescent="0.2">
      <c r="A146" s="1" t="s">
        <v>249</v>
      </c>
      <c r="F146" s="4">
        <v>3.3644439564864598E-2</v>
      </c>
      <c r="I146" s="4">
        <v>9.5530881199226304E-3</v>
      </c>
      <c r="L146" s="4">
        <v>6.8916433926149004E-2</v>
      </c>
      <c r="O146" s="4">
        <v>1.5677729761748801E-2</v>
      </c>
      <c r="R146" s="4">
        <v>6.4705371836592503E-3</v>
      </c>
      <c r="U146" s="4" t="s">
        <v>368</v>
      </c>
      <c r="X146" s="4">
        <v>1.1498085868133801E-2</v>
      </c>
      <c r="AA146" s="4">
        <v>1.3856349928343699E-2</v>
      </c>
      <c r="AD146" s="4">
        <v>2.3034079482283198E-2</v>
      </c>
    </row>
    <row r="147" spans="1:30" x14ac:dyDescent="0.2">
      <c r="A147" s="1" t="s">
        <v>350</v>
      </c>
      <c r="F147" s="4">
        <v>2.6790021890247501E-2</v>
      </c>
      <c r="I147" s="4" t="s">
        <v>368</v>
      </c>
      <c r="L147" s="4">
        <v>4.1295071723844397E-2</v>
      </c>
      <c r="O147" s="4">
        <v>1.16153992997354E-2</v>
      </c>
      <c r="R147" s="4">
        <v>5.2786294485645804E-3</v>
      </c>
      <c r="U147" s="4" t="s">
        <v>368</v>
      </c>
      <c r="X147" s="4">
        <v>1.2093920656670899E-2</v>
      </c>
      <c r="AA147" s="4">
        <v>1.38437165495723E-2</v>
      </c>
      <c r="AD147" s="4">
        <v>2.2746779897029501E-2</v>
      </c>
    </row>
    <row r="148" spans="1:30" x14ac:dyDescent="0.2">
      <c r="A148" s="1" t="s">
        <v>156</v>
      </c>
      <c r="F148" s="4">
        <v>1.5953206573519601E-2</v>
      </c>
      <c r="I148" s="4" t="s">
        <v>368</v>
      </c>
      <c r="L148" s="4">
        <v>1.02912831572924E-2</v>
      </c>
      <c r="O148" s="4">
        <v>6.3093867970530097E-3</v>
      </c>
      <c r="R148" s="4" t="s">
        <v>368</v>
      </c>
      <c r="U148" s="4">
        <v>4.1374428035327697E-3</v>
      </c>
      <c r="X148" s="4">
        <v>7.7881231545789097E-3</v>
      </c>
      <c r="AA148" s="4">
        <v>1.3280144651681199E-2</v>
      </c>
      <c r="AD148" s="4" t="s">
        <v>368</v>
      </c>
    </row>
    <row r="149" spans="1:30" x14ac:dyDescent="0.2">
      <c r="A149" s="1" t="s">
        <v>228</v>
      </c>
      <c r="F149" s="4">
        <v>1.76357776551893</v>
      </c>
      <c r="I149" s="4">
        <v>9.8589056145851894E-3</v>
      </c>
      <c r="L149" s="4">
        <v>1.0644305073181499</v>
      </c>
      <c r="O149" s="4">
        <v>5.5175523956637398E-2</v>
      </c>
      <c r="R149" s="4">
        <v>0.21828737174707399</v>
      </c>
      <c r="U149" s="4" t="s">
        <v>368</v>
      </c>
      <c r="X149" s="4">
        <v>1.20880221924829E-2</v>
      </c>
      <c r="AA149" s="4">
        <v>1.4474313868446701E-2</v>
      </c>
      <c r="AD149" s="4">
        <v>2.2592232308931901E-2</v>
      </c>
    </row>
    <row r="150" spans="1:30" x14ac:dyDescent="0.2">
      <c r="A150" s="1" t="s">
        <v>334</v>
      </c>
      <c r="F150" s="4">
        <v>1.9798489175093299</v>
      </c>
      <c r="I150" s="4" t="s">
        <v>368</v>
      </c>
      <c r="L150" s="4">
        <v>1.1028983491486799</v>
      </c>
      <c r="O150" s="4">
        <v>5.8082755342483097E-2</v>
      </c>
      <c r="R150" s="4">
        <v>0.22416750558134499</v>
      </c>
      <c r="U150" s="4" t="s">
        <v>368</v>
      </c>
      <c r="X150" s="4">
        <v>1.46054766774758E-2</v>
      </c>
      <c r="AA150" s="4">
        <v>1.43813932207431E-2</v>
      </c>
      <c r="AD150" s="4">
        <v>2.3211401465301301E-2</v>
      </c>
    </row>
    <row r="151" spans="1:30" x14ac:dyDescent="0.2">
      <c r="A151" s="1" t="s">
        <v>274</v>
      </c>
      <c r="F151" s="4">
        <v>1.8443195055425601</v>
      </c>
      <c r="I151" s="4" t="s">
        <v>368</v>
      </c>
      <c r="L151" s="4">
        <v>1.1512401499056399</v>
      </c>
      <c r="O151" s="4">
        <v>6.4296504412842695E-2</v>
      </c>
      <c r="R151" s="4">
        <v>0.24764768700308801</v>
      </c>
      <c r="U151" s="4" t="s">
        <v>368</v>
      </c>
      <c r="X151" s="4">
        <v>1.54492499858559E-2</v>
      </c>
      <c r="AA151" s="4">
        <v>1.37073320264284E-2</v>
      </c>
      <c r="AD151" s="4">
        <v>2.3262595608469001E-2</v>
      </c>
    </row>
    <row r="152" spans="1:30" x14ac:dyDescent="0.2">
      <c r="A152" s="1" t="s">
        <v>428</v>
      </c>
      <c r="F152" s="4">
        <v>1.83100097268535</v>
      </c>
      <c r="I152" s="4" t="s">
        <v>368</v>
      </c>
      <c r="L152" s="4">
        <v>1.0307890171132399</v>
      </c>
      <c r="O152" s="4">
        <v>6.0212495055525297E-2</v>
      </c>
      <c r="R152" s="4">
        <v>0.21833567101222001</v>
      </c>
      <c r="U152" s="4" t="s">
        <v>368</v>
      </c>
      <c r="X152" s="4">
        <v>1.2476523186788199E-2</v>
      </c>
      <c r="AA152" s="4">
        <v>1.3565417295802001E-2</v>
      </c>
      <c r="AD152" s="4">
        <v>2.2159827102963901E-2</v>
      </c>
    </row>
    <row r="153" spans="1:30" x14ac:dyDescent="0.2">
      <c r="A153" s="1" t="s">
        <v>266</v>
      </c>
      <c r="F153" s="4">
        <v>1.8698633541108101</v>
      </c>
      <c r="I153" s="4" t="s">
        <v>368</v>
      </c>
      <c r="L153" s="4">
        <v>1.0360887727596699</v>
      </c>
      <c r="O153" s="4">
        <v>4.6054320962810598E-2</v>
      </c>
      <c r="R153" s="4">
        <v>0.21384468964200501</v>
      </c>
      <c r="U153" s="4" t="s">
        <v>368</v>
      </c>
      <c r="X153" s="4">
        <v>1.35912974820413E-2</v>
      </c>
      <c r="AA153" s="4">
        <v>1.37341909009193E-2</v>
      </c>
      <c r="AD153" s="4">
        <v>2.17751202296473E-2</v>
      </c>
    </row>
    <row r="154" spans="1:30" x14ac:dyDescent="0.2">
      <c r="A154" s="1" t="s">
        <v>280</v>
      </c>
      <c r="F154" s="4">
        <v>1.9637963713484801</v>
      </c>
      <c r="I154" s="4">
        <v>6.40361906805028E-3</v>
      </c>
      <c r="L154" s="4">
        <v>0.95699307472713602</v>
      </c>
      <c r="O154" s="4">
        <v>4.5301520198054598E-2</v>
      </c>
      <c r="R154" s="4">
        <v>0.183683054264902</v>
      </c>
      <c r="U154" s="4" t="s">
        <v>368</v>
      </c>
      <c r="X154" s="4">
        <v>1.1706179123648601E-2</v>
      </c>
      <c r="AA154" s="4">
        <v>1.38567195042229E-2</v>
      </c>
      <c r="AD154" s="4">
        <v>2.29518726797894E-2</v>
      </c>
    </row>
    <row r="155" spans="1:30" x14ac:dyDescent="0.2">
      <c r="A155" s="1" t="s">
        <v>156</v>
      </c>
      <c r="F155" s="4">
        <v>0.252982262101143</v>
      </c>
      <c r="I155" s="4" t="s">
        <v>368</v>
      </c>
      <c r="L155" s="4">
        <v>0.15589009614000601</v>
      </c>
      <c r="O155" s="4">
        <v>1.17675314119981E-2</v>
      </c>
      <c r="R155" s="4">
        <v>3.8704541702833599E-2</v>
      </c>
      <c r="U155" s="4">
        <v>4.4064446273418302E-3</v>
      </c>
      <c r="X155" s="4">
        <v>8.2939268215905405E-3</v>
      </c>
      <c r="AA155" s="4">
        <v>1.34241976259547E-2</v>
      </c>
      <c r="AD155" s="4">
        <v>2.0782017443982798E-2</v>
      </c>
    </row>
    <row r="156" spans="1:30" x14ac:dyDescent="0.2">
      <c r="A156" s="1" t="s">
        <v>301</v>
      </c>
      <c r="F156" s="4">
        <v>1.44630541557929</v>
      </c>
      <c r="I156" s="4">
        <v>5.3699932368055803E-3</v>
      </c>
      <c r="L156" s="4">
        <v>0.53676630635679001</v>
      </c>
      <c r="O156" s="4">
        <v>2.2055077965793601E-2</v>
      </c>
      <c r="R156" s="4">
        <v>7.5255156794826902E-2</v>
      </c>
      <c r="U156" s="4" t="s">
        <v>368</v>
      </c>
      <c r="X156" s="4">
        <v>9.1662215563992795E-3</v>
      </c>
      <c r="AA156" s="4">
        <v>1.39975845446679E-2</v>
      </c>
      <c r="AD156" s="4">
        <v>2.1825514198513501E-2</v>
      </c>
    </row>
    <row r="157" spans="1:30" x14ac:dyDescent="0.2">
      <c r="A157" s="1" t="s">
        <v>183</v>
      </c>
      <c r="F157" s="4">
        <v>1.82692156987369</v>
      </c>
      <c r="I157" s="4" t="s">
        <v>368</v>
      </c>
      <c r="L157" s="4">
        <v>0.97826580747021497</v>
      </c>
      <c r="O157" s="4">
        <v>4.2437586476184598E-2</v>
      </c>
      <c r="R157" s="4">
        <v>0.19805462012926101</v>
      </c>
      <c r="U157" s="4" t="s">
        <v>368</v>
      </c>
      <c r="X157" s="4">
        <v>1.2426610526016801E-2</v>
      </c>
      <c r="AA157" s="4">
        <v>1.38648829614105E-2</v>
      </c>
      <c r="AD157" s="4">
        <v>2.2251039180837099E-2</v>
      </c>
    </row>
    <row r="158" spans="1:30" x14ac:dyDescent="0.2">
      <c r="A158" s="1" t="s">
        <v>309</v>
      </c>
      <c r="F158" s="4">
        <v>1.7600242323973201</v>
      </c>
      <c r="I158" s="4">
        <v>7.5840357032577101E-3</v>
      </c>
      <c r="L158" s="4">
        <v>0.68688994791284197</v>
      </c>
      <c r="O158" s="4">
        <v>2.68069023306866E-2</v>
      </c>
      <c r="R158" s="4">
        <v>0.107149945333815</v>
      </c>
      <c r="U158" s="4" t="s">
        <v>368</v>
      </c>
      <c r="X158" s="4">
        <v>1.08989629129516E-2</v>
      </c>
      <c r="AA158" s="4">
        <v>1.3754014702094799E-2</v>
      </c>
      <c r="AD158" s="4">
        <v>2.2261637120547101E-2</v>
      </c>
    </row>
    <row r="159" spans="1:30" x14ac:dyDescent="0.2">
      <c r="A159" s="1" t="s">
        <v>310</v>
      </c>
      <c r="F159" s="4">
        <v>0.54654151173969401</v>
      </c>
      <c r="I159" s="4">
        <v>2.56326416675614E-2</v>
      </c>
      <c r="L159" s="4">
        <v>0.58671921355878698</v>
      </c>
      <c r="O159" s="4">
        <v>0.26999829200375802</v>
      </c>
      <c r="R159" s="4">
        <v>5.5123635231102197E-2</v>
      </c>
      <c r="U159" s="4" t="s">
        <v>368</v>
      </c>
      <c r="X159" s="4">
        <v>1.4573093321014899E-2</v>
      </c>
      <c r="AA159" s="4">
        <v>1.39340284952858E-2</v>
      </c>
      <c r="AD159" s="4">
        <v>2.12628111547052E-2</v>
      </c>
    </row>
    <row r="160" spans="1:30" x14ac:dyDescent="0.2">
      <c r="A160" s="1" t="s">
        <v>377</v>
      </c>
      <c r="F160" s="4">
        <v>0.35751300893454901</v>
      </c>
      <c r="I160" s="4">
        <v>3.5038395223649897E-2</v>
      </c>
      <c r="L160" s="4">
        <v>0.61550006977614102</v>
      </c>
      <c r="O160" s="4">
        <v>0.36345332052617901</v>
      </c>
      <c r="R160" s="4">
        <v>4.6929385224939203E-2</v>
      </c>
      <c r="U160" s="4" t="s">
        <v>368</v>
      </c>
      <c r="X160" s="4">
        <v>1.494484492907E-2</v>
      </c>
      <c r="AA160" s="4">
        <v>1.3615676672663999E-2</v>
      </c>
      <c r="AD160" s="4">
        <v>2.1656098021618199E-2</v>
      </c>
    </row>
    <row r="161" spans="1:30" x14ac:dyDescent="0.2">
      <c r="A161" s="1" t="s">
        <v>167</v>
      </c>
      <c r="F161" s="4">
        <v>9.4937713216457095E-2</v>
      </c>
      <c r="I161" s="4">
        <v>1.01802165608165E-2</v>
      </c>
      <c r="L161" s="4">
        <v>0.14015010195675501</v>
      </c>
      <c r="O161" s="4">
        <v>7.3557399010497501E-2</v>
      </c>
      <c r="R161" s="4">
        <v>1.7874341997361501E-2</v>
      </c>
      <c r="U161" s="4">
        <v>4.44046942198303E-3</v>
      </c>
      <c r="X161" s="4">
        <v>1.1060528860535801E-2</v>
      </c>
      <c r="AA161" s="4">
        <v>1.36466383233383E-2</v>
      </c>
      <c r="AD161" s="4">
        <v>2.2134187701012699E-2</v>
      </c>
    </row>
    <row r="162" spans="1:30" x14ac:dyDescent="0.2">
      <c r="A162" s="1" t="s">
        <v>270</v>
      </c>
      <c r="F162" s="4">
        <v>3.9534364965313797E-2</v>
      </c>
      <c r="I162" s="4">
        <v>5.8961286525261898E-3</v>
      </c>
      <c r="L162" s="4">
        <v>5.7879273687117698E-2</v>
      </c>
      <c r="O162" s="4">
        <v>3.0439113499483E-2</v>
      </c>
      <c r="R162" s="4">
        <v>1.0346712681522201E-2</v>
      </c>
      <c r="U162" s="4" t="s">
        <v>368</v>
      </c>
      <c r="X162" s="4">
        <v>9.9259318403587208E-3</v>
      </c>
      <c r="AA162" s="4">
        <v>1.39136414248195E-2</v>
      </c>
      <c r="AD162" s="4">
        <v>2.2054427849520001E-2</v>
      </c>
    </row>
    <row r="163" spans="1:30" x14ac:dyDescent="0.2">
      <c r="A163" s="1" t="s">
        <v>156</v>
      </c>
      <c r="F163" s="4">
        <v>1.3075563863770699E-2</v>
      </c>
      <c r="I163" s="4" t="s">
        <v>368</v>
      </c>
      <c r="L163" s="4">
        <v>1.6328958850840299E-2</v>
      </c>
      <c r="O163" s="4">
        <v>1.1770202226393E-2</v>
      </c>
      <c r="R163" s="4">
        <v>5.04041451686945E-3</v>
      </c>
      <c r="U163" s="4">
        <v>4.08801637410992E-3</v>
      </c>
      <c r="X163" s="4">
        <v>8.0755479422380191E-3</v>
      </c>
      <c r="AA163" s="4">
        <v>1.32723618804987E-2</v>
      </c>
      <c r="AD163" s="4">
        <v>2.1315826396428001E-2</v>
      </c>
    </row>
    <row r="164" spans="1:30" x14ac:dyDescent="0.2">
      <c r="A164" s="1" t="s">
        <v>48</v>
      </c>
      <c r="F164" s="4">
        <v>0.93324860340183702</v>
      </c>
      <c r="I164" s="4">
        <v>9.0200345093489495E-2</v>
      </c>
      <c r="L164" s="4">
        <v>1.1737237845064501</v>
      </c>
      <c r="O164" s="4">
        <v>0.42716271518560001</v>
      </c>
      <c r="R164" s="4">
        <v>0.389964488838004</v>
      </c>
      <c r="U164" s="4" t="s">
        <v>368</v>
      </c>
      <c r="X164" s="4">
        <v>4.0543855696933202E-2</v>
      </c>
      <c r="AA164" s="4">
        <v>1.3396202493773801E-2</v>
      </c>
      <c r="AD164" s="4">
        <v>2.1480451017452599E-2</v>
      </c>
    </row>
    <row r="165" spans="1:30" x14ac:dyDescent="0.2">
      <c r="A165" s="1" t="s">
        <v>127</v>
      </c>
      <c r="F165" s="4">
        <v>1.0013488210052499</v>
      </c>
      <c r="I165" s="4">
        <v>9.1597266876507002E-2</v>
      </c>
      <c r="L165" s="4">
        <v>1.2986768689877299</v>
      </c>
      <c r="O165" s="4">
        <v>0.46069941731615199</v>
      </c>
      <c r="R165" s="4">
        <v>0.43894802434080699</v>
      </c>
      <c r="U165" s="4" t="s">
        <v>368</v>
      </c>
      <c r="X165" s="4">
        <v>4.4458554952124703E-2</v>
      </c>
      <c r="AA165" s="4">
        <v>1.38655006603859E-2</v>
      </c>
      <c r="AD165" s="4">
        <v>2.22754236591882E-2</v>
      </c>
    </row>
    <row r="166" spans="1:30" x14ac:dyDescent="0.2">
      <c r="A166" s="1" t="s">
        <v>146</v>
      </c>
      <c r="F166" s="4">
        <v>1.2684250811047599</v>
      </c>
      <c r="I166" s="4">
        <v>0.11617603924020301</v>
      </c>
      <c r="L166" s="4">
        <v>1.6165899910216199</v>
      </c>
      <c r="O166" s="4">
        <v>0.578274543785811</v>
      </c>
      <c r="R166" s="4">
        <v>0.55735950056820205</v>
      </c>
      <c r="U166" s="4" t="s">
        <v>368</v>
      </c>
      <c r="X166" s="4">
        <v>5.3324059563547202E-2</v>
      </c>
      <c r="AA166" s="4">
        <v>1.3860766243509201E-2</v>
      </c>
      <c r="AD166" s="4">
        <v>2.27074573374948E-2</v>
      </c>
    </row>
    <row r="167" spans="1:30" x14ac:dyDescent="0.2">
      <c r="A167" s="1" t="s">
        <v>194</v>
      </c>
      <c r="F167" s="4">
        <v>1.0997742366716901</v>
      </c>
      <c r="I167" s="4">
        <v>0.119706976133945</v>
      </c>
      <c r="L167" s="4">
        <v>1.36519061168958</v>
      </c>
      <c r="O167" s="4">
        <v>0.49402822275700797</v>
      </c>
      <c r="R167" s="4">
        <v>0.492933287360804</v>
      </c>
      <c r="U167" s="4" t="s">
        <v>368</v>
      </c>
      <c r="X167" s="4">
        <v>4.80696471545283E-2</v>
      </c>
      <c r="AA167" s="4" t="s">
        <v>368</v>
      </c>
      <c r="AD167" s="4">
        <v>2.0705715996448999E-2</v>
      </c>
    </row>
    <row r="168" spans="1:30" x14ac:dyDescent="0.2">
      <c r="A168" s="1" t="s">
        <v>341</v>
      </c>
      <c r="F168" s="4">
        <v>1.3099462751061299</v>
      </c>
      <c r="I168" s="4">
        <v>0.142885012362122</v>
      </c>
      <c r="L168" s="4">
        <v>1.74254949570474</v>
      </c>
      <c r="O168" s="4">
        <v>0.60319878716835296</v>
      </c>
      <c r="R168" s="4">
        <v>0.60582305903312395</v>
      </c>
      <c r="U168" s="4" t="s">
        <v>368</v>
      </c>
      <c r="X168" s="4">
        <v>6.1248347210952299E-2</v>
      </c>
      <c r="AA168" s="4" t="s">
        <v>368</v>
      </c>
      <c r="AD168" s="4">
        <v>2.2075295736735501E-2</v>
      </c>
    </row>
    <row r="169" spans="1:30" x14ac:dyDescent="0.2">
      <c r="A169" s="1" t="s">
        <v>156</v>
      </c>
      <c r="F169" s="4">
        <v>8.3491557834133007E-2</v>
      </c>
      <c r="I169" s="4">
        <v>8.3916906264650398E-3</v>
      </c>
      <c r="L169" s="4">
        <v>0.14163843335618401</v>
      </c>
      <c r="O169" s="4">
        <v>4.0697564268398198E-2</v>
      </c>
      <c r="R169" s="4">
        <v>4.4690528831096102E-2</v>
      </c>
      <c r="U169" s="4">
        <v>5.0728233944742898E-3</v>
      </c>
      <c r="X169" s="4">
        <v>1.11599757607152E-2</v>
      </c>
      <c r="AA169" s="4">
        <v>1.32837941863832E-2</v>
      </c>
      <c r="AD169" s="4">
        <v>2.0813936431879499E-2</v>
      </c>
    </row>
    <row r="170" spans="1:30" x14ac:dyDescent="0.2">
      <c r="A170" s="1" t="s">
        <v>156</v>
      </c>
      <c r="F170" s="4">
        <v>3.06247647413577E-2</v>
      </c>
      <c r="I170" s="4" t="s">
        <v>368</v>
      </c>
      <c r="L170" s="4">
        <v>6.4530622082502098E-2</v>
      </c>
      <c r="O170" s="4">
        <v>3.3268561340462001E-2</v>
      </c>
      <c r="R170" s="4">
        <v>3.5305938536374502E-2</v>
      </c>
      <c r="U170" s="4" t="s">
        <v>368</v>
      </c>
      <c r="X170" s="4">
        <v>1.0371349535692799E-2</v>
      </c>
      <c r="AA170" s="4">
        <v>1.3450088746502499E-2</v>
      </c>
      <c r="AD170" s="4">
        <v>2.14051775597007E-2</v>
      </c>
    </row>
    <row r="171" spans="1:30" x14ac:dyDescent="0.2">
      <c r="A171" s="1" t="s">
        <v>383</v>
      </c>
      <c r="F171" s="4">
        <v>0.88729948562518401</v>
      </c>
      <c r="I171" s="4">
        <v>9.7167575180435103E-2</v>
      </c>
      <c r="L171" s="4">
        <v>1.2142336351092999</v>
      </c>
      <c r="O171" s="4">
        <v>0.44151675723632799</v>
      </c>
      <c r="R171" s="4">
        <v>0.42960649567074599</v>
      </c>
      <c r="U171" s="4" t="s">
        <v>368</v>
      </c>
      <c r="X171" s="4">
        <v>4.6394969224610998E-2</v>
      </c>
      <c r="AA171" s="4">
        <v>1.3795795062906501E-2</v>
      </c>
      <c r="AD171" s="4">
        <v>2.3160964074680199E-2</v>
      </c>
    </row>
    <row r="172" spans="1:30" x14ac:dyDescent="0.2">
      <c r="A172" s="1" t="s">
        <v>156</v>
      </c>
      <c r="F172" s="4">
        <v>8.2204343961569795E-2</v>
      </c>
      <c r="I172" s="4">
        <v>1.10945418685404E-2</v>
      </c>
      <c r="L172" s="4">
        <v>0.16197035500992699</v>
      </c>
      <c r="O172" s="4">
        <v>6.3778698407697607E-2</v>
      </c>
      <c r="R172" s="4">
        <v>7.6021359256519094E-2</v>
      </c>
      <c r="U172" s="4" t="s">
        <v>368</v>
      </c>
      <c r="X172" s="4">
        <v>1.43783486965447E-2</v>
      </c>
      <c r="AA172" s="4" t="s">
        <v>368</v>
      </c>
      <c r="AD172" s="4">
        <v>2.0910156211014299E-2</v>
      </c>
    </row>
    <row r="173" spans="1:30" x14ac:dyDescent="0.2">
      <c r="A173" s="1" t="s">
        <v>358</v>
      </c>
      <c r="F173" s="4">
        <v>1.08948782754323</v>
      </c>
      <c r="I173" s="4">
        <v>0.107951041378249</v>
      </c>
      <c r="L173" s="4">
        <v>1.5020423422589</v>
      </c>
      <c r="O173" s="4">
        <v>0.50033977190351298</v>
      </c>
      <c r="R173" s="4">
        <v>0.57898792327627402</v>
      </c>
      <c r="U173" s="4" t="s">
        <v>368</v>
      </c>
      <c r="X173" s="4">
        <v>6.2146634272236399E-2</v>
      </c>
      <c r="AA173" s="4">
        <v>1.38751406437083E-2</v>
      </c>
      <c r="AD173" s="4">
        <v>2.1883681273006099E-2</v>
      </c>
    </row>
    <row r="174" spans="1:30" x14ac:dyDescent="0.2">
      <c r="A174" s="1" t="s">
        <v>159</v>
      </c>
      <c r="F174" s="4">
        <v>1.0792029559027301</v>
      </c>
      <c r="I174" s="4">
        <v>0.12559296822583799</v>
      </c>
      <c r="L174" s="4">
        <v>1.56445595855999</v>
      </c>
      <c r="O174" s="4">
        <v>0.54132409328380404</v>
      </c>
      <c r="R174" s="4">
        <v>0.62037740530777596</v>
      </c>
      <c r="U174" s="4">
        <v>3.9527610895271096E-3</v>
      </c>
      <c r="X174" s="4">
        <v>6.2606994974690397E-2</v>
      </c>
      <c r="AA174" s="4">
        <v>1.3823274468400801E-2</v>
      </c>
      <c r="AD174" s="4">
        <v>2.3145363001223201E-2</v>
      </c>
    </row>
    <row r="175" spans="1:30" x14ac:dyDescent="0.2">
      <c r="A175" s="1" t="s">
        <v>269</v>
      </c>
      <c r="F175" s="4">
        <v>1.03519097997675</v>
      </c>
      <c r="I175" s="4">
        <v>0.101207489328105</v>
      </c>
      <c r="L175" s="4">
        <v>1.50062544234929</v>
      </c>
      <c r="O175" s="4">
        <v>0.52240648305941095</v>
      </c>
      <c r="R175" s="4">
        <v>0.58789588237726098</v>
      </c>
      <c r="U175" s="4" t="s">
        <v>368</v>
      </c>
      <c r="X175" s="4">
        <v>6.5491574684270207E-2</v>
      </c>
      <c r="AA175" s="4" t="s">
        <v>368</v>
      </c>
      <c r="AD175" s="4">
        <v>2.0744223861124299E-2</v>
      </c>
    </row>
    <row r="176" spans="1:30" x14ac:dyDescent="0.2">
      <c r="A176" s="1" t="s">
        <v>20</v>
      </c>
      <c r="F176" s="4">
        <v>0.35366155447081798</v>
      </c>
      <c r="I176" s="4">
        <v>0.16984472896299399</v>
      </c>
      <c r="L176" s="4">
        <v>0.91858178518039102</v>
      </c>
      <c r="O176" s="4">
        <v>0.53860538179741202</v>
      </c>
      <c r="R176" s="4">
        <v>0.20878847118805</v>
      </c>
      <c r="U176" s="4" t="s">
        <v>368</v>
      </c>
      <c r="X176" s="4">
        <v>4.17902786962654E-2</v>
      </c>
      <c r="AA176" s="4" t="s">
        <v>368</v>
      </c>
      <c r="AD176" s="4">
        <v>2.2149177927417999E-2</v>
      </c>
    </row>
    <row r="177" spans="1:30" x14ac:dyDescent="0.2">
      <c r="A177" s="1" t="s">
        <v>152</v>
      </c>
      <c r="F177" s="4">
        <v>0.26572769103266503</v>
      </c>
      <c r="I177" s="4">
        <v>0.225681317716382</v>
      </c>
      <c r="L177" s="4">
        <v>0.96776628779282503</v>
      </c>
      <c r="O177" s="4">
        <v>0.62445715745730901</v>
      </c>
      <c r="R177" s="4">
        <v>0.15702039694561201</v>
      </c>
      <c r="U177" s="4" t="s">
        <v>368</v>
      </c>
      <c r="X177" s="4">
        <v>4.2887129780736701E-2</v>
      </c>
      <c r="AA177" s="4">
        <v>1.3825347421226E-2</v>
      </c>
      <c r="AD177" s="4">
        <v>2.2061851717577401E-2</v>
      </c>
    </row>
    <row r="178" spans="1:30" x14ac:dyDescent="0.2">
      <c r="A178" s="1" t="s">
        <v>41</v>
      </c>
      <c r="F178" s="4">
        <v>8.6356318309249294E-2</v>
      </c>
      <c r="I178" s="4">
        <v>5.1563254260166801E-2</v>
      </c>
      <c r="L178" s="4">
        <v>0.27090163340771201</v>
      </c>
      <c r="O178" s="4">
        <v>0.172872684317253</v>
      </c>
      <c r="R178" s="4">
        <v>6.9309574138006397E-2</v>
      </c>
      <c r="U178" s="4" t="s">
        <v>368</v>
      </c>
      <c r="X178" s="4">
        <v>2.21533872845254E-2</v>
      </c>
      <c r="AA178" s="4">
        <v>1.37552106254464E-2</v>
      </c>
      <c r="AD178" s="4">
        <v>2.2090608638707002E-2</v>
      </c>
    </row>
    <row r="179" spans="1:30" x14ac:dyDescent="0.2">
      <c r="A179" s="1" t="s">
        <v>205</v>
      </c>
      <c r="F179" s="4">
        <v>2.57302018025981E-2</v>
      </c>
      <c r="I179" s="4">
        <v>1.6696516435512201E-2</v>
      </c>
      <c r="L179" s="4">
        <v>8.2568831116584598E-2</v>
      </c>
      <c r="O179" s="4">
        <v>5.3656768041565502E-2</v>
      </c>
      <c r="R179" s="4">
        <v>2.6916173849286702E-2</v>
      </c>
      <c r="U179" s="4" t="s">
        <v>368</v>
      </c>
      <c r="X179" s="4">
        <v>1.31626993445503E-2</v>
      </c>
      <c r="AA179" s="4" t="s">
        <v>368</v>
      </c>
      <c r="AD179" s="4">
        <v>2.09840499950435E-2</v>
      </c>
    </row>
    <row r="180" spans="1:30" x14ac:dyDescent="0.2">
      <c r="A180" s="1" t="s">
        <v>156</v>
      </c>
      <c r="F180" s="4">
        <v>1.0400618497677899E-2</v>
      </c>
      <c r="I180" s="4" t="s">
        <v>368</v>
      </c>
      <c r="L180" s="4">
        <v>2.9137918789597601E-2</v>
      </c>
      <c r="O180" s="4">
        <v>2.1878803638131002E-2</v>
      </c>
      <c r="R180" s="4">
        <v>1.2418878969045E-2</v>
      </c>
      <c r="U180" s="4" t="s">
        <v>368</v>
      </c>
      <c r="X180" s="4">
        <v>9.3426403078097006E-3</v>
      </c>
      <c r="AA180" s="4">
        <v>1.3318655391779601E-2</v>
      </c>
      <c r="AD180" s="4">
        <v>2.15586166122088E-2</v>
      </c>
    </row>
    <row r="181" spans="1:30" x14ac:dyDescent="0.2">
      <c r="A181" s="1" t="s">
        <v>144</v>
      </c>
      <c r="F181" s="4">
        <v>0.85508992987697097</v>
      </c>
      <c r="I181" s="4">
        <v>0.143027055876399</v>
      </c>
      <c r="L181" s="4">
        <v>1.1781300097833201</v>
      </c>
      <c r="O181" s="4">
        <v>0.46261500579692</v>
      </c>
      <c r="R181" s="4">
        <v>0.41807953630508099</v>
      </c>
      <c r="U181" s="4" t="s">
        <v>368</v>
      </c>
      <c r="X181" s="4">
        <v>4.8031742442121703E-2</v>
      </c>
      <c r="AA181" s="4">
        <v>1.3367436941177001E-2</v>
      </c>
      <c r="AD181" s="4">
        <v>2.2364554615330899E-2</v>
      </c>
    </row>
    <row r="182" spans="1:30" x14ac:dyDescent="0.2">
      <c r="A182" s="1" t="s">
        <v>404</v>
      </c>
      <c r="F182" s="4">
        <v>0.87549557805126899</v>
      </c>
      <c r="I182" s="4">
        <v>0.152546854473669</v>
      </c>
      <c r="L182" s="4">
        <v>1.2654767842900101</v>
      </c>
      <c r="O182" s="4">
        <v>0.47835106430861202</v>
      </c>
      <c r="R182" s="4">
        <v>0.443915664217504</v>
      </c>
      <c r="U182" s="4" t="s">
        <v>368</v>
      </c>
      <c r="X182" s="4">
        <v>5.2310643727253699E-2</v>
      </c>
      <c r="AA182" s="4">
        <v>1.37001157664558E-2</v>
      </c>
      <c r="AD182" s="4">
        <v>2.35938399542952E-2</v>
      </c>
    </row>
    <row r="183" spans="1:30" x14ac:dyDescent="0.2">
      <c r="A183" s="1" t="s">
        <v>150</v>
      </c>
      <c r="F183" s="4">
        <v>1.19763335818872</v>
      </c>
      <c r="I183" s="4">
        <v>0.204224302652878</v>
      </c>
      <c r="L183" s="4">
        <v>1.6480063683267201</v>
      </c>
      <c r="O183" s="4">
        <v>0.63070695831053303</v>
      </c>
      <c r="R183" s="4">
        <v>0.58706791499133804</v>
      </c>
      <c r="U183" s="4" t="s">
        <v>368</v>
      </c>
      <c r="X183" s="4">
        <v>6.59397520076897E-2</v>
      </c>
      <c r="AA183" s="4" t="s">
        <v>368</v>
      </c>
      <c r="AD183" s="4">
        <v>2.19385209133597E-2</v>
      </c>
    </row>
    <row r="184" spans="1:30" x14ac:dyDescent="0.2">
      <c r="A184" s="1" t="s">
        <v>108</v>
      </c>
      <c r="F184" s="4">
        <v>1.1964566187122401</v>
      </c>
      <c r="I184" s="4">
        <v>0.22460374285458601</v>
      </c>
      <c r="L184" s="4">
        <v>1.6750984087985501</v>
      </c>
      <c r="O184" s="4">
        <v>0.64511260638893297</v>
      </c>
      <c r="R184" s="4">
        <v>0.62920188849879499</v>
      </c>
      <c r="U184" s="4" t="s">
        <v>368</v>
      </c>
      <c r="X184" s="4">
        <v>7.1990317966236297E-2</v>
      </c>
      <c r="AA184" s="4">
        <v>1.42847735500639E-2</v>
      </c>
      <c r="AD184" s="4">
        <v>2.2905954903682999E-2</v>
      </c>
    </row>
    <row r="185" spans="1:30" x14ac:dyDescent="0.2">
      <c r="A185" s="1" t="s">
        <v>283</v>
      </c>
      <c r="F185" s="4">
        <v>1.04177270131561</v>
      </c>
      <c r="I185" s="4">
        <v>0.186908858383218</v>
      </c>
      <c r="L185" s="4">
        <v>1.5107770987379201</v>
      </c>
      <c r="O185" s="4">
        <v>0.57302394810844204</v>
      </c>
      <c r="R185" s="4">
        <v>0.57284764292711698</v>
      </c>
      <c r="U185" s="4" t="s">
        <v>368</v>
      </c>
      <c r="X185" s="4">
        <v>6.2704010798294296E-2</v>
      </c>
      <c r="AA185" s="4">
        <v>1.37417064160467E-2</v>
      </c>
      <c r="AD185" s="4">
        <v>2.12145953103909E-2</v>
      </c>
    </row>
    <row r="186" spans="1:30" x14ac:dyDescent="0.2">
      <c r="A186" s="1" t="s">
        <v>236</v>
      </c>
      <c r="F186" s="4">
        <v>1.1421758661953301</v>
      </c>
      <c r="I186" s="4">
        <v>0.205939508035795</v>
      </c>
      <c r="L186" s="4">
        <v>1.6079305359110201</v>
      </c>
      <c r="O186" s="4">
        <v>0.62176724094515801</v>
      </c>
      <c r="R186" s="4">
        <v>0.62191522835276303</v>
      </c>
      <c r="U186" s="4" t="s">
        <v>368</v>
      </c>
      <c r="X186" s="4">
        <v>7.0052886144321702E-2</v>
      </c>
      <c r="AA186" s="4">
        <v>1.3534666170136199E-2</v>
      </c>
      <c r="AD186" s="4">
        <v>2.1626594492664401E-2</v>
      </c>
    </row>
    <row r="187" spans="1:30" x14ac:dyDescent="0.2">
      <c r="A187" s="1" t="s">
        <v>156</v>
      </c>
      <c r="F187" s="4">
        <v>0.118512636630225</v>
      </c>
      <c r="I187" s="4">
        <v>2.2923519477909798E-2</v>
      </c>
      <c r="L187" s="4">
        <v>0.21746263120794601</v>
      </c>
      <c r="O187" s="4">
        <v>8.5301798919581603E-2</v>
      </c>
      <c r="R187" s="4">
        <v>0.109825612309805</v>
      </c>
      <c r="U187" s="4" t="s">
        <v>368</v>
      </c>
      <c r="X187" s="4">
        <v>1.94976789384218E-2</v>
      </c>
      <c r="AA187" s="4">
        <v>1.39736064926217E-2</v>
      </c>
      <c r="AD187" s="4">
        <v>2.0779629082101399E-2</v>
      </c>
    </row>
    <row r="188" spans="1:30" x14ac:dyDescent="0.2">
      <c r="A188" s="1" t="s">
        <v>66</v>
      </c>
      <c r="F188" s="4">
        <v>1.01073493152226</v>
      </c>
      <c r="I188" s="4">
        <v>0.18942860885803101</v>
      </c>
      <c r="L188" s="4">
        <v>1.62702757336902</v>
      </c>
      <c r="O188" s="4">
        <v>0.58375786393692597</v>
      </c>
      <c r="R188" s="4">
        <v>0.66098078476854505</v>
      </c>
      <c r="U188" s="4" t="s">
        <v>368</v>
      </c>
      <c r="X188" s="4">
        <v>8.1219162808311096E-2</v>
      </c>
      <c r="AA188" s="4">
        <v>1.36773698905833E-2</v>
      </c>
      <c r="AD188" s="4">
        <v>2.2680455260180199E-2</v>
      </c>
    </row>
    <row r="189" spans="1:30" x14ac:dyDescent="0.2">
      <c r="A189" s="1" t="s">
        <v>302</v>
      </c>
      <c r="F189" s="4">
        <v>1.01121057577536</v>
      </c>
      <c r="I189" s="4">
        <v>0.21386245095746001</v>
      </c>
      <c r="L189" s="4">
        <v>1.6606345038828101</v>
      </c>
      <c r="O189" s="4">
        <v>0.59609744161643996</v>
      </c>
      <c r="R189" s="4">
        <v>0.68505644686632405</v>
      </c>
      <c r="U189" s="4" t="s">
        <v>368</v>
      </c>
      <c r="X189" s="4">
        <v>8.17524912765034E-2</v>
      </c>
      <c r="AA189" s="4">
        <v>1.4346016232170499E-2</v>
      </c>
      <c r="AD189" s="4">
        <v>2.25560782857534E-2</v>
      </c>
    </row>
    <row r="190" spans="1:30" x14ac:dyDescent="0.2">
      <c r="A190" s="1" t="s">
        <v>346</v>
      </c>
      <c r="F190" s="4">
        <v>1.0043162276934601</v>
      </c>
      <c r="I190" s="4">
        <v>0.19604493223049199</v>
      </c>
      <c r="L190" s="4">
        <v>1.6008376629671499</v>
      </c>
      <c r="O190" s="4">
        <v>0.57876057729112795</v>
      </c>
      <c r="R190" s="4">
        <v>0.67605868457785701</v>
      </c>
      <c r="U190" s="4" t="s">
        <v>368</v>
      </c>
      <c r="X190" s="4">
        <v>8.0620357364480297E-2</v>
      </c>
      <c r="AA190" s="4" t="s">
        <v>368</v>
      </c>
      <c r="AD190" s="4">
        <v>2.2560694791612199E-2</v>
      </c>
    </row>
    <row r="191" spans="1:30" x14ac:dyDescent="0.2">
      <c r="A191" s="1" t="s">
        <v>382</v>
      </c>
      <c r="F191" s="4">
        <v>0.35909503996888897</v>
      </c>
      <c r="I191" s="4">
        <v>0.25329656834639402</v>
      </c>
      <c r="L191" s="4">
        <v>1.05883920003583</v>
      </c>
      <c r="O191" s="4">
        <v>0.58711024806745504</v>
      </c>
      <c r="R191" s="4">
        <v>0.24666310707045899</v>
      </c>
      <c r="U191" s="4" t="s">
        <v>368</v>
      </c>
      <c r="X191" s="4">
        <v>5.9385133110024801E-2</v>
      </c>
      <c r="AA191" s="4">
        <v>1.3559656105693801E-2</v>
      </c>
      <c r="AD191" s="4" t="s">
        <v>368</v>
      </c>
    </row>
    <row r="192" spans="1:30" x14ac:dyDescent="0.2">
      <c r="A192" s="1" t="s">
        <v>121</v>
      </c>
      <c r="F192" s="4">
        <v>0.272365955475114</v>
      </c>
      <c r="I192" s="4">
        <v>0.28086133000563601</v>
      </c>
      <c r="L192" s="4">
        <v>1.0305873357606301</v>
      </c>
      <c r="O192" s="4">
        <v>0.62915132580755495</v>
      </c>
      <c r="R192" s="4">
        <v>0.17916356823732199</v>
      </c>
      <c r="U192" s="4" t="s">
        <v>368</v>
      </c>
      <c r="X192" s="4">
        <v>5.7942550991792699E-2</v>
      </c>
      <c r="AA192" s="4" t="s">
        <v>368</v>
      </c>
      <c r="AD192" s="4">
        <v>2.25442829713767E-2</v>
      </c>
    </row>
    <row r="193" spans="1:30" x14ac:dyDescent="0.2">
      <c r="A193" s="1" t="s">
        <v>216</v>
      </c>
      <c r="F193" s="4">
        <v>6.1088465245701398E-2</v>
      </c>
      <c r="I193" s="4">
        <v>4.8943099061027499E-2</v>
      </c>
      <c r="L193" s="4">
        <v>0.19737362474224901</v>
      </c>
      <c r="O193" s="4">
        <v>0.12751145805915401</v>
      </c>
      <c r="R193" s="4">
        <v>5.1807586290430502E-2</v>
      </c>
      <c r="U193" s="4" t="s">
        <v>368</v>
      </c>
      <c r="X193" s="4">
        <v>2.1357897097762299E-2</v>
      </c>
      <c r="AA193" s="4">
        <v>1.34791571463208E-2</v>
      </c>
      <c r="AD193" s="4">
        <v>2.2824684265539401E-2</v>
      </c>
    </row>
    <row r="194" spans="1:30" x14ac:dyDescent="0.2">
      <c r="A194" s="1" t="s">
        <v>185</v>
      </c>
      <c r="F194" s="4">
        <v>2.5679249880431802E-2</v>
      </c>
      <c r="I194" s="4">
        <v>2.0910355413376401E-2</v>
      </c>
      <c r="L194" s="4">
        <v>8.9550298575876902E-2</v>
      </c>
      <c r="O194" s="4">
        <v>5.9992614351137598E-2</v>
      </c>
      <c r="R194" s="4">
        <v>3.0264781145405099E-2</v>
      </c>
      <c r="U194" s="4" t="s">
        <v>368</v>
      </c>
      <c r="X194" s="4">
        <v>1.5911076631569598E-2</v>
      </c>
      <c r="AA194" s="4">
        <v>1.32857087225235E-2</v>
      </c>
      <c r="AD194" s="4">
        <v>2.1682138658024E-2</v>
      </c>
    </row>
    <row r="195" spans="1:30" x14ac:dyDescent="0.2">
      <c r="A195" s="1" t="s">
        <v>156</v>
      </c>
      <c r="F195" s="4">
        <v>1.0899050535973299E-2</v>
      </c>
      <c r="I195" s="4">
        <v>6.3457862392129897E-3</v>
      </c>
      <c r="L195" s="4">
        <v>3.6836455372420703E-2</v>
      </c>
      <c r="O195" s="4">
        <v>2.3778801331643701E-2</v>
      </c>
      <c r="R195" s="4">
        <v>1.63976303767286E-2</v>
      </c>
      <c r="U195" s="4">
        <v>4.4126534866759798E-3</v>
      </c>
      <c r="X195" s="4">
        <v>1.0366458920995599E-2</v>
      </c>
      <c r="AA195" s="4" t="s">
        <v>368</v>
      </c>
      <c r="AD195" s="4">
        <v>2.08022980935011E-2</v>
      </c>
    </row>
    <row r="196" spans="1:30" x14ac:dyDescent="0.2">
      <c r="A196" s="1" t="s">
        <v>291</v>
      </c>
      <c r="F196" s="4">
        <v>1.60145610536984E-2</v>
      </c>
      <c r="I196" s="4">
        <v>9.7187231989298798E-3</v>
      </c>
      <c r="L196" s="4">
        <v>3.7699859657957302E-2</v>
      </c>
      <c r="O196" s="4">
        <v>2.75378419469079E-2</v>
      </c>
      <c r="R196" s="4">
        <v>1.7941700185183401E-2</v>
      </c>
      <c r="U196" s="4" t="s">
        <v>368</v>
      </c>
      <c r="X196" s="4">
        <v>1.1621844599518901E-2</v>
      </c>
      <c r="AA196" s="4">
        <v>1.4043681569419399E-2</v>
      </c>
      <c r="AD196" s="4">
        <v>2.2221566856185902E-2</v>
      </c>
    </row>
    <row r="197" spans="1:30" x14ac:dyDescent="0.2">
      <c r="A197" s="1" t="s">
        <v>370</v>
      </c>
      <c r="F197" s="4">
        <v>0.93465378640208097</v>
      </c>
      <c r="I197" s="4">
        <v>0.21800045597843801</v>
      </c>
      <c r="L197" s="4">
        <v>1.33714291513029</v>
      </c>
      <c r="O197" s="4">
        <v>0.51607632293523997</v>
      </c>
      <c r="R197" s="4">
        <v>0.48401277808530102</v>
      </c>
      <c r="U197" s="4" t="s">
        <v>368</v>
      </c>
      <c r="X197" s="4">
        <v>6.01529598702151E-2</v>
      </c>
      <c r="AA197" s="4">
        <v>1.4219461473964599E-2</v>
      </c>
      <c r="AD197" s="4">
        <v>2.20846175040856E-2</v>
      </c>
    </row>
    <row r="198" spans="1:30" x14ac:dyDescent="0.2">
      <c r="A198" s="1" t="s">
        <v>439</v>
      </c>
      <c r="F198" s="4">
        <v>0.95175873894355101</v>
      </c>
      <c r="I198" s="4">
        <v>0.22182193282156601</v>
      </c>
      <c r="L198" s="4">
        <v>1.3963894262841601</v>
      </c>
      <c r="O198" s="4">
        <v>0.52511406775070502</v>
      </c>
      <c r="R198" s="4">
        <v>0.52370248698632005</v>
      </c>
      <c r="U198" s="4" t="s">
        <v>368</v>
      </c>
      <c r="X198" s="4">
        <v>6.5209298482451994E-2</v>
      </c>
      <c r="AA198" s="4">
        <v>1.3819229809453101E-2</v>
      </c>
      <c r="AD198" s="4">
        <v>2.1729604332010401E-2</v>
      </c>
    </row>
    <row r="199" spans="1:30" x14ac:dyDescent="0.2">
      <c r="A199" s="1" t="s">
        <v>398</v>
      </c>
      <c r="F199" s="4">
        <v>1.06473214088265</v>
      </c>
      <c r="I199" s="4">
        <v>0.28203761980734599</v>
      </c>
      <c r="L199" s="4">
        <v>1.6129655164534999</v>
      </c>
      <c r="O199" s="4">
        <v>0.61597901912668096</v>
      </c>
      <c r="R199" s="4">
        <v>0.62112531609324495</v>
      </c>
      <c r="U199" s="4" t="s">
        <v>368</v>
      </c>
      <c r="X199" s="4">
        <v>7.4766301434031707E-2</v>
      </c>
      <c r="AA199" s="4" t="s">
        <v>368</v>
      </c>
      <c r="AD199" s="4">
        <v>2.2241306500359499E-2</v>
      </c>
    </row>
    <row r="200" spans="1:30" x14ac:dyDescent="0.2">
      <c r="A200" s="1" t="s">
        <v>110</v>
      </c>
      <c r="F200" s="4">
        <v>1.0293552906380401</v>
      </c>
      <c r="I200" s="4">
        <v>0.26478105568045501</v>
      </c>
      <c r="L200" s="4">
        <v>1.5677188359441201</v>
      </c>
      <c r="O200" s="4">
        <v>0.59770371721152504</v>
      </c>
      <c r="R200" s="4">
        <v>0.61770322263155197</v>
      </c>
      <c r="U200" s="4" t="s">
        <v>368</v>
      </c>
      <c r="X200" s="4">
        <v>7.8146603627371997E-2</v>
      </c>
      <c r="AA200" s="4">
        <v>1.40845362908058E-2</v>
      </c>
      <c r="AD200" s="4">
        <v>2.1623936862839001E-2</v>
      </c>
    </row>
    <row r="201" spans="1:30" x14ac:dyDescent="0.2">
      <c r="A201" s="1" t="s">
        <v>247</v>
      </c>
      <c r="F201" s="4">
        <v>1.0655686743494499</v>
      </c>
      <c r="I201" s="4">
        <v>0.25615722004313402</v>
      </c>
      <c r="L201" s="4">
        <v>1.56074382398497</v>
      </c>
      <c r="O201" s="4">
        <v>0.59437221320598599</v>
      </c>
      <c r="R201" s="4">
        <v>0.62770277267076202</v>
      </c>
      <c r="U201" s="4" t="s">
        <v>368</v>
      </c>
      <c r="X201" s="4">
        <v>7.7398117552735096E-2</v>
      </c>
      <c r="AA201" s="4">
        <v>1.34657225818226E-2</v>
      </c>
      <c r="AD201" s="4">
        <v>2.1725832369964101E-2</v>
      </c>
    </row>
    <row r="202" spans="1:30" x14ac:dyDescent="0.2">
      <c r="A202" s="1" t="s">
        <v>156</v>
      </c>
      <c r="F202" s="4">
        <v>0.103499339212535</v>
      </c>
      <c r="I202" s="4">
        <v>2.99269333111058E-2</v>
      </c>
      <c r="L202" s="4">
        <v>0.175125939099468</v>
      </c>
      <c r="O202" s="4">
        <v>7.2911939194250305E-2</v>
      </c>
      <c r="R202" s="4">
        <v>9.4785909397812104E-2</v>
      </c>
      <c r="U202" s="4" t="s">
        <v>368</v>
      </c>
      <c r="X202" s="4">
        <v>1.80126512824401E-2</v>
      </c>
      <c r="AA202" s="4">
        <v>1.3260419833825201E-2</v>
      </c>
      <c r="AD202" s="4">
        <v>2.0898831028590501E-2</v>
      </c>
    </row>
    <row r="203" spans="1:30" x14ac:dyDescent="0.2">
      <c r="A203" s="1" t="s">
        <v>131</v>
      </c>
      <c r="F203" s="4">
        <v>0.85908378486294601</v>
      </c>
      <c r="I203" s="4">
        <v>0.22685347831580299</v>
      </c>
      <c r="L203" s="4">
        <v>1.5008394068019599</v>
      </c>
      <c r="O203" s="4">
        <v>0.53129985408276104</v>
      </c>
      <c r="R203" s="4">
        <v>0.62282804633585998</v>
      </c>
      <c r="U203" s="4" t="s">
        <v>368</v>
      </c>
      <c r="X203" s="4">
        <v>8.3299634838815695E-2</v>
      </c>
      <c r="AA203" s="4" t="s">
        <v>368</v>
      </c>
      <c r="AD203" s="4">
        <v>2.1600107961262601E-2</v>
      </c>
    </row>
    <row r="204" spans="1:30" x14ac:dyDescent="0.2">
      <c r="A204" s="1" t="s">
        <v>427</v>
      </c>
      <c r="F204" s="4">
        <v>0.95405935301145195</v>
      </c>
      <c r="I204" s="4">
        <v>0.26019712990465699</v>
      </c>
      <c r="L204" s="4">
        <v>1.6631273735502199</v>
      </c>
      <c r="O204" s="4">
        <v>0.59327925131895898</v>
      </c>
      <c r="R204" s="4">
        <v>0.708066285012941</v>
      </c>
      <c r="U204" s="4" t="s">
        <v>368</v>
      </c>
      <c r="X204" s="4">
        <v>9.4110141405901904E-2</v>
      </c>
      <c r="AA204" s="4" t="s">
        <v>368</v>
      </c>
      <c r="AD204" s="4">
        <v>2.15530148957171E-2</v>
      </c>
    </row>
    <row r="205" spans="1:30" x14ac:dyDescent="0.2">
      <c r="A205" s="1" t="s">
        <v>87</v>
      </c>
      <c r="F205" s="4">
        <v>0.99915742895359705</v>
      </c>
      <c r="I205" s="4">
        <v>0.26756564217180201</v>
      </c>
      <c r="L205" s="4">
        <v>1.77147106394548</v>
      </c>
      <c r="O205" s="4">
        <v>0.64269788349745605</v>
      </c>
      <c r="R205" s="4">
        <v>0.75769037185341603</v>
      </c>
      <c r="U205" s="4" t="s">
        <v>368</v>
      </c>
      <c r="X205" s="4">
        <v>9.9272777336523704E-2</v>
      </c>
      <c r="AA205" s="4">
        <v>1.3478729487572E-2</v>
      </c>
      <c r="AD205" s="4">
        <v>2.2367393030604098E-2</v>
      </c>
    </row>
    <row r="206" spans="1:30" x14ac:dyDescent="0.2">
      <c r="A206" s="1" t="s">
        <v>52</v>
      </c>
      <c r="F206" s="4">
        <v>0.41804457807154199</v>
      </c>
      <c r="I206" s="4">
        <v>0.32333290879042298</v>
      </c>
      <c r="L206" s="4">
        <v>1.26581177874425</v>
      </c>
      <c r="O206" s="4">
        <v>0.66189416180051497</v>
      </c>
      <c r="R206" s="4">
        <v>0.30692217050996401</v>
      </c>
      <c r="U206" s="4" t="s">
        <v>368</v>
      </c>
      <c r="X206" s="4">
        <v>8.0427386770133197E-2</v>
      </c>
      <c r="AA206" s="4">
        <v>1.40257555215836E-2</v>
      </c>
      <c r="AD206" s="4">
        <v>2.2869684232870401E-2</v>
      </c>
    </row>
    <row r="207" spans="1:30" x14ac:dyDescent="0.2">
      <c r="A207" s="1" t="s">
        <v>314</v>
      </c>
      <c r="F207" s="4">
        <v>0.30333903373659798</v>
      </c>
      <c r="I207" s="4">
        <v>0.30618000609805801</v>
      </c>
      <c r="L207" s="4">
        <v>1.0764606276642901</v>
      </c>
      <c r="O207" s="4">
        <v>0.63068589386166696</v>
      </c>
      <c r="R207" s="4">
        <v>0.19725801037628701</v>
      </c>
      <c r="U207" s="4" t="s">
        <v>368</v>
      </c>
      <c r="X207" s="4">
        <v>6.8913844418811501E-2</v>
      </c>
      <c r="AA207" s="4" t="s">
        <v>368</v>
      </c>
      <c r="AD207" s="4">
        <v>2.2482792649228998E-2</v>
      </c>
    </row>
    <row r="208" spans="1:30" x14ac:dyDescent="0.2">
      <c r="A208" s="1" t="s">
        <v>160</v>
      </c>
      <c r="F208" s="4">
        <v>0.10423666246041099</v>
      </c>
      <c r="I208" s="4">
        <v>7.8116714250704503E-2</v>
      </c>
      <c r="L208" s="4">
        <v>0.29621878052995099</v>
      </c>
      <c r="O208" s="4">
        <v>0.177105146802845</v>
      </c>
      <c r="R208" s="4">
        <v>8.1708375581688406E-2</v>
      </c>
      <c r="U208" s="4" t="s">
        <v>368</v>
      </c>
      <c r="X208" s="4">
        <v>3.0160238967843801E-2</v>
      </c>
      <c r="AA208" s="4">
        <v>1.35695334847717E-2</v>
      </c>
      <c r="AD208" s="4">
        <v>2.2202014802861901E-2</v>
      </c>
    </row>
    <row r="209" spans="1:30" x14ac:dyDescent="0.2">
      <c r="A209" s="1" t="s">
        <v>337</v>
      </c>
      <c r="F209" s="4">
        <v>3.31977946230664E-2</v>
      </c>
      <c r="I209" s="4">
        <v>2.4688749518741799E-2</v>
      </c>
      <c r="L209" s="4">
        <v>0.10108845630815599</v>
      </c>
      <c r="O209" s="4">
        <v>6.5679478492600807E-2</v>
      </c>
      <c r="R209" s="4">
        <v>3.70059862763032E-2</v>
      </c>
      <c r="U209" s="4" t="s">
        <v>368</v>
      </c>
      <c r="X209" s="4">
        <v>1.68387527898285E-2</v>
      </c>
      <c r="AA209" s="4">
        <v>1.35183013424451E-2</v>
      </c>
      <c r="AD209" s="4">
        <v>2.15585643185165E-2</v>
      </c>
    </row>
    <row r="210" spans="1:30" x14ac:dyDescent="0.2">
      <c r="A210" s="1" t="s">
        <v>156</v>
      </c>
      <c r="F210" s="4">
        <v>1.08848457767065E-2</v>
      </c>
      <c r="I210" s="4">
        <v>9.7723027353591105E-3</v>
      </c>
      <c r="L210" s="4">
        <v>3.4534875511153702E-2</v>
      </c>
      <c r="O210" s="4">
        <v>2.4901927407608899E-2</v>
      </c>
      <c r="R210" s="4">
        <v>1.7060213751251399E-2</v>
      </c>
      <c r="U210" s="4" t="s">
        <v>368</v>
      </c>
      <c r="X210" s="4">
        <v>1.08628847353099E-2</v>
      </c>
      <c r="AA210" s="4" t="s">
        <v>368</v>
      </c>
      <c r="AD210" s="4">
        <v>2.1350459887357901E-2</v>
      </c>
    </row>
    <row r="211" spans="1:30" x14ac:dyDescent="0.2">
      <c r="A211" s="1" t="s">
        <v>393</v>
      </c>
      <c r="F211" s="4">
        <v>0.87772047568734202</v>
      </c>
      <c r="I211" s="4">
        <v>0.25859714870353601</v>
      </c>
      <c r="L211" s="4">
        <v>1.325532652151</v>
      </c>
      <c r="O211" s="4">
        <v>0.494041263143424</v>
      </c>
      <c r="R211" s="4">
        <v>0.51372166405327802</v>
      </c>
      <c r="U211" s="4" t="s">
        <v>368</v>
      </c>
      <c r="X211" s="4">
        <v>7.0107848871657705E-2</v>
      </c>
      <c r="AA211" s="4">
        <v>1.3584603391662099E-2</v>
      </c>
      <c r="AD211" s="4">
        <v>2.1987581826267099E-2</v>
      </c>
    </row>
    <row r="212" spans="1:30" x14ac:dyDescent="0.2">
      <c r="A212" s="1" t="s">
        <v>75</v>
      </c>
      <c r="F212" s="4">
        <v>0.953084439826686</v>
      </c>
      <c r="I212" s="4">
        <v>0.29445651704820802</v>
      </c>
      <c r="L212" s="4">
        <v>1.50416560529984</v>
      </c>
      <c r="O212" s="4">
        <v>0.57354662648333599</v>
      </c>
      <c r="R212" s="4">
        <v>0.61267196557064696</v>
      </c>
      <c r="U212" s="4" t="s">
        <v>368</v>
      </c>
      <c r="X212" s="4">
        <v>8.3382385983990503E-2</v>
      </c>
      <c r="AA212" s="4" t="s">
        <v>368</v>
      </c>
      <c r="AD212" s="4">
        <v>2.2205644897510701E-2</v>
      </c>
    </row>
    <row r="213" spans="1:30" x14ac:dyDescent="0.2">
      <c r="A213" s="1" t="s">
        <v>311</v>
      </c>
      <c r="F213" s="4">
        <v>0.99505269126650198</v>
      </c>
      <c r="I213" s="4">
        <v>0.31426024995229701</v>
      </c>
      <c r="L213" s="4">
        <v>1.6209724876670599</v>
      </c>
      <c r="O213" s="4">
        <v>0.624729753225025</v>
      </c>
      <c r="R213" s="4">
        <v>0.64445607159602403</v>
      </c>
      <c r="U213" s="4" t="s">
        <v>368</v>
      </c>
      <c r="X213" s="4">
        <v>8.4675205926339495E-2</v>
      </c>
      <c r="AA213" s="4">
        <v>1.33012853029099E-2</v>
      </c>
      <c r="AD213" s="4">
        <v>2.1732755250712599E-2</v>
      </c>
    </row>
    <row r="214" spans="1:30" x14ac:dyDescent="0.2">
      <c r="A214" s="1" t="s">
        <v>282</v>
      </c>
      <c r="F214" s="4">
        <v>1.1788494596561001</v>
      </c>
      <c r="I214" s="4">
        <v>0.34212586576133502</v>
      </c>
      <c r="L214" s="4">
        <v>1.80875793183555</v>
      </c>
      <c r="O214" s="4">
        <v>0.666157805019024</v>
      </c>
      <c r="R214" s="4">
        <v>0.75384299994095905</v>
      </c>
      <c r="U214" s="4" t="s">
        <v>368</v>
      </c>
      <c r="X214" s="4">
        <v>9.9665081489545004E-2</v>
      </c>
      <c r="AA214" s="4" t="s">
        <v>368</v>
      </c>
      <c r="AD214" s="4">
        <v>2.2087470932759999E-2</v>
      </c>
    </row>
    <row r="215" spans="1:30" x14ac:dyDescent="0.2">
      <c r="A215" s="1" t="s">
        <v>14</v>
      </c>
      <c r="F215" s="4">
        <v>1.0842344893860201</v>
      </c>
      <c r="I215" s="4">
        <v>0.31638611554242801</v>
      </c>
      <c r="L215" s="4">
        <v>1.70682256654067</v>
      </c>
      <c r="O215" s="4">
        <v>0.63190075271218604</v>
      </c>
      <c r="R215" s="4">
        <v>0.71584818148161999</v>
      </c>
      <c r="U215" s="4" t="s">
        <v>368</v>
      </c>
      <c r="X215" s="4">
        <v>9.5750470970192098E-2</v>
      </c>
      <c r="AA215" s="4">
        <v>1.42129641895576E-2</v>
      </c>
      <c r="AD215" s="4">
        <v>2.2781296671704799E-2</v>
      </c>
    </row>
    <row r="216" spans="1:30" x14ac:dyDescent="0.2">
      <c r="A216" s="1" t="s">
        <v>113</v>
      </c>
      <c r="F216" s="4">
        <v>1.0808335396028499</v>
      </c>
      <c r="I216" s="4">
        <v>0.313974564376308</v>
      </c>
      <c r="L216" s="4">
        <v>1.6808015886141201</v>
      </c>
      <c r="O216" s="4">
        <v>0.62697683298366402</v>
      </c>
      <c r="R216" s="4">
        <v>0.70729729665535701</v>
      </c>
      <c r="U216" s="4" t="s">
        <v>368</v>
      </c>
      <c r="X216" s="4">
        <v>9.5241015376312896E-2</v>
      </c>
      <c r="AA216" s="4">
        <v>1.41090177912769E-2</v>
      </c>
      <c r="AD216" s="4">
        <v>2.2832028807827798E-2</v>
      </c>
    </row>
    <row r="217" spans="1:30" x14ac:dyDescent="0.2">
      <c r="A217" s="1" t="s">
        <v>156</v>
      </c>
      <c r="F217" s="4">
        <v>0.131331559445377</v>
      </c>
      <c r="I217" s="4">
        <v>4.2655932947084002E-2</v>
      </c>
      <c r="L217" s="4">
        <v>0.239641632911891</v>
      </c>
      <c r="O217" s="4">
        <v>9.5256886992540105E-2</v>
      </c>
      <c r="R217" s="4">
        <v>0.123759818426272</v>
      </c>
      <c r="U217" s="4" t="s">
        <v>368</v>
      </c>
      <c r="X217" s="4">
        <v>2.40083774011048E-2</v>
      </c>
      <c r="AA217" s="4">
        <v>1.33012977938981E-2</v>
      </c>
      <c r="AD217" s="4" t="s">
        <v>368</v>
      </c>
    </row>
    <row r="218" spans="1:30" x14ac:dyDescent="0.2">
      <c r="A218" s="1" t="s">
        <v>161</v>
      </c>
      <c r="F218" s="4">
        <v>0.89636431247278303</v>
      </c>
      <c r="I218" s="4">
        <v>0.28651562888279902</v>
      </c>
      <c r="L218" s="4">
        <v>1.6110103291245499</v>
      </c>
      <c r="O218" s="4">
        <v>0.55517094366941</v>
      </c>
      <c r="R218" s="4">
        <v>0.70665849908648903</v>
      </c>
      <c r="U218" s="4" t="s">
        <v>368</v>
      </c>
      <c r="X218" s="4">
        <v>9.6405965196713697E-2</v>
      </c>
      <c r="AA218" s="4" t="s">
        <v>368</v>
      </c>
      <c r="AD218" s="4">
        <v>2.1172892469017299E-2</v>
      </c>
    </row>
    <row r="219" spans="1:30" x14ac:dyDescent="0.2">
      <c r="A219" s="1" t="s">
        <v>188</v>
      </c>
      <c r="F219" s="4">
        <v>1.0586871540251099</v>
      </c>
      <c r="I219" s="4">
        <v>0.32536489466799801</v>
      </c>
      <c r="L219" s="4">
        <v>1.8942999316701801</v>
      </c>
      <c r="O219" s="4">
        <v>0.67040706061279698</v>
      </c>
      <c r="R219" s="4">
        <v>0.82800211241987998</v>
      </c>
      <c r="U219" s="4" t="s">
        <v>368</v>
      </c>
      <c r="X219" s="4">
        <v>0.11866162455612</v>
      </c>
      <c r="AA219" s="4">
        <v>1.35052720725379E-2</v>
      </c>
      <c r="AD219" s="4">
        <v>2.27897826010218E-2</v>
      </c>
    </row>
    <row r="220" spans="1:30" x14ac:dyDescent="0.2">
      <c r="A220" s="1" t="s">
        <v>324</v>
      </c>
      <c r="F220" s="4">
        <v>1.09236008887001</v>
      </c>
      <c r="I220" s="4">
        <v>0.35396676723613602</v>
      </c>
      <c r="L220" s="4">
        <v>1.93687341577618</v>
      </c>
      <c r="O220" s="4">
        <v>0.68543105568735996</v>
      </c>
      <c r="R220" s="4">
        <v>0.866547721811321</v>
      </c>
      <c r="U220" s="4" t="s">
        <v>368</v>
      </c>
      <c r="X220" s="4">
        <v>0.12249105389156199</v>
      </c>
      <c r="AA220" s="4">
        <v>1.41704429928345E-2</v>
      </c>
      <c r="AD220" s="4">
        <v>2.22962080261602E-2</v>
      </c>
    </row>
    <row r="221" spans="1:30" x14ac:dyDescent="0.2">
      <c r="A221" s="1" t="s">
        <v>105</v>
      </c>
      <c r="F221" s="4">
        <v>0.46001633154671401</v>
      </c>
      <c r="I221" s="4">
        <v>0.37360001846045898</v>
      </c>
      <c r="L221" s="4">
        <v>1.39201895993853</v>
      </c>
      <c r="O221" s="4">
        <v>0.72425888824176499</v>
      </c>
      <c r="R221" s="4">
        <v>0.36545954125790497</v>
      </c>
      <c r="U221" s="4" t="s">
        <v>368</v>
      </c>
      <c r="X221" s="4">
        <v>9.7388361402915194E-2</v>
      </c>
      <c r="AA221" s="4">
        <v>1.42380367604044E-2</v>
      </c>
      <c r="AD221" s="4">
        <v>2.23756607830649E-2</v>
      </c>
    </row>
    <row r="222" spans="1:30" x14ac:dyDescent="0.2">
      <c r="A222" s="1" t="s">
        <v>410</v>
      </c>
      <c r="F222" s="4">
        <v>0.41294808092343699</v>
      </c>
      <c r="I222" s="4">
        <v>0.39596814779721101</v>
      </c>
      <c r="L222" s="4">
        <v>1.4071117440979399</v>
      </c>
      <c r="O222" s="4">
        <v>0.78351452353226902</v>
      </c>
      <c r="R222" s="4">
        <v>0.28565187808278097</v>
      </c>
      <c r="U222" s="4" t="s">
        <v>368</v>
      </c>
      <c r="X222" s="4">
        <v>9.9534724966240107E-2</v>
      </c>
      <c r="AA222" s="4" t="s">
        <v>368</v>
      </c>
      <c r="AD222" s="4">
        <v>2.3086428386959498E-2</v>
      </c>
    </row>
    <row r="223" spans="1:30" x14ac:dyDescent="0.2">
      <c r="A223" s="1" t="s">
        <v>215</v>
      </c>
      <c r="F223" s="4">
        <v>8.8890668374147996E-2</v>
      </c>
      <c r="I223" s="4">
        <v>6.3093734988445796E-2</v>
      </c>
      <c r="L223" s="4">
        <v>0.26278154077573201</v>
      </c>
      <c r="O223" s="4">
        <v>0.13757357710544799</v>
      </c>
      <c r="R223" s="4">
        <v>7.6496047548021001E-2</v>
      </c>
      <c r="U223" s="4" t="s">
        <v>368</v>
      </c>
      <c r="X223" s="4">
        <v>3.2255106967276098E-2</v>
      </c>
      <c r="AA223" s="4" t="s">
        <v>368</v>
      </c>
      <c r="AD223" s="4">
        <v>2.2378470199604799E-2</v>
      </c>
    </row>
    <row r="224" spans="1:30" x14ac:dyDescent="0.2">
      <c r="A224" s="1" t="s">
        <v>119</v>
      </c>
      <c r="F224" s="4">
        <v>3.2352974310179701E-2</v>
      </c>
      <c r="I224" s="4">
        <v>2.51570605006806E-2</v>
      </c>
      <c r="L224" s="4">
        <v>0.10857908148520599</v>
      </c>
      <c r="O224" s="4">
        <v>6.3145936565136299E-2</v>
      </c>
      <c r="R224" s="4">
        <v>3.7277449233136098E-2</v>
      </c>
      <c r="U224" s="4" t="s">
        <v>368</v>
      </c>
      <c r="X224" s="4">
        <v>1.7085015432481501E-2</v>
      </c>
      <c r="AA224" s="4" t="s">
        <v>368</v>
      </c>
      <c r="AD224" s="4">
        <v>2.2483209202452101E-2</v>
      </c>
    </row>
    <row r="225" spans="1:30" x14ac:dyDescent="0.2">
      <c r="A225" s="1" t="s">
        <v>156</v>
      </c>
      <c r="F225" s="4">
        <v>8.2114521971092501E-3</v>
      </c>
      <c r="I225" s="4">
        <v>8.6133741349381909E-3</v>
      </c>
      <c r="L225" s="4">
        <v>3.40101943531496E-2</v>
      </c>
      <c r="O225" s="4">
        <v>2.5234952694179899E-2</v>
      </c>
      <c r="R225" s="4">
        <v>1.8613483969996701E-2</v>
      </c>
      <c r="U225" s="4" t="s">
        <v>368</v>
      </c>
      <c r="X225" s="4">
        <v>1.0710429734235799E-2</v>
      </c>
      <c r="AA225" s="4">
        <v>1.32470092357325E-2</v>
      </c>
      <c r="AD225" s="4">
        <v>2.0709128723404999E-2</v>
      </c>
    </row>
    <row r="226" spans="1:30" x14ac:dyDescent="0.2">
      <c r="A226" s="1" t="s">
        <v>156</v>
      </c>
      <c r="F226" s="4" t="s">
        <v>368</v>
      </c>
      <c r="I226" s="4">
        <v>1.50416405856561E-2</v>
      </c>
      <c r="L226" s="4">
        <v>2.3672453759416699E-2</v>
      </c>
      <c r="O226" s="4">
        <v>1.73597390845549E-2</v>
      </c>
      <c r="R226" s="4">
        <v>1.33322366679472E-2</v>
      </c>
      <c r="U226" s="4">
        <v>4.1785872895512303E-3</v>
      </c>
      <c r="X226" s="4">
        <v>9.4390203679465892E-3</v>
      </c>
      <c r="AA226" s="4" t="s">
        <v>368</v>
      </c>
      <c r="AD226" s="4">
        <v>2.0627277395231201E-2</v>
      </c>
    </row>
  </sheetData>
  <mergeCells count="11">
    <mergeCell ref="O1:Q1"/>
    <mergeCell ref="A1:B1"/>
    <mergeCell ref="C1:E1"/>
    <mergeCell ref="F1:H1"/>
    <mergeCell ref="I1:K1"/>
    <mergeCell ref="L1:N1"/>
    <mergeCell ref="R1:T1"/>
    <mergeCell ref="U1:W1"/>
    <mergeCell ref="X1:Z1"/>
    <mergeCell ref="AA1:AC1"/>
    <mergeCell ref="AD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C5F-584F-3D4F-80A9-E904E058D41F}">
  <dimension ref="A1:AZ184"/>
  <sheetViews>
    <sheetView zoomScale="75" workbookViewId="0">
      <pane xSplit="1" topLeftCell="X1" activePane="topRight" state="frozen"/>
      <selection activeCell="A39" sqref="A39"/>
      <selection pane="topRight" activeCell="D1" sqref="D1:D1048576"/>
    </sheetView>
  </sheetViews>
  <sheetFormatPr baseColWidth="10" defaultRowHeight="15" x14ac:dyDescent="0.2"/>
  <cols>
    <col min="1" max="1" width="20.5" customWidth="1"/>
  </cols>
  <sheetData>
    <row r="1" spans="1:52" ht="15" customHeight="1" x14ac:dyDescent="0.2">
      <c r="A1" s="7" t="s">
        <v>89</v>
      </c>
      <c r="B1" s="7"/>
      <c r="D1" s="7" t="s">
        <v>444</v>
      </c>
      <c r="E1" s="7"/>
      <c r="F1" s="7"/>
      <c r="G1" s="7"/>
      <c r="I1" s="7" t="s">
        <v>445</v>
      </c>
      <c r="J1" s="7"/>
      <c r="K1" s="7"/>
      <c r="L1" s="7"/>
      <c r="N1" s="7" t="s">
        <v>446</v>
      </c>
      <c r="O1" s="7"/>
      <c r="P1" s="7"/>
      <c r="Q1" s="7"/>
      <c r="S1" s="7" t="s">
        <v>447</v>
      </c>
      <c r="T1" s="7"/>
      <c r="U1" s="7"/>
      <c r="V1" s="7"/>
      <c r="X1" s="7" t="s">
        <v>448</v>
      </c>
      <c r="Y1" s="7"/>
      <c r="Z1" s="7"/>
      <c r="AA1" s="7"/>
      <c r="AC1" s="7" t="s">
        <v>449</v>
      </c>
      <c r="AD1" s="7"/>
      <c r="AE1" s="7"/>
      <c r="AF1" s="7"/>
      <c r="AH1" s="7" t="s">
        <v>450</v>
      </c>
      <c r="AI1" s="7"/>
      <c r="AJ1" s="7"/>
      <c r="AK1" s="7"/>
      <c r="AM1" s="7" t="s">
        <v>451</v>
      </c>
      <c r="AN1" s="7"/>
      <c r="AO1" s="7"/>
      <c r="AP1" s="7"/>
      <c r="AR1" s="7" t="s">
        <v>452</v>
      </c>
      <c r="AS1" s="7"/>
      <c r="AT1" s="7"/>
      <c r="AU1" s="7"/>
      <c r="AW1" s="7" t="s">
        <v>453</v>
      </c>
      <c r="AX1" s="7"/>
    </row>
    <row r="2" spans="1:52" ht="48" x14ac:dyDescent="0.2">
      <c r="A2" s="6" t="s">
        <v>457</v>
      </c>
      <c r="B2" s="6" t="s">
        <v>456</v>
      </c>
      <c r="C2" s="6" t="s">
        <v>458</v>
      </c>
      <c r="D2" s="6" t="s">
        <v>454</v>
      </c>
      <c r="E2" s="7" t="s">
        <v>455</v>
      </c>
      <c r="F2" s="7" t="s">
        <v>510</v>
      </c>
      <c r="G2" s="7" t="s">
        <v>511</v>
      </c>
      <c r="H2" s="6" t="s">
        <v>458</v>
      </c>
      <c r="I2" s="6" t="s">
        <v>454</v>
      </c>
      <c r="J2" s="7" t="s">
        <v>455</v>
      </c>
      <c r="K2" s="7" t="s">
        <v>510</v>
      </c>
      <c r="L2" s="7" t="s">
        <v>511</v>
      </c>
      <c r="M2" s="6" t="s">
        <v>458</v>
      </c>
      <c r="N2" s="6" t="s">
        <v>454</v>
      </c>
      <c r="O2" s="7" t="s">
        <v>455</v>
      </c>
      <c r="P2" s="7" t="s">
        <v>510</v>
      </c>
      <c r="Q2" s="7" t="s">
        <v>511</v>
      </c>
      <c r="R2" s="6" t="s">
        <v>458</v>
      </c>
      <c r="S2" s="6" t="s">
        <v>454</v>
      </c>
      <c r="T2" s="7" t="s">
        <v>455</v>
      </c>
      <c r="U2" s="7" t="s">
        <v>510</v>
      </c>
      <c r="V2" s="7" t="s">
        <v>511</v>
      </c>
      <c r="W2" s="6" t="s">
        <v>458</v>
      </c>
      <c r="X2" s="6" t="s">
        <v>454</v>
      </c>
      <c r="Y2" s="7" t="s">
        <v>455</v>
      </c>
      <c r="Z2" s="7" t="s">
        <v>510</v>
      </c>
      <c r="AA2" s="7" t="s">
        <v>511</v>
      </c>
      <c r="AB2" s="6" t="s">
        <v>458</v>
      </c>
      <c r="AC2" s="6" t="s">
        <v>454</v>
      </c>
      <c r="AD2" s="7" t="s">
        <v>455</v>
      </c>
      <c r="AE2" s="7" t="s">
        <v>510</v>
      </c>
      <c r="AF2" s="7" t="s">
        <v>511</v>
      </c>
      <c r="AG2" s="6" t="s">
        <v>458</v>
      </c>
      <c r="AH2" s="6" t="s">
        <v>454</v>
      </c>
      <c r="AI2" s="7" t="s">
        <v>455</v>
      </c>
      <c r="AJ2" s="7" t="s">
        <v>510</v>
      </c>
      <c r="AK2" s="7" t="s">
        <v>511</v>
      </c>
      <c r="AL2" s="6" t="s">
        <v>458</v>
      </c>
      <c r="AM2" s="6" t="s">
        <v>454</v>
      </c>
      <c r="AN2" s="7" t="s">
        <v>455</v>
      </c>
      <c r="AO2" s="7" t="s">
        <v>510</v>
      </c>
      <c r="AP2" s="7" t="s">
        <v>511</v>
      </c>
      <c r="AQ2" s="6" t="s">
        <v>458</v>
      </c>
      <c r="AR2" s="6" t="s">
        <v>454</v>
      </c>
      <c r="AS2" s="7" t="s">
        <v>455</v>
      </c>
      <c r="AT2" s="7" t="s">
        <v>510</v>
      </c>
      <c r="AU2" s="7" t="s">
        <v>511</v>
      </c>
      <c r="AV2" s="6" t="s">
        <v>458</v>
      </c>
      <c r="AW2" s="6" t="s">
        <v>454</v>
      </c>
      <c r="AX2" s="7" t="s">
        <v>455</v>
      </c>
      <c r="AY2" s="7" t="s">
        <v>510</v>
      </c>
      <c r="AZ2" s="7" t="s">
        <v>511</v>
      </c>
    </row>
    <row r="3" spans="1:52" x14ac:dyDescent="0.2">
      <c r="A3" s="9" t="s">
        <v>22</v>
      </c>
      <c r="B3" s="8"/>
      <c r="C3" s="4">
        <v>0.14598698846581101</v>
      </c>
      <c r="D3" s="6"/>
      <c r="E3" s="6"/>
      <c r="F3" s="6"/>
      <c r="G3" s="6"/>
      <c r="H3" s="10">
        <v>6.1632899999999997E-2</v>
      </c>
      <c r="I3" s="6"/>
      <c r="J3" s="6"/>
      <c r="K3" s="6"/>
      <c r="L3" s="6"/>
      <c r="M3" s="10">
        <v>5.9467810000000003E-2</v>
      </c>
      <c r="N3" s="6"/>
      <c r="O3" s="6"/>
      <c r="P3" s="6"/>
      <c r="Q3" s="6"/>
      <c r="R3" s="10">
        <v>5.7042349999999999E-2</v>
      </c>
      <c r="S3" s="6"/>
      <c r="T3" s="6"/>
      <c r="U3" s="6"/>
      <c r="V3" s="6"/>
      <c r="W3" s="10">
        <v>5.8412829999999999E-2</v>
      </c>
      <c r="X3" s="6"/>
      <c r="Y3" s="6"/>
      <c r="Z3" s="6"/>
      <c r="AA3" s="6"/>
      <c r="AB3" s="10">
        <v>5.9036329999999998E-2</v>
      </c>
      <c r="AC3" s="6"/>
      <c r="AD3" s="6"/>
      <c r="AE3" s="6"/>
      <c r="AF3" s="6"/>
      <c r="AG3" s="10">
        <v>5.9038819999999999E-2</v>
      </c>
      <c r="AH3" s="6"/>
      <c r="AI3" s="6"/>
      <c r="AJ3" s="6"/>
      <c r="AK3" s="6"/>
      <c r="AL3" s="10">
        <v>6.1145459999999999E-2</v>
      </c>
      <c r="AM3" s="6"/>
      <c r="AN3" s="6"/>
      <c r="AO3" s="6"/>
      <c r="AP3" s="6"/>
      <c r="AQ3" s="10">
        <v>6.4287469999999999E-2</v>
      </c>
      <c r="AR3" s="6"/>
      <c r="AS3" s="6"/>
      <c r="AT3" s="6"/>
      <c r="AU3" s="6"/>
      <c r="AV3" s="10">
        <v>6.8451100000000001E-2</v>
      </c>
      <c r="AW3" s="6"/>
      <c r="AX3" s="6"/>
      <c r="AY3" s="6"/>
      <c r="AZ3" s="6"/>
    </row>
    <row r="4" spans="1:52" x14ac:dyDescent="0.2">
      <c r="A4" s="9" t="s">
        <v>19</v>
      </c>
      <c r="B4" s="8"/>
      <c r="C4" s="4">
        <v>0.136955991590368</v>
      </c>
      <c r="D4" s="6"/>
      <c r="E4" s="6"/>
      <c r="F4" s="6"/>
      <c r="G4" s="6"/>
      <c r="H4" s="10">
        <v>0.13390984</v>
      </c>
      <c r="I4" s="6"/>
      <c r="J4" s="6"/>
      <c r="K4" s="6"/>
      <c r="L4" s="6"/>
      <c r="M4" s="10">
        <v>0.12801187999999999</v>
      </c>
      <c r="N4" s="6"/>
      <c r="O4" s="6"/>
      <c r="P4" s="6"/>
      <c r="Q4" s="6"/>
      <c r="R4" s="10">
        <v>0.12822222999999999</v>
      </c>
      <c r="S4" s="6"/>
      <c r="T4" s="6"/>
      <c r="U4" s="6"/>
      <c r="V4" s="6"/>
      <c r="W4" s="10">
        <v>0.12726946</v>
      </c>
      <c r="X4" s="6"/>
      <c r="Y4" s="6"/>
      <c r="Z4" s="6"/>
      <c r="AA4" s="6"/>
      <c r="AB4" s="10">
        <v>0.12867704999999999</v>
      </c>
      <c r="AC4" s="6"/>
      <c r="AD4" s="6"/>
      <c r="AE4" s="6"/>
      <c r="AF4" s="6"/>
      <c r="AG4" s="10">
        <v>0.12520015000000001</v>
      </c>
      <c r="AH4" s="6"/>
      <c r="AI4" s="6"/>
      <c r="AJ4" s="6"/>
      <c r="AK4" s="6"/>
      <c r="AL4" s="10">
        <v>0.13044094000000001</v>
      </c>
      <c r="AM4" s="6"/>
      <c r="AN4" s="6"/>
      <c r="AO4" s="6"/>
      <c r="AP4" s="6"/>
      <c r="AQ4" s="10">
        <v>0.12812472</v>
      </c>
      <c r="AR4" s="6"/>
      <c r="AS4" s="6"/>
      <c r="AT4" s="6"/>
      <c r="AU4" s="6"/>
      <c r="AV4" s="10">
        <v>0.12576648000000001</v>
      </c>
      <c r="AW4" s="6"/>
      <c r="AX4" s="6"/>
      <c r="AY4" s="6"/>
      <c r="AZ4" s="6"/>
    </row>
    <row r="5" spans="1:52" x14ac:dyDescent="0.2">
      <c r="A5" s="9" t="s">
        <v>317</v>
      </c>
      <c r="B5" s="8"/>
      <c r="C5" s="4">
        <v>0.17801806894084801</v>
      </c>
      <c r="D5" s="6"/>
      <c r="E5" s="6"/>
      <c r="F5" s="6"/>
      <c r="G5" s="6"/>
      <c r="H5" s="10">
        <v>0.25394103000000001</v>
      </c>
      <c r="I5" s="6"/>
      <c r="J5" s="6"/>
      <c r="K5" s="6"/>
      <c r="L5" s="6"/>
      <c r="M5" s="10">
        <v>0.24706623999999999</v>
      </c>
      <c r="N5" s="6"/>
      <c r="O5" s="6"/>
      <c r="P5" s="6"/>
      <c r="Q5" s="6"/>
      <c r="R5" s="10">
        <v>0.25496344999999998</v>
      </c>
      <c r="S5" s="6"/>
      <c r="T5" s="6"/>
      <c r="U5" s="6"/>
      <c r="V5" s="6"/>
      <c r="W5" s="10">
        <v>0.25176197</v>
      </c>
      <c r="X5" s="6"/>
      <c r="Y5" s="6"/>
      <c r="Z5" s="6"/>
      <c r="AA5" s="6"/>
      <c r="AB5" s="10">
        <v>0.25141334999999998</v>
      </c>
      <c r="AC5" s="6"/>
      <c r="AD5" s="6"/>
      <c r="AE5" s="6"/>
      <c r="AF5" s="6"/>
      <c r="AG5" s="10">
        <v>0.25301919</v>
      </c>
      <c r="AH5" s="6"/>
      <c r="AI5" s="6"/>
      <c r="AJ5" s="6"/>
      <c r="AK5" s="6"/>
      <c r="AL5" s="10">
        <v>0.24604918000000001</v>
      </c>
      <c r="AM5" s="6"/>
      <c r="AN5" s="6"/>
      <c r="AO5" s="6"/>
      <c r="AP5" s="6"/>
      <c r="AQ5" s="10">
        <v>0.24853127999999999</v>
      </c>
      <c r="AR5" s="6"/>
      <c r="AS5" s="6"/>
      <c r="AT5" s="6"/>
      <c r="AU5" s="6"/>
      <c r="AV5" s="10">
        <v>0.24358832</v>
      </c>
      <c r="AW5" s="6"/>
      <c r="AX5" s="6"/>
      <c r="AY5" s="6"/>
      <c r="AZ5" s="6"/>
    </row>
    <row r="6" spans="1:52" x14ac:dyDescent="0.2">
      <c r="A6" s="9" t="s">
        <v>213</v>
      </c>
      <c r="B6" s="8"/>
      <c r="C6" s="4">
        <v>0.30434994950362598</v>
      </c>
      <c r="D6" s="6"/>
      <c r="E6" s="6"/>
      <c r="F6" s="6"/>
      <c r="G6" s="6"/>
      <c r="H6" s="10">
        <v>0.48012204000000003</v>
      </c>
      <c r="I6" s="6"/>
      <c r="J6" s="6"/>
      <c r="K6" s="6"/>
      <c r="L6" s="6"/>
      <c r="M6" s="10">
        <v>0.50481522000000001</v>
      </c>
      <c r="N6" s="6"/>
      <c r="O6" s="6"/>
      <c r="P6" s="6"/>
      <c r="Q6" s="6"/>
      <c r="R6" s="10">
        <v>0.49714901</v>
      </c>
      <c r="S6" s="6"/>
      <c r="T6" s="6"/>
      <c r="U6" s="6"/>
      <c r="V6" s="6"/>
      <c r="W6" s="10">
        <v>0.50104892999999995</v>
      </c>
      <c r="X6" s="6"/>
      <c r="Y6" s="6"/>
      <c r="Z6" s="6"/>
      <c r="AA6" s="6"/>
      <c r="AB6" s="10">
        <v>0.49793952000000002</v>
      </c>
      <c r="AC6" s="6"/>
      <c r="AD6" s="6"/>
      <c r="AE6" s="6"/>
      <c r="AF6" s="6"/>
      <c r="AG6" s="10">
        <v>0.50161065000000005</v>
      </c>
      <c r="AH6" s="6"/>
      <c r="AI6" s="6"/>
      <c r="AJ6" s="6"/>
      <c r="AK6" s="6"/>
      <c r="AL6" s="10">
        <v>0.49894433999999999</v>
      </c>
      <c r="AM6" s="6"/>
      <c r="AN6" s="6"/>
      <c r="AO6" s="6"/>
      <c r="AP6" s="6"/>
      <c r="AQ6" s="10">
        <v>0.49338331000000002</v>
      </c>
      <c r="AR6" s="6"/>
      <c r="AS6" s="6"/>
      <c r="AT6" s="6"/>
      <c r="AU6" s="6"/>
      <c r="AV6" s="10">
        <v>0.49711787000000002</v>
      </c>
      <c r="AW6" s="6"/>
      <c r="AX6" s="6"/>
      <c r="AY6" s="6"/>
      <c r="AZ6" s="6"/>
    </row>
    <row r="7" spans="1:52" x14ac:dyDescent="0.2">
      <c r="A7" s="9" t="s">
        <v>31</v>
      </c>
      <c r="B7" s="8"/>
      <c r="C7" s="4">
        <v>0.58890090061497802</v>
      </c>
      <c r="D7" s="6"/>
      <c r="E7" s="6"/>
      <c r="F7" s="6"/>
      <c r="G7" s="6"/>
      <c r="H7" s="10">
        <v>1.0078941800000001</v>
      </c>
      <c r="I7" s="6"/>
      <c r="J7" s="6"/>
      <c r="K7" s="6"/>
      <c r="L7" s="6"/>
      <c r="M7" s="10">
        <v>0.99813885999999996</v>
      </c>
      <c r="N7" s="6"/>
      <c r="O7" s="6"/>
      <c r="P7" s="6"/>
      <c r="Q7" s="6"/>
      <c r="R7" s="10">
        <v>1.0001229599999999</v>
      </c>
      <c r="S7" s="6"/>
      <c r="T7" s="6"/>
      <c r="U7" s="6"/>
      <c r="V7" s="6"/>
      <c r="W7" s="10">
        <v>0.99900681000000002</v>
      </c>
      <c r="X7" s="6"/>
      <c r="Y7" s="6"/>
      <c r="Z7" s="6"/>
      <c r="AA7" s="6"/>
      <c r="AB7" s="10">
        <v>1.00043375</v>
      </c>
      <c r="AC7" s="6"/>
      <c r="AD7" s="6"/>
      <c r="AE7" s="6"/>
      <c r="AF7" s="6"/>
      <c r="AG7" s="10">
        <v>0.99863117999999995</v>
      </c>
      <c r="AH7" s="6"/>
      <c r="AI7" s="6"/>
      <c r="AJ7" s="6"/>
      <c r="AK7" s="6"/>
      <c r="AL7" s="10">
        <v>1.0009200700000001</v>
      </c>
      <c r="AM7" s="6"/>
      <c r="AN7" s="6"/>
      <c r="AO7" s="6"/>
      <c r="AP7" s="6"/>
      <c r="AQ7" s="10">
        <v>1.0031732200000001</v>
      </c>
      <c r="AR7" s="6"/>
      <c r="AS7" s="6"/>
      <c r="AT7" s="6"/>
      <c r="AU7" s="6"/>
      <c r="AV7" s="10">
        <v>1.0025762300000001</v>
      </c>
      <c r="AW7" s="6"/>
      <c r="AX7" s="6"/>
      <c r="AY7" s="6"/>
      <c r="AZ7" s="6"/>
    </row>
    <row r="8" spans="1:52" x14ac:dyDescent="0.2">
      <c r="A8" s="9" t="s">
        <v>362</v>
      </c>
      <c r="B8" s="8"/>
      <c r="C8" s="4">
        <v>8.9347102055309893E-2</v>
      </c>
      <c r="D8" s="6"/>
      <c r="E8" s="6"/>
      <c r="F8" s="6"/>
      <c r="G8" s="6"/>
      <c r="H8" s="10">
        <v>1.770965E-2</v>
      </c>
      <c r="I8" s="6"/>
      <c r="J8" s="6"/>
      <c r="K8" s="6"/>
      <c r="L8" s="6"/>
      <c r="M8" s="10">
        <v>1.4395430000000001E-2</v>
      </c>
      <c r="N8" s="6"/>
      <c r="O8" s="6"/>
      <c r="P8" s="6"/>
      <c r="Q8" s="6"/>
      <c r="R8" s="10">
        <v>1.9789480000000002E-2</v>
      </c>
      <c r="S8" s="6"/>
      <c r="T8" s="6"/>
      <c r="U8" s="6"/>
      <c r="V8" s="6"/>
      <c r="W8" s="10">
        <v>2.0562449999999999E-2</v>
      </c>
      <c r="X8" s="6"/>
      <c r="Y8" s="6"/>
      <c r="Z8" s="6"/>
      <c r="AA8" s="6"/>
      <c r="AB8" s="10">
        <v>2.2606999999999999E-2</v>
      </c>
      <c r="AC8" s="6"/>
      <c r="AD8" s="6"/>
      <c r="AE8" s="6"/>
      <c r="AF8" s="6"/>
      <c r="AG8" s="10">
        <v>2.6455019999999999E-2</v>
      </c>
      <c r="AH8" s="6"/>
      <c r="AI8" s="6"/>
      <c r="AJ8" s="6"/>
      <c r="AK8" s="6"/>
      <c r="AL8" s="10">
        <v>3.0281209999999999E-2</v>
      </c>
      <c r="AM8" s="6"/>
      <c r="AN8" s="6"/>
      <c r="AO8" s="6"/>
      <c r="AP8" s="6"/>
      <c r="AQ8" s="10">
        <v>3.9191499999999997E-2</v>
      </c>
      <c r="AR8" s="6"/>
      <c r="AS8" s="6"/>
      <c r="AT8" s="6"/>
      <c r="AU8" s="6"/>
      <c r="AV8" s="10">
        <v>5.0081229999999997E-2</v>
      </c>
      <c r="AW8" s="6"/>
      <c r="AX8" s="6"/>
      <c r="AY8" s="6"/>
      <c r="AZ8" s="6"/>
    </row>
    <row r="9" spans="1:52" x14ac:dyDescent="0.2">
      <c r="A9" s="9" t="s">
        <v>399</v>
      </c>
      <c r="B9" s="8"/>
      <c r="C9" s="4">
        <v>0.14949751416215501</v>
      </c>
      <c r="D9" s="6"/>
      <c r="E9" s="6"/>
      <c r="F9" s="6"/>
      <c r="G9" s="6"/>
      <c r="H9" s="10">
        <v>1.0352399999999999E-2</v>
      </c>
      <c r="I9" s="6"/>
      <c r="J9" s="6"/>
      <c r="K9" s="6"/>
      <c r="L9" s="6"/>
      <c r="M9" s="10">
        <v>1.0580600000000001E-2</v>
      </c>
      <c r="N9" s="6"/>
      <c r="O9" s="6"/>
      <c r="P9" s="6"/>
      <c r="Q9" s="6"/>
      <c r="R9" s="10">
        <v>1.2429300000000001E-2</v>
      </c>
      <c r="S9" s="6"/>
      <c r="T9" s="6"/>
      <c r="U9" s="6"/>
      <c r="V9" s="6"/>
      <c r="W9" s="10">
        <v>1.3730239999999999E-2</v>
      </c>
      <c r="X9" s="6"/>
      <c r="Y9" s="6"/>
      <c r="Z9" s="6"/>
      <c r="AA9" s="6"/>
      <c r="AB9" s="10">
        <v>1.4193829999999999E-2</v>
      </c>
      <c r="AC9" s="6"/>
      <c r="AD9" s="6"/>
      <c r="AE9" s="6"/>
      <c r="AF9" s="6"/>
      <c r="AG9" s="10">
        <v>1.5375949999999999E-2</v>
      </c>
      <c r="AH9" s="6"/>
      <c r="AI9" s="6"/>
      <c r="AJ9" s="6"/>
      <c r="AK9" s="6"/>
      <c r="AL9" s="10">
        <v>2.1647340000000001E-2</v>
      </c>
      <c r="AM9" s="6"/>
      <c r="AN9" s="6"/>
      <c r="AO9" s="6"/>
      <c r="AP9" s="6"/>
      <c r="AQ9" s="10">
        <v>2.9909229999999998E-2</v>
      </c>
      <c r="AR9" s="6"/>
      <c r="AS9" s="6"/>
      <c r="AT9" s="6"/>
      <c r="AU9" s="6"/>
      <c r="AV9" s="10">
        <v>4.0456199999999998E-2</v>
      </c>
      <c r="AW9" s="6"/>
      <c r="AX9" s="6"/>
      <c r="AY9" s="6"/>
      <c r="AZ9" s="6"/>
    </row>
    <row r="10" spans="1:52" x14ac:dyDescent="0.2">
      <c r="A10" s="9" t="s">
        <v>322</v>
      </c>
      <c r="B10" s="8"/>
      <c r="C10" s="4">
        <v>0.25683346516605099</v>
      </c>
      <c r="D10" s="6"/>
      <c r="E10" s="6"/>
      <c r="F10" s="6"/>
      <c r="G10" s="6"/>
      <c r="H10" s="10">
        <v>7.3086499999999999E-3</v>
      </c>
      <c r="I10" s="6"/>
      <c r="J10" s="6"/>
      <c r="K10" s="6"/>
      <c r="L10" s="6"/>
      <c r="M10" s="10">
        <v>5.2129899999999998E-3</v>
      </c>
      <c r="N10" s="6"/>
      <c r="O10" s="6"/>
      <c r="P10" s="6"/>
      <c r="Q10" s="6"/>
      <c r="R10" s="10">
        <v>7.3412199999999999E-3</v>
      </c>
      <c r="S10" s="6"/>
      <c r="T10" s="6"/>
      <c r="U10" s="6"/>
      <c r="V10" s="6"/>
      <c r="W10" s="10">
        <v>9.25869E-3</v>
      </c>
      <c r="X10" s="6"/>
      <c r="Y10" s="6"/>
      <c r="Z10" s="6"/>
      <c r="AA10" s="6"/>
      <c r="AB10" s="10">
        <v>8.4608099999999992E-3</v>
      </c>
      <c r="AC10" s="6"/>
      <c r="AD10" s="6"/>
      <c r="AE10" s="6"/>
      <c r="AF10" s="6"/>
      <c r="AG10" s="10">
        <v>9.4447699999999999E-3</v>
      </c>
      <c r="AH10" s="6"/>
      <c r="AI10" s="6"/>
      <c r="AJ10" s="6"/>
      <c r="AK10" s="6"/>
      <c r="AL10" s="10">
        <v>1.600451E-2</v>
      </c>
      <c r="AM10" s="6"/>
      <c r="AN10" s="6"/>
      <c r="AO10" s="6"/>
      <c r="AP10" s="6"/>
      <c r="AQ10" s="10">
        <v>2.2137469999999999E-2</v>
      </c>
      <c r="AR10" s="6"/>
      <c r="AS10" s="6"/>
      <c r="AT10" s="6"/>
      <c r="AU10" s="6"/>
      <c r="AV10" s="10">
        <v>3.1586339999999997E-2</v>
      </c>
      <c r="AW10" s="6"/>
      <c r="AX10" s="6"/>
      <c r="AY10" s="6"/>
      <c r="AZ10" s="6"/>
    </row>
    <row r="11" spans="1:52" x14ac:dyDescent="0.2">
      <c r="A11" s="9" t="s">
        <v>202</v>
      </c>
      <c r="B11" s="8"/>
      <c r="C11" s="4">
        <v>0.51263884866814502</v>
      </c>
      <c r="D11" s="6"/>
      <c r="E11" s="6"/>
      <c r="F11" s="6"/>
      <c r="G11" s="6"/>
      <c r="H11" s="10">
        <v>5.2051299999999997E-3</v>
      </c>
      <c r="I11" s="6"/>
      <c r="J11" s="6"/>
      <c r="K11" s="6"/>
      <c r="L11" s="6"/>
      <c r="M11" s="10"/>
      <c r="N11" s="6"/>
      <c r="O11" s="6"/>
      <c r="P11" s="6"/>
      <c r="Q11" s="6"/>
      <c r="R11" s="10">
        <v>5.2407799999999996E-3</v>
      </c>
      <c r="S11" s="6"/>
      <c r="T11" s="6"/>
      <c r="U11" s="6"/>
      <c r="V11" s="6"/>
      <c r="W11" s="10">
        <v>7.3562200000000001E-3</v>
      </c>
      <c r="X11" s="6"/>
      <c r="Y11" s="6"/>
      <c r="Z11" s="6"/>
      <c r="AA11" s="6"/>
      <c r="AB11" s="10">
        <v>6.6486399999999999E-3</v>
      </c>
      <c r="AC11" s="6"/>
      <c r="AD11" s="6"/>
      <c r="AE11" s="6"/>
      <c r="AF11" s="6"/>
      <c r="AG11" s="10">
        <v>7.7622300000000002E-3</v>
      </c>
      <c r="AH11" s="6"/>
      <c r="AI11" s="6"/>
      <c r="AJ11" s="6"/>
      <c r="AK11" s="6"/>
      <c r="AL11" s="10">
        <v>1.141994E-2</v>
      </c>
      <c r="AM11" s="6"/>
      <c r="AN11" s="6"/>
      <c r="AO11" s="6"/>
      <c r="AP11" s="6"/>
      <c r="AQ11" s="10">
        <v>1.8499930000000001E-2</v>
      </c>
      <c r="AR11" s="6"/>
      <c r="AS11" s="6"/>
      <c r="AT11" s="6"/>
      <c r="AU11" s="6"/>
      <c r="AV11" s="10">
        <v>2.9557630000000001E-2</v>
      </c>
      <c r="AW11" s="6"/>
      <c r="AX11" s="6"/>
      <c r="AY11" s="6"/>
      <c r="AZ11" s="6"/>
    </row>
    <row r="12" spans="1:52" x14ac:dyDescent="0.2">
      <c r="A12" s="9" t="s">
        <v>359</v>
      </c>
      <c r="B12" s="8"/>
      <c r="C12" s="4">
        <v>0.99261351509200302</v>
      </c>
      <c r="D12" s="6"/>
      <c r="E12" s="6"/>
      <c r="F12" s="6"/>
      <c r="G12" s="6"/>
      <c r="H12" s="10">
        <v>2.66184E-3</v>
      </c>
      <c r="I12" s="6"/>
      <c r="J12" s="6"/>
      <c r="K12" s="6"/>
      <c r="L12" s="6"/>
      <c r="M12" s="10">
        <v>5.4789599999999997E-3</v>
      </c>
      <c r="N12" s="6"/>
      <c r="O12" s="6"/>
      <c r="P12" s="6"/>
      <c r="Q12" s="6"/>
      <c r="R12" s="10">
        <v>4.8134299999999996E-3</v>
      </c>
      <c r="S12" s="6"/>
      <c r="T12" s="6"/>
      <c r="U12" s="6"/>
      <c r="V12" s="6"/>
      <c r="W12" s="10">
        <v>6.4945999999999997E-3</v>
      </c>
      <c r="X12" s="6"/>
      <c r="Y12" s="6"/>
      <c r="Z12" s="6"/>
      <c r="AA12" s="6"/>
      <c r="AB12" s="10">
        <v>5.6937400000000001E-3</v>
      </c>
      <c r="AC12" s="6"/>
      <c r="AD12" s="6"/>
      <c r="AE12" s="6"/>
      <c r="AF12" s="6"/>
      <c r="AG12" s="10">
        <v>6.0546300000000001E-3</v>
      </c>
      <c r="AH12" s="6"/>
      <c r="AI12" s="6"/>
      <c r="AJ12" s="6"/>
      <c r="AK12" s="6"/>
      <c r="AL12" s="10">
        <v>1.097063E-2</v>
      </c>
      <c r="AM12" s="6"/>
      <c r="AN12" s="6"/>
      <c r="AO12" s="6"/>
      <c r="AP12" s="6"/>
      <c r="AQ12" s="10">
        <v>1.7719390000000002E-2</v>
      </c>
      <c r="AR12" s="6"/>
      <c r="AS12" s="6"/>
      <c r="AT12" s="6"/>
      <c r="AU12" s="6"/>
      <c r="AV12" s="10">
        <v>2.5423930000000001E-2</v>
      </c>
      <c r="AW12" s="6"/>
      <c r="AX12" s="6"/>
      <c r="AY12" s="6"/>
      <c r="AZ12" s="6"/>
    </row>
    <row r="13" spans="1:52" x14ac:dyDescent="0.2">
      <c r="A13" s="9" t="s">
        <v>49</v>
      </c>
      <c r="B13" s="8"/>
      <c r="C13" s="4">
        <v>3.9360007868448998</v>
      </c>
      <c r="D13" s="6"/>
      <c r="E13" s="6"/>
      <c r="F13" s="6"/>
      <c r="G13" s="6"/>
      <c r="H13" s="10">
        <v>5.1965400000000004E-3</v>
      </c>
      <c r="I13" s="6"/>
      <c r="J13" s="6"/>
      <c r="K13" s="6"/>
      <c r="L13" s="6"/>
      <c r="M13" s="10"/>
      <c r="N13" s="6"/>
      <c r="O13" s="6"/>
      <c r="P13" s="6"/>
      <c r="Q13" s="6"/>
      <c r="R13" s="10">
        <v>4.6296999999999996E-3</v>
      </c>
      <c r="S13" s="6"/>
      <c r="T13" s="6"/>
      <c r="U13" s="6"/>
      <c r="V13" s="6"/>
      <c r="W13" s="10">
        <v>6.1933999999999999E-3</v>
      </c>
      <c r="X13" s="6"/>
      <c r="Y13" s="6"/>
      <c r="Z13" s="6"/>
      <c r="AA13" s="6"/>
      <c r="AB13" s="10">
        <v>4.6618299999999996E-3</v>
      </c>
      <c r="AC13" s="6"/>
      <c r="AD13" s="6"/>
      <c r="AE13" s="6"/>
      <c r="AF13" s="6"/>
      <c r="AG13" s="10"/>
      <c r="AH13" s="6"/>
      <c r="AI13" s="6"/>
      <c r="AJ13" s="6"/>
      <c r="AK13" s="6"/>
      <c r="AL13" s="10">
        <v>9.7662900000000004E-3</v>
      </c>
      <c r="AM13" s="6"/>
      <c r="AN13" s="6"/>
      <c r="AO13" s="6"/>
      <c r="AP13" s="6"/>
      <c r="AQ13" s="10">
        <v>1.5412729999999999E-2</v>
      </c>
      <c r="AR13" s="6"/>
      <c r="AS13" s="6"/>
      <c r="AT13" s="6"/>
      <c r="AU13" s="6"/>
      <c r="AV13" s="10">
        <v>2.4879499999999999E-2</v>
      </c>
      <c r="AW13" s="6"/>
      <c r="AX13" s="6"/>
      <c r="AY13" s="6"/>
      <c r="AZ13" s="6"/>
    </row>
    <row r="14" spans="1:52" x14ac:dyDescent="0.2">
      <c r="A14" s="9" t="s">
        <v>140</v>
      </c>
      <c r="B14" s="8"/>
      <c r="C14" s="4">
        <v>6.9183574221200903</v>
      </c>
      <c r="D14" s="6"/>
      <c r="E14" s="6"/>
      <c r="F14" s="6"/>
      <c r="G14" s="6"/>
      <c r="H14" s="10">
        <v>3.89457E-3</v>
      </c>
      <c r="I14" s="6"/>
      <c r="J14" s="6"/>
      <c r="K14" s="6"/>
      <c r="L14" s="6"/>
      <c r="M14" s="10"/>
      <c r="N14" s="6"/>
      <c r="O14" s="6"/>
      <c r="P14" s="6"/>
      <c r="Q14" s="6"/>
      <c r="R14" s="10">
        <v>4.1347099999999998E-3</v>
      </c>
      <c r="S14" s="6"/>
      <c r="T14" s="6"/>
      <c r="U14" s="6"/>
      <c r="V14" s="6"/>
      <c r="W14" s="10">
        <v>5.7268800000000002E-3</v>
      </c>
      <c r="X14" s="6"/>
      <c r="Y14" s="6"/>
      <c r="Z14" s="6"/>
      <c r="AA14" s="6"/>
      <c r="AB14" s="10">
        <v>4.2694300000000003E-3</v>
      </c>
      <c r="AC14" s="6"/>
      <c r="AD14" s="6"/>
      <c r="AE14" s="6"/>
      <c r="AF14" s="6"/>
      <c r="AG14" s="10">
        <v>4.1395800000000003E-3</v>
      </c>
      <c r="AH14" s="6"/>
      <c r="AI14" s="6"/>
      <c r="AJ14" s="6"/>
      <c r="AK14" s="6"/>
      <c r="AL14" s="10">
        <v>8.9192799999999999E-3</v>
      </c>
      <c r="AM14" s="6"/>
      <c r="AN14" s="6"/>
      <c r="AO14" s="6"/>
      <c r="AP14" s="6"/>
      <c r="AQ14" s="10">
        <v>1.4438640000000001E-2</v>
      </c>
      <c r="AR14" s="6"/>
      <c r="AS14" s="6"/>
      <c r="AT14" s="6"/>
      <c r="AU14" s="6"/>
      <c r="AV14" s="10">
        <v>2.3906179999999999E-2</v>
      </c>
      <c r="AW14" s="6"/>
      <c r="AX14" s="6"/>
      <c r="AY14" s="6"/>
      <c r="AZ14" s="6"/>
    </row>
    <row r="15" spans="1:52" x14ac:dyDescent="0.2">
      <c r="A15" s="9" t="s">
        <v>204</v>
      </c>
      <c r="B15" s="8"/>
      <c r="C15" s="4">
        <v>10.082211345891301</v>
      </c>
      <c r="D15" s="6"/>
      <c r="E15" s="6"/>
      <c r="F15" s="6"/>
      <c r="G15" s="6"/>
      <c r="H15" s="10">
        <v>7.7787899999999998E-3</v>
      </c>
      <c r="I15" s="6"/>
      <c r="J15" s="6"/>
      <c r="K15" s="6"/>
      <c r="L15" s="6"/>
      <c r="M15" s="10">
        <v>7.2189100000000003E-3</v>
      </c>
      <c r="N15" s="6"/>
      <c r="O15" s="6"/>
      <c r="P15" s="6"/>
      <c r="Q15" s="6"/>
      <c r="R15" s="10">
        <v>3.81635E-3</v>
      </c>
      <c r="S15" s="6"/>
      <c r="T15" s="6"/>
      <c r="U15" s="6"/>
      <c r="V15" s="6"/>
      <c r="W15" s="10"/>
      <c r="X15" s="6"/>
      <c r="Y15" s="6"/>
      <c r="Z15" s="6"/>
      <c r="AA15" s="6"/>
      <c r="AB15" s="10">
        <v>4.4205399999999997E-3</v>
      </c>
      <c r="AC15" s="6"/>
      <c r="AD15" s="6"/>
      <c r="AE15" s="6"/>
      <c r="AF15" s="6"/>
      <c r="AG15" s="10">
        <v>3.82622E-3</v>
      </c>
      <c r="AH15" s="6"/>
      <c r="AI15" s="6"/>
      <c r="AJ15" s="6"/>
      <c r="AK15" s="6"/>
      <c r="AL15" s="10">
        <v>8.46301E-3</v>
      </c>
      <c r="AM15" s="6"/>
      <c r="AN15" s="6"/>
      <c r="AO15" s="6"/>
      <c r="AP15" s="6"/>
      <c r="AQ15" s="10">
        <v>1.423081E-2</v>
      </c>
      <c r="AR15" s="6"/>
      <c r="AS15" s="6"/>
      <c r="AT15" s="6"/>
      <c r="AU15" s="6"/>
      <c r="AV15" s="10">
        <v>2.3602910000000001E-2</v>
      </c>
      <c r="AW15" s="6"/>
      <c r="AX15" s="6"/>
      <c r="AY15" s="6"/>
      <c r="AZ15" s="6"/>
    </row>
    <row r="16" spans="1:52" x14ac:dyDescent="0.2">
      <c r="A16" s="9" t="s">
        <v>307</v>
      </c>
      <c r="B16" s="8" t="s">
        <v>467</v>
      </c>
      <c r="C16" s="4">
        <v>7.4909851765181896</v>
      </c>
      <c r="D16" s="6">
        <f>AVERAGE(C16:C18)</f>
        <v>7.93184075238893</v>
      </c>
      <c r="E16" s="6">
        <f>STDEV(C16:C18)</f>
        <v>0.38339739306228499</v>
      </c>
      <c r="F16" s="6">
        <f>D16*5</f>
        <v>39.659203761944653</v>
      </c>
      <c r="G16" s="6">
        <f>E16*5</f>
        <v>1.9169869653114249</v>
      </c>
      <c r="H16" s="10">
        <v>0.12934261</v>
      </c>
      <c r="I16" s="6">
        <f>AVERAGE(H16:H18)</f>
        <v>0.13534081000000001</v>
      </c>
      <c r="J16" s="6">
        <f>STDEV(H16:H18)</f>
        <v>9.2532336988968358E-3</v>
      </c>
      <c r="K16" s="6">
        <f>I16*5</f>
        <v>0.67670405</v>
      </c>
      <c r="L16" s="6">
        <f>J16*5</f>
        <v>4.6266168494484179E-2</v>
      </c>
      <c r="M16" s="10">
        <v>1.453977E-2</v>
      </c>
      <c r="N16" s="6">
        <f>AVERAGE(M16:M18)</f>
        <v>1.7574059999999999E-2</v>
      </c>
      <c r="O16" s="6">
        <f>STDEV(M16:M18)</f>
        <v>2.6688390399759966E-3</v>
      </c>
      <c r="P16" s="6">
        <f>N16*5</f>
        <v>8.7870299999999998E-2</v>
      </c>
      <c r="Q16" s="6">
        <f>O16*5</f>
        <v>1.3344195199879984E-2</v>
      </c>
      <c r="R16" s="10">
        <v>0.38544719999999999</v>
      </c>
      <c r="S16" s="6">
        <f>AVERAGE(R16:R18)</f>
        <v>0.4017629133333333</v>
      </c>
      <c r="T16" s="6">
        <f>STDEV(R16:R18)</f>
        <v>1.4638124853342158E-2</v>
      </c>
      <c r="U16" s="6">
        <f>S16*5</f>
        <v>2.0088145666666666</v>
      </c>
      <c r="V16" s="6">
        <f>T16*5</f>
        <v>7.3190624266710788E-2</v>
      </c>
      <c r="W16" s="10">
        <v>5.3021159999999998E-2</v>
      </c>
      <c r="X16" s="6">
        <f>AVERAGE(W16:W18)</f>
        <v>5.5628463333333329E-2</v>
      </c>
      <c r="Y16" s="6">
        <f>STDEV(W16:W18)</f>
        <v>3.0997130835019779E-3</v>
      </c>
      <c r="Z16" s="6">
        <f>X16*5</f>
        <v>0.27814231666666667</v>
      </c>
      <c r="AA16" s="6">
        <f>Y16*5</f>
        <v>1.549856541750989E-2</v>
      </c>
      <c r="AB16" s="10">
        <v>1.9588120000000001E-2</v>
      </c>
      <c r="AC16" s="6">
        <f>AVERAGE(AB16:AB18)</f>
        <v>1.9721743333333333E-2</v>
      </c>
      <c r="AD16" s="6">
        <f>STDEV(AB16:AB18)</f>
        <v>1.3503651518509158E-4</v>
      </c>
      <c r="AE16" s="6">
        <f>AC16*5</f>
        <v>9.8608716666666665E-2</v>
      </c>
      <c r="AF16" s="6">
        <f>AD16*5</f>
        <v>6.7518257592545791E-4</v>
      </c>
      <c r="AG16" s="10">
        <v>3.8568600000000001E-3</v>
      </c>
      <c r="AH16" s="6">
        <f>AVERAGE(AG16:AG18)</f>
        <v>3.8568600000000001E-3</v>
      </c>
      <c r="AI16" s="6" t="e">
        <f>STDEV(AG16:AG18)</f>
        <v>#DIV/0!</v>
      </c>
      <c r="AJ16" s="6">
        <f>AH16*5</f>
        <v>1.9284300000000001E-2</v>
      </c>
      <c r="AK16" s="6" t="e">
        <f>AI16*5</f>
        <v>#DIV/0!</v>
      </c>
      <c r="AL16" s="10">
        <v>5.5829080000000003E-2</v>
      </c>
      <c r="AM16" s="6">
        <f>AVERAGE(AL16:AL18)</f>
        <v>6.108623333333333E-2</v>
      </c>
      <c r="AN16" s="6">
        <f>STDEV(AL16:AL18)</f>
        <v>4.5632480885476013E-3</v>
      </c>
      <c r="AO16" s="6">
        <f>AM16*5</f>
        <v>0.30543116666666664</v>
      </c>
      <c r="AP16" s="6">
        <f>AN16*5</f>
        <v>2.2816240442738007E-2</v>
      </c>
      <c r="AQ16" s="10">
        <v>1.514397E-2</v>
      </c>
      <c r="AR16" s="6">
        <f>AVERAGE(AQ16:AQ18)</f>
        <v>1.5258349999999999E-2</v>
      </c>
      <c r="AS16" s="6">
        <f>STDEV(AQ16:AQ18)</f>
        <v>1.0369836401795412E-4</v>
      </c>
      <c r="AT16" s="6">
        <f>AR16*5</f>
        <v>7.6291749999999992E-2</v>
      </c>
      <c r="AU16" s="6">
        <f>AS16*5</f>
        <v>5.1849182008977066E-4</v>
      </c>
      <c r="AV16" s="10">
        <v>2.4910390000000001E-2</v>
      </c>
      <c r="AW16" s="6">
        <f>AVERAGE(AV16:AV18)</f>
        <v>2.5735776666666668E-2</v>
      </c>
      <c r="AX16" s="6">
        <f>STDEV(AV16:AV18)</f>
        <v>7.8067226454725102E-4</v>
      </c>
      <c r="AY16" s="6">
        <f>AW16*5</f>
        <v>0.12867888333333333</v>
      </c>
      <c r="AZ16" s="6">
        <f>AX16*5</f>
        <v>3.903361322736255E-3</v>
      </c>
    </row>
    <row r="17" spans="1:52" x14ac:dyDescent="0.2">
      <c r="A17" s="9" t="s">
        <v>352</v>
      </c>
      <c r="B17" s="8"/>
      <c r="C17" s="4">
        <v>8.1873161069262004</v>
      </c>
      <c r="D17" s="6"/>
      <c r="E17" s="6"/>
      <c r="F17" s="6"/>
      <c r="G17" s="6"/>
      <c r="H17" s="10">
        <v>0.14599749000000001</v>
      </c>
      <c r="I17" s="6"/>
      <c r="J17" s="6"/>
      <c r="K17" s="6"/>
      <c r="L17" s="6"/>
      <c r="M17" s="10">
        <v>1.862482E-2</v>
      </c>
      <c r="N17" s="6"/>
      <c r="O17" s="6"/>
      <c r="P17" s="6"/>
      <c r="Q17" s="6"/>
      <c r="R17" s="10">
        <v>0.41374474999999999</v>
      </c>
      <c r="S17" s="6"/>
      <c r="T17" s="6"/>
      <c r="U17" s="6"/>
      <c r="V17" s="6"/>
      <c r="W17" s="10">
        <v>5.9055719999999999E-2</v>
      </c>
      <c r="X17" s="6"/>
      <c r="Y17" s="6"/>
      <c r="Z17" s="6"/>
      <c r="AA17" s="6"/>
      <c r="AB17" s="10">
        <v>1.9718960000000001E-2</v>
      </c>
      <c r="AC17" s="6"/>
      <c r="AD17" s="6"/>
      <c r="AE17" s="6"/>
      <c r="AF17" s="6"/>
      <c r="AG17" s="10"/>
      <c r="AH17" s="6"/>
      <c r="AI17" s="6"/>
      <c r="AJ17" s="6"/>
      <c r="AK17" s="6"/>
      <c r="AL17" s="10">
        <v>6.3406610000000002E-2</v>
      </c>
      <c r="AM17" s="6"/>
      <c r="AN17" s="6"/>
      <c r="AO17" s="6"/>
      <c r="AP17" s="6"/>
      <c r="AQ17" s="10">
        <v>1.5346220000000001E-2</v>
      </c>
      <c r="AR17" s="6"/>
      <c r="AS17" s="6"/>
      <c r="AT17" s="6"/>
      <c r="AU17" s="6"/>
      <c r="AV17" s="10">
        <v>2.5834619999999999E-2</v>
      </c>
      <c r="AW17" s="6"/>
      <c r="AX17" s="6"/>
      <c r="AY17" s="6"/>
      <c r="AZ17" s="6"/>
    </row>
    <row r="18" spans="1:52" x14ac:dyDescent="0.2">
      <c r="A18" s="9" t="s">
        <v>114</v>
      </c>
      <c r="B18" s="8"/>
      <c r="C18" s="4">
        <v>8.1172209737224001</v>
      </c>
      <c r="D18" s="6"/>
      <c r="E18" s="6"/>
      <c r="F18" s="6"/>
      <c r="G18" s="6"/>
      <c r="H18" s="10">
        <v>0.13068233000000001</v>
      </c>
      <c r="I18" s="6"/>
      <c r="J18" s="6"/>
      <c r="K18" s="6"/>
      <c r="L18" s="6"/>
      <c r="M18" s="10">
        <v>1.955759E-2</v>
      </c>
      <c r="N18" s="6"/>
      <c r="O18" s="6"/>
      <c r="P18" s="6"/>
      <c r="Q18" s="6"/>
      <c r="R18" s="10">
        <v>0.40609678999999999</v>
      </c>
      <c r="S18" s="6"/>
      <c r="T18" s="6"/>
      <c r="U18" s="6"/>
      <c r="V18" s="6"/>
      <c r="W18" s="10">
        <v>5.4808509999999998E-2</v>
      </c>
      <c r="X18" s="6"/>
      <c r="Y18" s="6"/>
      <c r="Z18" s="6"/>
      <c r="AA18" s="6"/>
      <c r="AB18" s="10">
        <v>1.9858150000000001E-2</v>
      </c>
      <c r="AC18" s="6"/>
      <c r="AD18" s="6"/>
      <c r="AE18" s="6"/>
      <c r="AF18" s="6"/>
      <c r="AG18" s="10"/>
      <c r="AH18" s="6"/>
      <c r="AI18" s="6"/>
      <c r="AJ18" s="6"/>
      <c r="AK18" s="6"/>
      <c r="AL18" s="10">
        <v>6.4023010000000005E-2</v>
      </c>
      <c r="AM18" s="6"/>
      <c r="AN18" s="6"/>
      <c r="AO18" s="6"/>
      <c r="AP18" s="6"/>
      <c r="AQ18" s="10">
        <v>1.5284860000000001E-2</v>
      </c>
      <c r="AR18" s="6"/>
      <c r="AS18" s="6"/>
      <c r="AT18" s="6"/>
      <c r="AU18" s="6"/>
      <c r="AV18" s="10">
        <v>2.6462320000000001E-2</v>
      </c>
      <c r="AW18" s="6"/>
      <c r="AX18" s="6"/>
      <c r="AY18" s="6"/>
      <c r="AZ18" s="6"/>
    </row>
    <row r="19" spans="1:52" x14ac:dyDescent="0.2">
      <c r="A19" s="9" t="s">
        <v>353</v>
      </c>
      <c r="B19" s="8" t="s">
        <v>478</v>
      </c>
      <c r="C19" s="4">
        <v>7.84004833318214</v>
      </c>
      <c r="D19" s="6">
        <f>AVERAGE(C19:C21)</f>
        <v>7.9033760718113264</v>
      </c>
      <c r="E19" s="6">
        <f>STDEV(C19:C21)</f>
        <v>0.12597934112445294</v>
      </c>
      <c r="F19" s="6">
        <f>D19*5</f>
        <v>39.516880359056628</v>
      </c>
      <c r="G19" s="6">
        <f>E19*5</f>
        <v>0.62989670562226474</v>
      </c>
      <c r="H19" s="10">
        <v>0.12517592999999999</v>
      </c>
      <c r="I19" s="6">
        <f>AVERAGE(H19:H21)</f>
        <v>0.11899646999999998</v>
      </c>
      <c r="J19" s="6">
        <f>STDEV(H19:H21)</f>
        <v>5.3789196541963683E-3</v>
      </c>
      <c r="K19" s="6">
        <f>I19*5</f>
        <v>0.59498234999999988</v>
      </c>
      <c r="L19" s="6">
        <f>J19*5</f>
        <v>2.689459827098184E-2</v>
      </c>
      <c r="M19" s="10">
        <v>1.7060260000000001E-2</v>
      </c>
      <c r="N19" s="6">
        <f>AVERAGE(M19:M21)</f>
        <v>1.7216690000000003E-2</v>
      </c>
      <c r="O19" s="6">
        <f>STDEV(M19:M21)</f>
        <v>6.8575950500157135E-4</v>
      </c>
      <c r="P19" s="6">
        <f>N19*5</f>
        <v>8.608345000000002E-2</v>
      </c>
      <c r="Q19" s="6">
        <f>O19*5</f>
        <v>3.4287975250078566E-3</v>
      </c>
      <c r="R19" s="10">
        <v>0.51305604000000005</v>
      </c>
      <c r="S19" s="6">
        <f>AVERAGE(R19:R21)</f>
        <v>0.48830423333333339</v>
      </c>
      <c r="T19" s="6">
        <f>STDEV(R19:R21)</f>
        <v>2.9202018895414326E-2</v>
      </c>
      <c r="U19" s="6">
        <f>S19*5</f>
        <v>2.441521166666667</v>
      </c>
      <c r="V19" s="6">
        <f>T19*5</f>
        <v>0.14601009447707164</v>
      </c>
      <c r="W19" s="10">
        <v>5.4395430000000002E-2</v>
      </c>
      <c r="X19" s="6">
        <f>AVERAGE(W19:W21)</f>
        <v>5.3354296666666669E-2</v>
      </c>
      <c r="Y19" s="6">
        <f>STDEV(W19:W21)</f>
        <v>1.9008779361740554E-3</v>
      </c>
      <c r="Z19" s="6">
        <f>X19*5</f>
        <v>0.26677148333333334</v>
      </c>
      <c r="AA19" s="6">
        <f>Y19*5</f>
        <v>9.5043896808702771E-3</v>
      </c>
      <c r="AB19" s="10">
        <v>1.862625E-2</v>
      </c>
      <c r="AC19" s="6">
        <f>AVERAGE(AB19:AB21)</f>
        <v>1.8161989999999999E-2</v>
      </c>
      <c r="AD19" s="6">
        <f>STDEV(AB19:AB21)</f>
        <v>1.5514043865801081E-3</v>
      </c>
      <c r="AE19" s="6">
        <f>AC19*5</f>
        <v>9.080995E-2</v>
      </c>
      <c r="AF19" s="6">
        <f>AD19*5</f>
        <v>7.7570219329005409E-3</v>
      </c>
      <c r="AG19" s="10"/>
      <c r="AH19" s="6">
        <f>AVERAGE(AG19:AG21)</f>
        <v>4.0444000000000001E-3</v>
      </c>
      <c r="AI19" s="6" t="e">
        <f>STDEV(AG19:AG21)</f>
        <v>#DIV/0!</v>
      </c>
      <c r="AJ19" s="6">
        <f>AH19*5</f>
        <v>2.0222E-2</v>
      </c>
      <c r="AK19" s="6" t="e">
        <f>AI19*5</f>
        <v>#DIV/0!</v>
      </c>
      <c r="AL19" s="10">
        <v>7.9302259999999999E-2</v>
      </c>
      <c r="AM19" s="6">
        <f>AVERAGE(AL19:AL21)</f>
        <v>7.4438913333333342E-2</v>
      </c>
      <c r="AN19" s="6">
        <f>STDEV(AL19:AL21)</f>
        <v>6.1864999950079465E-3</v>
      </c>
      <c r="AO19" s="6">
        <f>AM19*5</f>
        <v>0.37219456666666673</v>
      </c>
      <c r="AP19" s="6">
        <f>AN19*5</f>
        <v>3.0932499975039732E-2</v>
      </c>
      <c r="AQ19" s="10">
        <v>1.562703E-2</v>
      </c>
      <c r="AR19" s="6">
        <f>AVERAGE(AQ19:AQ21)</f>
        <v>1.5560326666666666E-2</v>
      </c>
      <c r="AS19" s="6">
        <f>STDEV(AQ19:AQ21)</f>
        <v>1.2729689797215559E-4</v>
      </c>
      <c r="AT19" s="6">
        <f>AR19*5</f>
        <v>7.7801633333333328E-2</v>
      </c>
      <c r="AU19" s="6">
        <f>AS19*5</f>
        <v>6.364844898607779E-4</v>
      </c>
      <c r="AV19" s="10">
        <v>2.4734309999999999E-2</v>
      </c>
      <c r="AW19" s="6">
        <f>AVERAGE(AV19:AV21)</f>
        <v>2.484575E-2</v>
      </c>
      <c r="AX19" s="6">
        <f>STDEV(AV19:AV21)</f>
        <v>1.6227743774166608E-4</v>
      </c>
      <c r="AY19" s="6">
        <f>AW19*5</f>
        <v>0.12422875</v>
      </c>
      <c r="AZ19" s="6">
        <f>AX19*5</f>
        <v>8.1138718870833043E-4</v>
      </c>
    </row>
    <row r="20" spans="1:52" x14ac:dyDescent="0.2">
      <c r="A20" s="9" t="s">
        <v>79</v>
      </c>
      <c r="B20" s="8"/>
      <c r="C20" s="4">
        <v>8.0484550747291408</v>
      </c>
      <c r="D20" s="6"/>
      <c r="E20" s="6"/>
      <c r="F20" s="6"/>
      <c r="G20" s="6"/>
      <c r="H20" s="10">
        <v>0.115365</v>
      </c>
      <c r="I20" s="6"/>
      <c r="J20" s="6"/>
      <c r="K20" s="6"/>
      <c r="L20" s="6"/>
      <c r="M20" s="10">
        <v>1.7967150000000001E-2</v>
      </c>
      <c r="N20" s="6"/>
      <c r="O20" s="6"/>
      <c r="P20" s="6"/>
      <c r="Q20" s="6"/>
      <c r="R20" s="10">
        <v>0.49575933999999999</v>
      </c>
      <c r="S20" s="6"/>
      <c r="T20" s="6"/>
      <c r="U20" s="6"/>
      <c r="V20" s="6"/>
      <c r="W20" s="10">
        <v>5.1160299999999999E-2</v>
      </c>
      <c r="X20" s="6"/>
      <c r="Y20" s="6"/>
      <c r="Z20" s="6"/>
      <c r="AA20" s="6"/>
      <c r="AB20" s="10">
        <v>1.9428259999999999E-2</v>
      </c>
      <c r="AC20" s="6"/>
      <c r="AD20" s="6"/>
      <c r="AE20" s="6"/>
      <c r="AF20" s="6"/>
      <c r="AG20" s="10"/>
      <c r="AH20" s="6"/>
      <c r="AI20" s="6"/>
      <c r="AJ20" s="6"/>
      <c r="AK20" s="6"/>
      <c r="AL20" s="10">
        <v>7.653865E-2</v>
      </c>
      <c r="AM20" s="6"/>
      <c r="AN20" s="6"/>
      <c r="AO20" s="6"/>
      <c r="AP20" s="6"/>
      <c r="AQ20" s="10">
        <v>1.564041E-2</v>
      </c>
      <c r="AR20" s="6"/>
      <c r="AS20" s="6"/>
      <c r="AT20" s="6"/>
      <c r="AU20" s="6"/>
      <c r="AV20" s="10">
        <v>2.477101E-2</v>
      </c>
      <c r="AW20" s="6"/>
      <c r="AX20" s="6"/>
      <c r="AY20" s="6"/>
      <c r="AZ20" s="6"/>
    </row>
    <row r="21" spans="1:52" x14ac:dyDescent="0.2">
      <c r="A21" s="9" t="s">
        <v>333</v>
      </c>
      <c r="B21" s="8"/>
      <c r="C21" s="4">
        <v>7.8216248075227002</v>
      </c>
      <c r="D21" s="6"/>
      <c r="E21" s="6"/>
      <c r="F21" s="6"/>
      <c r="G21" s="6"/>
      <c r="H21" s="10">
        <v>0.11644847999999999</v>
      </c>
      <c r="I21" s="6"/>
      <c r="J21" s="6"/>
      <c r="K21" s="6"/>
      <c r="L21" s="6"/>
      <c r="M21" s="10">
        <v>1.6622660000000001E-2</v>
      </c>
      <c r="N21" s="6"/>
      <c r="O21" s="6"/>
      <c r="P21" s="6"/>
      <c r="Q21" s="6"/>
      <c r="R21" s="10">
        <v>0.45609731999999997</v>
      </c>
      <c r="S21" s="6"/>
      <c r="T21" s="6"/>
      <c r="U21" s="6"/>
      <c r="V21" s="6"/>
      <c r="W21" s="10">
        <v>5.4507159999999999E-2</v>
      </c>
      <c r="X21" s="6"/>
      <c r="Y21" s="6"/>
      <c r="Z21" s="6"/>
      <c r="AA21" s="6"/>
      <c r="AB21" s="10">
        <v>1.6431459999999998E-2</v>
      </c>
      <c r="AC21" s="6"/>
      <c r="AD21" s="6"/>
      <c r="AE21" s="6"/>
      <c r="AF21" s="6"/>
      <c r="AG21" s="10">
        <v>4.0444000000000001E-3</v>
      </c>
      <c r="AH21" s="6"/>
      <c r="AI21" s="6"/>
      <c r="AJ21" s="6"/>
      <c r="AK21" s="6"/>
      <c r="AL21" s="10">
        <v>6.7475830000000001E-2</v>
      </c>
      <c r="AM21" s="6"/>
      <c r="AN21" s="6"/>
      <c r="AO21" s="6"/>
      <c r="AP21" s="6"/>
      <c r="AQ21" s="10">
        <v>1.541354E-2</v>
      </c>
      <c r="AR21" s="6"/>
      <c r="AS21" s="6"/>
      <c r="AT21" s="6"/>
      <c r="AU21" s="6"/>
      <c r="AV21" s="10">
        <v>2.5031930000000001E-2</v>
      </c>
      <c r="AW21" s="6"/>
      <c r="AX21" s="6"/>
      <c r="AY21" s="6"/>
      <c r="AZ21" s="6"/>
    </row>
    <row r="22" spans="1:52" x14ac:dyDescent="0.2">
      <c r="A22" s="9" t="s">
        <v>201</v>
      </c>
      <c r="B22" s="8" t="s">
        <v>468</v>
      </c>
      <c r="C22" s="4">
        <v>7.4162069227057703</v>
      </c>
      <c r="D22" s="6">
        <f>AVERAGE(C22:C24)</f>
        <v>7.8866758572920075</v>
      </c>
      <c r="E22" s="6">
        <f>STDEV(C22:C24)</f>
        <v>0.41371285429333621</v>
      </c>
      <c r="F22" s="6">
        <f>D22*5</f>
        <v>39.433379286460038</v>
      </c>
      <c r="G22" s="6">
        <f>E22*5</f>
        <v>2.068564271466681</v>
      </c>
      <c r="H22" s="10">
        <v>2.720146E-2</v>
      </c>
      <c r="I22" s="6">
        <f>AVERAGE(H22:H24)</f>
        <v>2.6795206666666665E-2</v>
      </c>
      <c r="J22" s="6">
        <f>STDEV(H22:H24)</f>
        <v>1.8567475327123317E-3</v>
      </c>
      <c r="K22" s="6">
        <f>I22*5</f>
        <v>0.13397603333333333</v>
      </c>
      <c r="L22" s="6">
        <f>J22*5</f>
        <v>9.283737663561659E-3</v>
      </c>
      <c r="M22" s="10">
        <v>9.6502800000000007E-3</v>
      </c>
      <c r="N22" s="6">
        <f>AVERAGE(M22:M24)</f>
        <v>1.0839066666666668E-2</v>
      </c>
      <c r="O22" s="6">
        <f>STDEV(M22:M24)</f>
        <v>1.0361204259319149E-3</v>
      </c>
      <c r="P22" s="6">
        <f>N22*5</f>
        <v>5.4195333333333338E-2</v>
      </c>
      <c r="Q22" s="6">
        <f>O22*5</f>
        <v>5.1806021296595742E-3</v>
      </c>
      <c r="R22" s="10">
        <v>0.2469124</v>
      </c>
      <c r="S22" s="6">
        <f>AVERAGE(R22:R24)</f>
        <v>0.26139569666666668</v>
      </c>
      <c r="T22" s="6">
        <f>STDEV(R22:R24)</f>
        <v>1.602914515937244E-2</v>
      </c>
      <c r="U22" s="6">
        <f>S22*5</f>
        <v>1.3069784833333333</v>
      </c>
      <c r="V22" s="6">
        <f>T22*5</f>
        <v>8.0145725796862202E-2</v>
      </c>
      <c r="W22" s="10">
        <v>2.8865760000000001E-2</v>
      </c>
      <c r="X22" s="6">
        <f>AVERAGE(W22:W24)</f>
        <v>2.9169429999999996E-2</v>
      </c>
      <c r="Y22" s="6">
        <f>STDEV(W22:W24)</f>
        <v>2.4317274986930594E-3</v>
      </c>
      <c r="Z22" s="6">
        <f>X22*5</f>
        <v>0.14584714999999998</v>
      </c>
      <c r="AA22" s="6">
        <f>Y22*5</f>
        <v>1.2158637493465296E-2</v>
      </c>
      <c r="AB22" s="10">
        <v>7.3221900000000001E-3</v>
      </c>
      <c r="AC22" s="6">
        <f>AVERAGE(AB22:AB24)</f>
        <v>7.9392833333333333E-3</v>
      </c>
      <c r="AD22" s="6">
        <f>STDEV(AB22:AB24)</f>
        <v>7.4760452154420053E-4</v>
      </c>
      <c r="AE22" s="6">
        <f>AC22*5</f>
        <v>3.9696416666666665E-2</v>
      </c>
      <c r="AF22" s="6">
        <f>AD22*5</f>
        <v>3.7380226077210026E-3</v>
      </c>
      <c r="AG22" s="10"/>
      <c r="AH22" s="6" t="e">
        <f>AVERAGE(AG22:AG24)</f>
        <v>#DIV/0!</v>
      </c>
      <c r="AI22" s="6" t="e">
        <f>STDEV(AG22:AG24)</f>
        <v>#DIV/0!</v>
      </c>
      <c r="AJ22" s="6" t="e">
        <f>AH22*5</f>
        <v>#DIV/0!</v>
      </c>
      <c r="AK22" s="6" t="e">
        <f>AI22*5</f>
        <v>#DIV/0!</v>
      </c>
      <c r="AL22" s="10">
        <v>3.992337E-2</v>
      </c>
      <c r="AM22" s="6">
        <f>AVERAGE(AL22:AL24)</f>
        <v>4.1588026666666666E-2</v>
      </c>
      <c r="AN22" s="6">
        <f>STDEV(AL22:AL24)</f>
        <v>1.8098426158186629E-3</v>
      </c>
      <c r="AO22" s="6">
        <f>AM22*5</f>
        <v>0.20794013333333333</v>
      </c>
      <c r="AP22" s="6">
        <f>AN22*5</f>
        <v>9.0492130790933139E-3</v>
      </c>
      <c r="AQ22" s="10">
        <v>1.419991E-2</v>
      </c>
      <c r="AR22" s="6">
        <f>AVERAGE(AQ22:AQ24)</f>
        <v>1.4904053333333334E-2</v>
      </c>
      <c r="AS22" s="6">
        <f>STDEV(AQ22:AQ24)</f>
        <v>7.1347110385308154E-4</v>
      </c>
      <c r="AT22" s="6">
        <f>AR22*5</f>
        <v>7.4520266666666668E-2</v>
      </c>
      <c r="AU22" s="6">
        <f>AS22*5</f>
        <v>3.5673555192654079E-3</v>
      </c>
      <c r="AV22" s="10">
        <v>2.341261E-2</v>
      </c>
      <c r="AW22" s="6">
        <f>AVERAGE(AV22:AV24)</f>
        <v>2.3537889999999995E-2</v>
      </c>
      <c r="AX22" s="6">
        <f>STDEV(AV22:AV24)</f>
        <v>3.8046749887473883E-4</v>
      </c>
      <c r="AY22" s="6">
        <f>AW22*5</f>
        <v>0.11768944999999997</v>
      </c>
      <c r="AZ22" s="6">
        <f>AX22*5</f>
        <v>1.9023374943736941E-3</v>
      </c>
    </row>
    <row r="23" spans="1:52" x14ac:dyDescent="0.2">
      <c r="A23" s="9" t="s">
        <v>366</v>
      </c>
      <c r="B23" s="8"/>
      <c r="C23" s="4">
        <v>8.1936916731340901</v>
      </c>
      <c r="D23" s="6"/>
      <c r="E23" s="6"/>
      <c r="F23" s="6"/>
      <c r="G23" s="6"/>
      <c r="H23" s="10">
        <v>2.4768970000000001E-2</v>
      </c>
      <c r="I23" s="6"/>
      <c r="J23" s="6"/>
      <c r="K23" s="6"/>
      <c r="L23" s="6"/>
      <c r="M23" s="10">
        <v>1.1316690000000001E-2</v>
      </c>
      <c r="N23" s="6"/>
      <c r="O23" s="6"/>
      <c r="P23" s="6"/>
      <c r="Q23" s="6"/>
      <c r="R23" s="10">
        <v>0.27861777999999998</v>
      </c>
      <c r="S23" s="6"/>
      <c r="T23" s="6"/>
      <c r="U23" s="6"/>
      <c r="V23" s="6"/>
      <c r="W23" s="10">
        <v>2.6903799999999999E-2</v>
      </c>
      <c r="X23" s="6"/>
      <c r="Y23" s="6"/>
      <c r="Z23" s="6"/>
      <c r="AA23" s="6"/>
      <c r="AB23" s="10">
        <v>8.7706199999999998E-3</v>
      </c>
      <c r="AC23" s="6"/>
      <c r="AD23" s="6"/>
      <c r="AE23" s="6"/>
      <c r="AF23" s="6"/>
      <c r="AG23" s="10"/>
      <c r="AH23" s="6"/>
      <c r="AI23" s="6"/>
      <c r="AJ23" s="6"/>
      <c r="AK23" s="6"/>
      <c r="AL23" s="10">
        <v>4.3514530000000003E-2</v>
      </c>
      <c r="AM23" s="6"/>
      <c r="AN23" s="6"/>
      <c r="AO23" s="6"/>
      <c r="AP23" s="6"/>
      <c r="AQ23" s="10">
        <v>1.5626500000000002E-2</v>
      </c>
      <c r="AR23" s="6"/>
      <c r="AS23" s="6"/>
      <c r="AT23" s="6"/>
      <c r="AU23" s="6"/>
      <c r="AV23" s="10">
        <v>2.3235860000000001E-2</v>
      </c>
      <c r="AW23" s="6"/>
      <c r="AX23" s="6"/>
      <c r="AY23" s="6"/>
      <c r="AZ23" s="6"/>
    </row>
    <row r="24" spans="1:52" x14ac:dyDescent="0.2">
      <c r="A24" s="9" t="s">
        <v>400</v>
      </c>
      <c r="B24" s="8"/>
      <c r="C24" s="4">
        <v>8.0501289760361594</v>
      </c>
      <c r="D24" s="6"/>
      <c r="E24" s="6"/>
      <c r="F24" s="6"/>
      <c r="G24" s="6"/>
      <c r="H24" s="10">
        <v>2.841519E-2</v>
      </c>
      <c r="I24" s="6"/>
      <c r="J24" s="6"/>
      <c r="K24" s="6"/>
      <c r="L24" s="6"/>
      <c r="M24" s="10">
        <v>1.155023E-2</v>
      </c>
      <c r="N24" s="6"/>
      <c r="O24" s="6"/>
      <c r="P24" s="6"/>
      <c r="Q24" s="6"/>
      <c r="R24" s="10">
        <v>0.25865691000000002</v>
      </c>
      <c r="S24" s="6"/>
      <c r="T24" s="6"/>
      <c r="U24" s="6"/>
      <c r="V24" s="6"/>
      <c r="W24" s="10">
        <v>3.173873E-2</v>
      </c>
      <c r="X24" s="6"/>
      <c r="Y24" s="6"/>
      <c r="Z24" s="6"/>
      <c r="AA24" s="6"/>
      <c r="AB24" s="10">
        <v>7.7250399999999999E-3</v>
      </c>
      <c r="AC24" s="6"/>
      <c r="AD24" s="6"/>
      <c r="AE24" s="6"/>
      <c r="AF24" s="6"/>
      <c r="AG24" s="10"/>
      <c r="AH24" s="6"/>
      <c r="AI24" s="6"/>
      <c r="AJ24" s="6"/>
      <c r="AK24" s="6"/>
      <c r="AL24" s="10">
        <v>4.1326179999999997E-2</v>
      </c>
      <c r="AM24" s="6"/>
      <c r="AN24" s="6"/>
      <c r="AO24" s="6"/>
      <c r="AP24" s="6"/>
      <c r="AQ24" s="10">
        <v>1.488575E-2</v>
      </c>
      <c r="AR24" s="6"/>
      <c r="AS24" s="6"/>
      <c r="AT24" s="6"/>
      <c r="AU24" s="6"/>
      <c r="AV24" s="10">
        <v>2.3965199999999999E-2</v>
      </c>
      <c r="AW24" s="6"/>
      <c r="AX24" s="6"/>
      <c r="AY24" s="6"/>
      <c r="AZ24" s="6"/>
    </row>
    <row r="25" spans="1:52" x14ac:dyDescent="0.2">
      <c r="A25" s="9" t="s">
        <v>357</v>
      </c>
      <c r="B25" s="8" t="s">
        <v>469</v>
      </c>
      <c r="C25" s="4">
        <v>8.3746589047512892</v>
      </c>
      <c r="D25" s="6">
        <f>AVERAGE(C25:C26)</f>
        <v>8.22513230684965</v>
      </c>
      <c r="E25" s="6">
        <f>STDEV(C25:C26)</f>
        <v>0.21146254268800643</v>
      </c>
      <c r="F25" s="6">
        <f>D25*5</f>
        <v>41.125661534248252</v>
      </c>
      <c r="G25" s="6">
        <f>E25*5</f>
        <v>1.0573127134400322</v>
      </c>
      <c r="H25" s="10">
        <v>0.28755776999999999</v>
      </c>
      <c r="I25" s="6">
        <f>AVERAGE(H25:H26)</f>
        <v>0.24850561999999998</v>
      </c>
      <c r="J25" s="6">
        <f>STDEV(H25:H26)</f>
        <v>5.5228080169828712E-2</v>
      </c>
      <c r="K25" s="6">
        <f>I25*5</f>
        <v>1.2425280999999999</v>
      </c>
      <c r="L25" s="6">
        <f>J25*5</f>
        <v>0.27614040084914354</v>
      </c>
      <c r="M25" s="10">
        <v>2.1151329999999999E-2</v>
      </c>
      <c r="N25" s="6">
        <f>AVERAGE(M25:M26)</f>
        <v>1.7971415000000001E-2</v>
      </c>
      <c r="O25" s="6">
        <f>STDEV(M25:M26)</f>
        <v>4.4970789201936407E-3</v>
      </c>
      <c r="P25" s="6">
        <f>N25*5</f>
        <v>8.9857075000000008E-2</v>
      </c>
      <c r="Q25" s="6">
        <f>O25*5</f>
        <v>2.2485394600968205E-2</v>
      </c>
      <c r="R25" s="10">
        <v>0.38794603</v>
      </c>
      <c r="S25" s="6">
        <f>AVERAGE(R25:R26)</f>
        <v>0.35522407</v>
      </c>
      <c r="T25" s="6">
        <f>STDEV(R25:R26)</f>
        <v>4.6275839619429909E-2</v>
      </c>
      <c r="U25" s="6">
        <f>S25*5</f>
        <v>1.77612035</v>
      </c>
      <c r="V25" s="6">
        <f>T25*5</f>
        <v>0.23137919809714955</v>
      </c>
      <c r="W25" s="10">
        <v>7.9235710000000001E-2</v>
      </c>
      <c r="X25" s="6">
        <f>AVERAGE(W25:W26)</f>
        <v>6.9456585000000001E-2</v>
      </c>
      <c r="Y25" s="6">
        <f>STDEV(W25:W26)</f>
        <v>1.382977120314181E-2</v>
      </c>
      <c r="Z25" s="6">
        <f>X25*5</f>
        <v>0.34728292500000002</v>
      </c>
      <c r="AA25" s="6">
        <f>Y25*5</f>
        <v>6.9148856015709054E-2</v>
      </c>
      <c r="AB25" s="10">
        <v>2.67634E-2</v>
      </c>
      <c r="AC25" s="6">
        <f>AVERAGE(AB25:AB26)</f>
        <v>2.4095445E-2</v>
      </c>
      <c r="AD25" s="6">
        <f>STDEV(AB25:AB26)</f>
        <v>3.77305814480111E-3</v>
      </c>
      <c r="AE25" s="6">
        <f>AC25*5</f>
        <v>0.12047722499999999</v>
      </c>
      <c r="AF25" s="6">
        <f>AD25*5</f>
        <v>1.886529072400555E-2</v>
      </c>
      <c r="AG25" s="10"/>
      <c r="AH25" s="6" t="e">
        <f>AVERAGE(AG25:AG26)</f>
        <v>#DIV/0!</v>
      </c>
      <c r="AI25" s="6" t="e">
        <f>STDEV(AG25:AG26)</f>
        <v>#DIV/0!</v>
      </c>
      <c r="AJ25" s="6" t="e">
        <f>AH25*5</f>
        <v>#DIV/0!</v>
      </c>
      <c r="AK25" s="6" t="e">
        <f>AI25*5</f>
        <v>#DIV/0!</v>
      </c>
      <c r="AL25" s="10">
        <v>5.698143E-2</v>
      </c>
      <c r="AM25" s="6">
        <f>AVERAGE(AL25:AL26)</f>
        <v>5.134387E-2</v>
      </c>
      <c r="AN25" s="6">
        <f>STDEV(AL25:AL26)</f>
        <v>7.972713810692084E-3</v>
      </c>
      <c r="AO25" s="6">
        <f>AM25*5</f>
        <v>0.25671935000000001</v>
      </c>
      <c r="AP25" s="6">
        <f>AN25*5</f>
        <v>3.9863569053460418E-2</v>
      </c>
      <c r="AQ25" s="10">
        <v>1.5240160000000001E-2</v>
      </c>
      <c r="AR25" s="6">
        <f>AVERAGE(AQ25:AQ26)</f>
        <v>1.5191140000000001E-2</v>
      </c>
      <c r="AS25" s="6">
        <f>STDEV(AQ25:AQ26)</f>
        <v>6.9324748827529568E-5</v>
      </c>
      <c r="AT25" s="6">
        <f>AR25*5</f>
        <v>7.5955700000000001E-2</v>
      </c>
      <c r="AU25" s="6">
        <f>AS25*5</f>
        <v>3.4662374413764783E-4</v>
      </c>
      <c r="AV25" s="10">
        <v>2.5527620000000001E-2</v>
      </c>
      <c r="AW25" s="6">
        <f>AVERAGE(AV25:AV26)</f>
        <v>2.5429045000000001E-2</v>
      </c>
      <c r="AX25" s="6">
        <f>STDEV(AV25:AV26)</f>
        <v>1.3940610191092793E-4</v>
      </c>
      <c r="AY25" s="6">
        <f>AW25*5</f>
        <v>0.127145225</v>
      </c>
      <c r="AZ25" s="6">
        <f>AX25*5</f>
        <v>6.9703050955463965E-4</v>
      </c>
    </row>
    <row r="26" spans="1:52" x14ac:dyDescent="0.2">
      <c r="A26" s="9" t="s">
        <v>390</v>
      </c>
      <c r="B26" s="8"/>
      <c r="C26" s="4">
        <v>8.0756057089480109</v>
      </c>
      <c r="D26" s="6"/>
      <c r="E26" s="6"/>
      <c r="F26" s="6"/>
      <c r="G26" s="6"/>
      <c r="H26" s="10">
        <v>0.20945347</v>
      </c>
      <c r="I26" s="6"/>
      <c r="J26" s="6"/>
      <c r="K26" s="6"/>
      <c r="L26" s="6"/>
      <c r="M26" s="10">
        <v>1.4791500000000001E-2</v>
      </c>
      <c r="N26" s="6"/>
      <c r="O26" s="6"/>
      <c r="P26" s="6"/>
      <c r="Q26" s="6"/>
      <c r="R26" s="10">
        <v>0.32250211000000001</v>
      </c>
      <c r="S26" s="6"/>
      <c r="T26" s="6"/>
      <c r="U26" s="6"/>
      <c r="V26" s="6"/>
      <c r="W26" s="10">
        <v>5.9677460000000002E-2</v>
      </c>
      <c r="X26" s="6"/>
      <c r="Y26" s="6"/>
      <c r="Z26" s="6"/>
      <c r="AA26" s="6"/>
      <c r="AB26" s="10">
        <v>2.142749E-2</v>
      </c>
      <c r="AC26" s="6"/>
      <c r="AD26" s="6"/>
      <c r="AE26" s="6"/>
      <c r="AF26" s="6"/>
      <c r="AG26" s="10"/>
      <c r="AH26" s="6"/>
      <c r="AI26" s="6"/>
      <c r="AJ26" s="6"/>
      <c r="AK26" s="6"/>
      <c r="AL26" s="10">
        <v>4.570631E-2</v>
      </c>
      <c r="AM26" s="6"/>
      <c r="AN26" s="6"/>
      <c r="AO26" s="6"/>
      <c r="AP26" s="6"/>
      <c r="AQ26" s="10">
        <v>1.514212E-2</v>
      </c>
      <c r="AR26" s="6"/>
      <c r="AS26" s="6"/>
      <c r="AT26" s="6"/>
      <c r="AU26" s="6"/>
      <c r="AV26" s="10">
        <v>2.5330470000000001E-2</v>
      </c>
      <c r="AW26" s="6"/>
      <c r="AX26" s="6"/>
      <c r="AY26" s="6"/>
      <c r="AZ26" s="6"/>
    </row>
    <row r="27" spans="1:52" x14ac:dyDescent="0.2">
      <c r="A27" s="9" t="s">
        <v>199</v>
      </c>
      <c r="B27" s="8" t="s">
        <v>470</v>
      </c>
      <c r="C27" s="4">
        <v>7.1633768855874997</v>
      </c>
      <c r="D27" s="6">
        <f>AVERAGE(C27:C28)</f>
        <v>7.2004999094014455</v>
      </c>
      <c r="E27" s="6">
        <f>STDEV(C27:C28)</f>
        <v>5.2499883753980792E-2</v>
      </c>
      <c r="F27" s="6">
        <f>D27*5</f>
        <v>36.002499547007226</v>
      </c>
      <c r="G27" s="6">
        <f>E27*5</f>
        <v>0.26249941876990396</v>
      </c>
      <c r="H27" s="10">
        <v>2.0382009999999999E-2</v>
      </c>
      <c r="I27" s="6">
        <f>AVERAGE(H27:H28)</f>
        <v>2.0991784999999999E-2</v>
      </c>
      <c r="J27" s="6">
        <f>STDEV(H27:H28)</f>
        <v>8.623520749960539E-4</v>
      </c>
      <c r="K27" s="6">
        <f>I27*5</f>
        <v>0.10495892499999999</v>
      </c>
      <c r="L27" s="6">
        <f>J27*5</f>
        <v>4.3117603749802695E-3</v>
      </c>
      <c r="M27" s="10">
        <v>8.7089200000000002E-3</v>
      </c>
      <c r="N27" s="6">
        <f>AVERAGE(M27:M28)</f>
        <v>8.9074849999999997E-3</v>
      </c>
      <c r="O27" s="6">
        <f>STDEV(M27:M28)</f>
        <v>2.8081331601261292E-4</v>
      </c>
      <c r="P27" s="6">
        <f>N27*5</f>
        <v>4.4537424999999999E-2</v>
      </c>
      <c r="Q27" s="6">
        <f>O27*5</f>
        <v>1.4040665800630647E-3</v>
      </c>
      <c r="R27" s="10">
        <v>3.095125E-2</v>
      </c>
      <c r="S27" s="6">
        <f>AVERAGE(R27:R28)</f>
        <v>2.6925400000000002E-2</v>
      </c>
      <c r="T27" s="6">
        <f>STDEV(R27:R28)</f>
        <v>5.6934116700797267E-3</v>
      </c>
      <c r="U27" s="6">
        <f>S27*5</f>
        <v>0.134627</v>
      </c>
      <c r="V27" s="6">
        <f>T27*5</f>
        <v>2.8467058350398634E-2</v>
      </c>
      <c r="W27" s="10">
        <v>9.5017499999999998E-3</v>
      </c>
      <c r="X27" s="6">
        <f>AVERAGE(W27:W28)</f>
        <v>8.7121549999999992E-3</v>
      </c>
      <c r="Y27" s="6">
        <f>STDEV(W27:W28)</f>
        <v>1.1166559577819835E-3</v>
      </c>
      <c r="Z27" s="6">
        <f>X27*5</f>
        <v>4.3560774999999996E-2</v>
      </c>
      <c r="AA27" s="6">
        <f>Y27*5</f>
        <v>5.5832797889099174E-3</v>
      </c>
      <c r="AB27" s="10">
        <v>5.4197000000000004E-3</v>
      </c>
      <c r="AC27" s="6">
        <f>AVERAGE(AB27:AB28)</f>
        <v>4.72793E-3</v>
      </c>
      <c r="AD27" s="6">
        <f>STDEV(AB27:AB28)</f>
        <v>9.7831051604283653E-4</v>
      </c>
      <c r="AE27" s="6">
        <f>AC27*5</f>
        <v>2.3639649999999998E-2</v>
      </c>
      <c r="AF27" s="6">
        <f>AD27*5</f>
        <v>4.8915525802141827E-3</v>
      </c>
      <c r="AG27" s="10"/>
      <c r="AH27" s="6">
        <f>AVERAGE(AG27:AG28)</f>
        <v>3.9551600000000001E-3</v>
      </c>
      <c r="AI27" s="6" t="e">
        <f>STDEV(AG27:AG28)</f>
        <v>#DIV/0!</v>
      </c>
      <c r="AJ27" s="6">
        <f>AH27*5</f>
        <v>1.97758E-2</v>
      </c>
      <c r="AK27" s="6" t="e">
        <f>AI27*5</f>
        <v>#DIV/0!</v>
      </c>
      <c r="AL27" s="10">
        <v>1.253169E-2</v>
      </c>
      <c r="AM27" s="6">
        <f>AVERAGE(AL27:AL28)</f>
        <v>1.147313E-2</v>
      </c>
      <c r="AN27" s="6">
        <f>STDEV(AL27:AL28)</f>
        <v>1.4970299085856635E-3</v>
      </c>
      <c r="AO27" s="6">
        <f>AM27*5</f>
        <v>5.7365649999999997E-2</v>
      </c>
      <c r="AP27" s="6">
        <f>AN27*5</f>
        <v>7.4851495429283177E-3</v>
      </c>
      <c r="AQ27" s="10">
        <v>1.391976E-2</v>
      </c>
      <c r="AR27" s="6">
        <f>AVERAGE(AQ27:AQ28)</f>
        <v>1.391976E-2</v>
      </c>
      <c r="AS27" s="6" t="e">
        <f>STDEV(AQ27:AQ28)</f>
        <v>#DIV/0!</v>
      </c>
      <c r="AT27" s="6">
        <f>AR27*5</f>
        <v>6.9598800000000002E-2</v>
      </c>
      <c r="AU27" s="6" t="e">
        <f>AS27*5</f>
        <v>#DIV/0!</v>
      </c>
      <c r="AV27" s="10">
        <v>2.2944019999999999E-2</v>
      </c>
      <c r="AW27" s="6">
        <f>AVERAGE(AV27:AV28)</f>
        <v>2.2669969999999998E-2</v>
      </c>
      <c r="AX27" s="6">
        <f>STDEV(AV27:AV28)</f>
        <v>3.8756522676834616E-4</v>
      </c>
      <c r="AY27" s="6">
        <f>AW27*5</f>
        <v>0.11334984999999999</v>
      </c>
      <c r="AZ27" s="6">
        <f>AX27*5</f>
        <v>1.9378261338417308E-3</v>
      </c>
    </row>
    <row r="28" spans="1:52" x14ac:dyDescent="0.2">
      <c r="A28" s="9" t="s">
        <v>369</v>
      </c>
      <c r="B28" s="8"/>
      <c r="C28" s="4">
        <v>7.2376229332153903</v>
      </c>
      <c r="D28" s="6"/>
      <c r="E28" s="6"/>
      <c r="F28" s="6"/>
      <c r="G28" s="6"/>
      <c r="H28" s="10">
        <v>2.1601559999999999E-2</v>
      </c>
      <c r="I28" s="6"/>
      <c r="J28" s="6"/>
      <c r="K28" s="6"/>
      <c r="L28" s="6"/>
      <c r="M28" s="10">
        <v>9.1060499999999992E-3</v>
      </c>
      <c r="N28" s="6"/>
      <c r="O28" s="6"/>
      <c r="P28" s="6"/>
      <c r="Q28" s="6"/>
      <c r="R28" s="10">
        <v>2.2899550000000001E-2</v>
      </c>
      <c r="S28" s="6"/>
      <c r="T28" s="6"/>
      <c r="U28" s="6"/>
      <c r="V28" s="6"/>
      <c r="W28" s="10">
        <v>7.9225600000000004E-3</v>
      </c>
      <c r="X28" s="6"/>
      <c r="Y28" s="6"/>
      <c r="Z28" s="6"/>
      <c r="AA28" s="6"/>
      <c r="AB28" s="10">
        <v>4.0361599999999996E-3</v>
      </c>
      <c r="AC28" s="6"/>
      <c r="AD28" s="6"/>
      <c r="AE28" s="6"/>
      <c r="AF28" s="6"/>
      <c r="AG28" s="10">
        <v>3.9551600000000001E-3</v>
      </c>
      <c r="AH28" s="6"/>
      <c r="AI28" s="6"/>
      <c r="AJ28" s="6"/>
      <c r="AK28" s="6"/>
      <c r="AL28" s="10">
        <v>1.041457E-2</v>
      </c>
      <c r="AM28" s="6"/>
      <c r="AN28" s="6"/>
      <c r="AO28" s="6"/>
      <c r="AP28" s="6"/>
      <c r="AQ28" s="10"/>
      <c r="AR28" s="6"/>
      <c r="AS28" s="6"/>
      <c r="AT28" s="6"/>
      <c r="AU28" s="6"/>
      <c r="AV28" s="10">
        <v>2.239592E-2</v>
      </c>
      <c r="AW28" s="6"/>
      <c r="AX28" s="6"/>
      <c r="AY28" s="6"/>
      <c r="AZ28" s="6"/>
    </row>
    <row r="29" spans="1:52" x14ac:dyDescent="0.2">
      <c r="A29" s="9" t="s">
        <v>442</v>
      </c>
      <c r="B29" s="8" t="s">
        <v>471</v>
      </c>
      <c r="C29" s="4">
        <v>3.7087935410613602</v>
      </c>
      <c r="D29" s="6">
        <f>AVERAGE(C29:C31)</f>
        <v>3.573393124393597</v>
      </c>
      <c r="E29" s="6">
        <f>STDEV(C29:C31)</f>
        <v>0.1207720743350167</v>
      </c>
      <c r="F29" s="6">
        <f>D29*10</f>
        <v>35.73393124393597</v>
      </c>
      <c r="G29" s="6">
        <f>E29*10</f>
        <v>1.2077207433501671</v>
      </c>
      <c r="H29" s="10">
        <v>0.25719087000000002</v>
      </c>
      <c r="I29" s="6">
        <f>AVERAGE(H29:H31)</f>
        <v>0.26734333000000005</v>
      </c>
      <c r="J29" s="6">
        <f>STDEV(H29:H31)</f>
        <v>1.5010525941441897E-2</v>
      </c>
      <c r="K29" s="6">
        <f>I29*10</f>
        <v>2.6734333000000006</v>
      </c>
      <c r="L29" s="6">
        <f>J29*10</f>
        <v>0.15010525941441896</v>
      </c>
      <c r="M29" s="10">
        <v>2.5777270000000001E-2</v>
      </c>
      <c r="N29" s="6">
        <f>AVERAGE(M29:M31)</f>
        <v>2.7589849999999999E-2</v>
      </c>
      <c r="O29" s="6">
        <f>STDEV(M29:M31)</f>
        <v>1.7896245930082643E-3</v>
      </c>
      <c r="P29" s="6">
        <f>N29*10</f>
        <v>0.27589849999999999</v>
      </c>
      <c r="Q29" s="6">
        <f>O29*10</f>
        <v>1.7896245930082644E-2</v>
      </c>
      <c r="R29" s="10">
        <v>0.88489176000000003</v>
      </c>
      <c r="S29" s="6">
        <f>AVERAGE(R29:R31)</f>
        <v>0.96442492333333318</v>
      </c>
      <c r="T29" s="6">
        <f>STDEV(R29:R31)</f>
        <v>6.9070259435716833E-2</v>
      </c>
      <c r="U29" s="6">
        <f>S29*10</f>
        <v>9.6442492333333316</v>
      </c>
      <c r="V29" s="6">
        <f>T29*10</f>
        <v>0.6907025943571683</v>
      </c>
      <c r="W29" s="10">
        <v>0.13683381999999999</v>
      </c>
      <c r="X29" s="6">
        <f>AVERAGE(W29:W31)</f>
        <v>0.14952421666666668</v>
      </c>
      <c r="Y29" s="6">
        <f>STDEV(W29:W31)</f>
        <v>1.2366874821644846E-2</v>
      </c>
      <c r="Z29" s="6">
        <f>X29*10</f>
        <v>1.4952421666666669</v>
      </c>
      <c r="AA29" s="6">
        <f>Y29*10</f>
        <v>0.12366874821644847</v>
      </c>
      <c r="AB29" s="10">
        <v>0.21129967999999999</v>
      </c>
      <c r="AC29" s="6">
        <f>AVERAGE(AB29:AB31)</f>
        <v>0.22969552333333332</v>
      </c>
      <c r="AD29" s="6">
        <f>STDEV(AB29:AB31)</f>
        <v>1.6509381831602107E-2</v>
      </c>
      <c r="AE29" s="6">
        <f>AC29*10</f>
        <v>2.2969552333333332</v>
      </c>
      <c r="AF29" s="6">
        <f>AD29*10</f>
        <v>0.16509381831602107</v>
      </c>
      <c r="AG29" s="10"/>
      <c r="AH29" s="6">
        <f>AVERAGE(AG29:AG31)</f>
        <v>6.1188400000000004E-3</v>
      </c>
      <c r="AI29" s="6" t="e">
        <f>STDEV(AG29:AG31)</f>
        <v>#DIV/0!</v>
      </c>
      <c r="AJ29" s="6">
        <f>AH29*10</f>
        <v>6.1188400000000004E-2</v>
      </c>
      <c r="AK29" s="6" t="e">
        <f>AI29*10</f>
        <v>#DIV/0!</v>
      </c>
      <c r="AL29" s="10">
        <v>0.53279989000000005</v>
      </c>
      <c r="AM29" s="6">
        <f>AVERAGE(AL29:AL31)</f>
        <v>0.59740336000000005</v>
      </c>
      <c r="AN29" s="6">
        <f>STDEV(AL29:AL31)</f>
        <v>5.6393062586296019E-2</v>
      </c>
      <c r="AO29" s="6">
        <f>AM29*10</f>
        <v>5.9740336000000003</v>
      </c>
      <c r="AP29" s="6">
        <f>AN29*10</f>
        <v>0.56393062586296017</v>
      </c>
      <c r="AQ29" s="10">
        <v>4.2547050000000003E-2</v>
      </c>
      <c r="AR29" s="6">
        <f>AVERAGE(AQ29:AQ31)</f>
        <v>4.6056240000000005E-2</v>
      </c>
      <c r="AS29" s="6">
        <f>STDEV(AQ29:AQ31)</f>
        <v>3.0396241363201452E-3</v>
      </c>
      <c r="AT29" s="6">
        <f>AR29*10</f>
        <v>0.46056240000000004</v>
      </c>
      <c r="AU29" s="6">
        <f>AS29*10</f>
        <v>3.0396241363201452E-2</v>
      </c>
      <c r="AV29" s="10">
        <v>4.1142209999999999E-2</v>
      </c>
      <c r="AW29" s="6">
        <f>AVERAGE(AV29:AV31)</f>
        <v>4.2076206666666671E-2</v>
      </c>
      <c r="AX29" s="6">
        <f>STDEV(AV29:AV31)</f>
        <v>2.2656892545610328E-3</v>
      </c>
      <c r="AY29" s="6">
        <f>AW29*10</f>
        <v>0.42076206666666671</v>
      </c>
      <c r="AZ29" s="6">
        <f>AX29*10</f>
        <v>2.2656892545610329E-2</v>
      </c>
    </row>
    <row r="30" spans="1:52" x14ac:dyDescent="0.2">
      <c r="A30" s="9" t="s">
        <v>142</v>
      </c>
      <c r="B30" s="8"/>
      <c r="C30" s="4">
        <v>3.5346055311927298</v>
      </c>
      <c r="D30" s="6"/>
      <c r="E30" s="6"/>
      <c r="F30" s="6"/>
      <c r="G30" s="6"/>
      <c r="H30" s="10">
        <v>0.26025355999999999</v>
      </c>
      <c r="I30" s="6"/>
      <c r="J30" s="6"/>
      <c r="K30" s="6"/>
      <c r="L30" s="6"/>
      <c r="M30" s="10">
        <v>2.9355599999999999E-2</v>
      </c>
      <c r="N30" s="6"/>
      <c r="O30" s="6"/>
      <c r="P30" s="6"/>
      <c r="Q30" s="6"/>
      <c r="R30" s="10">
        <v>0.99903808999999999</v>
      </c>
      <c r="S30" s="6"/>
      <c r="T30" s="6"/>
      <c r="U30" s="6"/>
      <c r="V30" s="6"/>
      <c r="W30" s="10">
        <v>0.16153994999999999</v>
      </c>
      <c r="X30" s="6"/>
      <c r="Y30" s="6"/>
      <c r="Z30" s="6"/>
      <c r="AA30" s="6"/>
      <c r="AB30" s="10">
        <v>0.23456281000000001</v>
      </c>
      <c r="AC30" s="6"/>
      <c r="AD30" s="6"/>
      <c r="AE30" s="6"/>
      <c r="AF30" s="6"/>
      <c r="AG30" s="10"/>
      <c r="AH30" s="6"/>
      <c r="AI30" s="6"/>
      <c r="AJ30" s="6"/>
      <c r="AK30" s="6"/>
      <c r="AL30" s="10">
        <v>0.62263606000000005</v>
      </c>
      <c r="AM30" s="6"/>
      <c r="AN30" s="6"/>
      <c r="AO30" s="6"/>
      <c r="AP30" s="6"/>
      <c r="AQ30" s="10">
        <v>4.7870030000000001E-2</v>
      </c>
      <c r="AR30" s="6"/>
      <c r="AS30" s="6"/>
      <c r="AT30" s="6"/>
      <c r="AU30" s="6"/>
      <c r="AV30" s="10">
        <v>4.0426820000000002E-2</v>
      </c>
      <c r="AW30" s="6"/>
      <c r="AX30" s="6"/>
      <c r="AY30" s="6"/>
      <c r="AZ30" s="6"/>
    </row>
    <row r="31" spans="1:52" x14ac:dyDescent="0.2">
      <c r="A31" s="9" t="s">
        <v>355</v>
      </c>
      <c r="B31" s="8"/>
      <c r="C31" s="4">
        <v>3.4767803009267002</v>
      </c>
      <c r="D31" s="6"/>
      <c r="E31" s="6"/>
      <c r="F31" s="6"/>
      <c r="G31" s="6"/>
      <c r="H31" s="10">
        <v>0.28458556000000002</v>
      </c>
      <c r="I31" s="6"/>
      <c r="J31" s="6"/>
      <c r="K31" s="6"/>
      <c r="L31" s="6"/>
      <c r="M31" s="10">
        <v>2.763668E-2</v>
      </c>
      <c r="N31" s="6"/>
      <c r="O31" s="6"/>
      <c r="P31" s="6"/>
      <c r="Q31" s="6"/>
      <c r="R31" s="10">
        <v>1.00934492</v>
      </c>
      <c r="S31" s="6"/>
      <c r="T31" s="6"/>
      <c r="U31" s="6"/>
      <c r="V31" s="6"/>
      <c r="W31" s="10">
        <v>0.15019888000000001</v>
      </c>
      <c r="X31" s="6"/>
      <c r="Y31" s="6"/>
      <c r="Z31" s="6"/>
      <c r="AA31" s="6"/>
      <c r="AB31" s="10">
        <v>0.24322408000000001</v>
      </c>
      <c r="AC31" s="6"/>
      <c r="AD31" s="6"/>
      <c r="AE31" s="6"/>
      <c r="AF31" s="6"/>
      <c r="AG31" s="10">
        <v>6.1188400000000004E-3</v>
      </c>
      <c r="AH31" s="6"/>
      <c r="AI31" s="6"/>
      <c r="AJ31" s="6"/>
      <c r="AK31" s="6"/>
      <c r="AL31" s="10">
        <v>0.63677413000000005</v>
      </c>
      <c r="AM31" s="6"/>
      <c r="AN31" s="6"/>
      <c r="AO31" s="6"/>
      <c r="AP31" s="6"/>
      <c r="AQ31" s="10">
        <v>4.7751639999999998E-2</v>
      </c>
      <c r="AR31" s="6"/>
      <c r="AS31" s="6"/>
      <c r="AT31" s="6"/>
      <c r="AU31" s="6"/>
      <c r="AV31" s="10">
        <v>4.4659589999999999E-2</v>
      </c>
      <c r="AW31" s="6"/>
      <c r="AX31" s="6"/>
      <c r="AY31" s="6"/>
      <c r="AZ31" s="6"/>
    </row>
    <row r="32" spans="1:52" x14ac:dyDescent="0.2">
      <c r="A32" s="9" t="s">
        <v>18</v>
      </c>
      <c r="B32" s="8" t="s">
        <v>479</v>
      </c>
      <c r="C32" s="4">
        <v>3.1478730926458001</v>
      </c>
      <c r="D32" s="6">
        <f>AVERAGE(C32:C34)</f>
        <v>3.4201278901421865</v>
      </c>
      <c r="E32" s="6">
        <f>STDEV(C32:C34)</f>
        <v>0.59352064765563561</v>
      </c>
      <c r="F32" s="6">
        <f>D32*10</f>
        <v>34.201278901421865</v>
      </c>
      <c r="G32" s="6">
        <f>E32*10</f>
        <v>5.9352064765563561</v>
      </c>
      <c r="H32" s="10">
        <v>0.19076277999999999</v>
      </c>
      <c r="I32" s="6">
        <f>AVERAGE(H32:H34)</f>
        <v>0.22729098</v>
      </c>
      <c r="J32" s="6">
        <f>STDEV(H32:H34)</f>
        <v>4.3657600623300319E-2</v>
      </c>
      <c r="K32" s="6">
        <f>I32*10</f>
        <v>2.2729097999999999</v>
      </c>
      <c r="L32" s="6">
        <f>J32*10</f>
        <v>0.43657600623300319</v>
      </c>
      <c r="M32" s="10">
        <v>2.5645520000000002E-2</v>
      </c>
      <c r="N32" s="6">
        <f>AVERAGE(M32:M34)</f>
        <v>2.9983293333333331E-2</v>
      </c>
      <c r="O32" s="6">
        <f>STDEV(M32:M34)</f>
        <v>5.2782281436229454E-3</v>
      </c>
      <c r="P32" s="6">
        <f>N32*10</f>
        <v>0.29983293333333333</v>
      </c>
      <c r="Q32" s="6">
        <f>O32*10</f>
        <v>5.2782281436229456E-2</v>
      </c>
      <c r="R32" s="10">
        <v>1.03188496</v>
      </c>
      <c r="S32" s="6">
        <f>AVERAGE(R32:R34)</f>
        <v>1.11553718</v>
      </c>
      <c r="T32" s="6">
        <f>STDEV(R32:R34)</f>
        <v>0.20758351328623356</v>
      </c>
      <c r="U32" s="6">
        <f>S32*10</f>
        <v>11.155371800000001</v>
      </c>
      <c r="V32" s="6">
        <f>T32*10</f>
        <v>2.0758351328623355</v>
      </c>
      <c r="W32" s="10">
        <v>0.15754663999999999</v>
      </c>
      <c r="X32" s="6">
        <f>AVERAGE(W32:W34)</f>
        <v>0.17069487999999999</v>
      </c>
      <c r="Y32" s="6">
        <f>STDEV(W32:W34)</f>
        <v>3.2018051226419257E-2</v>
      </c>
      <c r="Z32" s="6">
        <f>X32*10</f>
        <v>1.7069487999999999</v>
      </c>
      <c r="AA32" s="6">
        <f>Y32*10</f>
        <v>0.32018051226419258</v>
      </c>
      <c r="AB32" s="10">
        <v>0.19022410000000001</v>
      </c>
      <c r="AC32" s="6">
        <f>AVERAGE(AB32:AB34)</f>
        <v>0.20660389333333332</v>
      </c>
      <c r="AD32" s="6">
        <f>STDEV(AB32:AB34)</f>
        <v>3.7933428279618195E-2</v>
      </c>
      <c r="AE32" s="6">
        <f>AC32*10</f>
        <v>2.0660389333333331</v>
      </c>
      <c r="AF32" s="6">
        <f>AD32*10</f>
        <v>0.37933428279618198</v>
      </c>
      <c r="AG32" s="10"/>
      <c r="AH32" s="6">
        <f>AVERAGE(AG32:AG34)</f>
        <v>3.9340499999999997E-3</v>
      </c>
      <c r="AI32" s="6" t="e">
        <f>STDEV(AG32:AG34)</f>
        <v>#DIV/0!</v>
      </c>
      <c r="AJ32" s="6">
        <f>AH32*10</f>
        <v>3.93405E-2</v>
      </c>
      <c r="AK32" s="6" t="e">
        <f>AI32*10</f>
        <v>#DIV/0!</v>
      </c>
      <c r="AL32" s="10">
        <v>0.68726975999999995</v>
      </c>
      <c r="AM32" s="6">
        <f>AVERAGE(AL32:AL34)</f>
        <v>0.74076482333333338</v>
      </c>
      <c r="AN32" s="6">
        <f>STDEV(AL32:AL34)</f>
        <v>0.14453080642793267</v>
      </c>
      <c r="AO32" s="6">
        <f>AM32*10</f>
        <v>7.407648233333334</v>
      </c>
      <c r="AP32" s="6">
        <f>AN32*10</f>
        <v>1.4453080642793268</v>
      </c>
      <c r="AQ32" s="10">
        <v>4.4937150000000002E-2</v>
      </c>
      <c r="AR32" s="6">
        <f>AVERAGE(AQ32:AQ34)</f>
        <v>4.6191536666666672E-2</v>
      </c>
      <c r="AS32" s="6">
        <f>STDEV(AQ32:AQ34)</f>
        <v>8.5751187043114768E-3</v>
      </c>
      <c r="AT32" s="6">
        <f>AR32*10</f>
        <v>0.46191536666666672</v>
      </c>
      <c r="AU32" s="6">
        <f>AS32*10</f>
        <v>8.5751187043114768E-2</v>
      </c>
      <c r="AV32" s="10">
        <v>4.4843069999999999E-2</v>
      </c>
      <c r="AW32" s="6">
        <f>AVERAGE(AV32:AV34)</f>
        <v>4.6250936666666666E-2</v>
      </c>
      <c r="AX32" s="6">
        <f>STDEV(AV32:AV34)</f>
        <v>5.2390777018701835E-3</v>
      </c>
      <c r="AY32" s="6">
        <f>AW32*10</f>
        <v>0.46250936666666664</v>
      </c>
      <c r="AZ32" s="6">
        <f>AX32*10</f>
        <v>5.2390777018701831E-2</v>
      </c>
    </row>
    <row r="33" spans="1:52" x14ac:dyDescent="0.2">
      <c r="A33" s="9" t="s">
        <v>416</v>
      </c>
      <c r="B33" s="8"/>
      <c r="C33" s="4">
        <v>4.1009338666990898</v>
      </c>
      <c r="D33" s="6"/>
      <c r="E33" s="6"/>
      <c r="F33" s="6"/>
      <c r="G33" s="6"/>
      <c r="H33" s="10">
        <v>0.27564252</v>
      </c>
      <c r="I33" s="6"/>
      <c r="J33" s="6"/>
      <c r="K33" s="6"/>
      <c r="L33" s="6"/>
      <c r="M33" s="10">
        <v>3.585994E-2</v>
      </c>
      <c r="N33" s="6"/>
      <c r="O33" s="6"/>
      <c r="P33" s="6"/>
      <c r="Q33" s="6"/>
      <c r="R33" s="10">
        <v>1.35189515</v>
      </c>
      <c r="S33" s="6"/>
      <c r="T33" s="6"/>
      <c r="U33" s="6"/>
      <c r="V33" s="6"/>
      <c r="W33" s="10">
        <v>0.20719388</v>
      </c>
      <c r="X33" s="6"/>
      <c r="Y33" s="6"/>
      <c r="Z33" s="6"/>
      <c r="AA33" s="6"/>
      <c r="AB33" s="10">
        <v>0.24997506</v>
      </c>
      <c r="AC33" s="6"/>
      <c r="AD33" s="6"/>
      <c r="AE33" s="6"/>
      <c r="AF33" s="6"/>
      <c r="AG33" s="10">
        <v>3.9340499999999997E-3</v>
      </c>
      <c r="AH33" s="6"/>
      <c r="AI33" s="6"/>
      <c r="AJ33" s="6"/>
      <c r="AK33" s="6"/>
      <c r="AL33" s="10">
        <v>0.90441693000000001</v>
      </c>
      <c r="AM33" s="6"/>
      <c r="AN33" s="6"/>
      <c r="AO33" s="6"/>
      <c r="AP33" s="6"/>
      <c r="AQ33" s="10">
        <v>5.5324760000000001E-2</v>
      </c>
      <c r="AR33" s="6"/>
      <c r="AS33" s="6"/>
      <c r="AT33" s="6"/>
      <c r="AU33" s="6"/>
      <c r="AV33" s="10">
        <v>5.2050100000000002E-2</v>
      </c>
      <c r="AW33" s="6"/>
      <c r="AX33" s="6"/>
      <c r="AY33" s="6"/>
      <c r="AZ33" s="6"/>
    </row>
    <row r="34" spans="1:52" x14ac:dyDescent="0.2">
      <c r="A34" s="9" t="s">
        <v>13</v>
      </c>
      <c r="B34" s="8"/>
      <c r="C34" s="4">
        <v>3.0115767110816698</v>
      </c>
      <c r="D34" s="6"/>
      <c r="E34" s="6"/>
      <c r="F34" s="6"/>
      <c r="G34" s="6"/>
      <c r="H34" s="10">
        <v>0.21546763999999999</v>
      </c>
      <c r="I34" s="6"/>
      <c r="J34" s="6"/>
      <c r="K34" s="6"/>
      <c r="L34" s="6"/>
      <c r="M34" s="10">
        <v>2.8444420000000002E-2</v>
      </c>
      <c r="N34" s="6"/>
      <c r="O34" s="6"/>
      <c r="P34" s="6"/>
      <c r="Q34" s="6"/>
      <c r="R34" s="10">
        <v>0.96283143000000004</v>
      </c>
      <c r="S34" s="6"/>
      <c r="T34" s="6"/>
      <c r="U34" s="6"/>
      <c r="V34" s="6"/>
      <c r="W34" s="10">
        <v>0.14734412</v>
      </c>
      <c r="X34" s="6"/>
      <c r="Y34" s="6"/>
      <c r="Z34" s="6"/>
      <c r="AA34" s="6"/>
      <c r="AB34" s="10">
        <v>0.17961252</v>
      </c>
      <c r="AC34" s="6"/>
      <c r="AD34" s="6"/>
      <c r="AE34" s="6"/>
      <c r="AF34" s="6"/>
      <c r="AG34" s="10"/>
      <c r="AH34" s="6"/>
      <c r="AI34" s="6"/>
      <c r="AJ34" s="6"/>
      <c r="AK34" s="6"/>
      <c r="AL34" s="10">
        <v>0.63060777999999995</v>
      </c>
      <c r="AM34" s="6"/>
      <c r="AN34" s="6"/>
      <c r="AO34" s="6"/>
      <c r="AP34" s="6"/>
      <c r="AQ34" s="10">
        <v>3.8312699999999998E-2</v>
      </c>
      <c r="AR34" s="6"/>
      <c r="AS34" s="6"/>
      <c r="AT34" s="6"/>
      <c r="AU34" s="6"/>
      <c r="AV34" s="10">
        <v>4.1859639999999997E-2</v>
      </c>
      <c r="AW34" s="6"/>
      <c r="AX34" s="6"/>
      <c r="AY34" s="6"/>
      <c r="AZ34" s="6"/>
    </row>
    <row r="35" spans="1:52" x14ac:dyDescent="0.2">
      <c r="A35" s="9" t="s">
        <v>253</v>
      </c>
      <c r="B35" s="8" t="s">
        <v>472</v>
      </c>
      <c r="C35" s="4">
        <v>4.06252283083486</v>
      </c>
      <c r="D35" s="6">
        <f>AVERAGE(C35:C37)</f>
        <v>4.3400452435142931</v>
      </c>
      <c r="E35" s="6">
        <f>STDEV(C35:C37)</f>
        <v>0.4927358108680831</v>
      </c>
      <c r="F35" s="6">
        <f>D35*10</f>
        <v>43.400452435142931</v>
      </c>
      <c r="G35" s="6">
        <f>E35*10</f>
        <v>4.9273581086808314</v>
      </c>
      <c r="H35" s="10">
        <v>0.15137162000000001</v>
      </c>
      <c r="I35" s="6">
        <f>AVERAGE(H35:H37)</f>
        <v>0.15143935666666666</v>
      </c>
      <c r="J35" s="6">
        <f>STDEV(H35:H37)</f>
        <v>2.1228846050061985E-2</v>
      </c>
      <c r="K35" s="6">
        <f>I35*10</f>
        <v>1.5143935666666666</v>
      </c>
      <c r="L35" s="6">
        <f>J35*10</f>
        <v>0.21228846050061984</v>
      </c>
      <c r="M35" s="10">
        <v>1.4750340000000001E-2</v>
      </c>
      <c r="N35" s="6">
        <f>AVERAGE(M35:M37)</f>
        <v>1.6784520000000001E-2</v>
      </c>
      <c r="O35" s="6">
        <f>STDEV(M35:M37)</f>
        <v>2.0575295197639326E-3</v>
      </c>
      <c r="P35" s="6">
        <f>N35*10</f>
        <v>0.1678452</v>
      </c>
      <c r="Q35" s="6">
        <f>O35*10</f>
        <v>2.0575295197639325E-2</v>
      </c>
      <c r="R35" s="10">
        <v>0.84343920999999999</v>
      </c>
      <c r="S35" s="6">
        <f>AVERAGE(R35:R37)</f>
        <v>0.85716583333333329</v>
      </c>
      <c r="T35" s="6">
        <f>STDEV(R35:R37)</f>
        <v>5.6705352372103592E-2</v>
      </c>
      <c r="U35" s="6">
        <f>S35*10</f>
        <v>8.5716583333333336</v>
      </c>
      <c r="V35" s="6">
        <f>T35*10</f>
        <v>0.5670535237210359</v>
      </c>
      <c r="W35" s="10">
        <v>9.9169889999999997E-2</v>
      </c>
      <c r="X35" s="6">
        <f>AVERAGE(W35:W37)</f>
        <v>9.5370953333333341E-2</v>
      </c>
      <c r="Y35" s="6">
        <f>STDEV(W35:W37)</f>
        <v>7.4037773834734737E-3</v>
      </c>
      <c r="Z35" s="6">
        <f>X35*10</f>
        <v>0.95370953333333341</v>
      </c>
      <c r="AA35" s="6">
        <f>Y35*10</f>
        <v>7.4037773834734741E-2</v>
      </c>
      <c r="AB35" s="10">
        <v>6.719841E-2</v>
      </c>
      <c r="AC35" s="6">
        <f>AVERAGE(AB35:AB37)</f>
        <v>5.713585333333334E-2</v>
      </c>
      <c r="AD35" s="6">
        <f>STDEV(AB35:AB37)</f>
        <v>8.7546878939589855E-3</v>
      </c>
      <c r="AE35" s="6">
        <f>AC35*10</f>
        <v>0.57135853333333342</v>
      </c>
      <c r="AF35" s="6">
        <f>AD35*10</f>
        <v>8.7546878939589859E-2</v>
      </c>
      <c r="AG35" s="10"/>
      <c r="AH35" s="6" t="e">
        <f>AVERAGE(AG35:AG37)</f>
        <v>#DIV/0!</v>
      </c>
      <c r="AI35" s="6" t="e">
        <f>STDEV(AG35:AG37)</f>
        <v>#DIV/0!</v>
      </c>
      <c r="AJ35" s="6" t="e">
        <f>AH35*10</f>
        <v>#DIV/0!</v>
      </c>
      <c r="AK35" s="6" t="e">
        <f>AI35*10</f>
        <v>#DIV/0!</v>
      </c>
      <c r="AL35" s="10">
        <v>0.34381833000000001</v>
      </c>
      <c r="AM35" s="6">
        <f>AVERAGE(AL35:AL37)</f>
        <v>0.31294441333333334</v>
      </c>
      <c r="AN35" s="6">
        <f>STDEV(AL35:AL37)</f>
        <v>2.7243085797820948E-2</v>
      </c>
      <c r="AO35" s="6">
        <f>AM35*10</f>
        <v>3.1294441333333332</v>
      </c>
      <c r="AP35" s="6">
        <f>AN35*10</f>
        <v>0.27243085797820948</v>
      </c>
      <c r="AQ35" s="10">
        <v>2.341822E-2</v>
      </c>
      <c r="AR35" s="6">
        <f>AVERAGE(AQ35:AQ37)</f>
        <v>2.0588350000000002E-2</v>
      </c>
      <c r="AS35" s="6">
        <f>STDEV(AQ35:AQ37)</f>
        <v>2.4712324347782428E-3</v>
      </c>
      <c r="AT35" s="6">
        <f>AR35*10</f>
        <v>0.20588350000000002</v>
      </c>
      <c r="AU35" s="6">
        <f>AS35*10</f>
        <v>2.4712324347782429E-2</v>
      </c>
      <c r="AV35" s="10">
        <v>3.1044200000000001E-2</v>
      </c>
      <c r="AW35" s="6">
        <f>AVERAGE(AV35:AV37)</f>
        <v>2.8981946666666664E-2</v>
      </c>
      <c r="AX35" s="6">
        <f>STDEV(AV35:AV37)</f>
        <v>1.9135831579874805E-3</v>
      </c>
      <c r="AY35" s="6">
        <f>AW35*10</f>
        <v>0.28981946666666664</v>
      </c>
      <c r="AZ35" s="6">
        <f>AX35*10</f>
        <v>1.9135831579874803E-2</v>
      </c>
    </row>
    <row r="36" spans="1:52" x14ac:dyDescent="0.2">
      <c r="A36" s="9" t="s">
        <v>137</v>
      </c>
      <c r="B36" s="8"/>
      <c r="C36" s="4">
        <v>4.0486616345217001</v>
      </c>
      <c r="D36" s="6"/>
      <c r="E36" s="6"/>
      <c r="F36" s="6"/>
      <c r="G36" s="6"/>
      <c r="H36" s="10">
        <v>0.13024446000000001</v>
      </c>
      <c r="I36" s="6"/>
      <c r="J36" s="6"/>
      <c r="K36" s="6"/>
      <c r="L36" s="6"/>
      <c r="M36" s="10">
        <v>1.6738590000000001E-2</v>
      </c>
      <c r="N36" s="6"/>
      <c r="O36" s="6"/>
      <c r="P36" s="6"/>
      <c r="Q36" s="6"/>
      <c r="R36" s="10">
        <v>0.80858384000000005</v>
      </c>
      <c r="S36" s="6"/>
      <c r="T36" s="6"/>
      <c r="U36" s="6"/>
      <c r="V36" s="6"/>
      <c r="W36" s="10">
        <v>8.683884E-2</v>
      </c>
      <c r="X36" s="6"/>
      <c r="Y36" s="6"/>
      <c r="Z36" s="6"/>
      <c r="AA36" s="6"/>
      <c r="AB36" s="10">
        <v>5.2943190000000001E-2</v>
      </c>
      <c r="AC36" s="6"/>
      <c r="AD36" s="6"/>
      <c r="AE36" s="6"/>
      <c r="AF36" s="6"/>
      <c r="AG36" s="10"/>
      <c r="AH36" s="6"/>
      <c r="AI36" s="6"/>
      <c r="AJ36" s="6"/>
      <c r="AK36" s="6"/>
      <c r="AL36" s="10">
        <v>0.29228378999999999</v>
      </c>
      <c r="AM36" s="6"/>
      <c r="AN36" s="6"/>
      <c r="AO36" s="6"/>
      <c r="AP36" s="6"/>
      <c r="AQ36" s="10">
        <v>1.8855819999999999E-2</v>
      </c>
      <c r="AR36" s="6"/>
      <c r="AS36" s="6"/>
      <c r="AT36" s="6"/>
      <c r="AU36" s="6"/>
      <c r="AV36" s="10">
        <v>2.7263699999999998E-2</v>
      </c>
      <c r="AW36" s="6"/>
      <c r="AX36" s="6"/>
      <c r="AY36" s="6"/>
      <c r="AZ36" s="6"/>
    </row>
    <row r="37" spans="1:52" x14ac:dyDescent="0.2">
      <c r="A37" s="9" t="s">
        <v>440</v>
      </c>
      <c r="B37" s="8"/>
      <c r="C37" s="4">
        <v>4.9089512651863201</v>
      </c>
      <c r="D37" s="6"/>
      <c r="E37" s="6"/>
      <c r="F37" s="6"/>
      <c r="G37" s="6"/>
      <c r="H37" s="10">
        <v>0.17270199</v>
      </c>
      <c r="I37" s="6"/>
      <c r="J37" s="6"/>
      <c r="K37" s="6"/>
      <c r="L37" s="6"/>
      <c r="M37" s="10">
        <v>1.886463E-2</v>
      </c>
      <c r="N37" s="6"/>
      <c r="O37" s="6"/>
      <c r="P37" s="6"/>
      <c r="Q37" s="6"/>
      <c r="R37" s="10">
        <v>0.91947445000000005</v>
      </c>
      <c r="S37" s="6"/>
      <c r="T37" s="6"/>
      <c r="U37" s="6"/>
      <c r="V37" s="6"/>
      <c r="W37" s="10">
        <v>0.10010413</v>
      </c>
      <c r="X37" s="6"/>
      <c r="Y37" s="6"/>
      <c r="Z37" s="6"/>
      <c r="AA37" s="6"/>
      <c r="AB37" s="10">
        <v>5.1265959999999999E-2</v>
      </c>
      <c r="AC37" s="6"/>
      <c r="AD37" s="6"/>
      <c r="AE37" s="6"/>
      <c r="AF37" s="6"/>
      <c r="AG37" s="10"/>
      <c r="AH37" s="6"/>
      <c r="AI37" s="6"/>
      <c r="AJ37" s="6"/>
      <c r="AK37" s="6"/>
      <c r="AL37" s="10">
        <v>0.30273112000000002</v>
      </c>
      <c r="AM37" s="6"/>
      <c r="AN37" s="6"/>
      <c r="AO37" s="6"/>
      <c r="AP37" s="6"/>
      <c r="AQ37" s="10">
        <v>1.949101E-2</v>
      </c>
      <c r="AR37" s="6"/>
      <c r="AS37" s="6"/>
      <c r="AT37" s="6"/>
      <c r="AU37" s="6"/>
      <c r="AV37" s="10">
        <v>2.8637940000000001E-2</v>
      </c>
      <c r="AW37" s="6"/>
      <c r="AX37" s="6"/>
      <c r="AY37" s="6"/>
      <c r="AZ37" s="6"/>
    </row>
    <row r="38" spans="1:52" x14ac:dyDescent="0.2">
      <c r="A38" s="9" t="s">
        <v>69</v>
      </c>
      <c r="B38" s="8" t="s">
        <v>473</v>
      </c>
      <c r="C38" s="4">
        <v>3.9777951667992002</v>
      </c>
      <c r="D38" s="6">
        <f>AVERAGE(C38:C39)</f>
        <v>4.3509468066039005</v>
      </c>
      <c r="E38" s="6">
        <f>STDEV(C38:C39)</f>
        <v>0.52771610983356698</v>
      </c>
      <c r="F38" s="6">
        <f>D38*10</f>
        <v>43.509468066039005</v>
      </c>
      <c r="G38" s="6">
        <f>E38*10</f>
        <v>5.2771610983356698</v>
      </c>
      <c r="H38" s="10">
        <v>0.79990304999999995</v>
      </c>
      <c r="I38" s="6">
        <f>AVERAGE(H38:H39)</f>
        <v>0.86464506499999993</v>
      </c>
      <c r="J38" s="6">
        <f>STDEV(H38:H39)</f>
        <v>9.1559035668362404E-2</v>
      </c>
      <c r="K38" s="6">
        <f>I38*10</f>
        <v>8.6464506499999985</v>
      </c>
      <c r="L38" s="6">
        <f>J38*10</f>
        <v>0.9155903566836241</v>
      </c>
      <c r="M38" s="10">
        <v>4.2213130000000001E-2</v>
      </c>
      <c r="N38" s="6">
        <f>AVERAGE(M38:M39)</f>
        <v>4.6528015000000006E-2</v>
      </c>
      <c r="O38" s="6">
        <f>STDEV(M38:M39)</f>
        <v>6.1021688870802338E-3</v>
      </c>
      <c r="P38" s="6">
        <f>N38*10</f>
        <v>0.46528015000000006</v>
      </c>
      <c r="Q38" s="6">
        <f>O38*10</f>
        <v>6.1021688870802338E-2</v>
      </c>
      <c r="R38" s="10">
        <v>0.64886781000000004</v>
      </c>
      <c r="S38" s="6">
        <f>AVERAGE(R38:R39)</f>
        <v>0.69830436500000004</v>
      </c>
      <c r="T38" s="6">
        <f>STDEV(R38:R39)</f>
        <v>6.9913846558003437E-2</v>
      </c>
      <c r="U38" s="6">
        <f>S38*10</f>
        <v>6.9830436500000008</v>
      </c>
      <c r="V38" s="6">
        <f>T38*10</f>
        <v>0.69913846558003434</v>
      </c>
      <c r="W38" s="10">
        <v>0.17665037</v>
      </c>
      <c r="X38" s="6">
        <f>AVERAGE(W38:W39)</f>
        <v>0.18949864500000002</v>
      </c>
      <c r="Y38" s="6">
        <f>STDEV(W38:W39)</f>
        <v>1.8170204758099186E-2</v>
      </c>
      <c r="Z38" s="6">
        <f>X38*10</f>
        <v>1.8949864500000002</v>
      </c>
      <c r="AA38" s="6">
        <f>Y38*10</f>
        <v>0.18170204758099187</v>
      </c>
      <c r="AB38" s="10">
        <v>0.17570611</v>
      </c>
      <c r="AC38" s="6">
        <f>AVERAGE(AB38:AB39)</f>
        <v>0.195158425</v>
      </c>
      <c r="AD38" s="6">
        <f>STDEV(AB38:AB39)</f>
        <v>2.7509727692553589E-2</v>
      </c>
      <c r="AE38" s="6">
        <f>AC38*10</f>
        <v>1.95158425</v>
      </c>
      <c r="AF38" s="6">
        <f>AD38*10</f>
        <v>0.27509727692553587</v>
      </c>
      <c r="AG38" s="10"/>
      <c r="AH38" s="6" t="e">
        <f>AVERAGE(AG38:AG39)</f>
        <v>#DIV/0!</v>
      </c>
      <c r="AI38" s="6" t="e">
        <f>STDEV(AG38:AG39)</f>
        <v>#DIV/0!</v>
      </c>
      <c r="AJ38" s="6" t="e">
        <f>AH38*10</f>
        <v>#DIV/0!</v>
      </c>
      <c r="AK38" s="6" t="e">
        <f>AI38*10</f>
        <v>#DIV/0!</v>
      </c>
      <c r="AL38" s="10">
        <v>0.14662488000000001</v>
      </c>
      <c r="AM38" s="6">
        <f>AVERAGE(AL38:AL39)</f>
        <v>0.15340385000000001</v>
      </c>
      <c r="AN38" s="6">
        <f>STDEV(AL38:AL39)</f>
        <v>9.5869113129203338E-3</v>
      </c>
      <c r="AO38" s="6">
        <f>AM38*10</f>
        <v>1.5340385000000001</v>
      </c>
      <c r="AP38" s="6">
        <f>AN38*10</f>
        <v>9.5869113129203334E-2</v>
      </c>
      <c r="AQ38" s="10">
        <v>2.6016319999999999E-2</v>
      </c>
      <c r="AR38" s="6">
        <f>AVERAGE(AQ38:AQ39)</f>
        <v>2.7191855000000001E-2</v>
      </c>
      <c r="AS38" s="6">
        <f>STDEV(AQ38:AQ39)</f>
        <v>1.6624575400442565E-3</v>
      </c>
      <c r="AT38" s="6">
        <f>AR38*10</f>
        <v>0.27191854999999998</v>
      </c>
      <c r="AU38" s="6">
        <f>AS38*10</f>
        <v>1.6624575400442564E-2</v>
      </c>
      <c r="AV38" s="10">
        <v>2.544161E-2</v>
      </c>
      <c r="AW38" s="6">
        <f>AVERAGE(AV38:AV39)</f>
        <v>2.5738830000000001E-2</v>
      </c>
      <c r="AX38" s="6">
        <f>STDEV(AV38:AV39)</f>
        <v>4.2033255500853245E-4</v>
      </c>
      <c r="AY38" s="6">
        <f>AW38*10</f>
        <v>0.25738830000000001</v>
      </c>
      <c r="AZ38" s="6">
        <f>AX38*10</f>
        <v>4.2033255500853245E-3</v>
      </c>
    </row>
    <row r="39" spans="1:52" x14ac:dyDescent="0.2">
      <c r="A39" s="9" t="s">
        <v>141</v>
      </c>
      <c r="B39" s="8"/>
      <c r="C39" s="4">
        <v>4.7240984464086004</v>
      </c>
      <c r="D39" s="6"/>
      <c r="E39" s="6"/>
      <c r="F39" s="6"/>
      <c r="G39" s="6"/>
      <c r="H39" s="10">
        <v>0.92938708000000003</v>
      </c>
      <c r="I39" s="6"/>
      <c r="J39" s="6"/>
      <c r="K39" s="6"/>
      <c r="L39" s="6"/>
      <c r="M39" s="10">
        <v>5.0842900000000003E-2</v>
      </c>
      <c r="N39" s="6"/>
      <c r="O39" s="6"/>
      <c r="P39" s="6"/>
      <c r="Q39" s="6"/>
      <c r="R39" s="10">
        <v>0.74774092000000003</v>
      </c>
      <c r="S39" s="6"/>
      <c r="T39" s="6"/>
      <c r="U39" s="6"/>
      <c r="V39" s="6"/>
      <c r="W39" s="10">
        <v>0.20234692000000001</v>
      </c>
      <c r="X39" s="6"/>
      <c r="Y39" s="6"/>
      <c r="Z39" s="6"/>
      <c r="AA39" s="6"/>
      <c r="AB39" s="10">
        <v>0.21461073999999999</v>
      </c>
      <c r="AC39" s="6"/>
      <c r="AD39" s="6"/>
      <c r="AE39" s="6"/>
      <c r="AF39" s="6"/>
      <c r="AG39" s="10"/>
      <c r="AH39" s="6"/>
      <c r="AI39" s="6"/>
      <c r="AJ39" s="6"/>
      <c r="AK39" s="6"/>
      <c r="AL39" s="10">
        <v>0.16018282</v>
      </c>
      <c r="AM39" s="6"/>
      <c r="AN39" s="6"/>
      <c r="AO39" s="6"/>
      <c r="AP39" s="6"/>
      <c r="AQ39" s="10">
        <v>2.8367389999999999E-2</v>
      </c>
      <c r="AR39" s="6"/>
      <c r="AS39" s="6"/>
      <c r="AT39" s="6"/>
      <c r="AU39" s="6"/>
      <c r="AV39" s="10">
        <v>2.6036050000000002E-2</v>
      </c>
      <c r="AW39" s="6"/>
      <c r="AX39" s="6"/>
      <c r="AY39" s="6"/>
      <c r="AZ39" s="6"/>
    </row>
    <row r="40" spans="1:52" x14ac:dyDescent="0.2">
      <c r="A40" s="9" t="s">
        <v>411</v>
      </c>
      <c r="B40" s="8" t="s">
        <v>474</v>
      </c>
      <c r="C40" s="4">
        <v>4.6988345655812296</v>
      </c>
      <c r="D40" s="6">
        <f>AVERAGE(C40:C41)</f>
        <v>4.8669458670418848</v>
      </c>
      <c r="E40" s="6">
        <f>STDEV(C40:C41)</f>
        <v>0.23774528251385052</v>
      </c>
      <c r="F40" s="6">
        <f>D40*10</f>
        <v>48.669458670418848</v>
      </c>
      <c r="G40" s="6">
        <f>E40*10</f>
        <v>2.377452825138505</v>
      </c>
      <c r="H40" s="10">
        <v>0.10709151</v>
      </c>
      <c r="I40" s="6">
        <f>AVERAGE(H40:H41)</f>
        <v>6.9846359999999996E-2</v>
      </c>
      <c r="J40" s="6">
        <f>STDEV(H40:H41)</f>
        <v>5.2672596262620282E-2</v>
      </c>
      <c r="K40" s="6">
        <f>I40*10</f>
        <v>0.69846359999999996</v>
      </c>
      <c r="L40" s="6">
        <f>J40*10</f>
        <v>0.52672596262620286</v>
      </c>
      <c r="M40" s="10"/>
      <c r="N40" s="6">
        <f>AVERAGE(M40:M41)</f>
        <v>8.6878200000000006E-3</v>
      </c>
      <c r="O40" s="6" t="e">
        <f>STDEV(M40:M41)</f>
        <v>#DIV/0!</v>
      </c>
      <c r="P40" s="6">
        <f>N40*10</f>
        <v>8.6878200000000003E-2</v>
      </c>
      <c r="Q40" s="6" t="e">
        <f>O40*10</f>
        <v>#DIV/0!</v>
      </c>
      <c r="R40" s="10">
        <v>0.1068057</v>
      </c>
      <c r="S40" s="6">
        <f>AVERAGE(R40:R41)</f>
        <v>7.4792700000000004E-2</v>
      </c>
      <c r="T40" s="6">
        <f>STDEV(R40:R41)</f>
        <v>4.5273218772249886E-2</v>
      </c>
      <c r="U40" s="6">
        <f>S40*10</f>
        <v>0.74792700000000001</v>
      </c>
      <c r="V40" s="6">
        <f>T40*10</f>
        <v>0.45273218772249885</v>
      </c>
      <c r="W40" s="10">
        <v>3.3128110000000002E-2</v>
      </c>
      <c r="X40" s="6">
        <f>AVERAGE(W40:W41)</f>
        <v>2.4656795000000002E-2</v>
      </c>
      <c r="Y40" s="6">
        <f>STDEV(W40:W41)</f>
        <v>1.1980248564134632E-2</v>
      </c>
      <c r="Z40" s="6">
        <f>X40*10</f>
        <v>0.24656795000000004</v>
      </c>
      <c r="AA40" s="6">
        <f>Y40*10</f>
        <v>0.11980248564134632</v>
      </c>
      <c r="AB40" s="10">
        <v>3.6871830000000001E-2</v>
      </c>
      <c r="AC40" s="6">
        <f>AVERAGE(AB40:AB41)</f>
        <v>2.565135E-2</v>
      </c>
      <c r="AD40" s="6">
        <f>STDEV(AB40:AB41)</f>
        <v>1.5868154992336073E-2</v>
      </c>
      <c r="AE40" s="6">
        <f>AC40*10</f>
        <v>0.25651350000000001</v>
      </c>
      <c r="AF40" s="6">
        <f>AD40*10</f>
        <v>0.15868154992336073</v>
      </c>
      <c r="AG40" s="10">
        <v>4.2708099999999999E-3</v>
      </c>
      <c r="AH40" s="6">
        <f>AVERAGE(AG40:AG41)</f>
        <v>4.2708099999999999E-3</v>
      </c>
      <c r="AI40" s="6" t="e">
        <f>STDEV(AG40:AG41)</f>
        <v>#DIV/0!</v>
      </c>
      <c r="AJ40" s="6">
        <f>AH40*10</f>
        <v>4.2708099999999999E-2</v>
      </c>
      <c r="AK40" s="6" t="e">
        <f>AI40*10</f>
        <v>#DIV/0!</v>
      </c>
      <c r="AL40" s="10">
        <v>4.1889750000000003E-2</v>
      </c>
      <c r="AM40" s="6">
        <f>AVERAGE(AL40:AL41)</f>
        <v>3.2699560000000003E-2</v>
      </c>
      <c r="AN40" s="6">
        <f>STDEV(AL40:AL41)</f>
        <v>1.2996891338785599E-2</v>
      </c>
      <c r="AO40" s="6">
        <f>AM40*10</f>
        <v>0.32699560000000005</v>
      </c>
      <c r="AP40" s="6">
        <f>AN40*10</f>
        <v>0.12996891338785599</v>
      </c>
      <c r="AQ40" s="10">
        <v>1.6525290000000002E-2</v>
      </c>
      <c r="AR40" s="6">
        <f>AVERAGE(AQ40:AQ41)</f>
        <v>1.5642324999999999E-2</v>
      </c>
      <c r="AS40" s="6">
        <f>STDEV(AQ40:AQ41)</f>
        <v>1.2487010781007616E-3</v>
      </c>
      <c r="AT40" s="6">
        <f>AR40*10</f>
        <v>0.15642324999999999</v>
      </c>
      <c r="AU40" s="6">
        <f>AS40*10</f>
        <v>1.2487010781007616E-2</v>
      </c>
      <c r="AV40" s="10">
        <v>2.287577E-2</v>
      </c>
      <c r="AW40" s="6">
        <f>AVERAGE(AV40:AV41)</f>
        <v>2.2554165000000001E-2</v>
      </c>
      <c r="AX40" s="6">
        <f>STDEV(AV40:AV41)</f>
        <v>4.5481815272700043E-4</v>
      </c>
      <c r="AY40" s="6">
        <f>AW40*10</f>
        <v>0.22554165000000001</v>
      </c>
      <c r="AZ40" s="6">
        <f>AX40*10</f>
        <v>4.5481815272700047E-3</v>
      </c>
    </row>
    <row r="41" spans="1:52" x14ac:dyDescent="0.2">
      <c r="A41" s="9" t="s">
        <v>330</v>
      </c>
      <c r="B41" s="8"/>
      <c r="C41" s="4">
        <v>5.03505716850254</v>
      </c>
      <c r="D41" s="6"/>
      <c r="E41" s="6"/>
      <c r="F41" s="6"/>
      <c r="G41" s="6"/>
      <c r="H41" s="10">
        <v>3.2601209999999999E-2</v>
      </c>
      <c r="I41" s="6"/>
      <c r="J41" s="6"/>
      <c r="K41" s="6"/>
      <c r="L41" s="6"/>
      <c r="M41" s="10">
        <v>8.6878200000000006E-3</v>
      </c>
      <c r="N41" s="6"/>
      <c r="O41" s="6"/>
      <c r="P41" s="6"/>
      <c r="Q41" s="6"/>
      <c r="R41" s="10">
        <v>4.2779699999999997E-2</v>
      </c>
      <c r="S41" s="6"/>
      <c r="T41" s="6"/>
      <c r="U41" s="6"/>
      <c r="V41" s="6"/>
      <c r="W41" s="10">
        <v>1.6185479999999999E-2</v>
      </c>
      <c r="X41" s="6"/>
      <c r="Y41" s="6"/>
      <c r="Z41" s="6"/>
      <c r="AA41" s="6"/>
      <c r="AB41" s="10">
        <v>1.443087E-2</v>
      </c>
      <c r="AC41" s="6"/>
      <c r="AD41" s="6"/>
      <c r="AE41" s="6"/>
      <c r="AF41" s="6"/>
      <c r="AG41" s="10"/>
      <c r="AH41" s="6"/>
      <c r="AI41" s="6"/>
      <c r="AJ41" s="6"/>
      <c r="AK41" s="6"/>
      <c r="AL41" s="10">
        <v>2.3509370000000002E-2</v>
      </c>
      <c r="AM41" s="6"/>
      <c r="AN41" s="6"/>
      <c r="AO41" s="6"/>
      <c r="AP41" s="6"/>
      <c r="AQ41" s="10">
        <v>1.4759359999999999E-2</v>
      </c>
      <c r="AR41" s="6"/>
      <c r="AS41" s="6"/>
      <c r="AT41" s="6"/>
      <c r="AU41" s="6"/>
      <c r="AV41" s="10">
        <v>2.2232559999999998E-2</v>
      </c>
      <c r="AW41" s="6"/>
      <c r="AX41" s="6"/>
      <c r="AY41" s="6"/>
      <c r="AZ41" s="6"/>
    </row>
    <row r="42" spans="1:52" x14ac:dyDescent="0.2">
      <c r="A42" s="9" t="s">
        <v>77</v>
      </c>
      <c r="B42" s="8" t="s">
        <v>475</v>
      </c>
      <c r="C42" s="4">
        <v>1.6632774196897899</v>
      </c>
      <c r="D42" s="6">
        <f>AVERAGE(C42:C44)</f>
        <v>1.5379842967153667</v>
      </c>
      <c r="E42" s="6">
        <f>STDEV(C42:C44)</f>
        <v>0.21350907506178629</v>
      </c>
      <c r="F42" s="6">
        <f>D42*20</f>
        <v>30.759685934307335</v>
      </c>
      <c r="G42" s="6">
        <f>E42*20</f>
        <v>4.2701815012357258</v>
      </c>
      <c r="H42" s="10">
        <v>6.4147949999999995E-2</v>
      </c>
      <c r="I42" s="6">
        <f>AVERAGE(H42:H44)</f>
        <v>7.1414993333333329E-2</v>
      </c>
      <c r="J42" s="6">
        <f>STDEV(H42:H44)</f>
        <v>9.6623518899713844E-3</v>
      </c>
      <c r="K42" s="6">
        <f>I42*20</f>
        <v>1.4282998666666666</v>
      </c>
      <c r="L42" s="6">
        <f>J42*20</f>
        <v>0.1932470377994277</v>
      </c>
      <c r="M42" s="10">
        <v>2.8474679999999999E-2</v>
      </c>
      <c r="N42" s="6">
        <f>AVERAGE(M42:M44)</f>
        <v>2.8450920000000001E-2</v>
      </c>
      <c r="O42" s="6">
        <f>STDEV(M42:M44)</f>
        <v>4.4764672923634768E-3</v>
      </c>
      <c r="P42" s="6">
        <f>N42*20</f>
        <v>0.56901840000000004</v>
      </c>
      <c r="Q42" s="6">
        <f>O42*20</f>
        <v>8.9529345847269542E-2</v>
      </c>
      <c r="R42" s="10">
        <v>0.58807251000000005</v>
      </c>
      <c r="S42" s="6">
        <f>AVERAGE(R42:R44)</f>
        <v>0.62723691999999998</v>
      </c>
      <c r="T42" s="6">
        <f>STDEV(R42:R44)</f>
        <v>6.3561557594482357E-2</v>
      </c>
      <c r="U42" s="6">
        <f>S42*20</f>
        <v>12.5447384</v>
      </c>
      <c r="V42" s="6">
        <f>T42*20</f>
        <v>1.2712311518896471</v>
      </c>
      <c r="W42" s="10">
        <v>0.16319807</v>
      </c>
      <c r="X42" s="6">
        <f>AVERAGE(W42:W44)</f>
        <v>0.16954956333333335</v>
      </c>
      <c r="Y42" s="6">
        <f>STDEV(W42:W44)</f>
        <v>1.4719587085806221E-2</v>
      </c>
      <c r="Z42" s="6">
        <f>X42*20</f>
        <v>3.3909912666666671</v>
      </c>
      <c r="AA42" s="6">
        <f>Y42*20</f>
        <v>0.29439174171612442</v>
      </c>
      <c r="AB42" s="10">
        <v>0.15415561999999999</v>
      </c>
      <c r="AC42" s="6">
        <f>AVERAGE(AB42:AB44)</f>
        <v>0.16747754666666667</v>
      </c>
      <c r="AD42" s="6">
        <f>STDEV(AB42:AB44)</f>
        <v>1.6991335280796306E-2</v>
      </c>
      <c r="AE42" s="6">
        <f>AC42*20</f>
        <v>3.3495509333333335</v>
      </c>
      <c r="AF42" s="6">
        <f>AD42*20</f>
        <v>0.33982670561592609</v>
      </c>
      <c r="AG42" s="10">
        <v>4.1174599999999999E-3</v>
      </c>
      <c r="AH42" s="6">
        <f>AVERAGE(AG42:AG44)</f>
        <v>4.1174599999999999E-3</v>
      </c>
      <c r="AI42" s="6" t="e">
        <f>STDEV(AG42:AG44)</f>
        <v>#DIV/0!</v>
      </c>
      <c r="AJ42" s="6">
        <f>AH42*20</f>
        <v>8.2349199999999997E-2</v>
      </c>
      <c r="AK42" s="6" t="e">
        <f>AI42*20</f>
        <v>#DIV/0!</v>
      </c>
      <c r="AL42" s="10">
        <v>0.92498623000000002</v>
      </c>
      <c r="AM42" s="6">
        <f>AVERAGE(AL42:AL44)</f>
        <v>1.0221257800000001</v>
      </c>
      <c r="AN42" s="6">
        <f>STDEV(AL42:AL44)</f>
        <v>0.11887516309560593</v>
      </c>
      <c r="AO42" s="6">
        <f>AM42*20</f>
        <v>20.4425156</v>
      </c>
      <c r="AP42" s="6">
        <f>AN42*20</f>
        <v>2.3775032619121186</v>
      </c>
      <c r="AQ42" s="10">
        <v>7.9555790000000001E-2</v>
      </c>
      <c r="AR42" s="6">
        <f>AVERAGE(AQ42:AQ44)</f>
        <v>8.7050846666666667E-2</v>
      </c>
      <c r="AS42" s="6">
        <f>STDEV(AQ42:AQ44)</f>
        <v>9.7764535746574979E-3</v>
      </c>
      <c r="AT42" s="6">
        <f>AR42*20</f>
        <v>1.7410169333333334</v>
      </c>
      <c r="AU42" s="6">
        <f>AS42*20</f>
        <v>0.19552907149314996</v>
      </c>
      <c r="AV42" s="10">
        <v>9.4257170000000001E-2</v>
      </c>
      <c r="AW42" s="6">
        <f>AVERAGE(AV42:AV44)</f>
        <v>9.8258749999999992E-2</v>
      </c>
      <c r="AX42" s="6">
        <f>STDEV(AV42:AV44)</f>
        <v>4.4416762971202662E-3</v>
      </c>
      <c r="AY42" s="6">
        <f>AW42*20</f>
        <v>1.9651749999999999</v>
      </c>
      <c r="AZ42" s="6">
        <f>AX42*20</f>
        <v>8.8833525942405317E-2</v>
      </c>
    </row>
    <row r="43" spans="1:52" x14ac:dyDescent="0.2">
      <c r="A43" s="9" t="s">
        <v>297</v>
      </c>
      <c r="B43" s="8"/>
      <c r="C43" s="4">
        <v>1.65921908320893</v>
      </c>
      <c r="D43" s="6"/>
      <c r="E43" s="6"/>
      <c r="F43" s="6"/>
      <c r="G43" s="6"/>
      <c r="H43" s="10">
        <v>8.2380200000000001E-2</v>
      </c>
      <c r="I43" s="6"/>
      <c r="J43" s="6"/>
      <c r="K43" s="6"/>
      <c r="L43" s="6"/>
      <c r="M43" s="10">
        <v>3.2915460000000001E-2</v>
      </c>
      <c r="N43" s="6"/>
      <c r="O43" s="6"/>
      <c r="P43" s="6"/>
      <c r="Q43" s="6"/>
      <c r="R43" s="10">
        <v>0.7005749</v>
      </c>
      <c r="S43" s="6"/>
      <c r="T43" s="6"/>
      <c r="U43" s="6"/>
      <c r="V43" s="6"/>
      <c r="W43" s="10">
        <v>0.18637851999999999</v>
      </c>
      <c r="X43" s="6"/>
      <c r="Y43" s="6"/>
      <c r="Z43" s="6"/>
      <c r="AA43" s="6"/>
      <c r="AB43" s="10">
        <v>0.18661248999999999</v>
      </c>
      <c r="AC43" s="6"/>
      <c r="AD43" s="6"/>
      <c r="AE43" s="6"/>
      <c r="AF43" s="6"/>
      <c r="AG43" s="10"/>
      <c r="AH43" s="6"/>
      <c r="AI43" s="6"/>
      <c r="AJ43" s="6"/>
      <c r="AK43" s="6"/>
      <c r="AL43" s="10">
        <v>1.1546850500000001</v>
      </c>
      <c r="AM43" s="6"/>
      <c r="AN43" s="6"/>
      <c r="AO43" s="6"/>
      <c r="AP43" s="6"/>
      <c r="AQ43" s="10">
        <v>9.8109130000000003E-2</v>
      </c>
      <c r="AR43" s="6"/>
      <c r="AS43" s="6"/>
      <c r="AT43" s="6"/>
      <c r="AU43" s="6"/>
      <c r="AV43" s="10">
        <v>0.10303785</v>
      </c>
      <c r="AW43" s="6"/>
      <c r="AX43" s="6"/>
      <c r="AY43" s="6"/>
      <c r="AZ43" s="6"/>
    </row>
    <row r="44" spans="1:52" x14ac:dyDescent="0.2">
      <c r="A44" s="9" t="s">
        <v>435</v>
      </c>
      <c r="B44" s="8"/>
      <c r="C44" s="4">
        <v>1.2914563872473801</v>
      </c>
      <c r="D44" s="6"/>
      <c r="E44" s="6"/>
      <c r="F44" s="6"/>
      <c r="G44" s="6"/>
      <c r="H44" s="10">
        <v>6.7716830000000006E-2</v>
      </c>
      <c r="I44" s="6"/>
      <c r="J44" s="6"/>
      <c r="K44" s="6"/>
      <c r="L44" s="6"/>
      <c r="M44" s="10">
        <v>2.396262E-2</v>
      </c>
      <c r="N44" s="6"/>
      <c r="O44" s="6"/>
      <c r="P44" s="6"/>
      <c r="Q44" s="6"/>
      <c r="R44" s="10">
        <v>0.59306334999999999</v>
      </c>
      <c r="S44" s="6"/>
      <c r="T44" s="6"/>
      <c r="U44" s="6"/>
      <c r="V44" s="6"/>
      <c r="W44" s="10">
        <v>0.15907209999999999</v>
      </c>
      <c r="X44" s="6"/>
      <c r="Y44" s="6"/>
      <c r="Z44" s="6"/>
      <c r="AA44" s="6"/>
      <c r="AB44" s="10">
        <v>0.16166453</v>
      </c>
      <c r="AC44" s="6"/>
      <c r="AD44" s="6"/>
      <c r="AE44" s="6"/>
      <c r="AF44" s="6"/>
      <c r="AG44" s="10"/>
      <c r="AH44" s="6"/>
      <c r="AI44" s="6"/>
      <c r="AJ44" s="6"/>
      <c r="AK44" s="6"/>
      <c r="AL44" s="10">
        <v>0.98670606000000005</v>
      </c>
      <c r="AM44" s="6"/>
      <c r="AN44" s="6"/>
      <c r="AO44" s="6"/>
      <c r="AP44" s="6"/>
      <c r="AQ44" s="10">
        <v>8.3487619999999998E-2</v>
      </c>
      <c r="AR44" s="6"/>
      <c r="AS44" s="6"/>
      <c r="AT44" s="6"/>
      <c r="AU44" s="6"/>
      <c r="AV44" s="10">
        <v>9.7481230000000002E-2</v>
      </c>
      <c r="AW44" s="6"/>
      <c r="AX44" s="6"/>
      <c r="AY44" s="6"/>
      <c r="AZ44" s="6"/>
    </row>
    <row r="45" spans="1:52" x14ac:dyDescent="0.2">
      <c r="A45" s="9" t="s">
        <v>298</v>
      </c>
      <c r="B45" s="8" t="s">
        <v>480</v>
      </c>
      <c r="C45" s="4">
        <v>1.08644928285591</v>
      </c>
      <c r="D45" s="6">
        <f>AVERAGE(C45:C47)</f>
        <v>1.2755431662298802</v>
      </c>
      <c r="E45" s="6">
        <f>STDEV(C45:C47)</f>
        <v>0.19268296056098907</v>
      </c>
      <c r="F45" s="6">
        <f>D45*20</f>
        <v>25.510863324597604</v>
      </c>
      <c r="G45" s="6">
        <f>E45*20</f>
        <v>3.8536592112197816</v>
      </c>
      <c r="H45" s="10">
        <v>5.1380929999999998E-2</v>
      </c>
      <c r="I45" s="6">
        <f>AVERAGE(H45:H47)</f>
        <v>6.1040116666666665E-2</v>
      </c>
      <c r="J45" s="6">
        <f>STDEV(H45:H47)</f>
        <v>1.0811974163219839E-2</v>
      </c>
      <c r="K45" s="6">
        <f>I45*20</f>
        <v>1.2208023333333333</v>
      </c>
      <c r="L45" s="6">
        <f>J45*20</f>
        <v>0.21623948326439679</v>
      </c>
      <c r="M45" s="10">
        <v>3.1546390000000001E-2</v>
      </c>
      <c r="N45" s="6">
        <f>AVERAGE(M45:M47)</f>
        <v>3.7237529999999998E-2</v>
      </c>
      <c r="O45" s="6">
        <f>STDEV(M45:M47)</f>
        <v>5.6399564366757301E-3</v>
      </c>
      <c r="P45" s="6">
        <f>N45*20</f>
        <v>0.74475059999999993</v>
      </c>
      <c r="Q45" s="6">
        <f>O45*20</f>
        <v>0.11279912873351461</v>
      </c>
      <c r="R45" s="10">
        <v>0.53717661000000005</v>
      </c>
      <c r="S45" s="6">
        <f>AVERAGE(R45:R47)</f>
        <v>0.6290351133333334</v>
      </c>
      <c r="T45" s="6">
        <f>STDEV(R45:R47)</f>
        <v>9.4402377468052009E-2</v>
      </c>
      <c r="U45" s="6">
        <f>S45*20</f>
        <v>12.580702266666668</v>
      </c>
      <c r="V45" s="6">
        <f>T45*20</f>
        <v>1.8880475493610402</v>
      </c>
      <c r="W45" s="10">
        <v>0.18442048999999999</v>
      </c>
      <c r="X45" s="6">
        <f>AVERAGE(W45:W47)</f>
        <v>0.20664471999999998</v>
      </c>
      <c r="Y45" s="6">
        <f>STDEV(W45:W47)</f>
        <v>2.6248320013968842E-2</v>
      </c>
      <c r="Z45" s="6">
        <f>X45*20</f>
        <v>4.1328943999999996</v>
      </c>
      <c r="AA45" s="6">
        <f>Y45*20</f>
        <v>0.5249664002793768</v>
      </c>
      <c r="AB45" s="10">
        <v>0.12009775</v>
      </c>
      <c r="AC45" s="6">
        <f>AVERAGE(AB45:AB47)</f>
        <v>0.14032588000000001</v>
      </c>
      <c r="AD45" s="6">
        <f>STDEV(AB45:AB47)</f>
        <v>2.0943063807100908E-2</v>
      </c>
      <c r="AE45" s="6">
        <f>AC45*20</f>
        <v>2.8065176000000003</v>
      </c>
      <c r="AF45" s="6">
        <f>AD45*20</f>
        <v>0.41886127614201818</v>
      </c>
      <c r="AG45" s="10"/>
      <c r="AH45" s="6" t="e">
        <f>AVERAGE(AG45:AG47)</f>
        <v>#DIV/0!</v>
      </c>
      <c r="AI45" s="6" t="e">
        <f>STDEV(AG45:AG47)</f>
        <v>#DIV/0!</v>
      </c>
      <c r="AJ45" s="6" t="e">
        <f>AH45*20</f>
        <v>#DIV/0!</v>
      </c>
      <c r="AK45" s="6" t="e">
        <f>AI45*20</f>
        <v>#DIV/0!</v>
      </c>
      <c r="AL45" s="10">
        <v>1.00466777</v>
      </c>
      <c r="AM45" s="6">
        <f>AVERAGE(AL45:AL47)</f>
        <v>1.1571668133333333</v>
      </c>
      <c r="AN45" s="6">
        <f>STDEV(AL45:AL47)</f>
        <v>0.17757975820632432</v>
      </c>
      <c r="AO45" s="6">
        <f>AM45*20</f>
        <v>23.143336266666665</v>
      </c>
      <c r="AP45" s="6">
        <f>AN45*20</f>
        <v>3.5515951641264865</v>
      </c>
      <c r="AQ45" s="10">
        <v>7.3524309999999996E-2</v>
      </c>
      <c r="AR45" s="6">
        <f>AVERAGE(AQ45:AQ47)</f>
        <v>8.4524796666666666E-2</v>
      </c>
      <c r="AS45" s="6">
        <f>STDEV(AQ45:AQ47)</f>
        <v>1.2737160111815946E-2</v>
      </c>
      <c r="AT45" s="6">
        <f>AR45*20</f>
        <v>1.6904959333333334</v>
      </c>
      <c r="AU45" s="6">
        <f>AS45*20</f>
        <v>0.25474320223631891</v>
      </c>
      <c r="AV45" s="10">
        <v>0.10306147</v>
      </c>
      <c r="AW45" s="6">
        <f>AVERAGE(AV45:AV47)</f>
        <v>0.11487085666666667</v>
      </c>
      <c r="AX45" s="6">
        <f>STDEV(AV45:AV47)</f>
        <v>1.543375883071367E-2</v>
      </c>
      <c r="AY45" s="6">
        <f>AW45*20</f>
        <v>2.2974171333333335</v>
      </c>
      <c r="AZ45" s="6">
        <f>AX45*20</f>
        <v>0.30867517661427341</v>
      </c>
    </row>
    <row r="46" spans="1:52" x14ac:dyDescent="0.2">
      <c r="A46" s="9" t="s">
        <v>88</v>
      </c>
      <c r="B46" s="8"/>
      <c r="C46" s="4">
        <v>1.4716250809235201</v>
      </c>
      <c r="D46" s="6"/>
      <c r="E46" s="6"/>
      <c r="F46" s="6"/>
      <c r="G46" s="6"/>
      <c r="H46" s="10">
        <v>7.2719809999999996E-2</v>
      </c>
      <c r="I46" s="6"/>
      <c r="J46" s="6"/>
      <c r="K46" s="6"/>
      <c r="L46" s="6"/>
      <c r="M46" s="10">
        <v>4.2824870000000001E-2</v>
      </c>
      <c r="N46" s="6"/>
      <c r="O46" s="6"/>
      <c r="P46" s="6"/>
      <c r="Q46" s="6"/>
      <c r="R46" s="10">
        <v>0.72579073999999999</v>
      </c>
      <c r="S46" s="6"/>
      <c r="T46" s="6"/>
      <c r="U46" s="6"/>
      <c r="V46" s="6"/>
      <c r="W46" s="10">
        <v>0.23560444</v>
      </c>
      <c r="X46" s="6"/>
      <c r="Y46" s="6"/>
      <c r="Z46" s="6"/>
      <c r="AA46" s="6"/>
      <c r="AB46" s="10">
        <v>0.16191727</v>
      </c>
      <c r="AC46" s="6"/>
      <c r="AD46" s="6"/>
      <c r="AE46" s="6"/>
      <c r="AF46" s="6"/>
      <c r="AG46" s="10"/>
      <c r="AH46" s="6"/>
      <c r="AI46" s="6"/>
      <c r="AJ46" s="6"/>
      <c r="AK46" s="6"/>
      <c r="AL46" s="10">
        <v>1.3521285999999999</v>
      </c>
      <c r="AM46" s="6"/>
      <c r="AN46" s="6"/>
      <c r="AO46" s="6"/>
      <c r="AP46" s="6"/>
      <c r="AQ46" s="10">
        <v>9.8479460000000005E-2</v>
      </c>
      <c r="AR46" s="6"/>
      <c r="AS46" s="6"/>
      <c r="AT46" s="6"/>
      <c r="AU46" s="6"/>
      <c r="AV46" s="10">
        <v>0.13233429999999999</v>
      </c>
      <c r="AW46" s="6"/>
      <c r="AX46" s="6"/>
      <c r="AY46" s="6"/>
      <c r="AZ46" s="6"/>
    </row>
    <row r="47" spans="1:52" x14ac:dyDescent="0.2">
      <c r="A47" s="9" t="s">
        <v>406</v>
      </c>
      <c r="B47" s="8"/>
      <c r="C47" s="4">
        <v>1.26855513491021</v>
      </c>
      <c r="D47" s="6"/>
      <c r="E47" s="6"/>
      <c r="F47" s="6"/>
      <c r="G47" s="6"/>
      <c r="H47" s="10">
        <v>5.901961E-2</v>
      </c>
      <c r="I47" s="6"/>
      <c r="J47" s="6"/>
      <c r="K47" s="6"/>
      <c r="L47" s="6"/>
      <c r="M47" s="10">
        <v>3.7341329999999999E-2</v>
      </c>
      <c r="N47" s="6"/>
      <c r="O47" s="6"/>
      <c r="P47" s="6"/>
      <c r="Q47" s="6"/>
      <c r="R47" s="10">
        <v>0.62413799000000003</v>
      </c>
      <c r="S47" s="6"/>
      <c r="T47" s="6"/>
      <c r="U47" s="6"/>
      <c r="V47" s="6"/>
      <c r="W47" s="10">
        <v>0.19990922999999999</v>
      </c>
      <c r="X47" s="6"/>
      <c r="Y47" s="6"/>
      <c r="Z47" s="6"/>
      <c r="AA47" s="6"/>
      <c r="AB47" s="10">
        <v>0.13896262000000001</v>
      </c>
      <c r="AC47" s="6"/>
      <c r="AD47" s="6"/>
      <c r="AE47" s="6"/>
      <c r="AF47" s="6"/>
      <c r="AG47" s="10"/>
      <c r="AH47" s="6"/>
      <c r="AI47" s="6"/>
      <c r="AJ47" s="6"/>
      <c r="AK47" s="6"/>
      <c r="AL47" s="10">
        <v>1.1147040699999999</v>
      </c>
      <c r="AM47" s="6"/>
      <c r="AN47" s="6"/>
      <c r="AO47" s="6"/>
      <c r="AP47" s="6"/>
      <c r="AQ47" s="10">
        <v>8.1570619999999996E-2</v>
      </c>
      <c r="AR47" s="6"/>
      <c r="AS47" s="6"/>
      <c r="AT47" s="6"/>
      <c r="AU47" s="6"/>
      <c r="AV47" s="10">
        <v>0.1092168</v>
      </c>
      <c r="AW47" s="6"/>
      <c r="AX47" s="6"/>
      <c r="AY47" s="6"/>
      <c r="AZ47" s="6"/>
    </row>
    <row r="48" spans="1:52" x14ac:dyDescent="0.2">
      <c r="A48" s="9" t="s">
        <v>95</v>
      </c>
      <c r="B48" s="8" t="s">
        <v>476</v>
      </c>
      <c r="C48" s="4">
        <v>1.86207374068656</v>
      </c>
      <c r="D48" s="6">
        <f>AVERAGE(C48:C50)</f>
        <v>1.7707826306776366</v>
      </c>
      <c r="E48" s="6">
        <f>STDEV(C48:C50)</f>
        <v>0.13456563826947809</v>
      </c>
      <c r="F48" s="6">
        <f>D48*20</f>
        <v>35.41565261355273</v>
      </c>
      <c r="G48" s="6">
        <f>E48*20</f>
        <v>2.6913127653895619</v>
      </c>
      <c r="H48" s="10">
        <v>6.7276050000000004E-2</v>
      </c>
      <c r="I48" s="6">
        <f>AVERAGE(H48:H50)</f>
        <v>6.2558286666666671E-2</v>
      </c>
      <c r="J48" s="6">
        <f>STDEV(H48:H50)</f>
        <v>4.5831265332776242E-3</v>
      </c>
      <c r="K48" s="6">
        <f>I48*20</f>
        <v>1.2511657333333335</v>
      </c>
      <c r="L48" s="6">
        <f>J48*20</f>
        <v>9.166253066555248E-2</v>
      </c>
      <c r="M48" s="10">
        <v>1.551045E-2</v>
      </c>
      <c r="N48" s="6">
        <f>AVERAGE(M48:M50)</f>
        <v>1.549623E-2</v>
      </c>
      <c r="O48" s="6">
        <f>STDEV(M48:M50)</f>
        <v>1.8686622996143636E-4</v>
      </c>
      <c r="P48" s="6">
        <f>N48*20</f>
        <v>0.30992459999999999</v>
      </c>
      <c r="Q48" s="6">
        <f>O48*20</f>
        <v>3.7373245992287272E-3</v>
      </c>
      <c r="R48" s="10">
        <v>0.56193251</v>
      </c>
      <c r="S48" s="6">
        <f>AVERAGE(R48:R50)</f>
        <v>0.53223150666666663</v>
      </c>
      <c r="T48" s="6">
        <f>STDEV(R48:R50)</f>
        <v>3.5488877435461849E-2</v>
      </c>
      <c r="U48" s="6">
        <f>S48*20</f>
        <v>10.644630133333333</v>
      </c>
      <c r="V48" s="6">
        <f>T48*20</f>
        <v>0.70977754870923704</v>
      </c>
      <c r="W48" s="10">
        <v>8.990302E-2</v>
      </c>
      <c r="X48" s="6">
        <f>AVERAGE(W48:W50)</f>
        <v>7.9231513333333337E-2</v>
      </c>
      <c r="Y48" s="6">
        <f>STDEV(W48:W50)</f>
        <v>1.0492909778804595E-2</v>
      </c>
      <c r="Z48" s="6">
        <f>X48*20</f>
        <v>1.5846302666666667</v>
      </c>
      <c r="AA48" s="6">
        <f>Y48*20</f>
        <v>0.20985819557609192</v>
      </c>
      <c r="AB48" s="10">
        <v>5.4098840000000002E-2</v>
      </c>
      <c r="AC48" s="6">
        <f>AVERAGE(AB48:AB50)</f>
        <v>4.4459680000000001E-2</v>
      </c>
      <c r="AD48" s="6">
        <f>STDEV(AB48:AB50)</f>
        <v>9.0964180531734676E-3</v>
      </c>
      <c r="AE48" s="6">
        <f>AC48*20</f>
        <v>0.88919360000000003</v>
      </c>
      <c r="AF48" s="6">
        <f>AD48*20</f>
        <v>0.18192836106346935</v>
      </c>
      <c r="AG48" s="10"/>
      <c r="AH48" s="6">
        <f>AVERAGE(AG48:AG50)</f>
        <v>4.2227599999999999E-3</v>
      </c>
      <c r="AI48" s="6" t="e">
        <f>STDEV(AG48:AG50)</f>
        <v>#DIV/0!</v>
      </c>
      <c r="AJ48" s="6">
        <f>AH48*20</f>
        <v>8.4455199999999994E-2</v>
      </c>
      <c r="AK48" s="6" t="e">
        <f>AI48*20</f>
        <v>#DIV/0!</v>
      </c>
      <c r="AL48" s="10">
        <v>0.45407038999999999</v>
      </c>
      <c r="AM48" s="6">
        <f>AVERAGE(AL48:AL50)</f>
        <v>0.34447971333333333</v>
      </c>
      <c r="AN48" s="6">
        <f>STDEV(AL48:AL50)</f>
        <v>0.10011330576089282</v>
      </c>
      <c r="AO48" s="6">
        <f>AM48*20</f>
        <v>6.8895942666666663</v>
      </c>
      <c r="AP48" s="6">
        <f>AN48*20</f>
        <v>2.0022661152178562</v>
      </c>
      <c r="AQ48" s="10">
        <v>3.580038E-2</v>
      </c>
      <c r="AR48" s="6">
        <f>AVERAGE(AQ48:AQ50)</f>
        <v>2.6136233333333331E-2</v>
      </c>
      <c r="AS48" s="6">
        <f>STDEV(AQ48:AQ50)</f>
        <v>8.5333107078222354E-3</v>
      </c>
      <c r="AT48" s="6">
        <f>AR48*20</f>
        <v>0.52272466666666662</v>
      </c>
      <c r="AU48" s="6">
        <f>AS48*20</f>
        <v>0.1706662141564447</v>
      </c>
      <c r="AV48" s="10">
        <v>5.089279E-2</v>
      </c>
      <c r="AW48" s="6">
        <f>AVERAGE(AV48:AV50)</f>
        <v>3.8759596666666667E-2</v>
      </c>
      <c r="AX48" s="6">
        <f>STDEV(AV48:AV50)</f>
        <v>1.0810248423622524E-2</v>
      </c>
      <c r="AY48" s="6">
        <f>AW48*20</f>
        <v>0.77519193333333336</v>
      </c>
      <c r="AZ48" s="6">
        <f>AX48*20</f>
        <v>0.21620496847245047</v>
      </c>
    </row>
    <row r="49" spans="1:52" x14ac:dyDescent="0.2">
      <c r="A49" s="9" t="s">
        <v>33</v>
      </c>
      <c r="B49" s="8"/>
      <c r="C49" s="4">
        <v>1.8340285855712199</v>
      </c>
      <c r="D49" s="6"/>
      <c r="E49" s="6"/>
      <c r="F49" s="6"/>
      <c r="G49" s="6"/>
      <c r="H49" s="10">
        <v>6.2275959999999998E-2</v>
      </c>
      <c r="I49" s="6"/>
      <c r="J49" s="6"/>
      <c r="K49" s="6"/>
      <c r="L49" s="6"/>
      <c r="M49" s="10">
        <v>1.5302659999999999E-2</v>
      </c>
      <c r="N49" s="6"/>
      <c r="O49" s="6"/>
      <c r="P49" s="6"/>
      <c r="Q49" s="6"/>
      <c r="R49" s="10">
        <v>0.54183194000000001</v>
      </c>
      <c r="S49" s="6"/>
      <c r="T49" s="6"/>
      <c r="U49" s="6"/>
      <c r="V49" s="6"/>
      <c r="W49" s="10">
        <v>7.8864699999999996E-2</v>
      </c>
      <c r="X49" s="6"/>
      <c r="Y49" s="6"/>
      <c r="Z49" s="6"/>
      <c r="AA49" s="6"/>
      <c r="AB49" s="10">
        <v>4.3253930000000003E-2</v>
      </c>
      <c r="AC49" s="6"/>
      <c r="AD49" s="6"/>
      <c r="AE49" s="6"/>
      <c r="AF49" s="6"/>
      <c r="AG49" s="10"/>
      <c r="AH49" s="6"/>
      <c r="AI49" s="6"/>
      <c r="AJ49" s="6"/>
      <c r="AK49" s="6"/>
      <c r="AL49" s="10">
        <v>0.32154480000000002</v>
      </c>
      <c r="AM49" s="6"/>
      <c r="AN49" s="6"/>
      <c r="AO49" s="6"/>
      <c r="AP49" s="6"/>
      <c r="AQ49" s="10">
        <v>2.296867E-2</v>
      </c>
      <c r="AR49" s="6"/>
      <c r="AS49" s="6"/>
      <c r="AT49" s="6"/>
      <c r="AU49" s="6"/>
      <c r="AV49" s="10">
        <v>3.5232819999999998E-2</v>
      </c>
      <c r="AW49" s="6"/>
      <c r="AX49" s="6"/>
      <c r="AY49" s="6"/>
      <c r="AZ49" s="6"/>
    </row>
    <row r="50" spans="1:52" x14ac:dyDescent="0.2">
      <c r="A50" s="9" t="s">
        <v>135</v>
      </c>
      <c r="B50" s="8"/>
      <c r="C50" s="4">
        <v>1.61624556577513</v>
      </c>
      <c r="D50" s="6"/>
      <c r="E50" s="6"/>
      <c r="F50" s="6"/>
      <c r="G50" s="6"/>
      <c r="H50" s="10">
        <v>5.8122849999999997E-2</v>
      </c>
      <c r="I50" s="6"/>
      <c r="J50" s="6"/>
      <c r="K50" s="6"/>
      <c r="L50" s="6"/>
      <c r="M50" s="10">
        <v>1.5675580000000001E-2</v>
      </c>
      <c r="N50" s="6"/>
      <c r="O50" s="6"/>
      <c r="P50" s="6"/>
      <c r="Q50" s="6"/>
      <c r="R50" s="10">
        <v>0.49293007</v>
      </c>
      <c r="S50" s="6"/>
      <c r="T50" s="6"/>
      <c r="U50" s="6"/>
      <c r="V50" s="6"/>
      <c r="W50" s="10">
        <v>6.892682E-2</v>
      </c>
      <c r="X50" s="6"/>
      <c r="Y50" s="6"/>
      <c r="Z50" s="6"/>
      <c r="AA50" s="6"/>
      <c r="AB50" s="10">
        <v>3.6026269999999999E-2</v>
      </c>
      <c r="AC50" s="6"/>
      <c r="AD50" s="6"/>
      <c r="AE50" s="6"/>
      <c r="AF50" s="6"/>
      <c r="AG50" s="10">
        <v>4.2227599999999999E-3</v>
      </c>
      <c r="AH50" s="6"/>
      <c r="AI50" s="6"/>
      <c r="AJ50" s="6"/>
      <c r="AK50" s="6"/>
      <c r="AL50" s="10">
        <v>0.25782395000000002</v>
      </c>
      <c r="AM50" s="6"/>
      <c r="AN50" s="6"/>
      <c r="AO50" s="6"/>
      <c r="AP50" s="6"/>
      <c r="AQ50" s="10">
        <v>1.9639650000000002E-2</v>
      </c>
      <c r="AR50" s="6"/>
      <c r="AS50" s="6"/>
      <c r="AT50" s="6"/>
      <c r="AU50" s="6"/>
      <c r="AV50" s="10">
        <v>3.0153180000000002E-2</v>
      </c>
      <c r="AW50" s="6"/>
      <c r="AX50" s="6"/>
      <c r="AY50" s="6"/>
      <c r="AZ50" s="6"/>
    </row>
    <row r="51" spans="1:52" x14ac:dyDescent="0.2">
      <c r="A51" s="9" t="s">
        <v>267</v>
      </c>
      <c r="B51" s="8" t="s">
        <v>482</v>
      </c>
      <c r="C51" s="4">
        <v>1.4952316807600901</v>
      </c>
      <c r="D51" s="6">
        <f>AVERAGE(C51:C52)</f>
        <v>1.80458886480932</v>
      </c>
      <c r="E51" s="6">
        <f>STDEV(C51:C52)</f>
        <v>0.43749712529996965</v>
      </c>
      <c r="F51" s="6">
        <f>D51*20</f>
        <v>36.0917772961864</v>
      </c>
      <c r="G51" s="6">
        <f>E51*20</f>
        <v>8.7499425059993925</v>
      </c>
      <c r="H51" s="10">
        <v>0.32883072000000002</v>
      </c>
      <c r="I51" s="6">
        <f>AVERAGE(H51:H52)</f>
        <v>0.38786887999999997</v>
      </c>
      <c r="J51" s="6">
        <f>STDEV(H51:H52)</f>
        <v>8.3492566569553187E-2</v>
      </c>
      <c r="K51" s="6">
        <f>I51*20</f>
        <v>7.7573775999999999</v>
      </c>
      <c r="L51" s="6">
        <f>J51*20</f>
        <v>1.6698513313910637</v>
      </c>
      <c r="M51" s="10">
        <v>2.5707399999999998E-2</v>
      </c>
      <c r="N51" s="6">
        <f>AVERAGE(M51:M52)</f>
        <v>2.8860520000000001E-2</v>
      </c>
      <c r="O51" s="6">
        <f>STDEV(M51:M52)</f>
        <v>4.4591850677898571E-3</v>
      </c>
      <c r="P51" s="6">
        <f>N51*20</f>
        <v>0.57721040000000001</v>
      </c>
      <c r="Q51" s="6">
        <f>O51*20</f>
        <v>8.9183701355797146E-2</v>
      </c>
      <c r="R51" s="10">
        <v>0.29211839000000001</v>
      </c>
      <c r="S51" s="6">
        <f>AVERAGE(R51:R52)</f>
        <v>0.34682040000000003</v>
      </c>
      <c r="T51" s="6">
        <f>STDEV(R51:R52)</f>
        <v>7.73603244310683E-2</v>
      </c>
      <c r="U51" s="6">
        <f>S51*20</f>
        <v>6.9364080000000001</v>
      </c>
      <c r="V51" s="6">
        <f>T51*20</f>
        <v>1.5472064886213661</v>
      </c>
      <c r="W51" s="10">
        <v>9.2587950000000002E-2</v>
      </c>
      <c r="X51" s="6">
        <f>AVERAGE(W51:W52)</f>
        <v>0.10911900500000001</v>
      </c>
      <c r="Y51" s="6">
        <f>STDEV(W51:W52)</f>
        <v>2.3378442181335581E-2</v>
      </c>
      <c r="Z51" s="6">
        <f>X51*20</f>
        <v>2.1823801</v>
      </c>
      <c r="AA51" s="6">
        <f>Y51*20</f>
        <v>0.46756884362671164</v>
      </c>
      <c r="AB51" s="10">
        <v>7.6032600000000006E-2</v>
      </c>
      <c r="AC51" s="6">
        <f>AVERAGE(AB51:AB52)</f>
        <v>9.3404879999999996E-2</v>
      </c>
      <c r="AD51" s="6">
        <f>STDEV(AB51:AB52)</f>
        <v>2.4568113985342928E-2</v>
      </c>
      <c r="AE51" s="6">
        <f>AC51*20</f>
        <v>1.8680976</v>
      </c>
      <c r="AF51" s="6">
        <f>AD51*20</f>
        <v>0.49136227970685853</v>
      </c>
      <c r="AG51" s="10"/>
      <c r="AH51" s="6">
        <f>AVERAGE(AG51:AG52)</f>
        <v>7.1577100000000003E-3</v>
      </c>
      <c r="AI51" s="6" t="e">
        <f>STDEV(AG51:AG52)</f>
        <v>#DIV/0!</v>
      </c>
      <c r="AJ51" s="6">
        <f>AH51*20</f>
        <v>0.14315420000000001</v>
      </c>
      <c r="AK51" s="6" t="e">
        <f>AI51*20</f>
        <v>#DIV/0!</v>
      </c>
      <c r="AL51" s="10">
        <v>8.6157399999999995E-2</v>
      </c>
      <c r="AM51" s="6">
        <f>AVERAGE(AL51:AL52)</f>
        <v>9.3408359999999996E-2</v>
      </c>
      <c r="AN51" s="6">
        <f>STDEV(AL51:AL52)</f>
        <v>1.0254405972224817E-2</v>
      </c>
      <c r="AO51" s="6">
        <f>AM51*20</f>
        <v>1.8681671999999998</v>
      </c>
      <c r="AP51" s="6">
        <f>AN51*20</f>
        <v>0.20508811944449634</v>
      </c>
      <c r="AQ51" s="10">
        <v>2.2740150000000001E-2</v>
      </c>
      <c r="AR51" s="6">
        <f>AVERAGE(AQ51:AQ52)</f>
        <v>2.4347054999999999E-2</v>
      </c>
      <c r="AS51" s="6">
        <f>STDEV(AQ51:AQ52)</f>
        <v>2.2725068444451389E-3</v>
      </c>
      <c r="AT51" s="6">
        <f>AR51*20</f>
        <v>0.48694110000000002</v>
      </c>
      <c r="AU51" s="6">
        <f>AS51*20</f>
        <v>4.545013688890278E-2</v>
      </c>
      <c r="AV51" s="10">
        <v>2.47613E-2</v>
      </c>
      <c r="AW51" s="6">
        <f>AVERAGE(AV51:AV52)</f>
        <v>2.4891625000000001E-2</v>
      </c>
      <c r="AX51" s="6">
        <f>STDEV(AV51:AV52)</f>
        <v>1.8430738251627444E-4</v>
      </c>
      <c r="AY51" s="6">
        <f>AW51*20</f>
        <v>0.49783250000000001</v>
      </c>
      <c r="AZ51" s="6">
        <f>AX51*20</f>
        <v>3.6861476503254886E-3</v>
      </c>
    </row>
    <row r="52" spans="1:52" x14ac:dyDescent="0.2">
      <c r="A52" s="9" t="s">
        <v>251</v>
      </c>
      <c r="B52" s="8"/>
      <c r="C52" s="4">
        <v>2.11394604885855</v>
      </c>
      <c r="D52" s="6"/>
      <c r="E52" s="6"/>
      <c r="F52" s="6"/>
      <c r="G52" s="6"/>
      <c r="H52" s="10">
        <v>0.44690703999999998</v>
      </c>
      <c r="I52" s="6"/>
      <c r="J52" s="6"/>
      <c r="K52" s="6"/>
      <c r="L52" s="6"/>
      <c r="M52" s="10">
        <v>3.2013640000000003E-2</v>
      </c>
      <c r="N52" s="6"/>
      <c r="O52" s="6"/>
      <c r="P52" s="6"/>
      <c r="Q52" s="6"/>
      <c r="R52" s="10">
        <v>0.40152241</v>
      </c>
      <c r="S52" s="6"/>
      <c r="T52" s="6"/>
      <c r="U52" s="6"/>
      <c r="V52" s="6"/>
      <c r="W52" s="10">
        <v>0.12565006000000001</v>
      </c>
      <c r="X52" s="6"/>
      <c r="Y52" s="6"/>
      <c r="Z52" s="6"/>
      <c r="AA52" s="6"/>
      <c r="AB52" s="10">
        <v>0.11077716</v>
      </c>
      <c r="AC52" s="6"/>
      <c r="AD52" s="6"/>
      <c r="AE52" s="6"/>
      <c r="AF52" s="6"/>
      <c r="AG52" s="10">
        <v>7.1577100000000003E-3</v>
      </c>
      <c r="AH52" s="6"/>
      <c r="AI52" s="6"/>
      <c r="AJ52" s="6"/>
      <c r="AK52" s="6"/>
      <c r="AL52" s="10">
        <v>0.10065932</v>
      </c>
      <c r="AM52" s="6"/>
      <c r="AN52" s="6"/>
      <c r="AO52" s="6"/>
      <c r="AP52" s="6"/>
      <c r="AQ52" s="10">
        <v>2.5953960000000002E-2</v>
      </c>
      <c r="AR52" s="6"/>
      <c r="AS52" s="6"/>
      <c r="AT52" s="6"/>
      <c r="AU52" s="6"/>
      <c r="AV52" s="10">
        <v>2.5021950000000001E-2</v>
      </c>
      <c r="AW52" s="6"/>
      <c r="AX52" s="6"/>
      <c r="AY52" s="6"/>
      <c r="AZ52" s="6"/>
    </row>
    <row r="53" spans="1:52" x14ac:dyDescent="0.2">
      <c r="A53" s="9" t="s">
        <v>372</v>
      </c>
      <c r="B53" s="8" t="s">
        <v>483</v>
      </c>
      <c r="C53" s="4">
        <v>2.0260747448554901</v>
      </c>
      <c r="D53" s="6">
        <f>AVERAGE(C53:C54)</f>
        <v>2.19223499059231</v>
      </c>
      <c r="E53" s="6">
        <f>STDEV(C53:C54)</f>
        <v>0.23498607304825692</v>
      </c>
      <c r="F53" s="6">
        <f>D53*20</f>
        <v>43.844699811846198</v>
      </c>
      <c r="G53" s="6">
        <f>E53*20</f>
        <v>4.6997214609651383</v>
      </c>
      <c r="H53" s="10">
        <v>5.538187E-2</v>
      </c>
      <c r="I53" s="6">
        <f>AVERAGE(H53:H54)</f>
        <v>4.4525189999999999E-2</v>
      </c>
      <c r="J53" s="6">
        <f>STDEV(H53:H54)</f>
        <v>1.535366409834474E-2</v>
      </c>
      <c r="K53" s="6">
        <f>I53*20</f>
        <v>0.89050379999999996</v>
      </c>
      <c r="L53" s="6">
        <f>J53*20</f>
        <v>0.30707328196689482</v>
      </c>
      <c r="M53" s="10">
        <v>8.1243400000000007E-3</v>
      </c>
      <c r="N53" s="6">
        <f>AVERAGE(M53:M54)</f>
        <v>7.8425100000000005E-3</v>
      </c>
      <c r="O53" s="6">
        <f>STDEV(M53:M54)</f>
        <v>3.9856780828360976E-4</v>
      </c>
      <c r="P53" s="6">
        <f>N53*20</f>
        <v>0.1568502</v>
      </c>
      <c r="Q53" s="6">
        <f>O53*20</f>
        <v>7.9713561656721953E-3</v>
      </c>
      <c r="R53" s="10">
        <v>5.8556669999999998E-2</v>
      </c>
      <c r="S53" s="6">
        <f>AVERAGE(R53:R54)</f>
        <v>4.7265755E-2</v>
      </c>
      <c r="T53" s="6">
        <f>STDEV(R53:R54)</f>
        <v>1.5967765124601813E-2</v>
      </c>
      <c r="U53" s="6">
        <f>S53*20</f>
        <v>0.94531509999999996</v>
      </c>
      <c r="V53" s="6">
        <f>T53*20</f>
        <v>0.31935530249203625</v>
      </c>
      <c r="W53" s="10">
        <v>2.237861E-2</v>
      </c>
      <c r="X53" s="6">
        <f>AVERAGE(W53:W54)</f>
        <v>1.931749E-2</v>
      </c>
      <c r="Y53" s="6">
        <f>STDEV(W53:W54)</f>
        <v>4.3290774200515289E-3</v>
      </c>
      <c r="Z53" s="6">
        <f>X53*20</f>
        <v>0.38634979999999997</v>
      </c>
      <c r="AA53" s="6">
        <f>Y53*20</f>
        <v>8.6581548401030578E-2</v>
      </c>
      <c r="AB53" s="10">
        <v>2.0304860000000001E-2</v>
      </c>
      <c r="AC53" s="6">
        <f>AVERAGE(AB53:AB54)</f>
        <v>1.6360240000000002E-2</v>
      </c>
      <c r="AD53" s="6">
        <f>STDEV(AB53:AB54)</f>
        <v>5.5785351024081522E-3</v>
      </c>
      <c r="AE53" s="6">
        <f>AC53*20</f>
        <v>0.32720480000000002</v>
      </c>
      <c r="AF53" s="6">
        <f>AD53*20</f>
        <v>0.11157070204816305</v>
      </c>
      <c r="AG53" s="10"/>
      <c r="AH53" s="6" t="e">
        <f>AVERAGE(AG53:AG54)</f>
        <v>#DIV/0!</v>
      </c>
      <c r="AI53" s="6" t="e">
        <f>STDEV(AG53:AG54)</f>
        <v>#DIV/0!</v>
      </c>
      <c r="AJ53" s="6" t="e">
        <f>AH53*20</f>
        <v>#DIV/0!</v>
      </c>
      <c r="AK53" s="6" t="e">
        <f>AI53*20</f>
        <v>#DIV/0!</v>
      </c>
      <c r="AL53" s="10">
        <v>3.1661269999999998E-2</v>
      </c>
      <c r="AM53" s="6">
        <f>AVERAGE(AL53:AL54)</f>
        <v>2.8917684999999999E-2</v>
      </c>
      <c r="AN53" s="6">
        <f>STDEV(AL53:AL54)</f>
        <v>3.8800151165233874E-3</v>
      </c>
      <c r="AO53" s="6">
        <f>AM53*20</f>
        <v>0.57835369999999997</v>
      </c>
      <c r="AP53" s="6">
        <f>AN53*20</f>
        <v>7.7600302330467746E-2</v>
      </c>
      <c r="AQ53" s="10">
        <v>1.6586320000000002E-2</v>
      </c>
      <c r="AR53" s="6">
        <f>AVERAGE(AQ53:AQ54)</f>
        <v>1.6194105E-2</v>
      </c>
      <c r="AS53" s="6">
        <f>STDEV(AQ53:AQ54)</f>
        <v>5.546757723661653E-4</v>
      </c>
      <c r="AT53" s="6">
        <f>AR53*20</f>
        <v>0.32388210000000001</v>
      </c>
      <c r="AU53" s="6">
        <f>AS53*20</f>
        <v>1.1093515447323305E-2</v>
      </c>
      <c r="AV53" s="10">
        <v>2.315037E-2</v>
      </c>
      <c r="AW53" s="6">
        <f>AVERAGE(AV53:AV54)</f>
        <v>2.2854579999999999E-2</v>
      </c>
      <c r="AX53" s="6">
        <f>STDEV(AV53:AV54)</f>
        <v>4.1831022961433869E-4</v>
      </c>
      <c r="AY53" s="6">
        <f>AW53*20</f>
        <v>0.45709159999999999</v>
      </c>
      <c r="AZ53" s="6">
        <f>AX53*20</f>
        <v>8.3662045922867738E-3</v>
      </c>
    </row>
    <row r="54" spans="1:52" x14ac:dyDescent="0.2">
      <c r="A54" s="9" t="s">
        <v>340</v>
      </c>
      <c r="B54" s="8"/>
      <c r="C54" s="4">
        <v>2.3583952363291298</v>
      </c>
      <c r="D54" s="6"/>
      <c r="E54" s="6"/>
      <c r="F54" s="6"/>
      <c r="G54" s="6"/>
      <c r="H54" s="10">
        <v>3.3668509999999999E-2</v>
      </c>
      <c r="I54" s="6"/>
      <c r="J54" s="6"/>
      <c r="K54" s="6"/>
      <c r="L54" s="6"/>
      <c r="M54" s="10">
        <v>7.5606800000000002E-3</v>
      </c>
      <c r="N54" s="6"/>
      <c r="O54" s="6"/>
      <c r="P54" s="6"/>
      <c r="Q54" s="6"/>
      <c r="R54" s="10">
        <v>3.5974840000000001E-2</v>
      </c>
      <c r="S54" s="6"/>
      <c r="T54" s="6"/>
      <c r="U54" s="6"/>
      <c r="V54" s="6"/>
      <c r="W54" s="10">
        <v>1.6256369999999999E-2</v>
      </c>
      <c r="X54" s="6"/>
      <c r="Y54" s="6"/>
      <c r="Z54" s="6"/>
      <c r="AA54" s="6"/>
      <c r="AB54" s="10">
        <v>1.241562E-2</v>
      </c>
      <c r="AC54" s="6"/>
      <c r="AD54" s="6"/>
      <c r="AE54" s="6"/>
      <c r="AF54" s="6"/>
      <c r="AG54" s="10"/>
      <c r="AH54" s="6"/>
      <c r="AI54" s="6"/>
      <c r="AJ54" s="6"/>
      <c r="AK54" s="6"/>
      <c r="AL54" s="10">
        <v>2.6174099999999999E-2</v>
      </c>
      <c r="AM54" s="6"/>
      <c r="AN54" s="6"/>
      <c r="AO54" s="6"/>
      <c r="AP54" s="6"/>
      <c r="AQ54" s="10">
        <v>1.5801889999999999E-2</v>
      </c>
      <c r="AR54" s="6"/>
      <c r="AS54" s="6"/>
      <c r="AT54" s="6"/>
      <c r="AU54" s="6"/>
      <c r="AV54" s="10">
        <v>2.2558789999999999E-2</v>
      </c>
      <c r="AW54" s="6"/>
      <c r="AX54" s="6"/>
      <c r="AY54" s="6"/>
      <c r="AZ54" s="6"/>
    </row>
    <row r="55" spans="1:52" x14ac:dyDescent="0.2">
      <c r="A55" s="9" t="s">
        <v>430</v>
      </c>
      <c r="B55" s="8" t="s">
        <v>484</v>
      </c>
      <c r="C55" s="4">
        <v>1.2779912915807501</v>
      </c>
      <c r="D55" s="6">
        <f>AVERAGE(C55:C57)</f>
        <v>1.3144152324693401</v>
      </c>
      <c r="E55" s="6">
        <f>STDEV(C55:C57)</f>
        <v>9.0960729688006753E-2</v>
      </c>
      <c r="F55" s="6">
        <f>D55*20</f>
        <v>26.288304649386802</v>
      </c>
      <c r="G55" s="6">
        <f>E55*20</f>
        <v>1.8192145937601349</v>
      </c>
      <c r="H55" s="10">
        <v>0.11075768</v>
      </c>
      <c r="I55" s="6">
        <f>AVERAGE(H55:H57)</f>
        <v>0.11690630333333334</v>
      </c>
      <c r="J55" s="6">
        <f>STDEV(H55:H57)</f>
        <v>8.5719686797744131E-3</v>
      </c>
      <c r="K55" s="6">
        <f>I55*20</f>
        <v>2.3381260666666668</v>
      </c>
      <c r="L55" s="6">
        <f>J55*20</f>
        <v>0.17143937359548828</v>
      </c>
      <c r="M55" s="10">
        <v>3.9878120000000003E-2</v>
      </c>
      <c r="N55" s="6">
        <f>AVERAGE(M55:M57)</f>
        <v>4.310302333333333E-2</v>
      </c>
      <c r="O55" s="6">
        <f>STDEV(M55:M57)</f>
        <v>6.2686032684828039E-3</v>
      </c>
      <c r="P55" s="6">
        <f>N55*20</f>
        <v>0.86206046666666658</v>
      </c>
      <c r="Q55" s="6">
        <f>O55*20</f>
        <v>0.12537206536965609</v>
      </c>
      <c r="R55" s="10">
        <v>0.51362538999999996</v>
      </c>
      <c r="S55" s="6">
        <f>AVERAGE(R55:R57)</f>
        <v>0.60289320666666668</v>
      </c>
      <c r="T55" s="6">
        <f>STDEV(R55:R57)</f>
        <v>9.8575500090902268E-2</v>
      </c>
      <c r="U55" s="6">
        <f>S55*20</f>
        <v>12.057864133333334</v>
      </c>
      <c r="V55" s="6">
        <f>T55*20</f>
        <v>1.9715100018180454</v>
      </c>
      <c r="W55" s="10">
        <v>0.22150373000000001</v>
      </c>
      <c r="X55" s="6">
        <f>AVERAGE(W55:W57)</f>
        <v>0.25746434333333329</v>
      </c>
      <c r="Y55" s="6">
        <f>STDEV(W55:W57)</f>
        <v>3.6861695980221099E-2</v>
      </c>
      <c r="Z55" s="6">
        <f>X55*20</f>
        <v>5.1492868666666656</v>
      </c>
      <c r="AA55" s="6">
        <f>Y55*20</f>
        <v>0.73723391960442197</v>
      </c>
      <c r="AB55" s="10">
        <v>0.15573015000000001</v>
      </c>
      <c r="AC55" s="6">
        <f>AVERAGE(AB55:AB57)</f>
        <v>0.18537236666666668</v>
      </c>
      <c r="AD55" s="6">
        <f>STDEV(AB55:AB57)</f>
        <v>3.1223138054658033E-2</v>
      </c>
      <c r="AE55" s="6">
        <f>AC55*20</f>
        <v>3.7074473333333335</v>
      </c>
      <c r="AF55" s="6">
        <f>AD55*20</f>
        <v>0.62446276109316068</v>
      </c>
      <c r="AG55" s="10"/>
      <c r="AH55" s="6" t="e">
        <f>AVERAGE(AG55:AG57)</f>
        <v>#DIV/0!</v>
      </c>
      <c r="AI55" s="6" t="e">
        <f>STDEV(AG55:AG57)</f>
        <v>#DIV/0!</v>
      </c>
      <c r="AJ55" s="6" t="e">
        <f>AH55*20</f>
        <v>#DIV/0!</v>
      </c>
      <c r="AK55" s="6" t="e">
        <f>AI55*20</f>
        <v>#DIV/0!</v>
      </c>
      <c r="AL55" s="10">
        <v>1.1799412499999999</v>
      </c>
      <c r="AM55" s="6">
        <f>AVERAGE(AL55:AL57)</f>
        <v>1.4287526999999998</v>
      </c>
      <c r="AN55" s="6">
        <f>STDEV(AL55:AL57)</f>
        <v>0.25814476550274135</v>
      </c>
      <c r="AO55" s="6">
        <f>AM55*20</f>
        <v>28.575053999999994</v>
      </c>
      <c r="AP55" s="6">
        <f>AN55*20</f>
        <v>5.1628953100548269</v>
      </c>
      <c r="AQ55" s="10">
        <v>0.10519426</v>
      </c>
      <c r="AR55" s="6">
        <f>AVERAGE(AQ55:AQ57)</f>
        <v>0.12504859666666665</v>
      </c>
      <c r="AS55" s="6">
        <f>STDEV(AQ55:AQ57)</f>
        <v>1.9419461931192518E-2</v>
      </c>
      <c r="AT55" s="6">
        <f>AR55*20</f>
        <v>2.5009719333333331</v>
      </c>
      <c r="AU55" s="6">
        <f>AS55*20</f>
        <v>0.38838923862385033</v>
      </c>
      <c r="AV55" s="10">
        <v>0.14715981</v>
      </c>
      <c r="AW55" s="6">
        <f>AVERAGE(AV55:AV57)</f>
        <v>0.17345071333333331</v>
      </c>
      <c r="AX55" s="6">
        <f>STDEV(AV55:AV57)</f>
        <v>2.8470396050779417E-2</v>
      </c>
      <c r="AY55" s="6">
        <f>AW55*20</f>
        <v>3.4690142666666661</v>
      </c>
      <c r="AZ55" s="6">
        <f>AX55*20</f>
        <v>0.56940792101558835</v>
      </c>
    </row>
    <row r="56" spans="1:52" x14ac:dyDescent="0.2">
      <c r="A56" s="9" t="s">
        <v>233</v>
      </c>
      <c r="B56" s="8"/>
      <c r="C56" s="4">
        <v>1.2473111625520299</v>
      </c>
      <c r="D56" s="6"/>
      <c r="E56" s="6"/>
      <c r="F56" s="6"/>
      <c r="G56" s="6"/>
      <c r="H56" s="10">
        <v>0.11326314</v>
      </c>
      <c r="I56" s="6"/>
      <c r="J56" s="6"/>
      <c r="K56" s="6"/>
      <c r="L56" s="6"/>
      <c r="M56" s="10">
        <v>3.9103400000000003E-2</v>
      </c>
      <c r="N56" s="6"/>
      <c r="O56" s="6"/>
      <c r="P56" s="6"/>
      <c r="Q56" s="6"/>
      <c r="R56" s="10">
        <v>0.58636690000000002</v>
      </c>
      <c r="S56" s="6"/>
      <c r="T56" s="6"/>
      <c r="U56" s="6"/>
      <c r="V56" s="6"/>
      <c r="W56" s="10">
        <v>0.25572383999999998</v>
      </c>
      <c r="X56" s="6"/>
      <c r="Y56" s="6"/>
      <c r="Z56" s="6"/>
      <c r="AA56" s="6"/>
      <c r="AB56" s="10">
        <v>0.18242021999999999</v>
      </c>
      <c r="AC56" s="6"/>
      <c r="AD56" s="6"/>
      <c r="AE56" s="6"/>
      <c r="AF56" s="6"/>
      <c r="AG56" s="10"/>
      <c r="AH56" s="6"/>
      <c r="AI56" s="6"/>
      <c r="AJ56" s="6"/>
      <c r="AK56" s="6"/>
      <c r="AL56" s="10">
        <v>1.4110022900000001</v>
      </c>
      <c r="AM56" s="6"/>
      <c r="AN56" s="6"/>
      <c r="AO56" s="6"/>
      <c r="AP56" s="6"/>
      <c r="AQ56" s="10">
        <v>0.12594971999999999</v>
      </c>
      <c r="AR56" s="6"/>
      <c r="AS56" s="6"/>
      <c r="AT56" s="6"/>
      <c r="AU56" s="6"/>
      <c r="AV56" s="10">
        <v>0.16950362999999999</v>
      </c>
      <c r="AW56" s="6"/>
      <c r="AX56" s="6"/>
      <c r="AY56" s="6"/>
      <c r="AZ56" s="6"/>
    </row>
    <row r="57" spans="1:52" x14ac:dyDescent="0.2">
      <c r="A57" s="9" t="s">
        <v>189</v>
      </c>
      <c r="B57" s="8"/>
      <c r="C57" s="4">
        <v>1.4179432432752399</v>
      </c>
      <c r="D57" s="6"/>
      <c r="E57" s="6"/>
      <c r="F57" s="6"/>
      <c r="G57" s="6"/>
      <c r="H57" s="10">
        <v>0.12669809000000001</v>
      </c>
      <c r="I57" s="6"/>
      <c r="J57" s="6"/>
      <c r="K57" s="6"/>
      <c r="L57" s="6"/>
      <c r="M57" s="10">
        <v>5.0327549999999999E-2</v>
      </c>
      <c r="N57" s="6"/>
      <c r="O57" s="6"/>
      <c r="P57" s="6"/>
      <c r="Q57" s="6"/>
      <c r="R57" s="10">
        <v>0.70868732999999995</v>
      </c>
      <c r="S57" s="6"/>
      <c r="T57" s="6"/>
      <c r="U57" s="6"/>
      <c r="V57" s="6"/>
      <c r="W57" s="10">
        <v>0.29516545999999999</v>
      </c>
      <c r="X57" s="6"/>
      <c r="Y57" s="6"/>
      <c r="Z57" s="6"/>
      <c r="AA57" s="6"/>
      <c r="AB57" s="10">
        <v>0.21796673</v>
      </c>
      <c r="AC57" s="6"/>
      <c r="AD57" s="6"/>
      <c r="AE57" s="6"/>
      <c r="AF57" s="6"/>
      <c r="AG57" s="10"/>
      <c r="AH57" s="6"/>
      <c r="AI57" s="6"/>
      <c r="AJ57" s="6"/>
      <c r="AK57" s="6"/>
      <c r="AL57" s="10">
        <v>1.6953145599999999</v>
      </c>
      <c r="AM57" s="6"/>
      <c r="AN57" s="6"/>
      <c r="AO57" s="6"/>
      <c r="AP57" s="6"/>
      <c r="AQ57" s="10">
        <v>0.14400181000000001</v>
      </c>
      <c r="AR57" s="6"/>
      <c r="AS57" s="6"/>
      <c r="AT57" s="6"/>
      <c r="AU57" s="6"/>
      <c r="AV57" s="10">
        <v>0.2036887</v>
      </c>
      <c r="AW57" s="6"/>
      <c r="AX57" s="6"/>
      <c r="AY57" s="6"/>
      <c r="AZ57" s="6"/>
    </row>
    <row r="58" spans="1:52" x14ac:dyDescent="0.2">
      <c r="A58" s="9" t="s">
        <v>308</v>
      </c>
      <c r="B58" s="8" t="s">
        <v>485</v>
      </c>
      <c r="C58" s="4">
        <v>1.09694166444485</v>
      </c>
      <c r="D58" s="6">
        <f>AVERAGE(C58:C60)</f>
        <v>1.068561203838321</v>
      </c>
      <c r="E58" s="6">
        <f>STDEV(C58:C60)</f>
        <v>6.4063316406245574E-2</v>
      </c>
      <c r="F58" s="6">
        <f>D58*20</f>
        <v>21.371224076766421</v>
      </c>
      <c r="G58" s="6">
        <f>E58*20</f>
        <v>1.2812663281249115</v>
      </c>
      <c r="H58" s="10">
        <v>0.11363247999999999</v>
      </c>
      <c r="I58" s="6">
        <f>AVERAGE(H58:H60)</f>
        <v>0.10683313</v>
      </c>
      <c r="J58" s="6">
        <f>STDEV(H58:H60)</f>
        <v>6.9513176043754467E-3</v>
      </c>
      <c r="K58" s="6">
        <f>I58*20</f>
        <v>2.1366626000000002</v>
      </c>
      <c r="L58" s="6">
        <f>J58*20</f>
        <v>0.13902635208750894</v>
      </c>
      <c r="M58" s="10">
        <v>5.6557469999999999E-2</v>
      </c>
      <c r="N58" s="6">
        <f>AVERAGE(M58:M60)</f>
        <v>5.6808796666666661E-2</v>
      </c>
      <c r="O58" s="6">
        <f>STDEV(M58:M60)</f>
        <v>1.7323080085346614E-3</v>
      </c>
      <c r="P58" s="6">
        <f>N58*20</f>
        <v>1.1361759333333332</v>
      </c>
      <c r="Q58" s="6">
        <f>O58*20</f>
        <v>3.4646160170693226E-2</v>
      </c>
      <c r="R58" s="10">
        <v>0.56981769000000004</v>
      </c>
      <c r="S58" s="6">
        <f>AVERAGE(R58:R60)</f>
        <v>0.56049797666666679</v>
      </c>
      <c r="T58" s="6">
        <f>STDEV(R58:R60)</f>
        <v>3.5440101016754079E-2</v>
      </c>
      <c r="U58" s="6">
        <f>S58*20</f>
        <v>11.209959533333336</v>
      </c>
      <c r="V58" s="6">
        <f>T58*20</f>
        <v>0.70880202033508155</v>
      </c>
      <c r="W58" s="10">
        <v>0.31555522000000003</v>
      </c>
      <c r="X58" s="6">
        <f>AVERAGE(W58:W60)</f>
        <v>0.30778732666666664</v>
      </c>
      <c r="Y58" s="6">
        <f>STDEV(W58:W60)</f>
        <v>1.2920050975496696E-2</v>
      </c>
      <c r="Z58" s="6">
        <f>X58*20</f>
        <v>6.1557465333333328</v>
      </c>
      <c r="AA58" s="6">
        <f>Y58*20</f>
        <v>0.25840101950993394</v>
      </c>
      <c r="AB58" s="10">
        <v>0.16315513000000001</v>
      </c>
      <c r="AC58" s="6">
        <f>AVERAGE(AB58:AB60)</f>
        <v>0.16239873333333335</v>
      </c>
      <c r="AD58" s="6">
        <f>STDEV(AB58:AB60)</f>
        <v>8.1937915501453518E-3</v>
      </c>
      <c r="AE58" s="6">
        <f>AC58*20</f>
        <v>3.2479746666666669</v>
      </c>
      <c r="AF58" s="6">
        <f>AD58*20</f>
        <v>0.16387583100290704</v>
      </c>
      <c r="AG58" s="10">
        <v>5.6502100000000001E-3</v>
      </c>
      <c r="AH58" s="6">
        <f>AVERAGE(AG58:AG60)</f>
        <v>4.9286400000000006E-3</v>
      </c>
      <c r="AI58" s="6">
        <f>STDEV(AG58:AG60)</f>
        <v>8.1120930030418182E-4</v>
      </c>
      <c r="AJ58" s="6">
        <f>AH58*20</f>
        <v>9.8572800000000016E-2</v>
      </c>
      <c r="AK58" s="6">
        <f>AI58*20</f>
        <v>1.6224186006083635E-2</v>
      </c>
      <c r="AL58" s="10">
        <v>1.5776101300000001</v>
      </c>
      <c r="AM58" s="6">
        <f>AVERAGE(AL58:AL60)</f>
        <v>1.5859905133333332</v>
      </c>
      <c r="AN58" s="6">
        <f>STDEV(AL58:AL60)</f>
        <v>8.4905510375477014E-2</v>
      </c>
      <c r="AO58" s="6">
        <f>AM58*20</f>
        <v>31.719810266666663</v>
      </c>
      <c r="AP58" s="6">
        <f>AN58*20</f>
        <v>1.6981102075095402</v>
      </c>
      <c r="AQ58" s="10">
        <v>0.11430574</v>
      </c>
      <c r="AR58" s="6">
        <f>AVERAGE(AQ58:AQ60)</f>
        <v>0.11662698666666667</v>
      </c>
      <c r="AS58" s="6">
        <f>STDEV(AQ58:AQ60)</f>
        <v>5.2269763791443777E-3</v>
      </c>
      <c r="AT58" s="6">
        <f>AR58*20</f>
        <v>2.3325397333333333</v>
      </c>
      <c r="AU58" s="6">
        <f>AS58*20</f>
        <v>0.10453952758288755</v>
      </c>
      <c r="AV58" s="10">
        <v>0.20223534000000001</v>
      </c>
      <c r="AW58" s="6">
        <f>AVERAGE(AV58:AV60)</f>
        <v>0.20451519666666665</v>
      </c>
      <c r="AX58" s="6">
        <f>STDEV(AV58:AV60)</f>
        <v>7.5387876997189181E-3</v>
      </c>
      <c r="AY58" s="6">
        <f>AW58*20</f>
        <v>4.0903039333333329</v>
      </c>
      <c r="AZ58" s="6">
        <f>AX58*20</f>
        <v>0.15077575399437837</v>
      </c>
    </row>
    <row r="59" spans="1:52" x14ac:dyDescent="0.2">
      <c r="A59" s="9" t="s">
        <v>26</v>
      </c>
      <c r="B59" s="8"/>
      <c r="C59" s="4">
        <v>0.99521000159588302</v>
      </c>
      <c r="D59" s="6"/>
      <c r="E59" s="6"/>
      <c r="F59" s="6"/>
      <c r="G59" s="6"/>
      <c r="H59" s="10">
        <v>9.9739209999999995E-2</v>
      </c>
      <c r="I59" s="6"/>
      <c r="J59" s="6"/>
      <c r="K59" s="6"/>
      <c r="L59" s="6"/>
      <c r="M59" s="10">
        <v>5.8653039999999997E-2</v>
      </c>
      <c r="N59" s="6"/>
      <c r="O59" s="6"/>
      <c r="P59" s="6"/>
      <c r="Q59" s="6"/>
      <c r="R59" s="10">
        <v>0.52132931000000005</v>
      </c>
      <c r="S59" s="6"/>
      <c r="T59" s="6"/>
      <c r="U59" s="6"/>
      <c r="V59" s="6"/>
      <c r="W59" s="10">
        <v>0.29287285000000002</v>
      </c>
      <c r="X59" s="6"/>
      <c r="Y59" s="6"/>
      <c r="Z59" s="6"/>
      <c r="AA59" s="6"/>
      <c r="AB59" s="10">
        <v>0.15385297000000001</v>
      </c>
      <c r="AC59" s="6"/>
      <c r="AD59" s="6"/>
      <c r="AE59" s="6"/>
      <c r="AF59" s="6"/>
      <c r="AG59" s="10">
        <v>5.0851200000000003E-3</v>
      </c>
      <c r="AH59" s="6"/>
      <c r="AI59" s="6"/>
      <c r="AJ59" s="6"/>
      <c r="AK59" s="6"/>
      <c r="AL59" s="10">
        <v>1.50558595</v>
      </c>
      <c r="AM59" s="6"/>
      <c r="AN59" s="6"/>
      <c r="AO59" s="6"/>
      <c r="AP59" s="6"/>
      <c r="AQ59" s="10">
        <v>0.11296266000000001</v>
      </c>
      <c r="AR59" s="6"/>
      <c r="AS59" s="6"/>
      <c r="AT59" s="6"/>
      <c r="AU59" s="6"/>
      <c r="AV59" s="10">
        <v>0.19837948</v>
      </c>
      <c r="AW59" s="6"/>
      <c r="AX59" s="6"/>
      <c r="AY59" s="6"/>
      <c r="AZ59" s="6"/>
    </row>
    <row r="60" spans="1:52" x14ac:dyDescent="0.2">
      <c r="A60" s="9" t="s">
        <v>103</v>
      </c>
      <c r="B60" s="8"/>
      <c r="C60" s="4">
        <v>1.1135319454742301</v>
      </c>
      <c r="D60" s="6"/>
      <c r="E60" s="6"/>
      <c r="F60" s="6"/>
      <c r="G60" s="6"/>
      <c r="H60" s="10">
        <v>0.10712770000000001</v>
      </c>
      <c r="I60" s="6"/>
      <c r="J60" s="6"/>
      <c r="K60" s="6"/>
      <c r="L60" s="6"/>
      <c r="M60" s="10">
        <v>5.5215880000000002E-2</v>
      </c>
      <c r="N60" s="6"/>
      <c r="O60" s="6"/>
      <c r="P60" s="6"/>
      <c r="Q60" s="6"/>
      <c r="R60" s="10">
        <v>0.59034693000000005</v>
      </c>
      <c r="S60" s="6"/>
      <c r="T60" s="6"/>
      <c r="U60" s="6"/>
      <c r="V60" s="6"/>
      <c r="W60" s="10">
        <v>0.31493390999999998</v>
      </c>
      <c r="X60" s="6"/>
      <c r="Y60" s="6"/>
      <c r="Z60" s="6"/>
      <c r="AA60" s="6"/>
      <c r="AB60" s="10">
        <v>0.17018810000000001</v>
      </c>
      <c r="AC60" s="6"/>
      <c r="AD60" s="6"/>
      <c r="AE60" s="6"/>
      <c r="AF60" s="6"/>
      <c r="AG60" s="10">
        <v>4.0505899999999997E-3</v>
      </c>
      <c r="AH60" s="6"/>
      <c r="AI60" s="6"/>
      <c r="AJ60" s="6"/>
      <c r="AK60" s="6"/>
      <c r="AL60" s="10">
        <v>1.67477546</v>
      </c>
      <c r="AM60" s="6"/>
      <c r="AN60" s="6"/>
      <c r="AO60" s="6"/>
      <c r="AP60" s="6"/>
      <c r="AQ60" s="10">
        <v>0.12261256</v>
      </c>
      <c r="AR60" s="6"/>
      <c r="AS60" s="6"/>
      <c r="AT60" s="6"/>
      <c r="AU60" s="6"/>
      <c r="AV60" s="10">
        <v>0.21293076999999999</v>
      </c>
      <c r="AW60" s="6"/>
      <c r="AX60" s="6"/>
      <c r="AY60" s="6"/>
      <c r="AZ60" s="6"/>
    </row>
    <row r="61" spans="1:52" x14ac:dyDescent="0.2">
      <c r="A61" s="9" t="s">
        <v>7</v>
      </c>
      <c r="B61" s="8" t="s">
        <v>486</v>
      </c>
      <c r="C61" s="4">
        <v>1.6850319259698601</v>
      </c>
      <c r="D61" s="6">
        <f>AVERAGE(C61:C63)</f>
        <v>1.9716749722283333</v>
      </c>
      <c r="E61" s="6">
        <f>STDEV(C61:C63)</f>
        <v>0.24863434920833694</v>
      </c>
      <c r="F61" s="6">
        <f>D61*20</f>
        <v>39.433499444566664</v>
      </c>
      <c r="G61" s="6">
        <f>E61*20</f>
        <v>4.9726869841667387</v>
      </c>
      <c r="H61" s="10">
        <v>6.5943189999999999E-2</v>
      </c>
      <c r="I61" s="6">
        <f>AVERAGE(H61:H63)</f>
        <v>7.1254483333333327E-2</v>
      </c>
      <c r="J61" s="6">
        <f>STDEV(H61:H63)</f>
        <v>5.2266908602798881E-3</v>
      </c>
      <c r="K61" s="6">
        <f>I61*20</f>
        <v>1.4250896666666666</v>
      </c>
      <c r="L61" s="6">
        <f>J61*20</f>
        <v>0.10453381720559776</v>
      </c>
      <c r="M61" s="10">
        <v>2.7943559999999999E-2</v>
      </c>
      <c r="N61" s="6">
        <f>AVERAGE(M61:M63)</f>
        <v>3.0330636666666671E-2</v>
      </c>
      <c r="O61" s="6">
        <f>STDEV(M61:M63)</f>
        <v>2.9996280960534662E-3</v>
      </c>
      <c r="P61" s="6">
        <f>N61*20</f>
        <v>0.60661273333333343</v>
      </c>
      <c r="Q61" s="6">
        <f>O61*20</f>
        <v>5.9992561921069325E-2</v>
      </c>
      <c r="R61" s="10">
        <v>0.65837002</v>
      </c>
      <c r="S61" s="6">
        <f>AVERAGE(R61:R63)</f>
        <v>0.77258219666666672</v>
      </c>
      <c r="T61" s="6">
        <f>STDEV(R61:R63)</f>
        <v>0.10001815666275113</v>
      </c>
      <c r="U61" s="6">
        <f>S61*20</f>
        <v>15.451643933333335</v>
      </c>
      <c r="V61" s="6">
        <f>T61*20</f>
        <v>2.0003631332550227</v>
      </c>
      <c r="W61" s="10">
        <v>0.15122079999999999</v>
      </c>
      <c r="X61" s="6">
        <f>AVERAGE(W61:W63)</f>
        <v>0.16394937333333334</v>
      </c>
      <c r="Y61" s="6">
        <f>STDEV(W61:W63)</f>
        <v>1.6332184190396389E-2</v>
      </c>
      <c r="Z61" s="6">
        <f>X61*20</f>
        <v>3.278987466666667</v>
      </c>
      <c r="AA61" s="6">
        <f>Y61*20</f>
        <v>0.3266436838079278</v>
      </c>
      <c r="AB61" s="10">
        <v>6.9074860000000002E-2</v>
      </c>
      <c r="AC61" s="6">
        <f>AVERAGE(AB61:AB63)</f>
        <v>6.9333206666666661E-2</v>
      </c>
      <c r="AD61" s="6">
        <f>STDEV(AB61:AB63)</f>
        <v>7.9533175643270605E-3</v>
      </c>
      <c r="AE61" s="6">
        <f>AC61*20</f>
        <v>1.3866641333333332</v>
      </c>
      <c r="AF61" s="6">
        <f>AD61*20</f>
        <v>0.1590663512865412</v>
      </c>
      <c r="AG61" s="10"/>
      <c r="AH61" s="6">
        <f>AVERAGE(AG61:AG63)</f>
        <v>4.5248700000000003E-3</v>
      </c>
      <c r="AI61" s="6" t="e">
        <f>STDEV(AG61:AG63)</f>
        <v>#DIV/0!</v>
      </c>
      <c r="AJ61" s="6">
        <f>AH61*20</f>
        <v>9.0497400000000006E-2</v>
      </c>
      <c r="AK61" s="6" t="e">
        <f>AI61*20</f>
        <v>#DIV/0!</v>
      </c>
      <c r="AL61" s="10">
        <v>0.68212410999999995</v>
      </c>
      <c r="AM61" s="6">
        <f>AVERAGE(AL61:AL63)</f>
        <v>0.68085717999999995</v>
      </c>
      <c r="AN61" s="6">
        <f>STDEV(AL61:AL63)</f>
        <v>7.332677415090548E-2</v>
      </c>
      <c r="AO61" s="6">
        <f>AM61*20</f>
        <v>13.617143599999999</v>
      </c>
      <c r="AP61" s="6">
        <f>AN61*20</f>
        <v>1.4665354830181097</v>
      </c>
      <c r="AQ61" s="10">
        <v>4.3668650000000003E-2</v>
      </c>
      <c r="AR61" s="6">
        <f>AVERAGE(AQ61:AQ63)</f>
        <v>3.954295E-2</v>
      </c>
      <c r="AS61" s="6">
        <f>STDEV(AQ61:AQ63)</f>
        <v>6.5119150298817464E-3</v>
      </c>
      <c r="AT61" s="6">
        <f>AR61*20</f>
        <v>0.79085899999999998</v>
      </c>
      <c r="AU61" s="6">
        <f>AS61*20</f>
        <v>0.13023830059763492</v>
      </c>
      <c r="AV61" s="10">
        <v>7.6620850000000004E-2</v>
      </c>
      <c r="AW61" s="6">
        <f>AVERAGE(AV61:AV63)</f>
        <v>6.823106000000001E-2</v>
      </c>
      <c r="AX61" s="6">
        <f>STDEV(AV61:AV63)</f>
        <v>1.2269705955673801E-2</v>
      </c>
      <c r="AY61" s="6">
        <f>AW61*20</f>
        <v>1.3646212000000002</v>
      </c>
      <c r="AZ61" s="6">
        <f>AX61*20</f>
        <v>0.24539411911347603</v>
      </c>
    </row>
    <row r="62" spans="1:52" x14ac:dyDescent="0.2">
      <c r="A62" s="9" t="s">
        <v>147</v>
      </c>
      <c r="B62" s="8"/>
      <c r="C62" s="4">
        <v>2.1289915884261998</v>
      </c>
      <c r="D62" s="6"/>
      <c r="E62" s="6"/>
      <c r="F62" s="6"/>
      <c r="G62" s="6"/>
      <c r="H62" s="10">
        <v>7.6392249999999995E-2</v>
      </c>
      <c r="I62" s="6"/>
      <c r="J62" s="6"/>
      <c r="K62" s="6"/>
      <c r="L62" s="6"/>
      <c r="M62" s="10">
        <v>3.3697690000000002E-2</v>
      </c>
      <c r="N62" s="6"/>
      <c r="O62" s="6"/>
      <c r="P62" s="6"/>
      <c r="Q62" s="6"/>
      <c r="R62" s="10">
        <v>0.84453131999999997</v>
      </c>
      <c r="S62" s="6"/>
      <c r="T62" s="6"/>
      <c r="U62" s="6"/>
      <c r="V62" s="6"/>
      <c r="W62" s="10">
        <v>0.18236471000000001</v>
      </c>
      <c r="X62" s="6"/>
      <c r="Y62" s="6"/>
      <c r="Z62" s="6"/>
      <c r="AA62" s="6"/>
      <c r="AB62" s="10">
        <v>7.7412549999999997E-2</v>
      </c>
      <c r="AC62" s="6"/>
      <c r="AD62" s="6"/>
      <c r="AE62" s="6"/>
      <c r="AF62" s="6"/>
      <c r="AG62" s="10"/>
      <c r="AH62" s="6"/>
      <c r="AI62" s="6"/>
      <c r="AJ62" s="6"/>
      <c r="AK62" s="6"/>
      <c r="AL62" s="10">
        <v>0.75354228000000001</v>
      </c>
      <c r="AM62" s="6"/>
      <c r="AN62" s="6"/>
      <c r="AO62" s="6"/>
      <c r="AP62" s="6"/>
      <c r="AQ62" s="10">
        <v>4.292427E-2</v>
      </c>
      <c r="AR62" s="6"/>
      <c r="AS62" s="6"/>
      <c r="AT62" s="6"/>
      <c r="AU62" s="6"/>
      <c r="AV62" s="10">
        <v>7.3923240000000001E-2</v>
      </c>
      <c r="AW62" s="6"/>
      <c r="AX62" s="6"/>
      <c r="AY62" s="6"/>
      <c r="AZ62" s="6"/>
    </row>
    <row r="63" spans="1:52" x14ac:dyDescent="0.2">
      <c r="A63" s="9" t="s">
        <v>437</v>
      </c>
      <c r="B63" s="8"/>
      <c r="C63" s="4">
        <v>2.1010014022889401</v>
      </c>
      <c r="D63" s="6"/>
      <c r="E63" s="6"/>
      <c r="F63" s="6"/>
      <c r="G63" s="6"/>
      <c r="H63" s="10">
        <v>7.142801E-2</v>
      </c>
      <c r="I63" s="6"/>
      <c r="J63" s="6"/>
      <c r="K63" s="6"/>
      <c r="L63" s="6"/>
      <c r="M63" s="10">
        <v>2.9350660000000001E-2</v>
      </c>
      <c r="N63" s="6"/>
      <c r="O63" s="6"/>
      <c r="P63" s="6"/>
      <c r="Q63" s="6"/>
      <c r="R63" s="10">
        <v>0.81484524999999997</v>
      </c>
      <c r="S63" s="6"/>
      <c r="T63" s="6"/>
      <c r="U63" s="6"/>
      <c r="V63" s="6"/>
      <c r="W63" s="10">
        <v>0.15826261</v>
      </c>
      <c r="X63" s="6"/>
      <c r="Y63" s="6"/>
      <c r="Z63" s="6"/>
      <c r="AA63" s="6"/>
      <c r="AB63" s="10">
        <v>6.1512209999999998E-2</v>
      </c>
      <c r="AC63" s="6"/>
      <c r="AD63" s="6"/>
      <c r="AE63" s="6"/>
      <c r="AF63" s="6"/>
      <c r="AG63" s="10">
        <v>4.5248700000000003E-3</v>
      </c>
      <c r="AH63" s="6"/>
      <c r="AI63" s="6"/>
      <c r="AJ63" s="6"/>
      <c r="AK63" s="6"/>
      <c r="AL63" s="10">
        <v>0.60690515</v>
      </c>
      <c r="AM63" s="6"/>
      <c r="AN63" s="6"/>
      <c r="AO63" s="6"/>
      <c r="AP63" s="6"/>
      <c r="AQ63" s="10">
        <v>3.2035929999999997E-2</v>
      </c>
      <c r="AR63" s="6"/>
      <c r="AS63" s="6"/>
      <c r="AT63" s="6"/>
      <c r="AU63" s="6"/>
      <c r="AV63" s="10">
        <v>5.4149089999999997E-2</v>
      </c>
      <c r="AW63" s="6"/>
      <c r="AX63" s="6"/>
      <c r="AY63" s="6"/>
      <c r="AZ63" s="6"/>
    </row>
    <row r="64" spans="1:52" x14ac:dyDescent="0.2">
      <c r="A64" s="9" t="s">
        <v>332</v>
      </c>
      <c r="B64" s="8" t="s">
        <v>487</v>
      </c>
      <c r="C64" s="4">
        <v>2.2488307377846199</v>
      </c>
      <c r="D64" s="6">
        <f>AVERAGE(C64:C65)</f>
        <v>2.3535314990880449</v>
      </c>
      <c r="E64" s="6">
        <f>STDEV(C64:C65)</f>
        <v>0.14806923662609175</v>
      </c>
      <c r="F64" s="6">
        <f>D64*20</f>
        <v>47.070629981760902</v>
      </c>
      <c r="G64" s="6">
        <f>E64*20</f>
        <v>2.961384732521835</v>
      </c>
      <c r="H64" s="10">
        <v>0.46782857999999999</v>
      </c>
      <c r="I64" s="6">
        <f>AVERAGE(H64:H65)</f>
        <v>0.50377458499999994</v>
      </c>
      <c r="J64" s="6">
        <f>STDEV(H64:H65)</f>
        <v>5.0835327784131051E-2</v>
      </c>
      <c r="K64" s="6">
        <f>I64*20</f>
        <v>10.075491699999999</v>
      </c>
      <c r="L64" s="6">
        <f>J64*20</f>
        <v>1.0167065556826209</v>
      </c>
      <c r="M64" s="10">
        <v>4.4742530000000003E-2</v>
      </c>
      <c r="N64" s="6">
        <f>AVERAGE(M64:M65)</f>
        <v>4.841931E-2</v>
      </c>
      <c r="O64" s="6">
        <f>STDEV(M64:M65)</f>
        <v>5.1997521418621446E-3</v>
      </c>
      <c r="P64" s="6">
        <f>N64*20</f>
        <v>0.96838619999999997</v>
      </c>
      <c r="Q64" s="6">
        <f>O64*20</f>
        <v>0.1039950428372429</v>
      </c>
      <c r="R64" s="10">
        <v>0.48181418999999998</v>
      </c>
      <c r="S64" s="6">
        <f>AVERAGE(R64:R65)</f>
        <v>0.48608982499999998</v>
      </c>
      <c r="T64" s="6">
        <f>STDEV(R64:R65)</f>
        <v>6.046661004757088E-3</v>
      </c>
      <c r="U64" s="6">
        <f>S64*20</f>
        <v>9.7217965</v>
      </c>
      <c r="V64" s="6">
        <f>T64*20</f>
        <v>0.12093322009514176</v>
      </c>
      <c r="W64" s="10">
        <v>0.16772674000000001</v>
      </c>
      <c r="X64" s="6">
        <f>AVERAGE(W64:W65)</f>
        <v>0.17244438000000001</v>
      </c>
      <c r="Y64" s="6">
        <f>STDEV(W64:W65)</f>
        <v>6.6717504703938018E-3</v>
      </c>
      <c r="Z64" s="6">
        <f>X64*20</f>
        <v>3.4488875999999999</v>
      </c>
      <c r="AA64" s="6">
        <f>Y64*20</f>
        <v>0.13343500940787603</v>
      </c>
      <c r="AB64" s="10">
        <v>0.12188029</v>
      </c>
      <c r="AC64" s="6">
        <f>AVERAGE(AB64:AB65)</f>
        <v>0.127001475</v>
      </c>
      <c r="AD64" s="6">
        <f>STDEV(AB64:AB65)</f>
        <v>7.2424492824216587E-3</v>
      </c>
      <c r="AE64" s="6">
        <f>AC64*20</f>
        <v>2.5400295000000002</v>
      </c>
      <c r="AF64" s="6">
        <f>AD64*20</f>
        <v>0.14484898564843318</v>
      </c>
      <c r="AG64" s="10"/>
      <c r="AH64" s="6" t="e">
        <f>AVERAGE(AG64:AG65)</f>
        <v>#DIV/0!</v>
      </c>
      <c r="AI64" s="6" t="e">
        <f>STDEV(AG64:AG65)</f>
        <v>#DIV/0!</v>
      </c>
      <c r="AJ64" s="6" t="e">
        <f>AH64*20</f>
        <v>#DIV/0!</v>
      </c>
      <c r="AK64" s="6" t="e">
        <f>AI64*20</f>
        <v>#DIV/0!</v>
      </c>
      <c r="AL64" s="10">
        <v>0.16603329</v>
      </c>
      <c r="AM64" s="6">
        <f>AVERAGE(AL64:AL65)</f>
        <v>0.14876635500000002</v>
      </c>
      <c r="AN64" s="6">
        <f>STDEV(AL64:AL65)</f>
        <v>2.4419133657614459E-2</v>
      </c>
      <c r="AO64" s="6">
        <f>AM64*20</f>
        <v>2.9753271000000003</v>
      </c>
      <c r="AP64" s="6">
        <f>AN64*20</f>
        <v>0.48838267315228917</v>
      </c>
      <c r="AQ64" s="10">
        <v>3.0828370000000001E-2</v>
      </c>
      <c r="AR64" s="6">
        <f>AVERAGE(AQ64:AQ65)</f>
        <v>3.1209835000000002E-2</v>
      </c>
      <c r="AS64" s="6">
        <f>STDEV(AQ64:AQ65)</f>
        <v>5.3947297657065403E-4</v>
      </c>
      <c r="AT64" s="6">
        <f>AR64*20</f>
        <v>0.62419670000000005</v>
      </c>
      <c r="AU64" s="6">
        <f>AS64*20</f>
        <v>1.0789459531413081E-2</v>
      </c>
      <c r="AV64" s="10">
        <v>3.2909679999999997E-2</v>
      </c>
      <c r="AW64" s="6">
        <f>AVERAGE(AV64:AV65)</f>
        <v>3.0518814999999998E-2</v>
      </c>
      <c r="AX64" s="6">
        <f>STDEV(AV64:AV65)</f>
        <v>3.3811937088031483E-3</v>
      </c>
      <c r="AY64" s="6">
        <f>AW64*20</f>
        <v>0.61037629999999998</v>
      </c>
      <c r="AZ64" s="6">
        <f>AX64*20</f>
        <v>6.762387417606297E-2</v>
      </c>
    </row>
    <row r="65" spans="1:52" x14ac:dyDescent="0.2">
      <c r="A65" s="9" t="s">
        <v>230</v>
      </c>
      <c r="B65" s="8"/>
      <c r="C65" s="4">
        <v>2.4582322603914699</v>
      </c>
      <c r="D65" s="6"/>
      <c r="E65" s="6"/>
      <c r="F65" s="6"/>
      <c r="G65" s="6"/>
      <c r="H65" s="10">
        <v>0.53972058999999994</v>
      </c>
      <c r="I65" s="6"/>
      <c r="J65" s="6"/>
      <c r="K65" s="6"/>
      <c r="L65" s="6"/>
      <c r="M65" s="10">
        <v>5.2096089999999998E-2</v>
      </c>
      <c r="N65" s="6"/>
      <c r="O65" s="6"/>
      <c r="P65" s="6"/>
      <c r="Q65" s="6"/>
      <c r="R65" s="10">
        <v>0.49036545999999998</v>
      </c>
      <c r="S65" s="6"/>
      <c r="T65" s="6"/>
      <c r="U65" s="6"/>
      <c r="V65" s="6"/>
      <c r="W65" s="10">
        <v>0.17716202</v>
      </c>
      <c r="X65" s="6"/>
      <c r="Y65" s="6"/>
      <c r="Z65" s="6"/>
      <c r="AA65" s="6"/>
      <c r="AB65" s="10">
        <v>0.13212266</v>
      </c>
      <c r="AC65" s="6"/>
      <c r="AD65" s="6"/>
      <c r="AE65" s="6"/>
      <c r="AF65" s="6"/>
      <c r="AG65" s="10"/>
      <c r="AH65" s="6"/>
      <c r="AI65" s="6"/>
      <c r="AJ65" s="6"/>
      <c r="AK65" s="6"/>
      <c r="AL65" s="10">
        <v>0.13149942000000001</v>
      </c>
      <c r="AM65" s="6"/>
      <c r="AN65" s="6"/>
      <c r="AO65" s="6"/>
      <c r="AP65" s="6"/>
      <c r="AQ65" s="10">
        <v>3.1591300000000003E-2</v>
      </c>
      <c r="AR65" s="6"/>
      <c r="AS65" s="6"/>
      <c r="AT65" s="6"/>
      <c r="AU65" s="6"/>
      <c r="AV65" s="10">
        <v>2.8127949999999999E-2</v>
      </c>
      <c r="AW65" s="6"/>
      <c r="AX65" s="6"/>
      <c r="AY65" s="6"/>
      <c r="AZ65" s="6"/>
    </row>
    <row r="66" spans="1:52" x14ac:dyDescent="0.2">
      <c r="A66" s="9" t="s">
        <v>391</v>
      </c>
      <c r="B66" s="8" t="s">
        <v>488</v>
      </c>
      <c r="C66" s="4">
        <v>2.6511220827006099</v>
      </c>
      <c r="D66" s="6">
        <f>AVERAGE(C66:C67)</f>
        <v>2.4840856865822349</v>
      </c>
      <c r="E66" s="6">
        <f>STDEV(C66:C67)</f>
        <v>0.23622513680053048</v>
      </c>
      <c r="F66" s="6">
        <f>D66*20</f>
        <v>49.681713731644699</v>
      </c>
      <c r="G66" s="6">
        <f>E66*20</f>
        <v>4.72450273601061</v>
      </c>
      <c r="H66" s="10">
        <v>6.8730979999999997E-2</v>
      </c>
      <c r="I66" s="6">
        <f>AVERAGE(H66:H67)</f>
        <v>4.6870725000000002E-2</v>
      </c>
      <c r="J66" s="6">
        <f>STDEV(H66:H67)</f>
        <v>3.0915069097934247E-2</v>
      </c>
      <c r="K66" s="6">
        <f>I66*20</f>
        <v>0.93741450000000004</v>
      </c>
      <c r="L66" s="6">
        <f>J66*20</f>
        <v>0.61830138195868489</v>
      </c>
      <c r="M66" s="10">
        <v>1.4592300000000001E-2</v>
      </c>
      <c r="N66" s="6">
        <f>AVERAGE(M66:M67)</f>
        <v>1.1400575E-2</v>
      </c>
      <c r="O66" s="6">
        <f>STDEV(M66:M67)</f>
        <v>4.5137807823652691E-3</v>
      </c>
      <c r="P66" s="6">
        <f>N66*20</f>
        <v>0.22801149999999998</v>
      </c>
      <c r="Q66" s="6">
        <f>O66*20</f>
        <v>9.0275615647305379E-2</v>
      </c>
      <c r="R66" s="10">
        <v>8.7955030000000003E-2</v>
      </c>
      <c r="S66" s="6">
        <f>AVERAGE(R66:R67)</f>
        <v>5.9696890000000002E-2</v>
      </c>
      <c r="T66" s="6">
        <f>STDEV(R66:R67)</f>
        <v>3.9963044835437646E-2</v>
      </c>
      <c r="U66" s="6">
        <f>S66*20</f>
        <v>1.1939378</v>
      </c>
      <c r="V66" s="6">
        <f>T66*20</f>
        <v>0.79926089670875289</v>
      </c>
      <c r="W66" s="10">
        <v>3.2966820000000001E-2</v>
      </c>
      <c r="X66" s="6">
        <f>AVERAGE(W66:W67)</f>
        <v>2.3974080000000002E-2</v>
      </c>
      <c r="Y66" s="6">
        <f>STDEV(W66:W67)</f>
        <v>1.271765487089503E-2</v>
      </c>
      <c r="Z66" s="6">
        <f>X66*20</f>
        <v>0.47948160000000006</v>
      </c>
      <c r="AA66" s="6">
        <f>Y66*20</f>
        <v>0.25435309741790058</v>
      </c>
      <c r="AB66" s="10">
        <v>2.659506E-2</v>
      </c>
      <c r="AC66" s="6">
        <f>AVERAGE(AB66:AB67)</f>
        <v>1.8563595000000002E-2</v>
      </c>
      <c r="AD66" s="6">
        <f>STDEV(AB66:AB67)</f>
        <v>1.1358206728724819E-2</v>
      </c>
      <c r="AE66" s="6">
        <f>AC66*20</f>
        <v>0.37127190000000004</v>
      </c>
      <c r="AF66" s="6">
        <f>AD66*20</f>
        <v>0.22716413457449638</v>
      </c>
      <c r="AG66" s="10"/>
      <c r="AH66" s="6" t="e">
        <f>AVERAGE(AG66:AG67)</f>
        <v>#DIV/0!</v>
      </c>
      <c r="AI66" s="6" t="e">
        <f>STDEV(AG66:AG67)</f>
        <v>#DIV/0!</v>
      </c>
      <c r="AJ66" s="6" t="e">
        <f>AH66*20</f>
        <v>#DIV/0!</v>
      </c>
      <c r="AK66" s="6" t="e">
        <f>AI66*20</f>
        <v>#DIV/0!</v>
      </c>
      <c r="AL66" s="10">
        <v>4.7731929999999999E-2</v>
      </c>
      <c r="AM66" s="6">
        <f>AVERAGE(AL66:AL67)</f>
        <v>3.7507674999999997E-2</v>
      </c>
      <c r="AN66" s="6">
        <f>STDEV(AL66:AL67)</f>
        <v>1.4459280086160934E-2</v>
      </c>
      <c r="AO66" s="6">
        <f>AM66*20</f>
        <v>0.75015349999999992</v>
      </c>
      <c r="AP66" s="6">
        <f>AN66*20</f>
        <v>0.28918560172321867</v>
      </c>
      <c r="AQ66" s="10">
        <v>1.8143099999999999E-2</v>
      </c>
      <c r="AR66" s="6">
        <f>AVERAGE(AQ66:AQ67)</f>
        <v>1.6767165000000001E-2</v>
      </c>
      <c r="AS66" s="6">
        <f>STDEV(AQ66:AQ67)</f>
        <v>1.9458659379438233E-3</v>
      </c>
      <c r="AT66" s="6">
        <f>AR66*20</f>
        <v>0.33534330000000001</v>
      </c>
      <c r="AU66" s="6">
        <f>AS66*20</f>
        <v>3.8917318758876468E-2</v>
      </c>
      <c r="AV66" s="10">
        <v>2.56908E-2</v>
      </c>
      <c r="AW66" s="6">
        <f>AVERAGE(AV66:AV67)</f>
        <v>2.4413730000000002E-2</v>
      </c>
      <c r="AX66" s="6">
        <f>STDEV(AV66:AV67)</f>
        <v>1.8060497140998085E-3</v>
      </c>
      <c r="AY66" s="6">
        <f>AW66*20</f>
        <v>0.4882746</v>
      </c>
      <c r="AZ66" s="6">
        <f>AX66*20</f>
        <v>3.6120994281996166E-2</v>
      </c>
    </row>
    <row r="67" spans="1:52" x14ac:dyDescent="0.2">
      <c r="A67" s="9" t="s">
        <v>59</v>
      </c>
      <c r="B67" s="8"/>
      <c r="C67" s="4">
        <v>2.31704929046386</v>
      </c>
      <c r="D67" s="6"/>
      <c r="E67" s="6"/>
      <c r="F67" s="6"/>
      <c r="G67" s="6"/>
      <c r="H67" s="10">
        <v>2.501047E-2</v>
      </c>
      <c r="I67" s="6"/>
      <c r="J67" s="6"/>
      <c r="K67" s="6"/>
      <c r="L67" s="6"/>
      <c r="M67" s="10">
        <v>8.2088500000000002E-3</v>
      </c>
      <c r="N67" s="6"/>
      <c r="O67" s="6"/>
      <c r="P67" s="6"/>
      <c r="Q67" s="6"/>
      <c r="R67" s="10">
        <v>3.1438750000000001E-2</v>
      </c>
      <c r="S67" s="6"/>
      <c r="T67" s="6"/>
      <c r="U67" s="6"/>
      <c r="V67" s="6"/>
      <c r="W67" s="10">
        <v>1.4981339999999999E-2</v>
      </c>
      <c r="X67" s="6"/>
      <c r="Y67" s="6"/>
      <c r="Z67" s="6"/>
      <c r="AA67" s="6"/>
      <c r="AB67" s="10">
        <v>1.0532130000000001E-2</v>
      </c>
      <c r="AC67" s="6"/>
      <c r="AD67" s="6"/>
      <c r="AE67" s="6"/>
      <c r="AF67" s="6"/>
      <c r="AG67" s="10"/>
      <c r="AH67" s="6"/>
      <c r="AI67" s="6"/>
      <c r="AJ67" s="6"/>
      <c r="AK67" s="6"/>
      <c r="AL67" s="10">
        <v>2.7283419999999999E-2</v>
      </c>
      <c r="AM67" s="6"/>
      <c r="AN67" s="6"/>
      <c r="AO67" s="6"/>
      <c r="AP67" s="6"/>
      <c r="AQ67" s="10">
        <v>1.5391230000000001E-2</v>
      </c>
      <c r="AR67" s="6"/>
      <c r="AS67" s="6"/>
      <c r="AT67" s="6"/>
      <c r="AU67" s="6"/>
      <c r="AV67" s="10">
        <v>2.313666E-2</v>
      </c>
      <c r="AW67" s="6"/>
      <c r="AX67" s="6"/>
      <c r="AY67" s="6"/>
      <c r="AZ67" s="6"/>
    </row>
    <row r="68" spans="1:52" x14ac:dyDescent="0.2">
      <c r="A68" s="9" t="s">
        <v>172</v>
      </c>
      <c r="B68" s="8" t="s">
        <v>489</v>
      </c>
      <c r="C68" s="4">
        <v>1.6662083952058</v>
      </c>
      <c r="D68" s="6">
        <f>AVERAGE(C68:C70)</f>
        <v>1.5827007693801001</v>
      </c>
      <c r="E68" s="6">
        <f>STDEV(C68:C70)</f>
        <v>7.7922956549822467E-2</v>
      </c>
      <c r="F68" s="6">
        <f>D68*20</f>
        <v>31.654015387602001</v>
      </c>
      <c r="G68" s="6">
        <f>E68*20</f>
        <v>1.5584591309964493</v>
      </c>
      <c r="H68" s="10">
        <v>0.16201705999999999</v>
      </c>
      <c r="I68" s="6">
        <f>AVERAGE(H68:H70)</f>
        <v>0.16685557333333334</v>
      </c>
      <c r="J68" s="6">
        <f>STDEV(H68:H70)</f>
        <v>4.9478640624145533E-3</v>
      </c>
      <c r="K68" s="6">
        <f>I68*20</f>
        <v>3.3371114666666668</v>
      </c>
      <c r="L68" s="6">
        <f>J68*20</f>
        <v>9.8957281248291062E-2</v>
      </c>
      <c r="M68" s="10">
        <v>7.9493670000000002E-2</v>
      </c>
      <c r="N68" s="6">
        <f>AVERAGE(M68:M70)</f>
        <v>8.2259653333333335E-2</v>
      </c>
      <c r="O68" s="6">
        <f>STDEV(M68:M70)</f>
        <v>3.659461493967836E-3</v>
      </c>
      <c r="P68" s="6">
        <f>N68*20</f>
        <v>1.6451930666666668</v>
      </c>
      <c r="Q68" s="6">
        <f>O68*20</f>
        <v>7.3189229879356721E-2</v>
      </c>
      <c r="R68" s="10">
        <v>0.72209668000000005</v>
      </c>
      <c r="S68" s="6">
        <f>AVERAGE(R68:R70)</f>
        <v>0.76724309000000002</v>
      </c>
      <c r="T68" s="6">
        <f>STDEV(R68:R70)</f>
        <v>5.1085699970963482E-2</v>
      </c>
      <c r="U68" s="6">
        <f>S68*20</f>
        <v>15.3448618</v>
      </c>
      <c r="V68" s="6">
        <f>T68*20</f>
        <v>1.0217139994192697</v>
      </c>
      <c r="W68" s="10">
        <v>0.35513835999999999</v>
      </c>
      <c r="X68" s="6">
        <f>AVERAGE(W68:W70)</f>
        <v>0.38296409333333337</v>
      </c>
      <c r="Y68" s="6">
        <f>STDEV(W68:W70)</f>
        <v>3.0967157502375556E-2</v>
      </c>
      <c r="Z68" s="6">
        <f>X68*20</f>
        <v>7.6592818666666673</v>
      </c>
      <c r="AA68" s="6">
        <f>Y68*20</f>
        <v>0.61934315004751117</v>
      </c>
      <c r="AB68" s="10">
        <v>0.23100988</v>
      </c>
      <c r="AC68" s="6">
        <f>AVERAGE(AB68:AB70)</f>
        <v>0.25147761666666668</v>
      </c>
      <c r="AD68" s="6">
        <f>STDEV(AB68:AB70)</f>
        <v>2.3018163763594033E-2</v>
      </c>
      <c r="AE68" s="6">
        <f>AC68*20</f>
        <v>5.0295523333333332</v>
      </c>
      <c r="AF68" s="6">
        <f>AD68*20</f>
        <v>0.46036327527188065</v>
      </c>
      <c r="AG68" s="10">
        <v>5.7011400000000004E-3</v>
      </c>
      <c r="AH68" s="6">
        <f>AVERAGE(AG68:AG70)</f>
        <v>6.6332500000000003E-3</v>
      </c>
      <c r="AI68" s="6">
        <f>STDEV(AG68:AG70)</f>
        <v>1.3182026036235854E-3</v>
      </c>
      <c r="AJ68" s="6">
        <f>AH68*20</f>
        <v>0.13266500000000001</v>
      </c>
      <c r="AK68" s="6">
        <f>AI68*20</f>
        <v>2.6364052072471708E-2</v>
      </c>
      <c r="AL68" s="10">
        <v>1.7556113900000001</v>
      </c>
      <c r="AM68" s="6">
        <f>AVERAGE(AL68:AL70)</f>
        <v>1.94351509</v>
      </c>
      <c r="AN68" s="6">
        <f>STDEV(AL68:AL70)</f>
        <v>0.1981926272277563</v>
      </c>
      <c r="AO68" s="6">
        <f>AM68*20</f>
        <v>38.8703018</v>
      </c>
      <c r="AP68" s="6">
        <f>AN68*20</f>
        <v>3.963852544555126</v>
      </c>
      <c r="AQ68" s="10">
        <v>0.15994836000000001</v>
      </c>
      <c r="AR68" s="6">
        <f>AVERAGE(AQ68:AQ70)</f>
        <v>0.16895766666666667</v>
      </c>
      <c r="AS68" s="6">
        <f>STDEV(AQ68:AQ70)</f>
        <v>1.312032662510477E-2</v>
      </c>
      <c r="AT68" s="6">
        <f>AR68*20</f>
        <v>3.3791533333333335</v>
      </c>
      <c r="AU68" s="6">
        <f>AS68*20</f>
        <v>0.26240653250209539</v>
      </c>
      <c r="AV68" s="10">
        <v>0.20741509999999999</v>
      </c>
      <c r="AW68" s="6">
        <f>AVERAGE(AV68:AV70)</f>
        <v>0.23101158333333335</v>
      </c>
      <c r="AX68" s="6">
        <f>STDEV(AV68:AV70)</f>
        <v>2.4061251371078639E-2</v>
      </c>
      <c r="AY68" s="6">
        <f>AW68*20</f>
        <v>4.6202316666666672</v>
      </c>
      <c r="AZ68" s="6">
        <f>AX68*20</f>
        <v>0.4812250274215728</v>
      </c>
    </row>
    <row r="69" spans="1:52" x14ac:dyDescent="0.2">
      <c r="A69" s="9" t="s">
        <v>23</v>
      </c>
      <c r="B69" s="8"/>
      <c r="C69" s="4">
        <v>1.51193240013458</v>
      </c>
      <c r="D69" s="6"/>
      <c r="E69" s="6"/>
      <c r="F69" s="6"/>
      <c r="G69" s="6"/>
      <c r="H69" s="10">
        <v>0.16664367999999999</v>
      </c>
      <c r="I69" s="6"/>
      <c r="J69" s="6"/>
      <c r="K69" s="6"/>
      <c r="L69" s="6"/>
      <c r="M69" s="10">
        <v>8.0876119999999996E-2</v>
      </c>
      <c r="N69" s="6"/>
      <c r="O69" s="6"/>
      <c r="P69" s="6"/>
      <c r="Q69" s="6"/>
      <c r="R69" s="10">
        <v>0.75693621</v>
      </c>
      <c r="S69" s="6"/>
      <c r="T69" s="6"/>
      <c r="U69" s="6"/>
      <c r="V69" s="6"/>
      <c r="W69" s="10">
        <v>0.37742801999999998</v>
      </c>
      <c r="X69" s="6"/>
      <c r="Y69" s="6"/>
      <c r="Z69" s="6"/>
      <c r="AA69" s="6"/>
      <c r="AB69" s="10">
        <v>0.24702681000000001</v>
      </c>
      <c r="AC69" s="6"/>
      <c r="AD69" s="6"/>
      <c r="AE69" s="6"/>
      <c r="AF69" s="6"/>
      <c r="AG69" s="10">
        <v>7.5653600000000001E-3</v>
      </c>
      <c r="AH69" s="6"/>
      <c r="AI69" s="6"/>
      <c r="AJ69" s="6"/>
      <c r="AK69" s="6"/>
      <c r="AL69" s="10">
        <v>1.92433221</v>
      </c>
      <c r="AM69" s="6"/>
      <c r="AN69" s="6"/>
      <c r="AO69" s="6"/>
      <c r="AP69" s="6"/>
      <c r="AQ69" s="10">
        <v>0.16291399000000001</v>
      </c>
      <c r="AR69" s="6"/>
      <c r="AS69" s="6"/>
      <c r="AT69" s="6"/>
      <c r="AU69" s="6"/>
      <c r="AV69" s="10">
        <v>0.23010753</v>
      </c>
      <c r="AW69" s="6"/>
      <c r="AX69" s="6"/>
      <c r="AY69" s="6"/>
      <c r="AZ69" s="6"/>
    </row>
    <row r="70" spans="1:52" x14ac:dyDescent="0.2">
      <c r="A70" s="9" t="s">
        <v>321</v>
      </c>
      <c r="B70" s="8"/>
      <c r="C70" s="4">
        <v>1.56996151279992</v>
      </c>
      <c r="D70" s="6"/>
      <c r="E70" s="6"/>
      <c r="F70" s="6"/>
      <c r="G70" s="6"/>
      <c r="H70" s="10">
        <v>0.17190598000000001</v>
      </c>
      <c r="I70" s="6"/>
      <c r="J70" s="6"/>
      <c r="K70" s="6"/>
      <c r="L70" s="6"/>
      <c r="M70" s="10">
        <v>8.6409169999999993E-2</v>
      </c>
      <c r="N70" s="6"/>
      <c r="O70" s="6"/>
      <c r="P70" s="6"/>
      <c r="Q70" s="6"/>
      <c r="R70" s="10">
        <v>0.82269638</v>
      </c>
      <c r="S70" s="6"/>
      <c r="T70" s="6"/>
      <c r="U70" s="6"/>
      <c r="V70" s="6"/>
      <c r="W70" s="10">
        <v>0.41632590000000003</v>
      </c>
      <c r="X70" s="6"/>
      <c r="Y70" s="6"/>
      <c r="Z70" s="6"/>
      <c r="AA70" s="6"/>
      <c r="AB70" s="10">
        <v>0.27639616</v>
      </c>
      <c r="AC70" s="6"/>
      <c r="AD70" s="6"/>
      <c r="AE70" s="6"/>
      <c r="AF70" s="6"/>
      <c r="AG70" s="10"/>
      <c r="AH70" s="6"/>
      <c r="AI70" s="6"/>
      <c r="AJ70" s="6"/>
      <c r="AK70" s="6"/>
      <c r="AL70" s="10">
        <v>2.1506016699999999</v>
      </c>
      <c r="AM70" s="6"/>
      <c r="AN70" s="6"/>
      <c r="AO70" s="6"/>
      <c r="AP70" s="6"/>
      <c r="AQ70" s="10">
        <v>0.18401065</v>
      </c>
      <c r="AR70" s="6"/>
      <c r="AS70" s="6"/>
      <c r="AT70" s="6"/>
      <c r="AU70" s="6"/>
      <c r="AV70" s="10">
        <v>0.25551212000000001</v>
      </c>
      <c r="AW70" s="6"/>
      <c r="AX70" s="6"/>
      <c r="AY70" s="6"/>
      <c r="AZ70" s="6"/>
    </row>
    <row r="71" spans="1:52" x14ac:dyDescent="0.2">
      <c r="A71" s="9" t="s">
        <v>184</v>
      </c>
      <c r="B71" s="8" t="s">
        <v>490</v>
      </c>
      <c r="C71" s="4">
        <v>1.0588935672790101</v>
      </c>
      <c r="D71" s="6">
        <f>AVERAGE(C71:C73)</f>
        <v>1.10896698397166</v>
      </c>
      <c r="E71" s="6">
        <f>STDEV(C71:C73)</f>
        <v>4.7440358183993891E-2</v>
      </c>
      <c r="F71" s="6">
        <f>D71*20</f>
        <v>22.179339679433202</v>
      </c>
      <c r="G71" s="6">
        <f>E71*20</f>
        <v>0.94880716367987783</v>
      </c>
      <c r="H71" s="10">
        <v>0.13886671</v>
      </c>
      <c r="I71" s="6">
        <f>AVERAGE(H71:H73)</f>
        <v>0.13691996000000001</v>
      </c>
      <c r="J71" s="6">
        <f>STDEV(H71:H73)</f>
        <v>2.2280203764552943E-3</v>
      </c>
      <c r="K71" s="6">
        <f>I71*20</f>
        <v>2.7383991999999999</v>
      </c>
      <c r="L71" s="6">
        <f>J71*20</f>
        <v>4.4560407529105887E-2</v>
      </c>
      <c r="M71" s="10">
        <v>9.4118389999999996E-2</v>
      </c>
      <c r="N71" s="6">
        <f>AVERAGE(M71:M73)</f>
        <v>9.2845396666666649E-2</v>
      </c>
      <c r="O71" s="6">
        <f>STDEV(M71:M73)</f>
        <v>3.6825044809386635E-3</v>
      </c>
      <c r="P71" s="6">
        <f>N71*20</f>
        <v>1.8569079333333329</v>
      </c>
      <c r="Q71" s="6">
        <f>O71*20</f>
        <v>7.3650089618773271E-2</v>
      </c>
      <c r="R71" s="10">
        <v>0.59546125999999999</v>
      </c>
      <c r="S71" s="6">
        <f>AVERAGE(R71:R73)</f>
        <v>0.60647026333333331</v>
      </c>
      <c r="T71" s="6">
        <f>STDEV(R71:R73)</f>
        <v>1.3403125628420894E-2</v>
      </c>
      <c r="U71" s="6">
        <f>S71*20</f>
        <v>12.129405266666666</v>
      </c>
      <c r="V71" s="6">
        <f>T71*20</f>
        <v>0.26806251256841784</v>
      </c>
      <c r="W71" s="10">
        <v>0.38693432999999999</v>
      </c>
      <c r="X71" s="6">
        <f>AVERAGE(W71:W73)</f>
        <v>0.39241851</v>
      </c>
      <c r="Y71" s="6">
        <f>STDEV(W71:W73)</f>
        <v>5.3921932111896656E-3</v>
      </c>
      <c r="Z71" s="6">
        <f>X71*20</f>
        <v>7.8483701999999997</v>
      </c>
      <c r="AA71" s="6">
        <f>Y71*20</f>
        <v>0.10784386422379331</v>
      </c>
      <c r="AB71" s="10">
        <v>0.18683907</v>
      </c>
      <c r="AC71" s="6">
        <f>AVERAGE(AB71:AB73)</f>
        <v>0.19231412333333334</v>
      </c>
      <c r="AD71" s="6">
        <f>STDEV(AB71:AB73)</f>
        <v>4.759810462837087E-3</v>
      </c>
      <c r="AE71" s="6">
        <f>AC71*20</f>
        <v>3.8462824666666666</v>
      </c>
      <c r="AF71" s="6">
        <f>AD71*20</f>
        <v>9.5196209256741743E-2</v>
      </c>
      <c r="AG71" s="10"/>
      <c r="AH71" s="6" t="e">
        <f>AVERAGE(AG71:AG73)</f>
        <v>#DIV/0!</v>
      </c>
      <c r="AI71" s="6" t="e">
        <f>STDEV(AG71:AG73)</f>
        <v>#DIV/0!</v>
      </c>
      <c r="AJ71" s="6" t="e">
        <f>AH71*20</f>
        <v>#DIV/0!</v>
      </c>
      <c r="AK71" s="6" t="e">
        <f>AI71*20</f>
        <v>#DIV/0!</v>
      </c>
      <c r="AL71" s="10">
        <v>1.74591392</v>
      </c>
      <c r="AM71" s="6">
        <f>AVERAGE(AL71:AL73)</f>
        <v>1.8051446099999999</v>
      </c>
      <c r="AN71" s="6">
        <f>STDEV(AL71:AL73)</f>
        <v>5.9828187805073062E-2</v>
      </c>
      <c r="AO71" s="6">
        <f>AM71*20</f>
        <v>36.102892199999999</v>
      </c>
      <c r="AP71" s="6">
        <f>AN71*20</f>
        <v>1.1965637561014613</v>
      </c>
      <c r="AQ71" s="10">
        <v>0.13596319000000001</v>
      </c>
      <c r="AR71" s="6">
        <f>AVERAGE(AQ71:AQ73)</f>
        <v>0.13724396000000003</v>
      </c>
      <c r="AS71" s="6">
        <f>STDEV(AQ71:AQ73)</f>
        <v>1.9755755943268749E-3</v>
      </c>
      <c r="AT71" s="6">
        <f>AR71*20</f>
        <v>2.7448792000000006</v>
      </c>
      <c r="AU71" s="6">
        <f>AS71*20</f>
        <v>3.9511511886537495E-2</v>
      </c>
      <c r="AV71" s="10">
        <v>0.23093530000000001</v>
      </c>
      <c r="AW71" s="6">
        <f>AVERAGE(AV71:AV73)</f>
        <v>0.23783554666666665</v>
      </c>
      <c r="AX71" s="6">
        <f>STDEV(AV71:AV73)</f>
        <v>7.2478754861016528E-3</v>
      </c>
      <c r="AY71" s="6">
        <f>AW71*20</f>
        <v>4.7567109333333333</v>
      </c>
      <c r="AZ71" s="6">
        <f>AX71*20</f>
        <v>0.14495750972203306</v>
      </c>
    </row>
    <row r="72" spans="1:52" x14ac:dyDescent="0.2">
      <c r="A72" s="9" t="s">
        <v>434</v>
      </c>
      <c r="B72" s="8"/>
      <c r="C72" s="4">
        <v>1.11476629929895</v>
      </c>
      <c r="D72" s="6"/>
      <c r="E72" s="6"/>
      <c r="F72" s="6"/>
      <c r="G72" s="6"/>
      <c r="H72" s="10">
        <v>0.13740319000000001</v>
      </c>
      <c r="I72" s="6"/>
      <c r="J72" s="6"/>
      <c r="K72" s="6"/>
      <c r="L72" s="6"/>
      <c r="M72" s="10">
        <v>8.8695289999999996E-2</v>
      </c>
      <c r="N72" s="6"/>
      <c r="O72" s="6"/>
      <c r="P72" s="6"/>
      <c r="Q72" s="6"/>
      <c r="R72" s="10">
        <v>0.60255429999999999</v>
      </c>
      <c r="S72" s="6"/>
      <c r="T72" s="6"/>
      <c r="U72" s="6"/>
      <c r="V72" s="6"/>
      <c r="W72" s="10">
        <v>0.39260745000000002</v>
      </c>
      <c r="X72" s="6"/>
      <c r="Y72" s="6"/>
      <c r="Z72" s="6"/>
      <c r="AA72" s="6"/>
      <c r="AB72" s="10">
        <v>0.19463495</v>
      </c>
      <c r="AC72" s="6"/>
      <c r="AD72" s="6"/>
      <c r="AE72" s="6"/>
      <c r="AF72" s="6"/>
      <c r="AG72" s="10"/>
      <c r="AH72" s="6"/>
      <c r="AI72" s="6"/>
      <c r="AJ72" s="6"/>
      <c r="AK72" s="6"/>
      <c r="AL72" s="10">
        <v>1.8039670000000001</v>
      </c>
      <c r="AM72" s="6"/>
      <c r="AN72" s="6"/>
      <c r="AO72" s="6"/>
      <c r="AP72" s="6"/>
      <c r="AQ72" s="10">
        <v>0.13624953000000001</v>
      </c>
      <c r="AR72" s="6"/>
      <c r="AS72" s="6"/>
      <c r="AT72" s="6"/>
      <c r="AU72" s="6"/>
      <c r="AV72" s="10">
        <v>0.24538709</v>
      </c>
      <c r="AW72" s="6"/>
      <c r="AX72" s="6"/>
      <c r="AY72" s="6"/>
      <c r="AZ72" s="6"/>
    </row>
    <row r="73" spans="1:52" x14ac:dyDescent="0.2">
      <c r="A73" s="9" t="s">
        <v>431</v>
      </c>
      <c r="B73" s="8"/>
      <c r="C73" s="4">
        <v>1.1532410853370201</v>
      </c>
      <c r="D73" s="6"/>
      <c r="E73" s="6"/>
      <c r="F73" s="6"/>
      <c r="G73" s="6"/>
      <c r="H73" s="10">
        <v>0.13448998000000001</v>
      </c>
      <c r="I73" s="6"/>
      <c r="J73" s="6"/>
      <c r="K73" s="6"/>
      <c r="L73" s="6"/>
      <c r="M73" s="10">
        <v>9.5722509999999997E-2</v>
      </c>
      <c r="N73" s="6"/>
      <c r="O73" s="6"/>
      <c r="P73" s="6"/>
      <c r="Q73" s="6"/>
      <c r="R73" s="10">
        <v>0.62139522999999997</v>
      </c>
      <c r="S73" s="6"/>
      <c r="T73" s="6"/>
      <c r="U73" s="6"/>
      <c r="V73" s="6"/>
      <c r="W73" s="10">
        <v>0.39771374999999998</v>
      </c>
      <c r="X73" s="6"/>
      <c r="Y73" s="6"/>
      <c r="Z73" s="6"/>
      <c r="AA73" s="6"/>
      <c r="AB73" s="10">
        <v>0.19546835000000001</v>
      </c>
      <c r="AC73" s="6"/>
      <c r="AD73" s="6"/>
      <c r="AE73" s="6"/>
      <c r="AF73" s="6"/>
      <c r="AG73" s="10"/>
      <c r="AH73" s="6"/>
      <c r="AI73" s="6"/>
      <c r="AJ73" s="6"/>
      <c r="AK73" s="6"/>
      <c r="AL73" s="10">
        <v>1.8655529099999999</v>
      </c>
      <c r="AM73" s="6"/>
      <c r="AN73" s="6"/>
      <c r="AO73" s="6"/>
      <c r="AP73" s="6"/>
      <c r="AQ73" s="10">
        <v>0.13951916</v>
      </c>
      <c r="AR73" s="6"/>
      <c r="AS73" s="6"/>
      <c r="AT73" s="6"/>
      <c r="AU73" s="6"/>
      <c r="AV73" s="10">
        <v>0.23718425000000001</v>
      </c>
      <c r="AW73" s="6"/>
      <c r="AX73" s="6"/>
      <c r="AY73" s="6"/>
      <c r="AZ73" s="6"/>
    </row>
    <row r="74" spans="1:52" x14ac:dyDescent="0.2">
      <c r="A74" s="9" t="s">
        <v>39</v>
      </c>
      <c r="B74" s="8" t="s">
        <v>491</v>
      </c>
      <c r="C74" s="4">
        <v>0.94428953028239504</v>
      </c>
      <c r="D74" s="6">
        <f>AVERAGE(C74:C76)</f>
        <v>1.0654680485150683</v>
      </c>
      <c r="E74" s="6">
        <f>STDEV(C74:C76)</f>
        <v>0.13535555427600796</v>
      </c>
      <c r="F74" s="6">
        <f>D74*20</f>
        <v>21.309360970301366</v>
      </c>
      <c r="G74" s="6">
        <f>E74*20</f>
        <v>2.7071110855201592</v>
      </c>
      <c r="H74" s="10">
        <v>6.1955570000000001E-2</v>
      </c>
      <c r="I74" s="6">
        <f>AVERAGE(H74:H76)</f>
        <v>8.1818553333333335E-2</v>
      </c>
      <c r="J74" s="6">
        <f>STDEV(H74:H76)</f>
        <v>1.7854492914682041E-2</v>
      </c>
      <c r="K74" s="6">
        <f>I74*20</f>
        <v>1.6363710666666667</v>
      </c>
      <c r="L74" s="6">
        <f>J74*20</f>
        <v>0.35708985829364082</v>
      </c>
      <c r="M74" s="10">
        <v>6.7018030000000006E-2</v>
      </c>
      <c r="N74" s="6">
        <f>AVERAGE(M74:M76)</f>
        <v>7.7226513333333344E-2</v>
      </c>
      <c r="O74" s="6">
        <f>STDEV(M74:M76)</f>
        <v>8.8968851836602487E-3</v>
      </c>
      <c r="P74" s="6">
        <f>N74*20</f>
        <v>1.5445302666666669</v>
      </c>
      <c r="Q74" s="6">
        <f>O74*20</f>
        <v>0.17793770367320497</v>
      </c>
      <c r="R74" s="10">
        <v>0.51972012999999995</v>
      </c>
      <c r="S74" s="6">
        <f>AVERAGE(R74:R76)</f>
        <v>0.60416817</v>
      </c>
      <c r="T74" s="6">
        <f>STDEV(R74:R76)</f>
        <v>8.627092624911975E-2</v>
      </c>
      <c r="U74" s="6">
        <f>S74*20</f>
        <v>12.0833634</v>
      </c>
      <c r="V74" s="6">
        <f>T74*20</f>
        <v>1.725418524982395</v>
      </c>
      <c r="W74" s="10">
        <v>0.33685131000000001</v>
      </c>
      <c r="X74" s="6">
        <f>AVERAGE(W74:W76)</f>
        <v>0.40236366666666662</v>
      </c>
      <c r="Y74" s="6">
        <f>STDEV(W74:W76)</f>
        <v>6.4790993416683276E-2</v>
      </c>
      <c r="Z74" s="6">
        <f>X74*20</f>
        <v>8.0472733333333331</v>
      </c>
      <c r="AA74" s="6">
        <f>Y74*20</f>
        <v>1.2958198683336655</v>
      </c>
      <c r="AB74" s="10">
        <v>0.10376613</v>
      </c>
      <c r="AC74" s="6">
        <f>AVERAGE(AB74:AB76)</f>
        <v>0.11760958666666665</v>
      </c>
      <c r="AD74" s="6">
        <f>STDEV(AB74:AB76)</f>
        <v>1.2344291740137757E-2</v>
      </c>
      <c r="AE74" s="6">
        <f>AC74*20</f>
        <v>2.3521917333333331</v>
      </c>
      <c r="AF74" s="6">
        <f>AD74*20</f>
        <v>0.24688583480275514</v>
      </c>
      <c r="AG74" s="10">
        <v>4.9250600000000002E-3</v>
      </c>
      <c r="AH74" s="6">
        <f>AVERAGE(AG74:AG76)</f>
        <v>6.5313100000000011E-3</v>
      </c>
      <c r="AI74" s="6">
        <f>STDEV(AG74:AG76)</f>
        <v>1.4663908406356062E-3</v>
      </c>
      <c r="AJ74" s="6">
        <f>AH74*20</f>
        <v>0.13062620000000003</v>
      </c>
      <c r="AK74" s="6">
        <f>AI74*20</f>
        <v>2.9327816812712123E-2</v>
      </c>
      <c r="AL74" s="10">
        <v>1.5307427300000001</v>
      </c>
      <c r="AM74" s="6">
        <f>AVERAGE(AL74:AL76)</f>
        <v>1.8129245899999999</v>
      </c>
      <c r="AN74" s="6">
        <f>STDEV(AL74:AL76)</f>
        <v>0.2745320882535438</v>
      </c>
      <c r="AO74" s="6">
        <f>AM74*20</f>
        <v>36.258491800000002</v>
      </c>
      <c r="AP74" s="6">
        <f>AN74*20</f>
        <v>5.4906417650708761</v>
      </c>
      <c r="AQ74" s="10">
        <v>7.9216679999999998E-2</v>
      </c>
      <c r="AR74" s="6">
        <f>AVERAGE(AQ74:AQ76)</f>
        <v>8.4958690000000003E-2</v>
      </c>
      <c r="AS74" s="6">
        <f>STDEV(AQ74:AQ76)</f>
        <v>6.335591407335233E-3</v>
      </c>
      <c r="AT74" s="6">
        <f>AR74*20</f>
        <v>1.6991738000000001</v>
      </c>
      <c r="AU74" s="6">
        <f>AS74*20</f>
        <v>0.12671182814670467</v>
      </c>
      <c r="AV74" s="10">
        <v>0.23124333</v>
      </c>
      <c r="AW74" s="6">
        <f>AVERAGE(AV74:AV76)</f>
        <v>0.26490654333333336</v>
      </c>
      <c r="AX74" s="6">
        <f>STDEV(AV74:AV76)</f>
        <v>3.1648920120980951E-2</v>
      </c>
      <c r="AY74" s="6">
        <f>AW74*20</f>
        <v>5.2981308666666669</v>
      </c>
      <c r="AZ74" s="6">
        <f>AX74*20</f>
        <v>0.632978402419619</v>
      </c>
    </row>
    <row r="75" spans="1:52" x14ac:dyDescent="0.2">
      <c r="A75" s="9" t="s">
        <v>197</v>
      </c>
      <c r="B75" s="8"/>
      <c r="C75" s="4">
        <v>1.0405707524746699</v>
      </c>
      <c r="D75" s="6"/>
      <c r="E75" s="6"/>
      <c r="F75" s="6"/>
      <c r="G75" s="6"/>
      <c r="H75" s="10">
        <v>9.6533279999999999E-2</v>
      </c>
      <c r="I75" s="6"/>
      <c r="J75" s="6"/>
      <c r="K75" s="6"/>
      <c r="L75" s="6"/>
      <c r="M75" s="10">
        <v>8.13334E-2</v>
      </c>
      <c r="N75" s="6"/>
      <c r="O75" s="6"/>
      <c r="P75" s="6"/>
      <c r="Q75" s="6"/>
      <c r="R75" s="10">
        <v>0.60063118999999998</v>
      </c>
      <c r="S75" s="6"/>
      <c r="T75" s="6"/>
      <c r="U75" s="6"/>
      <c r="V75" s="6"/>
      <c r="W75" s="10">
        <v>0.40383132999999999</v>
      </c>
      <c r="X75" s="6"/>
      <c r="Y75" s="6"/>
      <c r="Z75" s="6"/>
      <c r="AA75" s="6"/>
      <c r="AB75" s="10">
        <v>0.12159013</v>
      </c>
      <c r="AC75" s="6"/>
      <c r="AD75" s="6"/>
      <c r="AE75" s="6"/>
      <c r="AF75" s="6"/>
      <c r="AG75" s="10">
        <v>6.8704600000000001E-3</v>
      </c>
      <c r="AH75" s="6"/>
      <c r="AI75" s="6"/>
      <c r="AJ75" s="6"/>
      <c r="AK75" s="6"/>
      <c r="AL75" s="10">
        <v>1.82892389</v>
      </c>
      <c r="AM75" s="6"/>
      <c r="AN75" s="6"/>
      <c r="AO75" s="6"/>
      <c r="AP75" s="6"/>
      <c r="AQ75" s="10">
        <v>8.3903920000000007E-2</v>
      </c>
      <c r="AR75" s="6"/>
      <c r="AS75" s="6"/>
      <c r="AT75" s="6"/>
      <c r="AU75" s="6"/>
      <c r="AV75" s="10">
        <v>0.26941966000000001</v>
      </c>
      <c r="AW75" s="6"/>
      <c r="AX75" s="6"/>
      <c r="AY75" s="6"/>
      <c r="AZ75" s="6"/>
    </row>
    <row r="76" spans="1:52" x14ac:dyDescent="0.2">
      <c r="A76" s="9" t="s">
        <v>424</v>
      </c>
      <c r="B76" s="8"/>
      <c r="C76" s="4">
        <v>1.2115438627881401</v>
      </c>
      <c r="D76" s="6"/>
      <c r="E76" s="6"/>
      <c r="F76" s="6"/>
      <c r="G76" s="6"/>
      <c r="H76" s="10">
        <v>8.6966810000000005E-2</v>
      </c>
      <c r="I76" s="6"/>
      <c r="J76" s="6"/>
      <c r="K76" s="6"/>
      <c r="L76" s="6"/>
      <c r="M76" s="10">
        <v>8.3328109999999997E-2</v>
      </c>
      <c r="N76" s="6"/>
      <c r="O76" s="6"/>
      <c r="P76" s="6"/>
      <c r="Q76" s="6"/>
      <c r="R76" s="10">
        <v>0.69215318999999997</v>
      </c>
      <c r="S76" s="6"/>
      <c r="T76" s="6"/>
      <c r="U76" s="6"/>
      <c r="V76" s="6"/>
      <c r="W76" s="10">
        <v>0.46640836000000002</v>
      </c>
      <c r="X76" s="6"/>
      <c r="Y76" s="6"/>
      <c r="Z76" s="6"/>
      <c r="AA76" s="6"/>
      <c r="AB76" s="10">
        <v>0.12747249999999999</v>
      </c>
      <c r="AC76" s="6"/>
      <c r="AD76" s="6"/>
      <c r="AE76" s="6"/>
      <c r="AF76" s="6"/>
      <c r="AG76" s="10">
        <v>7.7984100000000004E-3</v>
      </c>
      <c r="AH76" s="6"/>
      <c r="AI76" s="6"/>
      <c r="AJ76" s="6"/>
      <c r="AK76" s="6"/>
      <c r="AL76" s="10">
        <v>2.07910715</v>
      </c>
      <c r="AM76" s="6"/>
      <c r="AN76" s="6"/>
      <c r="AO76" s="6"/>
      <c r="AP76" s="6"/>
      <c r="AQ76" s="10">
        <v>9.1755470000000006E-2</v>
      </c>
      <c r="AR76" s="6"/>
      <c r="AS76" s="6"/>
      <c r="AT76" s="6"/>
      <c r="AU76" s="6"/>
      <c r="AV76" s="10">
        <v>0.29405663999999998</v>
      </c>
      <c r="AW76" s="6"/>
      <c r="AX76" s="6"/>
      <c r="AY76" s="6"/>
      <c r="AZ76" s="6"/>
    </row>
    <row r="77" spans="1:52" x14ac:dyDescent="0.2">
      <c r="A77" s="9" t="s">
        <v>259</v>
      </c>
      <c r="B77" s="8" t="s">
        <v>492</v>
      </c>
      <c r="C77" s="4">
        <v>1.99389679766915</v>
      </c>
      <c r="D77" s="6">
        <f>AVERAGE(C77:C78)</f>
        <v>2.4938826452674148</v>
      </c>
      <c r="E77" s="6">
        <f>STDEV(C77:C78)</f>
        <v>0.7070867666680738</v>
      </c>
      <c r="F77" s="6">
        <f>D77*20</f>
        <v>49.877652905348299</v>
      </c>
      <c r="G77" s="6">
        <f>E77*20</f>
        <v>14.141735333361476</v>
      </c>
      <c r="H77" s="10">
        <v>0.43524769000000002</v>
      </c>
      <c r="I77" s="6">
        <f>AVERAGE(H77:H78)</f>
        <v>0.54184730000000003</v>
      </c>
      <c r="J77" s="6">
        <f>STDEV(H77:H78)</f>
        <v>0.15075461420568231</v>
      </c>
      <c r="K77" s="6">
        <f>I77*20</f>
        <v>10.836946000000001</v>
      </c>
      <c r="L77" s="6">
        <f>J77*20</f>
        <v>3.0150922841136465</v>
      </c>
      <c r="M77" s="10">
        <v>5.0861419999999997E-2</v>
      </c>
      <c r="N77" s="6">
        <f>AVERAGE(M77:M78)</f>
        <v>6.0768204999999992E-2</v>
      </c>
      <c r="O77" s="6">
        <f>STDEV(M77:M78)</f>
        <v>1.4010309706514358E-2</v>
      </c>
      <c r="P77" s="6">
        <f>N77*20</f>
        <v>1.2153640999999999</v>
      </c>
      <c r="Q77" s="6">
        <f>O77*20</f>
        <v>0.28020619413028713</v>
      </c>
      <c r="R77" s="10">
        <v>0.45073097000000001</v>
      </c>
      <c r="S77" s="6">
        <f>AVERAGE(R77:R78)</f>
        <v>0.54877626999999995</v>
      </c>
      <c r="T77" s="6">
        <f>STDEV(R77:R78)</f>
        <v>0.13865699298693882</v>
      </c>
      <c r="U77" s="6">
        <f>S77*20</f>
        <v>10.975525399999999</v>
      </c>
      <c r="V77" s="6">
        <f>T77*20</f>
        <v>2.7731398597387762</v>
      </c>
      <c r="W77" s="10">
        <v>0.18862059</v>
      </c>
      <c r="X77" s="6">
        <f>AVERAGE(W77:W78)</f>
        <v>0.22699070999999998</v>
      </c>
      <c r="Y77" s="6">
        <f>STDEV(W77:W78)</f>
        <v>5.4263544093883176E-2</v>
      </c>
      <c r="Z77" s="6">
        <f>X77*20</f>
        <v>4.5398141999999995</v>
      </c>
      <c r="AA77" s="6">
        <f>Y77*20</f>
        <v>1.0852708818776635</v>
      </c>
      <c r="AB77" s="10">
        <v>0.12319192</v>
      </c>
      <c r="AC77" s="6">
        <f>AVERAGE(AB77:AB78)</f>
        <v>0.15017823499999999</v>
      </c>
      <c r="AD77" s="6">
        <f>STDEV(AB77:AB78)</f>
        <v>3.816441267147249E-2</v>
      </c>
      <c r="AE77" s="6">
        <f>AC77*20</f>
        <v>3.0035647000000001</v>
      </c>
      <c r="AF77" s="6">
        <f>AD77*20</f>
        <v>0.76328825342944984</v>
      </c>
      <c r="AG77" s="10"/>
      <c r="AH77" s="6" t="e">
        <f>AVERAGE(AG77:AG78)</f>
        <v>#DIV/0!</v>
      </c>
      <c r="AI77" s="6" t="e">
        <f>STDEV(AG77:AG78)</f>
        <v>#DIV/0!</v>
      </c>
      <c r="AJ77" s="6" t="e">
        <f>AH77*20</f>
        <v>#DIV/0!</v>
      </c>
      <c r="AK77" s="6" t="e">
        <f>AI77*20</f>
        <v>#DIV/0!</v>
      </c>
      <c r="AL77" s="10">
        <v>0.26450655000000001</v>
      </c>
      <c r="AM77" s="6">
        <f>AVERAGE(AL77:AL78)</f>
        <v>0.26489707500000004</v>
      </c>
      <c r="AN77" s="6">
        <f>STDEV(AL77:AL78)</f>
        <v>5.5228575144575676E-4</v>
      </c>
      <c r="AO77" s="6">
        <f>AM77*20</f>
        <v>5.2979415000000003</v>
      </c>
      <c r="AP77" s="6">
        <f>AN77*20</f>
        <v>1.1045715028915135E-2</v>
      </c>
      <c r="AQ77" s="10">
        <v>3.6811120000000003E-2</v>
      </c>
      <c r="AR77" s="6">
        <f>AVERAGE(AQ77:AQ78)</f>
        <v>3.9516700000000002E-2</v>
      </c>
      <c r="AS77" s="6">
        <f>STDEV(AQ77:AQ78)</f>
        <v>3.8262679300853971E-3</v>
      </c>
      <c r="AT77" s="6">
        <f>AR77*20</f>
        <v>0.79033400000000009</v>
      </c>
      <c r="AU77" s="6">
        <f>AS77*20</f>
        <v>7.6525358601707949E-2</v>
      </c>
      <c r="AV77" s="10">
        <v>5.3009420000000002E-2</v>
      </c>
      <c r="AW77" s="6">
        <f>AVERAGE(AV77:AV78)</f>
        <v>5.1133390000000001E-2</v>
      </c>
      <c r="AX77" s="6">
        <f>STDEV(AV77:AV78)</f>
        <v>2.6531070694187984E-3</v>
      </c>
      <c r="AY77" s="6">
        <f>AW77*20</f>
        <v>1.0226678</v>
      </c>
      <c r="AZ77" s="6">
        <f>AX77*20</f>
        <v>5.306214138837597E-2</v>
      </c>
    </row>
    <row r="78" spans="1:52" x14ac:dyDescent="0.2">
      <c r="A78" s="9" t="s">
        <v>371</v>
      </c>
      <c r="B78" s="8"/>
      <c r="C78" s="4">
        <v>2.9938684928656798</v>
      </c>
      <c r="D78" s="6"/>
      <c r="E78" s="6"/>
      <c r="F78" s="6"/>
      <c r="G78" s="6"/>
      <c r="H78" s="10">
        <v>0.64844690999999999</v>
      </c>
      <c r="I78" s="6"/>
      <c r="J78" s="6"/>
      <c r="K78" s="6"/>
      <c r="L78" s="6"/>
      <c r="M78" s="10">
        <v>7.0674989999999993E-2</v>
      </c>
      <c r="N78" s="6"/>
      <c r="O78" s="6"/>
      <c r="P78" s="6"/>
      <c r="Q78" s="6"/>
      <c r="R78" s="10">
        <v>0.64682156999999996</v>
      </c>
      <c r="S78" s="6"/>
      <c r="T78" s="6"/>
      <c r="U78" s="6"/>
      <c r="V78" s="6"/>
      <c r="W78" s="10">
        <v>0.26536082999999999</v>
      </c>
      <c r="X78" s="6"/>
      <c r="Y78" s="6"/>
      <c r="Z78" s="6"/>
      <c r="AA78" s="6"/>
      <c r="AB78" s="10">
        <v>0.17716455</v>
      </c>
      <c r="AC78" s="6"/>
      <c r="AD78" s="6"/>
      <c r="AE78" s="6"/>
      <c r="AF78" s="6"/>
      <c r="AG78" s="10"/>
      <c r="AH78" s="6"/>
      <c r="AI78" s="6"/>
      <c r="AJ78" s="6"/>
      <c r="AK78" s="6"/>
      <c r="AL78" s="10">
        <v>0.26528760000000001</v>
      </c>
      <c r="AM78" s="6"/>
      <c r="AN78" s="6"/>
      <c r="AO78" s="6"/>
      <c r="AP78" s="6"/>
      <c r="AQ78" s="10">
        <v>4.2222280000000001E-2</v>
      </c>
      <c r="AR78" s="6"/>
      <c r="AS78" s="6"/>
      <c r="AT78" s="6"/>
      <c r="AU78" s="6"/>
      <c r="AV78" s="10">
        <v>4.925736E-2</v>
      </c>
      <c r="AW78" s="6"/>
      <c r="AX78" s="6"/>
      <c r="AY78" s="6"/>
      <c r="AZ78" s="6"/>
    </row>
    <row r="79" spans="1:52" x14ac:dyDescent="0.2">
      <c r="A79" s="9" t="s">
        <v>258</v>
      </c>
      <c r="B79" s="8" t="s">
        <v>493</v>
      </c>
      <c r="C79" s="4">
        <v>1.77034286043883</v>
      </c>
      <c r="D79" s="6">
        <f>AVERAGE(C79:C80)</f>
        <v>1.9982193028987649</v>
      </c>
      <c r="E79" s="6">
        <f>STDEV(C79:C80)</f>
        <v>0.32226595547217313</v>
      </c>
      <c r="F79" s="6">
        <f>D79*20</f>
        <v>39.964386057975297</v>
      </c>
      <c r="G79" s="6">
        <f>E79*20</f>
        <v>6.4453191094434628</v>
      </c>
      <c r="H79" s="10">
        <v>4.3204920000000001E-2</v>
      </c>
      <c r="I79" s="6">
        <f>AVERAGE(H79:H80)</f>
        <v>3.7254314999999996E-2</v>
      </c>
      <c r="J79" s="6">
        <f>STDEV(H79:H80)</f>
        <v>8.4154262953251603E-3</v>
      </c>
      <c r="K79" s="6">
        <f>I79*20</f>
        <v>0.74508629999999987</v>
      </c>
      <c r="L79" s="6">
        <f>J79*20</f>
        <v>0.16830852590650319</v>
      </c>
      <c r="M79" s="10">
        <v>8.8540300000000006E-3</v>
      </c>
      <c r="N79" s="6">
        <f>AVERAGE(M79:M80)</f>
        <v>7.7535050000000008E-3</v>
      </c>
      <c r="O79" s="6">
        <f>STDEV(M79:M80)</f>
        <v>1.5563773807306508E-3</v>
      </c>
      <c r="P79" s="6">
        <f>N79*20</f>
        <v>0.15507010000000002</v>
      </c>
      <c r="Q79" s="6">
        <f>O79*20</f>
        <v>3.1127547614613019E-2</v>
      </c>
      <c r="R79" s="10">
        <v>4.9636819999999998E-2</v>
      </c>
      <c r="S79" s="6">
        <f>AVERAGE(R79:R80)</f>
        <v>4.3116580000000002E-2</v>
      </c>
      <c r="T79" s="6">
        <f>STDEV(R79:R80)</f>
        <v>9.2210118379275254E-3</v>
      </c>
      <c r="U79" s="6">
        <f>S79*20</f>
        <v>0.86233160000000009</v>
      </c>
      <c r="V79" s="6">
        <f>T79*20</f>
        <v>0.18442023675855052</v>
      </c>
      <c r="W79" s="10">
        <v>2.1788330000000002E-2</v>
      </c>
      <c r="X79" s="6">
        <f>AVERAGE(W79:W80)</f>
        <v>2.065637E-2</v>
      </c>
      <c r="Y79" s="6">
        <f>STDEV(W79:W80)</f>
        <v>1.6008331840638506E-3</v>
      </c>
      <c r="Z79" s="6">
        <f>X79*20</f>
        <v>0.41312740000000003</v>
      </c>
      <c r="AA79" s="6">
        <f>Y79*20</f>
        <v>3.2016663681277015E-2</v>
      </c>
      <c r="AB79" s="10">
        <v>1.775316E-2</v>
      </c>
      <c r="AC79" s="6">
        <f>AVERAGE(AB79:AB80)</f>
        <v>1.5762965E-2</v>
      </c>
      <c r="AD79" s="6">
        <f>STDEV(AB79:AB80)</f>
        <v>2.8145607607671218E-3</v>
      </c>
      <c r="AE79" s="6">
        <f>AC79*20</f>
        <v>0.31525930000000002</v>
      </c>
      <c r="AF79" s="6">
        <f>AD79*20</f>
        <v>5.6291215215342437E-2</v>
      </c>
      <c r="AG79" s="10">
        <v>4.0048599999999998E-3</v>
      </c>
      <c r="AH79" s="6">
        <f>AVERAGE(AG79:AG80)</f>
        <v>4.5659999999999997E-3</v>
      </c>
      <c r="AI79" s="6">
        <f>STDEV(AG79:AG80)</f>
        <v>7.935717983900384E-4</v>
      </c>
      <c r="AJ79" s="6">
        <f>AH79*20</f>
        <v>9.1319999999999998E-2</v>
      </c>
      <c r="AK79" s="6">
        <f>AI79*20</f>
        <v>1.5871435967800766E-2</v>
      </c>
      <c r="AL79" s="10">
        <v>4.8227569999999997E-2</v>
      </c>
      <c r="AM79" s="6">
        <f>AVERAGE(AL79:AL80)</f>
        <v>4.621571E-2</v>
      </c>
      <c r="AN79" s="6">
        <f>STDEV(AL79:AL80)</f>
        <v>2.8451996975959312E-3</v>
      </c>
      <c r="AO79" s="6">
        <f>AM79*20</f>
        <v>0.92431419999999997</v>
      </c>
      <c r="AP79" s="6">
        <f>AN79*20</f>
        <v>5.6903993951918627E-2</v>
      </c>
      <c r="AQ79" s="10">
        <v>1.779528E-2</v>
      </c>
      <c r="AR79" s="6">
        <f>AVERAGE(AQ79:AQ80)</f>
        <v>1.7162774999999998E-2</v>
      </c>
      <c r="AS79" s="6">
        <f>STDEV(AQ79:AQ80)</f>
        <v>8.9449714926879476E-4</v>
      </c>
      <c r="AT79" s="6">
        <f>AR79*20</f>
        <v>0.34325549999999994</v>
      </c>
      <c r="AU79" s="6">
        <f>AS79*20</f>
        <v>1.7889942985375894E-2</v>
      </c>
      <c r="AV79" s="10">
        <v>2.6121889999999998E-2</v>
      </c>
      <c r="AW79" s="6">
        <f>AVERAGE(AV79:AV80)</f>
        <v>2.6620850000000001E-2</v>
      </c>
      <c r="AX79" s="6">
        <f>STDEV(AV79:AV80)</f>
        <v>7.0563599908168156E-4</v>
      </c>
      <c r="AY79" s="6">
        <f>AW79*20</f>
        <v>0.53241700000000003</v>
      </c>
      <c r="AZ79" s="6">
        <f>AX79*20</f>
        <v>1.4112719981633631E-2</v>
      </c>
    </row>
    <row r="80" spans="1:52" x14ac:dyDescent="0.2">
      <c r="A80" s="9" t="s">
        <v>373</v>
      </c>
      <c r="B80" s="8"/>
      <c r="C80" s="4">
        <v>2.2260957453587</v>
      </c>
      <c r="D80" s="6"/>
      <c r="E80" s="6"/>
      <c r="F80" s="6"/>
      <c r="G80" s="6"/>
      <c r="H80" s="10">
        <v>3.1303709999999998E-2</v>
      </c>
      <c r="I80" s="6"/>
      <c r="J80" s="6"/>
      <c r="K80" s="6"/>
      <c r="L80" s="6"/>
      <c r="M80" s="10">
        <v>6.6529800000000002E-3</v>
      </c>
      <c r="N80" s="6"/>
      <c r="O80" s="6"/>
      <c r="P80" s="6"/>
      <c r="Q80" s="6"/>
      <c r="R80" s="10">
        <v>3.6596339999999998E-2</v>
      </c>
      <c r="S80" s="6"/>
      <c r="T80" s="6"/>
      <c r="U80" s="6"/>
      <c r="V80" s="6"/>
      <c r="W80" s="10">
        <v>1.9524409999999999E-2</v>
      </c>
      <c r="X80" s="6"/>
      <c r="Y80" s="6"/>
      <c r="Z80" s="6"/>
      <c r="AA80" s="6"/>
      <c r="AB80" s="10">
        <v>1.377277E-2</v>
      </c>
      <c r="AC80" s="6"/>
      <c r="AD80" s="6"/>
      <c r="AE80" s="6"/>
      <c r="AF80" s="6"/>
      <c r="AG80" s="10">
        <v>5.1271399999999996E-3</v>
      </c>
      <c r="AH80" s="6"/>
      <c r="AI80" s="6"/>
      <c r="AJ80" s="6"/>
      <c r="AK80" s="6"/>
      <c r="AL80" s="10">
        <v>4.4203850000000003E-2</v>
      </c>
      <c r="AM80" s="6"/>
      <c r="AN80" s="6"/>
      <c r="AO80" s="6"/>
      <c r="AP80" s="6"/>
      <c r="AQ80" s="10">
        <v>1.653027E-2</v>
      </c>
      <c r="AR80" s="6"/>
      <c r="AS80" s="6"/>
      <c r="AT80" s="6"/>
      <c r="AU80" s="6"/>
      <c r="AV80" s="10">
        <v>2.7119810000000001E-2</v>
      </c>
      <c r="AW80" s="6"/>
      <c r="AX80" s="6"/>
      <c r="AY80" s="6"/>
      <c r="AZ80" s="6"/>
    </row>
    <row r="81" spans="1:52" x14ac:dyDescent="0.2">
      <c r="A81" s="9" t="s">
        <v>312</v>
      </c>
      <c r="B81" s="8" t="s">
        <v>505</v>
      </c>
      <c r="C81" s="4">
        <v>1.50042836653135</v>
      </c>
      <c r="D81" s="6">
        <f>AVERAGE(C81:C83)</f>
        <v>1.3174849295737301</v>
      </c>
      <c r="E81" s="6">
        <f>STDEV(C81:C83)</f>
        <v>0.15872411554004232</v>
      </c>
      <c r="F81" s="6">
        <f>D81*20</f>
        <v>26.349698591474603</v>
      </c>
      <c r="G81" s="6">
        <f>E81*20</f>
        <v>3.1744823108008462</v>
      </c>
      <c r="H81" s="10">
        <v>0.14397272999999999</v>
      </c>
      <c r="I81" s="6">
        <f>AVERAGE(H81:H83)</f>
        <v>0.13999859666666667</v>
      </c>
      <c r="J81" s="6">
        <f>STDEV(H81:H83)</f>
        <v>3.6573708566309373E-3</v>
      </c>
      <c r="K81" s="6">
        <f>I81*20</f>
        <v>2.7999719333333335</v>
      </c>
      <c r="L81" s="6">
        <f>J81*20</f>
        <v>7.3147417132618742E-2</v>
      </c>
      <c r="M81" s="10">
        <v>8.7229780000000007E-2</v>
      </c>
      <c r="N81" s="6">
        <f>AVERAGE(M81:M83)</f>
        <v>8.7074680000000002E-2</v>
      </c>
      <c r="O81" s="6">
        <f>STDEV(M81:M83)</f>
        <v>2.628424339333359E-3</v>
      </c>
      <c r="P81" s="6">
        <f>N81*20</f>
        <v>1.7414936000000001</v>
      </c>
      <c r="Q81" s="6">
        <f>O81*20</f>
        <v>5.256848678666718E-2</v>
      </c>
      <c r="R81" s="10">
        <v>0.63507126000000003</v>
      </c>
      <c r="S81" s="6">
        <f>AVERAGE(R81:R83)</f>
        <v>0.63618795666666672</v>
      </c>
      <c r="T81" s="6">
        <f>STDEV(R81:R83)</f>
        <v>9.6139593286030615E-3</v>
      </c>
      <c r="U81" s="6">
        <f>S81*20</f>
        <v>12.723759133333335</v>
      </c>
      <c r="V81" s="6">
        <f>T81*20</f>
        <v>0.19227918657206122</v>
      </c>
      <c r="W81" s="10">
        <v>0.34967006</v>
      </c>
      <c r="X81" s="6">
        <f>AVERAGE(W81:W83)</f>
        <v>0.35093635000000001</v>
      </c>
      <c r="Y81" s="6">
        <f>STDEV(W81:W83)</f>
        <v>2.5241716974286925E-3</v>
      </c>
      <c r="Z81" s="6">
        <f>X81*20</f>
        <v>7.0187270000000002</v>
      </c>
      <c r="AA81" s="6">
        <f>Y81*20</f>
        <v>5.0483433948573853E-2</v>
      </c>
      <c r="AB81" s="10">
        <v>0.21081738</v>
      </c>
      <c r="AC81" s="6">
        <f>AVERAGE(AB81:AB83)</f>
        <v>0.2100957866666667</v>
      </c>
      <c r="AD81" s="6">
        <f>STDEV(AB81:AB83)</f>
        <v>7.2415343411001687E-4</v>
      </c>
      <c r="AE81" s="6">
        <f>AC81*20</f>
        <v>4.2019157333333341</v>
      </c>
      <c r="AF81" s="6">
        <f>AD81*20</f>
        <v>1.4483068682200338E-2</v>
      </c>
      <c r="AG81" s="10">
        <v>6.0048799999999998E-3</v>
      </c>
      <c r="AH81" s="6">
        <f>AVERAGE(AG81:AG83)</f>
        <v>5.7845266666666671E-3</v>
      </c>
      <c r="AI81" s="6">
        <f>STDEV(AG81:AG83)</f>
        <v>2.6307158727869749E-4</v>
      </c>
      <c r="AJ81" s="6">
        <f>AH81*20</f>
        <v>0.11569053333333335</v>
      </c>
      <c r="AK81" s="6">
        <f>AI81*20</f>
        <v>5.2614317455739502E-3</v>
      </c>
      <c r="AL81" s="10">
        <v>1.5715025300000001</v>
      </c>
      <c r="AM81" s="6">
        <f>AVERAGE(AL81:AL83)</f>
        <v>1.6429098199999999</v>
      </c>
      <c r="AN81" s="6">
        <f>STDEV(AL81:AL83)</f>
        <v>6.4985393941316499E-2</v>
      </c>
      <c r="AO81" s="6">
        <f>AM81*20</f>
        <v>32.858196399999997</v>
      </c>
      <c r="AP81" s="6">
        <f>AN81*20</f>
        <v>1.2997078788263301</v>
      </c>
      <c r="AQ81" s="10">
        <v>0.13274183000000001</v>
      </c>
      <c r="AR81" s="6">
        <f>AVERAGE(AQ81:AQ83)</f>
        <v>0.14721032333333331</v>
      </c>
      <c r="AS81" s="6">
        <f>STDEV(AQ81:AQ83)</f>
        <v>1.3317198097683057E-2</v>
      </c>
      <c r="AT81" s="6">
        <f>AR81*20</f>
        <v>2.9442064666666661</v>
      </c>
      <c r="AU81" s="6">
        <f>AS81*20</f>
        <v>0.26634396195366111</v>
      </c>
      <c r="AV81" s="10">
        <v>0.19250394000000001</v>
      </c>
      <c r="AW81" s="6">
        <f>AVERAGE(AV81:AV83)</f>
        <v>0.20214507000000004</v>
      </c>
      <c r="AX81" s="6">
        <f>STDEV(AV81:AV83)</f>
        <v>9.8716625247675452E-3</v>
      </c>
      <c r="AY81" s="6">
        <f>AW81*20</f>
        <v>4.0429014000000008</v>
      </c>
      <c r="AZ81" s="6">
        <f>AX81*20</f>
        <v>0.1974332504953509</v>
      </c>
    </row>
    <row r="82" spans="1:52" x14ac:dyDescent="0.2">
      <c r="A82" s="9" t="s">
        <v>129</v>
      </c>
      <c r="B82" s="8"/>
      <c r="C82" s="4">
        <v>1.2356110759391801</v>
      </c>
      <c r="D82" s="6"/>
      <c r="E82" s="6"/>
      <c r="F82" s="6"/>
      <c r="G82" s="6"/>
      <c r="H82" s="10">
        <v>0.13924888999999999</v>
      </c>
      <c r="I82" s="6"/>
      <c r="J82" s="6"/>
      <c r="K82" s="6"/>
      <c r="L82" s="6"/>
      <c r="M82" s="10">
        <v>8.4372139999999998E-2</v>
      </c>
      <c r="N82" s="6"/>
      <c r="O82" s="6"/>
      <c r="P82" s="6"/>
      <c r="Q82" s="6"/>
      <c r="R82" s="10">
        <v>0.62718110999999999</v>
      </c>
      <c r="S82" s="6"/>
      <c r="T82" s="6"/>
      <c r="U82" s="6"/>
      <c r="V82" s="6"/>
      <c r="W82" s="10">
        <v>0.35384300000000002</v>
      </c>
      <c r="X82" s="6"/>
      <c r="Y82" s="6"/>
      <c r="Z82" s="6"/>
      <c r="AA82" s="6"/>
      <c r="AB82" s="10">
        <v>0.2093691</v>
      </c>
      <c r="AC82" s="6"/>
      <c r="AD82" s="6"/>
      <c r="AE82" s="6"/>
      <c r="AF82" s="6"/>
      <c r="AG82" s="10">
        <v>5.85543E-3</v>
      </c>
      <c r="AH82" s="6"/>
      <c r="AI82" s="6"/>
      <c r="AJ82" s="6"/>
      <c r="AK82" s="6"/>
      <c r="AL82" s="10">
        <v>1.6586422199999999</v>
      </c>
      <c r="AM82" s="6"/>
      <c r="AN82" s="6"/>
      <c r="AO82" s="6"/>
      <c r="AP82" s="6"/>
      <c r="AQ82" s="10">
        <v>0.14993405000000001</v>
      </c>
      <c r="AR82" s="6"/>
      <c r="AS82" s="6"/>
      <c r="AT82" s="6"/>
      <c r="AU82" s="6"/>
      <c r="AV82" s="10">
        <v>0.20169912000000001</v>
      </c>
      <c r="AW82" s="6"/>
      <c r="AX82" s="6"/>
      <c r="AY82" s="6"/>
      <c r="AZ82" s="6"/>
    </row>
    <row r="83" spans="1:52" x14ac:dyDescent="0.2">
      <c r="A83" s="9" t="s">
        <v>414</v>
      </c>
      <c r="B83" s="8"/>
      <c r="C83" s="4">
        <v>1.2164153462506599</v>
      </c>
      <c r="D83" s="6"/>
      <c r="E83" s="6"/>
      <c r="F83" s="6"/>
      <c r="G83" s="6"/>
      <c r="H83" s="10">
        <v>0.13677417</v>
      </c>
      <c r="I83" s="6"/>
      <c r="J83" s="6"/>
      <c r="K83" s="6"/>
      <c r="L83" s="6"/>
      <c r="M83" s="10">
        <v>8.962212E-2</v>
      </c>
      <c r="N83" s="6"/>
      <c r="O83" s="6"/>
      <c r="P83" s="6"/>
      <c r="Q83" s="6"/>
      <c r="R83" s="10">
        <v>0.64631150000000004</v>
      </c>
      <c r="S83" s="6"/>
      <c r="T83" s="6"/>
      <c r="U83" s="6"/>
      <c r="V83" s="6"/>
      <c r="W83" s="10">
        <v>0.34929599</v>
      </c>
      <c r="X83" s="6"/>
      <c r="Y83" s="6"/>
      <c r="Z83" s="6"/>
      <c r="AA83" s="6"/>
      <c r="AB83" s="10">
        <v>0.21010087999999999</v>
      </c>
      <c r="AC83" s="6"/>
      <c r="AD83" s="6"/>
      <c r="AE83" s="6"/>
      <c r="AF83" s="6"/>
      <c r="AG83" s="10">
        <v>5.4932699999999998E-3</v>
      </c>
      <c r="AH83" s="6"/>
      <c r="AI83" s="6"/>
      <c r="AJ83" s="6"/>
      <c r="AK83" s="6"/>
      <c r="AL83" s="10">
        <v>1.69858471</v>
      </c>
      <c r="AM83" s="6"/>
      <c r="AN83" s="6"/>
      <c r="AO83" s="6"/>
      <c r="AP83" s="6"/>
      <c r="AQ83" s="10">
        <v>0.15895508999999999</v>
      </c>
      <c r="AR83" s="6"/>
      <c r="AS83" s="6"/>
      <c r="AT83" s="6"/>
      <c r="AU83" s="6"/>
      <c r="AV83" s="10">
        <v>0.21223215000000001</v>
      </c>
      <c r="AW83" s="6"/>
      <c r="AX83" s="6"/>
      <c r="AY83" s="6"/>
      <c r="AZ83" s="6"/>
    </row>
    <row r="84" spans="1:52" x14ac:dyDescent="0.2">
      <c r="A84" s="9" t="s">
        <v>203</v>
      </c>
      <c r="B84" s="8" t="s">
        <v>506</v>
      </c>
      <c r="C84" s="4">
        <v>1.4501684297978501</v>
      </c>
      <c r="D84" s="6">
        <f>AVERAGE(C84:C86)</f>
        <v>1.3224052544273235</v>
      </c>
      <c r="E84" s="6">
        <f>STDEV(C84:C86)</f>
        <v>0.11103887781519556</v>
      </c>
      <c r="F84" s="6">
        <f>D84*20</f>
        <v>26.44810508854647</v>
      </c>
      <c r="G84" s="6">
        <f>E84*20</f>
        <v>2.2207775563039114</v>
      </c>
      <c r="H84" s="10">
        <v>0.17763754000000001</v>
      </c>
      <c r="I84" s="6">
        <f>AVERAGE(H84:H86)</f>
        <v>0.16481492</v>
      </c>
      <c r="J84" s="6">
        <f>STDEV(H84:H86)</f>
        <v>1.2097495941342582E-2</v>
      </c>
      <c r="K84" s="6">
        <f>I84*20</f>
        <v>3.2962984</v>
      </c>
      <c r="L84" s="6">
        <f>J84*20</f>
        <v>0.24194991882685163</v>
      </c>
      <c r="M84" s="10">
        <v>0.13773123000000001</v>
      </c>
      <c r="N84" s="6">
        <f>AVERAGE(M84:M86)</f>
        <v>0.12759958333333332</v>
      </c>
      <c r="O84" s="6">
        <f>STDEV(M84:M86)</f>
        <v>8.7967664598836218E-3</v>
      </c>
      <c r="P84" s="6">
        <f>N84*20</f>
        <v>2.5519916666666664</v>
      </c>
      <c r="Q84" s="6">
        <f>O84*20</f>
        <v>0.17593532919767244</v>
      </c>
      <c r="R84" s="10">
        <v>0.78936658000000004</v>
      </c>
      <c r="S84" s="6">
        <f>AVERAGE(R84:R86)</f>
        <v>0.71897845333333343</v>
      </c>
      <c r="T84" s="6">
        <f>STDEV(R84:R86)</f>
        <v>6.1090155920875952E-2</v>
      </c>
      <c r="U84" s="6">
        <f>S84*20</f>
        <v>14.379569066666669</v>
      </c>
      <c r="V84" s="6">
        <f>T84*20</f>
        <v>1.2218031184175191</v>
      </c>
      <c r="W84" s="10">
        <v>0.56108263999999997</v>
      </c>
      <c r="X84" s="6">
        <f>AVERAGE(W84:W86)</f>
        <v>0.51422698333333328</v>
      </c>
      <c r="Y84" s="6">
        <f>STDEV(W84:W86)</f>
        <v>4.0935572283028257E-2</v>
      </c>
      <c r="Z84" s="6">
        <f>X84*20</f>
        <v>10.284539666666666</v>
      </c>
      <c r="AA84" s="6">
        <f>Y84*20</f>
        <v>0.81871144566056508</v>
      </c>
      <c r="AB84" s="10">
        <v>0.24865608</v>
      </c>
      <c r="AC84" s="6">
        <f>AVERAGE(AB84:AB86)</f>
        <v>0.22682587333333334</v>
      </c>
      <c r="AD84" s="6">
        <f>STDEV(AB84:AB86)</f>
        <v>1.8932824852539394E-2</v>
      </c>
      <c r="AE84" s="6">
        <f>AC84*20</f>
        <v>4.536517466666667</v>
      </c>
      <c r="AF84" s="6">
        <f>AD84*20</f>
        <v>0.37865649705078785</v>
      </c>
      <c r="AG84" s="10">
        <v>7.3131100000000003E-3</v>
      </c>
      <c r="AH84" s="6">
        <f>AVERAGE(AG84:AG86)</f>
        <v>7.3131100000000003E-3</v>
      </c>
      <c r="AI84" s="6" t="e">
        <f>STDEV(AG84:AG86)</f>
        <v>#DIV/0!</v>
      </c>
      <c r="AJ84" s="6">
        <f>AH84*20</f>
        <v>0.14626220000000001</v>
      </c>
      <c r="AK84" s="6" t="e">
        <f>AI84*20</f>
        <v>#DIV/0!</v>
      </c>
      <c r="AL84" s="10">
        <v>2.2689823100000002</v>
      </c>
      <c r="AM84" s="6">
        <f>AVERAGE(AL84:AL86)</f>
        <v>2.1452783366666668</v>
      </c>
      <c r="AN84" s="6">
        <f>STDEV(AL84:AL86)</f>
        <v>0.10734752813595742</v>
      </c>
      <c r="AO84" s="6">
        <f>AM84*20</f>
        <v>42.905566733333337</v>
      </c>
      <c r="AP84" s="6">
        <f>AN84*20</f>
        <v>2.1469505627191485</v>
      </c>
      <c r="AQ84" s="10">
        <v>0.17827248000000001</v>
      </c>
      <c r="AR84" s="6">
        <f>AVERAGE(AQ84:AQ86)</f>
        <v>0.16715259666666668</v>
      </c>
      <c r="AS84" s="6">
        <f>STDEV(AQ84:AQ86)</f>
        <v>9.6381488243766807E-3</v>
      </c>
      <c r="AT84" s="6">
        <f>AR84*20</f>
        <v>3.3430519333333337</v>
      </c>
      <c r="AU84" s="6">
        <f>AS84*20</f>
        <v>0.1927629764875336</v>
      </c>
      <c r="AV84" s="10">
        <v>0.28541773999999998</v>
      </c>
      <c r="AW84" s="6">
        <f>AVERAGE(AV84:AV86)</f>
        <v>0.27939777666666665</v>
      </c>
      <c r="AX84" s="6">
        <f>STDEV(AV84:AV86)</f>
        <v>5.2138854748865777E-3</v>
      </c>
      <c r="AY84" s="6">
        <f>AW84*20</f>
        <v>5.5879555333333331</v>
      </c>
      <c r="AZ84" s="6">
        <f>AX84*20</f>
        <v>0.10427770949773155</v>
      </c>
    </row>
    <row r="85" spans="1:52" x14ac:dyDescent="0.2">
      <c r="A85" s="9" t="s">
        <v>279</v>
      </c>
      <c r="B85" s="8"/>
      <c r="C85" s="4">
        <v>1.2678542964575701</v>
      </c>
      <c r="D85" s="6"/>
      <c r="E85" s="6"/>
      <c r="F85" s="6"/>
      <c r="G85" s="6"/>
      <c r="H85" s="10">
        <v>0.16320306000000001</v>
      </c>
      <c r="I85" s="6"/>
      <c r="J85" s="6"/>
      <c r="K85" s="6"/>
      <c r="L85" s="6"/>
      <c r="M85" s="10">
        <v>0.12190495</v>
      </c>
      <c r="N85" s="6"/>
      <c r="O85" s="6"/>
      <c r="P85" s="6"/>
      <c r="Q85" s="6"/>
      <c r="R85" s="10">
        <v>0.67976681999999999</v>
      </c>
      <c r="S85" s="6"/>
      <c r="T85" s="6"/>
      <c r="U85" s="6"/>
      <c r="V85" s="6"/>
      <c r="W85" s="10">
        <v>0.49619653000000002</v>
      </c>
      <c r="X85" s="6"/>
      <c r="Y85" s="6"/>
      <c r="Z85" s="6"/>
      <c r="AA85" s="6"/>
      <c r="AB85" s="10">
        <v>0.21692734</v>
      </c>
      <c r="AC85" s="6"/>
      <c r="AD85" s="6"/>
      <c r="AE85" s="6"/>
      <c r="AF85" s="6"/>
      <c r="AG85" s="10"/>
      <c r="AH85" s="6"/>
      <c r="AI85" s="6"/>
      <c r="AJ85" s="6"/>
      <c r="AK85" s="6"/>
      <c r="AL85" s="10">
        <v>2.0766082099999998</v>
      </c>
      <c r="AM85" s="6"/>
      <c r="AN85" s="6"/>
      <c r="AO85" s="6"/>
      <c r="AP85" s="6"/>
      <c r="AQ85" s="10">
        <v>0.16119887999999999</v>
      </c>
      <c r="AR85" s="6"/>
      <c r="AS85" s="6"/>
      <c r="AT85" s="6"/>
      <c r="AU85" s="6"/>
      <c r="AV85" s="10">
        <v>0.27645586</v>
      </c>
      <c r="AW85" s="6"/>
      <c r="AX85" s="6"/>
      <c r="AY85" s="6"/>
      <c r="AZ85" s="6"/>
    </row>
    <row r="86" spans="1:52" x14ac:dyDescent="0.2">
      <c r="A86" s="9" t="s">
        <v>245</v>
      </c>
      <c r="B86" s="8"/>
      <c r="C86" s="4">
        <v>1.24919303702655</v>
      </c>
      <c r="D86" s="6"/>
      <c r="E86" s="6"/>
      <c r="F86" s="6"/>
      <c r="G86" s="6"/>
      <c r="H86" s="10">
        <v>0.15360415999999999</v>
      </c>
      <c r="I86" s="6"/>
      <c r="J86" s="6"/>
      <c r="K86" s="6"/>
      <c r="L86" s="6"/>
      <c r="M86" s="10">
        <v>0.12316257</v>
      </c>
      <c r="N86" s="6"/>
      <c r="O86" s="6"/>
      <c r="P86" s="6"/>
      <c r="Q86" s="6"/>
      <c r="R86" s="10">
        <v>0.68780196000000005</v>
      </c>
      <c r="S86" s="6"/>
      <c r="T86" s="6"/>
      <c r="U86" s="6"/>
      <c r="V86" s="6"/>
      <c r="W86" s="10">
        <v>0.48540178</v>
      </c>
      <c r="X86" s="6"/>
      <c r="Y86" s="6"/>
      <c r="Z86" s="6"/>
      <c r="AA86" s="6"/>
      <c r="AB86" s="10">
        <v>0.21489420000000001</v>
      </c>
      <c r="AC86" s="6"/>
      <c r="AD86" s="6"/>
      <c r="AE86" s="6"/>
      <c r="AF86" s="6"/>
      <c r="AG86" s="10"/>
      <c r="AH86" s="6"/>
      <c r="AI86" s="6"/>
      <c r="AJ86" s="6"/>
      <c r="AK86" s="6"/>
      <c r="AL86" s="10">
        <v>2.0902444899999999</v>
      </c>
      <c r="AM86" s="6"/>
      <c r="AN86" s="6"/>
      <c r="AO86" s="6"/>
      <c r="AP86" s="6"/>
      <c r="AQ86" s="10">
        <v>0.16198642999999999</v>
      </c>
      <c r="AR86" s="6"/>
      <c r="AS86" s="6"/>
      <c r="AT86" s="6"/>
      <c r="AU86" s="6"/>
      <c r="AV86" s="10">
        <v>0.27631972999999999</v>
      </c>
      <c r="AW86" s="6"/>
      <c r="AX86" s="6"/>
      <c r="AY86" s="6"/>
      <c r="AZ86" s="6"/>
    </row>
    <row r="87" spans="1:52" x14ac:dyDescent="0.2">
      <c r="A87" s="9" t="s">
        <v>336</v>
      </c>
      <c r="B87" s="8" t="s">
        <v>507</v>
      </c>
      <c r="C87" s="4">
        <v>0.89462597429555402</v>
      </c>
      <c r="D87" s="6">
        <f>AVERAGE(C87:C89)</f>
        <v>1.0012378826555681</v>
      </c>
      <c r="E87" s="6">
        <f>STDEV(C87:C89)</f>
        <v>9.6547181792937684E-2</v>
      </c>
      <c r="F87" s="6">
        <f>D87*20</f>
        <v>20.024757653111362</v>
      </c>
      <c r="G87" s="6">
        <f>E87*20</f>
        <v>1.9309436358587537</v>
      </c>
      <c r="H87" s="10">
        <v>0.13781635</v>
      </c>
      <c r="I87" s="6">
        <f>AVERAGE(H87:H89)</f>
        <v>0.15101870333333334</v>
      </c>
      <c r="J87" s="6">
        <f>STDEV(H87:H89)</f>
        <v>1.2238984751360435E-2</v>
      </c>
      <c r="K87" s="6">
        <f>I87*20</f>
        <v>3.0203740666666667</v>
      </c>
      <c r="L87" s="6">
        <f>J87*20</f>
        <v>0.2447796950272087</v>
      </c>
      <c r="M87" s="10">
        <v>0.11857667</v>
      </c>
      <c r="N87" s="6">
        <f>AVERAGE(M87:M89)</f>
        <v>0.13903396666666668</v>
      </c>
      <c r="O87" s="6">
        <f>STDEV(M87:M89)</f>
        <v>1.7818806169696937E-2</v>
      </c>
      <c r="P87" s="6">
        <f>N87*20</f>
        <v>2.7806793333333335</v>
      </c>
      <c r="Q87" s="6">
        <f>O87*20</f>
        <v>0.35637612339393876</v>
      </c>
      <c r="R87" s="10">
        <v>0.53716260000000005</v>
      </c>
      <c r="S87" s="6">
        <f>AVERAGE(R87:R89)</f>
        <v>0.60539761666666669</v>
      </c>
      <c r="T87" s="6">
        <f>STDEV(R87:R89)</f>
        <v>6.5191193619147922E-2</v>
      </c>
      <c r="U87" s="6">
        <f>S87*20</f>
        <v>12.107952333333333</v>
      </c>
      <c r="V87" s="6">
        <f>T87*20</f>
        <v>1.3038238723829585</v>
      </c>
      <c r="W87" s="10">
        <v>0.48425421000000002</v>
      </c>
      <c r="X87" s="6">
        <f>AVERAGE(W87:W89)</f>
        <v>0.55218350666666671</v>
      </c>
      <c r="Y87" s="6">
        <f>STDEV(W87:W89)</f>
        <v>6.0122934263695353E-2</v>
      </c>
      <c r="Z87" s="6">
        <f>X87*20</f>
        <v>11.043670133333334</v>
      </c>
      <c r="AA87" s="6">
        <f>Y87*20</f>
        <v>1.202458685273907</v>
      </c>
      <c r="AB87" s="10">
        <v>0.14272219999999999</v>
      </c>
      <c r="AC87" s="6">
        <f>AVERAGE(AB87:AB89)</f>
        <v>0.15620254</v>
      </c>
      <c r="AD87" s="6">
        <f>STDEV(AB87:AB89)</f>
        <v>1.2812710117079065E-2</v>
      </c>
      <c r="AE87" s="6">
        <f>AC87*20</f>
        <v>3.1240508</v>
      </c>
      <c r="AF87" s="6">
        <f>AD87*20</f>
        <v>0.25625420234158131</v>
      </c>
      <c r="AG87" s="10">
        <v>6.8386999999999996E-3</v>
      </c>
      <c r="AH87" s="6">
        <f>AVERAGE(AG87:AG89)</f>
        <v>7.6398733333333342E-3</v>
      </c>
      <c r="AI87" s="6">
        <f>STDEV(AG87:AG89)</f>
        <v>7.7994156539662235E-4</v>
      </c>
      <c r="AJ87" s="6">
        <f>AH87*20</f>
        <v>0.15279746666666669</v>
      </c>
      <c r="AK87" s="6">
        <f>AI87*20</f>
        <v>1.5598831307932447E-2</v>
      </c>
      <c r="AL87" s="10">
        <v>1.81218477</v>
      </c>
      <c r="AM87" s="6">
        <f>AVERAGE(AL87:AL89)</f>
        <v>2.0772202766666665</v>
      </c>
      <c r="AN87" s="6">
        <f>STDEV(AL87:AL89)</f>
        <v>0.24096077931087678</v>
      </c>
      <c r="AO87" s="6">
        <f>AM87*20</f>
        <v>41.544405533333332</v>
      </c>
      <c r="AP87" s="6">
        <f>AN87*20</f>
        <v>4.8192155862175357</v>
      </c>
      <c r="AQ87" s="10">
        <v>9.3739230000000007E-2</v>
      </c>
      <c r="AR87" s="6">
        <f>AVERAGE(AQ87:AQ89)</f>
        <v>0.10355873666666666</v>
      </c>
      <c r="AS87" s="6">
        <f>STDEV(AQ87:AQ89)</f>
        <v>1.2068577614306224E-2</v>
      </c>
      <c r="AT87" s="6">
        <f>AR87*20</f>
        <v>2.0711747333333332</v>
      </c>
      <c r="AU87" s="6">
        <f>AS87*20</f>
        <v>0.2413715522861245</v>
      </c>
      <c r="AV87" s="10">
        <v>0.28146886999999998</v>
      </c>
      <c r="AW87" s="6">
        <f>AVERAGE(AV87:AV89)</f>
        <v>0.32066568000000001</v>
      </c>
      <c r="AX87" s="6">
        <f>STDEV(AV87:AV89)</f>
        <v>3.7392351110154876E-2</v>
      </c>
      <c r="AY87" s="6">
        <f>AW87*20</f>
        <v>6.4133136000000004</v>
      </c>
      <c r="AZ87" s="6">
        <f>AX87*20</f>
        <v>0.74784702220309751</v>
      </c>
    </row>
    <row r="88" spans="1:52" x14ac:dyDescent="0.2">
      <c r="A88" s="9" t="s">
        <v>104</v>
      </c>
      <c r="B88" s="8"/>
      <c r="C88" s="4">
        <v>1.0827712004927701</v>
      </c>
      <c r="D88" s="6"/>
      <c r="E88" s="6"/>
      <c r="F88" s="6"/>
      <c r="G88" s="6"/>
      <c r="H88" s="10">
        <v>0.16198636</v>
      </c>
      <c r="I88" s="6"/>
      <c r="J88" s="6"/>
      <c r="K88" s="6"/>
      <c r="L88" s="6"/>
      <c r="M88" s="10">
        <v>0.15116895</v>
      </c>
      <c r="N88" s="6"/>
      <c r="O88" s="6"/>
      <c r="P88" s="6"/>
      <c r="Q88" s="6"/>
      <c r="R88" s="10">
        <v>0.66704472000000004</v>
      </c>
      <c r="S88" s="6"/>
      <c r="T88" s="6"/>
      <c r="U88" s="6"/>
      <c r="V88" s="6"/>
      <c r="W88" s="10">
        <v>0.59855683000000004</v>
      </c>
      <c r="X88" s="6"/>
      <c r="Y88" s="6"/>
      <c r="Z88" s="6"/>
      <c r="AA88" s="6"/>
      <c r="AB88" s="10">
        <v>0.16822247000000001</v>
      </c>
      <c r="AC88" s="6"/>
      <c r="AD88" s="6"/>
      <c r="AE88" s="6"/>
      <c r="AF88" s="6"/>
      <c r="AG88" s="10">
        <v>7.6842300000000002E-3</v>
      </c>
      <c r="AH88" s="6"/>
      <c r="AI88" s="6"/>
      <c r="AJ88" s="6"/>
      <c r="AK88" s="6"/>
      <c r="AL88" s="10">
        <v>2.2830812800000002</v>
      </c>
      <c r="AM88" s="6"/>
      <c r="AN88" s="6"/>
      <c r="AO88" s="6"/>
      <c r="AP88" s="6"/>
      <c r="AQ88" s="10">
        <v>0.11703199</v>
      </c>
      <c r="AR88" s="6"/>
      <c r="AS88" s="6"/>
      <c r="AT88" s="6"/>
      <c r="AU88" s="6"/>
      <c r="AV88" s="10">
        <v>0.35594513999999999</v>
      </c>
      <c r="AW88" s="6"/>
      <c r="AX88" s="6"/>
      <c r="AY88" s="6"/>
      <c r="AZ88" s="6"/>
    </row>
    <row r="89" spans="1:52" x14ac:dyDescent="0.2">
      <c r="A89" s="9" t="s">
        <v>423</v>
      </c>
      <c r="B89" s="8"/>
      <c r="C89" s="4">
        <v>1.02631647317838</v>
      </c>
      <c r="D89" s="6"/>
      <c r="E89" s="6"/>
      <c r="F89" s="6"/>
      <c r="G89" s="6"/>
      <c r="H89" s="10">
        <v>0.15325340000000001</v>
      </c>
      <c r="I89" s="6"/>
      <c r="J89" s="6"/>
      <c r="K89" s="6"/>
      <c r="L89" s="6"/>
      <c r="M89" s="10">
        <v>0.14735628000000001</v>
      </c>
      <c r="N89" s="6"/>
      <c r="O89" s="6"/>
      <c r="P89" s="6"/>
      <c r="Q89" s="6"/>
      <c r="R89" s="10">
        <v>0.61198553</v>
      </c>
      <c r="S89" s="6"/>
      <c r="T89" s="6"/>
      <c r="U89" s="6"/>
      <c r="V89" s="6"/>
      <c r="W89" s="10">
        <v>0.57373947999999997</v>
      </c>
      <c r="X89" s="6"/>
      <c r="Y89" s="6"/>
      <c r="Z89" s="6"/>
      <c r="AA89" s="6"/>
      <c r="AB89" s="10">
        <v>0.15766295</v>
      </c>
      <c r="AC89" s="6"/>
      <c r="AD89" s="6"/>
      <c r="AE89" s="6"/>
      <c r="AF89" s="6"/>
      <c r="AG89" s="10">
        <v>8.3966900000000001E-3</v>
      </c>
      <c r="AH89" s="6"/>
      <c r="AI89" s="6"/>
      <c r="AJ89" s="6"/>
      <c r="AK89" s="6"/>
      <c r="AL89" s="10">
        <v>2.1363947799999998</v>
      </c>
      <c r="AM89" s="6"/>
      <c r="AN89" s="6"/>
      <c r="AO89" s="6"/>
      <c r="AP89" s="6"/>
      <c r="AQ89" s="10">
        <v>9.9904989999999999E-2</v>
      </c>
      <c r="AR89" s="6"/>
      <c r="AS89" s="6"/>
      <c r="AT89" s="6"/>
      <c r="AU89" s="6"/>
      <c r="AV89" s="10">
        <v>0.32458302999999999</v>
      </c>
      <c r="AW89" s="6"/>
      <c r="AX89" s="6"/>
      <c r="AY89" s="6"/>
      <c r="AZ89" s="6"/>
    </row>
    <row r="90" spans="1:52" x14ac:dyDescent="0.2">
      <c r="A90" s="9" t="s">
        <v>169</v>
      </c>
      <c r="B90" s="8" t="s">
        <v>508</v>
      </c>
      <c r="C90" s="4">
        <v>1.8600370885669</v>
      </c>
      <c r="D90" s="6">
        <f>AVERAGE(C90:C91)</f>
        <v>1.8234599173029848</v>
      </c>
      <c r="E90" s="6">
        <f>STDEV(C90:C91)</f>
        <v>5.1727931674672066E-2</v>
      </c>
      <c r="F90" s="6">
        <f>D90*20</f>
        <v>36.469198346059699</v>
      </c>
      <c r="G90" s="6">
        <f>E90*20</f>
        <v>1.0345586334934413</v>
      </c>
      <c r="H90" s="10">
        <v>0.39374260999999999</v>
      </c>
      <c r="I90" s="6">
        <f>AVERAGE(H90:H91)</f>
        <v>0.39210708</v>
      </c>
      <c r="J90" s="6">
        <f>STDEV(H90:H91)</f>
        <v>2.3129887076680628E-3</v>
      </c>
      <c r="K90" s="6">
        <f>I90*20</f>
        <v>7.8421415999999997</v>
      </c>
      <c r="L90" s="6">
        <f>J90*20</f>
        <v>4.6259774153361258E-2</v>
      </c>
      <c r="M90" s="10">
        <v>7.9134830000000003E-2</v>
      </c>
      <c r="N90" s="6">
        <f>AVERAGE(M90:M91)</f>
        <v>7.5228204999999992E-2</v>
      </c>
      <c r="O90" s="6">
        <f>STDEV(M90:M91)</f>
        <v>5.5248020581057976E-3</v>
      </c>
      <c r="P90" s="6">
        <f>N90*20</f>
        <v>1.5045640999999998</v>
      </c>
      <c r="Q90" s="6">
        <f>O90*20</f>
        <v>0.11049604116211595</v>
      </c>
      <c r="R90" s="10">
        <v>0.48321354999999999</v>
      </c>
      <c r="S90" s="6">
        <f>AVERAGE(R90:R91)</f>
        <v>0.46275632</v>
      </c>
      <c r="T90" s="6">
        <f>STDEV(R90:R91)</f>
        <v>2.893089211458574E-2</v>
      </c>
      <c r="U90" s="6">
        <f>S90*20</f>
        <v>9.2551264</v>
      </c>
      <c r="V90" s="6">
        <f>T90*20</f>
        <v>0.57861784229171476</v>
      </c>
      <c r="W90" s="10">
        <v>0.28388519000000001</v>
      </c>
      <c r="X90" s="6">
        <f>AVERAGE(W90:W91)</f>
        <v>0.26586789</v>
      </c>
      <c r="Y90" s="6">
        <f>STDEV(W90:W91)</f>
        <v>2.5480310017344767E-2</v>
      </c>
      <c r="Z90" s="6">
        <f>X90*20</f>
        <v>5.3173577999999999</v>
      </c>
      <c r="AA90" s="6">
        <f>Y90*20</f>
        <v>0.5096062003468953</v>
      </c>
      <c r="AB90" s="10">
        <v>0.15583208000000001</v>
      </c>
      <c r="AC90" s="6">
        <f>AVERAGE(AB90:AB91)</f>
        <v>0.15055043500000001</v>
      </c>
      <c r="AD90" s="6">
        <f>STDEV(AB90:AB91)</f>
        <v>7.4693739906400479E-3</v>
      </c>
      <c r="AE90" s="6">
        <f>AC90*20</f>
        <v>3.0110087000000001</v>
      </c>
      <c r="AF90" s="6">
        <f>AD90*20</f>
        <v>0.14938747981280096</v>
      </c>
      <c r="AG90" s="10">
        <v>5.0276699999999997E-3</v>
      </c>
      <c r="AH90" s="6">
        <f>AVERAGE(AG90:AG91)</f>
        <v>5.0276699999999997E-3</v>
      </c>
      <c r="AI90" s="6" t="e">
        <f>STDEV(AG90:AG91)</f>
        <v>#DIV/0!</v>
      </c>
      <c r="AJ90" s="6">
        <f>AH90*20</f>
        <v>0.10055339999999999</v>
      </c>
      <c r="AK90" s="6" t="e">
        <f>AI90*20</f>
        <v>#DIV/0!</v>
      </c>
      <c r="AL90" s="10">
        <v>0.37393672999999999</v>
      </c>
      <c r="AM90" s="6">
        <f>AVERAGE(AL90:AL91)</f>
        <v>0.29650778999999999</v>
      </c>
      <c r="AN90" s="6">
        <f>STDEV(AL90:AL91)</f>
        <v>0.10950105706817259</v>
      </c>
      <c r="AO90" s="6">
        <f>AM90*20</f>
        <v>5.9301557999999996</v>
      </c>
      <c r="AP90" s="6">
        <f>AN90*20</f>
        <v>2.1900211413634518</v>
      </c>
      <c r="AQ90" s="10">
        <v>4.674151E-2</v>
      </c>
      <c r="AR90" s="6">
        <f>AVERAGE(AQ90:AQ91)</f>
        <v>4.2915960000000003E-2</v>
      </c>
      <c r="AS90" s="6">
        <f>STDEV(AQ90:AQ91)</f>
        <v>5.4101446935363945E-3</v>
      </c>
      <c r="AT90" s="6">
        <f>AR90*20</f>
        <v>0.85831920000000006</v>
      </c>
      <c r="AU90" s="6">
        <f>AS90*20</f>
        <v>0.10820289387072789</v>
      </c>
      <c r="AV90" s="10">
        <v>7.4665460000000003E-2</v>
      </c>
      <c r="AW90" s="6">
        <f>AVERAGE(AV90:AV91)</f>
        <v>6.1339045000000002E-2</v>
      </c>
      <c r="AX90" s="6">
        <f>STDEV(AV90:AV91)</f>
        <v>1.8846396830812264E-2</v>
      </c>
      <c r="AY90" s="6">
        <f>AW90*20</f>
        <v>1.2267809000000001</v>
      </c>
      <c r="AZ90" s="6">
        <f>AX90*20</f>
        <v>0.3769279366162453</v>
      </c>
    </row>
    <row r="91" spans="1:52" x14ac:dyDescent="0.2">
      <c r="A91" s="9" t="s">
        <v>433</v>
      </c>
      <c r="B91" s="8"/>
      <c r="C91" s="4">
        <v>1.7868827460390699</v>
      </c>
      <c r="D91" s="6"/>
      <c r="E91" s="6"/>
      <c r="F91" s="6"/>
      <c r="G91" s="6"/>
      <c r="H91" s="10">
        <v>0.39047155</v>
      </c>
      <c r="I91" s="6"/>
      <c r="J91" s="6"/>
      <c r="K91" s="6"/>
      <c r="L91" s="6"/>
      <c r="M91" s="10">
        <v>7.1321579999999996E-2</v>
      </c>
      <c r="N91" s="6"/>
      <c r="O91" s="6"/>
      <c r="P91" s="6"/>
      <c r="Q91" s="6"/>
      <c r="R91" s="10">
        <v>0.44229909000000001</v>
      </c>
      <c r="S91" s="6"/>
      <c r="T91" s="6"/>
      <c r="U91" s="6"/>
      <c r="V91" s="6"/>
      <c r="W91" s="10">
        <v>0.24785059000000001</v>
      </c>
      <c r="X91" s="6"/>
      <c r="Y91" s="6"/>
      <c r="Z91" s="6"/>
      <c r="AA91" s="6"/>
      <c r="AB91" s="10">
        <v>0.14526879000000001</v>
      </c>
      <c r="AC91" s="6"/>
      <c r="AD91" s="6"/>
      <c r="AE91" s="6"/>
      <c r="AF91" s="6"/>
      <c r="AG91" s="10"/>
      <c r="AH91" s="6"/>
      <c r="AI91" s="6"/>
      <c r="AJ91" s="6"/>
      <c r="AK91" s="6"/>
      <c r="AL91" s="10">
        <v>0.21907884999999999</v>
      </c>
      <c r="AM91" s="6"/>
      <c r="AN91" s="6"/>
      <c r="AO91" s="6"/>
      <c r="AP91" s="6"/>
      <c r="AQ91" s="10">
        <v>3.9090409999999999E-2</v>
      </c>
      <c r="AR91" s="6"/>
      <c r="AS91" s="6"/>
      <c r="AT91" s="6"/>
      <c r="AU91" s="6"/>
      <c r="AV91" s="10">
        <v>4.8012630000000001E-2</v>
      </c>
      <c r="AW91" s="6"/>
      <c r="AX91" s="6"/>
      <c r="AY91" s="6"/>
      <c r="AZ91" s="6"/>
    </row>
    <row r="92" spans="1:52" x14ac:dyDescent="0.2">
      <c r="A92" s="9" t="s">
        <v>42</v>
      </c>
      <c r="B92" s="8" t="s">
        <v>509</v>
      </c>
      <c r="C92" s="4">
        <v>2.1813976819256</v>
      </c>
      <c r="D92" s="6">
        <f>AVERAGE(C92:C93)</f>
        <v>2.1226689040315501</v>
      </c>
      <c r="E92" s="6">
        <f>STDEV(C92:C93)</f>
        <v>8.3055034199362665E-2</v>
      </c>
      <c r="F92" s="6">
        <f>D92*20</f>
        <v>42.453378080630998</v>
      </c>
      <c r="G92" s="6">
        <f>E92*20</f>
        <v>1.6611006839872533</v>
      </c>
      <c r="H92" s="10">
        <v>5.7938940000000001E-2</v>
      </c>
      <c r="I92" s="6">
        <f>AVERAGE(H92:H93)</f>
        <v>4.0378955000000001E-2</v>
      </c>
      <c r="J92" s="6">
        <f>STDEV(H92:H93)</f>
        <v>2.4833568942068118E-2</v>
      </c>
      <c r="K92" s="6">
        <f>I92*20</f>
        <v>0.80757909999999999</v>
      </c>
      <c r="L92" s="6">
        <f>J92*20</f>
        <v>0.49667137884136237</v>
      </c>
      <c r="M92" s="10">
        <v>1.512141E-2</v>
      </c>
      <c r="N92" s="6">
        <f>AVERAGE(M92:M93)</f>
        <v>1.0980034999999999E-2</v>
      </c>
      <c r="O92" s="6">
        <f>STDEV(M92:M93)</f>
        <v>5.8567886918728818E-3</v>
      </c>
      <c r="P92" s="6">
        <f>N92*20</f>
        <v>0.21960069999999998</v>
      </c>
      <c r="Q92" s="6">
        <f>O92*20</f>
        <v>0.11713577383745763</v>
      </c>
      <c r="R92" s="10">
        <v>8.1817719999999997E-2</v>
      </c>
      <c r="S92" s="6">
        <f>AVERAGE(R92:R93)</f>
        <v>5.5512149999999996E-2</v>
      </c>
      <c r="T92" s="6">
        <f>STDEV(R92:R93)</f>
        <v>3.7201693859954817E-2</v>
      </c>
      <c r="U92" s="6">
        <f>S92*20</f>
        <v>1.1102429999999999</v>
      </c>
      <c r="V92" s="6">
        <f>T92*20</f>
        <v>0.74403387719909631</v>
      </c>
      <c r="W92" s="10">
        <v>5.1363569999999997E-2</v>
      </c>
      <c r="X92" s="6">
        <f>AVERAGE(W92:W93)</f>
        <v>3.6295864999999997E-2</v>
      </c>
      <c r="Y92" s="6">
        <f>STDEV(W92:W93)</f>
        <v>2.1308952764836905E-2</v>
      </c>
      <c r="Z92" s="6">
        <f>X92*20</f>
        <v>0.72591729999999988</v>
      </c>
      <c r="AA92" s="6">
        <f>Y92*20</f>
        <v>0.42617905529673811</v>
      </c>
      <c r="AB92" s="10">
        <v>3.3905749999999998E-2</v>
      </c>
      <c r="AC92" s="6">
        <f>AVERAGE(AB92:AB93)</f>
        <v>2.3687630000000001E-2</v>
      </c>
      <c r="AD92" s="6">
        <f>STDEV(AB92:AB93)</f>
        <v>1.4450603885955763E-2</v>
      </c>
      <c r="AE92" s="6">
        <f>AC92*20</f>
        <v>0.47375260000000002</v>
      </c>
      <c r="AF92" s="6">
        <f>AD92*20</f>
        <v>0.28901207771911525</v>
      </c>
      <c r="AG92" s="10"/>
      <c r="AH92" s="6" t="e">
        <f>AVERAGE(AG92:AG93)</f>
        <v>#DIV/0!</v>
      </c>
      <c r="AI92" s="6" t="e">
        <f>STDEV(AG92:AG93)</f>
        <v>#DIV/0!</v>
      </c>
      <c r="AJ92" s="6" t="e">
        <f>AH92*20</f>
        <v>#DIV/0!</v>
      </c>
      <c r="AK92" s="6" t="e">
        <f>AI92*20</f>
        <v>#DIV/0!</v>
      </c>
      <c r="AL92" s="10">
        <v>9.0521569999999996E-2</v>
      </c>
      <c r="AM92" s="6">
        <f>AVERAGE(AL92:AL93)</f>
        <v>6.9053019999999993E-2</v>
      </c>
      <c r="AN92" s="6">
        <f>STDEV(AL92:AL93)</f>
        <v>3.0361114574484895E-2</v>
      </c>
      <c r="AO92" s="6">
        <f>AM92*20</f>
        <v>1.3810604</v>
      </c>
      <c r="AP92" s="6">
        <f>AN92*20</f>
        <v>0.60722229148969786</v>
      </c>
      <c r="AQ92" s="10">
        <v>2.1922500000000001E-2</v>
      </c>
      <c r="AR92" s="6">
        <f>AVERAGE(AQ92:AQ93)</f>
        <v>1.953003E-2</v>
      </c>
      <c r="AS92" s="6">
        <f>STDEV(AQ92:AQ93)</f>
        <v>3.3834635215707599E-3</v>
      </c>
      <c r="AT92" s="6">
        <f>AR92*20</f>
        <v>0.39060060000000002</v>
      </c>
      <c r="AU92" s="6">
        <f>AS92*20</f>
        <v>6.7669270431415199E-2</v>
      </c>
      <c r="AV92" s="10">
        <v>3.6120199999999998E-2</v>
      </c>
      <c r="AW92" s="6">
        <f>AVERAGE(AV92:AV93)</f>
        <v>3.281187E-2</v>
      </c>
      <c r="AX92" s="6">
        <f>STDEV(AV92:AV93)</f>
        <v>4.6786851548057794E-3</v>
      </c>
      <c r="AY92" s="6">
        <f>AW92*20</f>
        <v>0.65623739999999997</v>
      </c>
      <c r="AZ92" s="6">
        <f>AX92*20</f>
        <v>9.3573703096115596E-2</v>
      </c>
    </row>
    <row r="93" spans="1:52" x14ac:dyDescent="0.2">
      <c r="A93" s="9" t="s">
        <v>30</v>
      </c>
      <c r="C93" s="4">
        <v>2.0639401261375001</v>
      </c>
      <c r="D93" s="6"/>
      <c r="E93" s="6"/>
      <c r="F93" s="6"/>
      <c r="G93" s="6"/>
      <c r="H93" s="10">
        <v>2.2818970000000001E-2</v>
      </c>
      <c r="I93" s="6"/>
      <c r="J93" s="6"/>
      <c r="K93" s="6"/>
      <c r="L93" s="6"/>
      <c r="M93" s="10">
        <v>6.8386599999999999E-3</v>
      </c>
      <c r="N93" s="6"/>
      <c r="O93" s="6"/>
      <c r="P93" s="6"/>
      <c r="Q93" s="6"/>
      <c r="R93" s="10">
        <v>2.9206579999999999E-2</v>
      </c>
      <c r="S93" s="6"/>
      <c r="T93" s="6"/>
      <c r="U93" s="6"/>
      <c r="V93" s="6"/>
      <c r="W93" s="10">
        <v>2.1228159999999999E-2</v>
      </c>
      <c r="X93" s="6"/>
      <c r="Y93" s="6"/>
      <c r="Z93" s="6"/>
      <c r="AA93" s="6"/>
      <c r="AB93" s="10">
        <v>1.3469510000000001E-2</v>
      </c>
      <c r="AC93" s="6"/>
      <c r="AD93" s="6"/>
      <c r="AE93" s="6"/>
      <c r="AF93" s="6"/>
      <c r="AG93" s="10"/>
      <c r="AH93" s="6"/>
      <c r="AI93" s="6"/>
      <c r="AJ93" s="6"/>
      <c r="AK93" s="6"/>
      <c r="AL93" s="10">
        <v>4.7584469999999997E-2</v>
      </c>
      <c r="AM93" s="6"/>
      <c r="AN93" s="6"/>
      <c r="AO93" s="6"/>
      <c r="AP93" s="6"/>
      <c r="AQ93" s="10">
        <v>1.713756E-2</v>
      </c>
      <c r="AR93" s="6"/>
      <c r="AS93" s="6"/>
      <c r="AT93" s="6"/>
      <c r="AU93" s="6"/>
      <c r="AV93" s="10">
        <v>2.9503540000000002E-2</v>
      </c>
      <c r="AW93" s="6"/>
      <c r="AX93" s="6"/>
      <c r="AY93" s="6"/>
      <c r="AZ93" s="6"/>
    </row>
    <row r="94" spans="1:52" x14ac:dyDescent="0.2">
      <c r="AW94" s="6"/>
      <c r="AX94" s="6"/>
    </row>
    <row r="95" spans="1:52" x14ac:dyDescent="0.2">
      <c r="AW95" s="6"/>
      <c r="AX95" s="6"/>
    </row>
    <row r="96" spans="1:52" x14ac:dyDescent="0.2">
      <c r="AW96" s="6"/>
      <c r="AX96" s="6"/>
    </row>
    <row r="97" spans="2:50" x14ac:dyDescent="0.2">
      <c r="AW97" s="6"/>
      <c r="AX97" s="6"/>
    </row>
    <row r="98" spans="2:50" x14ac:dyDescent="0.2">
      <c r="B98" s="1"/>
      <c r="C98" s="4"/>
      <c r="AW98" s="6"/>
      <c r="AX98" s="6"/>
    </row>
    <row r="99" spans="2:50" x14ac:dyDescent="0.2">
      <c r="AW99" s="6"/>
      <c r="AX99" s="6"/>
    </row>
    <row r="100" spans="2:50" x14ac:dyDescent="0.2">
      <c r="AW100" s="6"/>
      <c r="AX100" s="6"/>
    </row>
    <row r="101" spans="2:50" x14ac:dyDescent="0.2">
      <c r="AW101" s="6"/>
      <c r="AX101" s="6"/>
    </row>
    <row r="102" spans="2:50" x14ac:dyDescent="0.2">
      <c r="AW102" s="6"/>
      <c r="AX102" s="6"/>
    </row>
    <row r="103" spans="2:50" x14ac:dyDescent="0.2">
      <c r="AW103" s="6"/>
      <c r="AX103" s="6"/>
    </row>
    <row r="104" spans="2:50" x14ac:dyDescent="0.2">
      <c r="AW104" s="6"/>
      <c r="AX104" s="6"/>
    </row>
    <row r="105" spans="2:50" x14ac:dyDescent="0.2">
      <c r="B105" s="1"/>
      <c r="C105" s="4"/>
      <c r="AW105" s="6"/>
      <c r="AX105" s="6"/>
    </row>
    <row r="106" spans="2:50" x14ac:dyDescent="0.2">
      <c r="AW106" s="6"/>
      <c r="AX106" s="6"/>
    </row>
    <row r="107" spans="2:50" x14ac:dyDescent="0.2">
      <c r="AW107" s="6"/>
      <c r="AX107" s="6"/>
    </row>
    <row r="108" spans="2:50" x14ac:dyDescent="0.2">
      <c r="AW108" s="6"/>
      <c r="AX108" s="6"/>
    </row>
    <row r="109" spans="2:50" x14ac:dyDescent="0.2">
      <c r="AW109" s="6"/>
      <c r="AX109" s="6"/>
    </row>
    <row r="110" spans="2:50" x14ac:dyDescent="0.2">
      <c r="AW110" s="6"/>
      <c r="AX110" s="6"/>
    </row>
    <row r="111" spans="2:50" x14ac:dyDescent="0.2">
      <c r="AW111" s="6"/>
      <c r="AX111" s="6"/>
    </row>
    <row r="112" spans="2:50" x14ac:dyDescent="0.2">
      <c r="AW112" s="6"/>
      <c r="AX112" s="6"/>
    </row>
    <row r="113" spans="49:50" x14ac:dyDescent="0.2">
      <c r="AW113" s="6"/>
      <c r="AX113" s="6"/>
    </row>
    <row r="114" spans="49:50" x14ac:dyDescent="0.2">
      <c r="AW114" s="6"/>
      <c r="AX114" s="6"/>
    </row>
    <row r="115" spans="49:50" x14ac:dyDescent="0.2">
      <c r="AW115" s="6"/>
      <c r="AX115" s="6"/>
    </row>
    <row r="116" spans="49:50" x14ac:dyDescent="0.2">
      <c r="AW116" s="6"/>
      <c r="AX116" s="6"/>
    </row>
    <row r="117" spans="49:50" x14ac:dyDescent="0.2">
      <c r="AW117" s="6"/>
      <c r="AX117" s="6"/>
    </row>
    <row r="118" spans="49:50" x14ac:dyDescent="0.2">
      <c r="AW118" s="6"/>
      <c r="AX118" s="6"/>
    </row>
    <row r="119" spans="49:50" x14ac:dyDescent="0.2">
      <c r="AW119" s="6"/>
      <c r="AX119" s="6"/>
    </row>
    <row r="120" spans="49:50" x14ac:dyDescent="0.2">
      <c r="AW120" s="6"/>
      <c r="AX120" s="6"/>
    </row>
    <row r="121" spans="49:50" x14ac:dyDescent="0.2">
      <c r="AW121" s="6"/>
      <c r="AX121" s="6"/>
    </row>
    <row r="122" spans="49:50" x14ac:dyDescent="0.2">
      <c r="AW122" s="6"/>
      <c r="AX122" s="6"/>
    </row>
    <row r="123" spans="49:50" x14ac:dyDescent="0.2">
      <c r="AW123" s="6"/>
      <c r="AX123" s="6"/>
    </row>
    <row r="124" spans="49:50" x14ac:dyDescent="0.2">
      <c r="AW124" s="6"/>
      <c r="AX124" s="6"/>
    </row>
    <row r="125" spans="49:50" x14ac:dyDescent="0.2">
      <c r="AW125" s="6"/>
      <c r="AX125" s="6"/>
    </row>
    <row r="126" spans="49:50" x14ac:dyDescent="0.2">
      <c r="AW126" s="6"/>
      <c r="AX126" s="6"/>
    </row>
    <row r="127" spans="49:50" x14ac:dyDescent="0.2">
      <c r="AW127" s="6"/>
      <c r="AX127" s="6"/>
    </row>
    <row r="128" spans="49:50" x14ac:dyDescent="0.2">
      <c r="AW128" s="6"/>
      <c r="AX128" s="6"/>
    </row>
    <row r="129" spans="49:50" x14ac:dyDescent="0.2">
      <c r="AW129" s="6"/>
      <c r="AX129" s="6"/>
    </row>
    <row r="130" spans="49:50" x14ac:dyDescent="0.2">
      <c r="AW130" s="6"/>
      <c r="AX130" s="6"/>
    </row>
    <row r="131" spans="49:50" x14ac:dyDescent="0.2">
      <c r="AW131" s="6"/>
      <c r="AX131" s="6"/>
    </row>
    <row r="132" spans="49:50" x14ac:dyDescent="0.2">
      <c r="AW132" s="6"/>
      <c r="AX132" s="6"/>
    </row>
    <row r="133" spans="49:50" x14ac:dyDescent="0.2">
      <c r="AW133" s="6"/>
      <c r="AX133" s="6"/>
    </row>
    <row r="134" spans="49:50" x14ac:dyDescent="0.2">
      <c r="AW134" s="6"/>
      <c r="AX134" s="6"/>
    </row>
    <row r="135" spans="49:50" x14ac:dyDescent="0.2">
      <c r="AW135" s="6"/>
      <c r="AX135" s="6"/>
    </row>
    <row r="136" spans="49:50" x14ac:dyDescent="0.2">
      <c r="AW136" s="6"/>
      <c r="AX136" s="6"/>
    </row>
    <row r="137" spans="49:50" x14ac:dyDescent="0.2">
      <c r="AW137" s="6"/>
      <c r="AX137" s="6"/>
    </row>
    <row r="138" spans="49:50" x14ac:dyDescent="0.2">
      <c r="AW138" s="6"/>
      <c r="AX138" s="6"/>
    </row>
    <row r="139" spans="49:50" x14ac:dyDescent="0.2">
      <c r="AW139" s="6"/>
      <c r="AX139" s="6"/>
    </row>
    <row r="140" spans="49:50" x14ac:dyDescent="0.2">
      <c r="AW140" s="6"/>
      <c r="AX140" s="6"/>
    </row>
    <row r="141" spans="49:50" x14ac:dyDescent="0.2">
      <c r="AW141" s="6"/>
      <c r="AX141" s="6"/>
    </row>
    <row r="142" spans="49:50" x14ac:dyDescent="0.2">
      <c r="AW142" s="6"/>
      <c r="AX142" s="6"/>
    </row>
    <row r="143" spans="49:50" x14ac:dyDescent="0.2">
      <c r="AW143" s="6"/>
      <c r="AX143" s="6"/>
    </row>
    <row r="144" spans="49:50" x14ac:dyDescent="0.2">
      <c r="AW144" s="6"/>
      <c r="AX144" s="6"/>
    </row>
    <row r="145" spans="49:50" x14ac:dyDescent="0.2">
      <c r="AW145" s="6"/>
      <c r="AX145" s="6"/>
    </row>
    <row r="146" spans="49:50" x14ac:dyDescent="0.2">
      <c r="AW146" s="6"/>
      <c r="AX146" s="6"/>
    </row>
    <row r="147" spans="49:50" x14ac:dyDescent="0.2">
      <c r="AW147" s="6"/>
      <c r="AX147" s="6"/>
    </row>
    <row r="148" spans="49:50" x14ac:dyDescent="0.2">
      <c r="AW148" s="6"/>
      <c r="AX148" s="6"/>
    </row>
    <row r="149" spans="49:50" x14ac:dyDescent="0.2">
      <c r="AW149" s="6"/>
      <c r="AX149" s="6"/>
    </row>
    <row r="150" spans="49:50" x14ac:dyDescent="0.2">
      <c r="AW150" s="6"/>
      <c r="AX150" s="6"/>
    </row>
    <row r="151" spans="49:50" x14ac:dyDescent="0.2">
      <c r="AW151" s="6"/>
      <c r="AX151" s="6"/>
    </row>
    <row r="152" spans="49:50" x14ac:dyDescent="0.2">
      <c r="AW152" s="6"/>
      <c r="AX152" s="6"/>
    </row>
    <row r="153" spans="49:50" x14ac:dyDescent="0.2">
      <c r="AW153" s="6"/>
      <c r="AX153" s="6"/>
    </row>
    <row r="154" spans="49:50" x14ac:dyDescent="0.2">
      <c r="AW154" s="6"/>
      <c r="AX154" s="6"/>
    </row>
    <row r="155" spans="49:50" x14ac:dyDescent="0.2">
      <c r="AW155" s="6"/>
      <c r="AX155" s="6"/>
    </row>
    <row r="156" spans="49:50" x14ac:dyDescent="0.2">
      <c r="AW156" s="6"/>
      <c r="AX156" s="6"/>
    </row>
    <row r="157" spans="49:50" x14ac:dyDescent="0.2">
      <c r="AW157" s="6"/>
      <c r="AX157" s="6"/>
    </row>
    <row r="158" spans="49:50" x14ac:dyDescent="0.2">
      <c r="AW158" s="6"/>
      <c r="AX158" s="6"/>
    </row>
    <row r="159" spans="49:50" x14ac:dyDescent="0.2">
      <c r="AW159" s="6"/>
      <c r="AX159" s="6"/>
    </row>
    <row r="160" spans="49:50" x14ac:dyDescent="0.2">
      <c r="AW160" s="6"/>
      <c r="AX160" s="6"/>
    </row>
    <row r="161" spans="49:50" x14ac:dyDescent="0.2">
      <c r="AW161" s="6"/>
      <c r="AX161" s="6"/>
    </row>
    <row r="162" spans="49:50" x14ac:dyDescent="0.2">
      <c r="AW162" s="6"/>
      <c r="AX162" s="6"/>
    </row>
    <row r="163" spans="49:50" x14ac:dyDescent="0.2">
      <c r="AW163" s="6"/>
      <c r="AX163" s="6"/>
    </row>
    <row r="164" spans="49:50" x14ac:dyDescent="0.2">
      <c r="AW164" s="6"/>
      <c r="AX164" s="6"/>
    </row>
    <row r="165" spans="49:50" x14ac:dyDescent="0.2">
      <c r="AW165" s="6"/>
      <c r="AX165" s="6"/>
    </row>
    <row r="166" spans="49:50" x14ac:dyDescent="0.2">
      <c r="AW166" s="6"/>
      <c r="AX166" s="6"/>
    </row>
    <row r="167" spans="49:50" x14ac:dyDescent="0.2">
      <c r="AW167" s="6"/>
      <c r="AX167" s="6"/>
    </row>
    <row r="168" spans="49:50" x14ac:dyDescent="0.2">
      <c r="AW168" s="6"/>
      <c r="AX168" s="6"/>
    </row>
    <row r="169" spans="49:50" x14ac:dyDescent="0.2">
      <c r="AW169" s="6"/>
      <c r="AX169" s="6"/>
    </row>
    <row r="170" spans="49:50" x14ac:dyDescent="0.2">
      <c r="AW170" s="6"/>
      <c r="AX170" s="6"/>
    </row>
    <row r="171" spans="49:50" x14ac:dyDescent="0.2">
      <c r="AW171" s="6"/>
      <c r="AX171" s="6"/>
    </row>
    <row r="172" spans="49:50" x14ac:dyDescent="0.2">
      <c r="AW172" s="6"/>
      <c r="AX172" s="6"/>
    </row>
    <row r="173" spans="49:50" x14ac:dyDescent="0.2">
      <c r="AW173" s="6"/>
      <c r="AX173" s="6"/>
    </row>
    <row r="174" spans="49:50" x14ac:dyDescent="0.2">
      <c r="AW174" s="6"/>
      <c r="AX174" s="6"/>
    </row>
    <row r="175" spans="49:50" x14ac:dyDescent="0.2">
      <c r="AW175" s="6"/>
      <c r="AX175" s="6"/>
    </row>
    <row r="176" spans="49:50" x14ac:dyDescent="0.2">
      <c r="AW176" s="6"/>
      <c r="AX176" s="6"/>
    </row>
    <row r="177" spans="49:50" x14ac:dyDescent="0.2">
      <c r="AW177" s="6"/>
      <c r="AX177" s="6"/>
    </row>
    <row r="178" spans="49:50" x14ac:dyDescent="0.2">
      <c r="AW178" s="6"/>
      <c r="AX178" s="6"/>
    </row>
    <row r="179" spans="49:50" x14ac:dyDescent="0.2">
      <c r="AW179" s="6"/>
      <c r="AX179" s="6"/>
    </row>
    <row r="180" spans="49:50" x14ac:dyDescent="0.2">
      <c r="AW180" s="6"/>
      <c r="AX180" s="6"/>
    </row>
    <row r="181" spans="49:50" x14ac:dyDescent="0.2">
      <c r="AW181" s="6"/>
      <c r="AX181" s="6"/>
    </row>
    <row r="182" spans="49:50" x14ac:dyDescent="0.2">
      <c r="AW182" s="6"/>
      <c r="AX182" s="6"/>
    </row>
    <row r="183" spans="49:50" x14ac:dyDescent="0.2">
      <c r="AW183" s="6"/>
      <c r="AX183" s="6"/>
    </row>
    <row r="184" spans="49:50" x14ac:dyDescent="0.2">
      <c r="AW184" s="6"/>
      <c r="AX18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DEA3-8AA8-5045-87F5-9E850BB543A0}">
  <dimension ref="A1:AZ103"/>
  <sheetViews>
    <sheetView zoomScale="75" zoomScaleNormal="75" workbookViewId="0">
      <pane xSplit="1" topLeftCell="Y1" activePane="topRight" state="frozen"/>
      <selection pane="topRight" activeCell="F27" sqref="F27"/>
    </sheetView>
  </sheetViews>
  <sheetFormatPr baseColWidth="10" defaultRowHeight="15" x14ac:dyDescent="0.2"/>
  <cols>
    <col min="1" max="1" width="17.5" customWidth="1"/>
  </cols>
  <sheetData>
    <row r="1" spans="1:52" x14ac:dyDescent="0.2">
      <c r="A1" s="22" t="s">
        <v>89</v>
      </c>
      <c r="B1" s="22"/>
      <c r="C1" s="22" t="s">
        <v>444</v>
      </c>
      <c r="D1" s="22"/>
      <c r="E1" s="22"/>
      <c r="F1" s="7"/>
      <c r="G1" s="7"/>
      <c r="H1" s="22" t="s">
        <v>445</v>
      </c>
      <c r="I1" s="22"/>
      <c r="J1" s="22"/>
      <c r="K1" s="7"/>
      <c r="L1" s="7"/>
      <c r="M1" s="22" t="s">
        <v>446</v>
      </c>
      <c r="N1" s="22"/>
      <c r="O1" s="22"/>
      <c r="P1" s="7"/>
      <c r="Q1" s="7"/>
      <c r="R1" s="22" t="s">
        <v>447</v>
      </c>
      <c r="S1" s="22"/>
      <c r="T1" s="22"/>
      <c r="U1" s="7"/>
      <c r="V1" s="7"/>
      <c r="W1" s="22" t="s">
        <v>448</v>
      </c>
      <c r="X1" s="22"/>
      <c r="Y1" s="22"/>
      <c r="Z1" s="7"/>
      <c r="AA1" s="7"/>
      <c r="AB1" s="22" t="s">
        <v>449</v>
      </c>
      <c r="AC1" s="22"/>
      <c r="AD1" s="22"/>
      <c r="AE1" s="7"/>
      <c r="AF1" s="7"/>
      <c r="AG1" s="22" t="s">
        <v>450</v>
      </c>
      <c r="AH1" s="22"/>
      <c r="AI1" s="22"/>
      <c r="AJ1" s="7"/>
      <c r="AK1" s="7"/>
      <c r="AL1" s="22" t="s">
        <v>451</v>
      </c>
      <c r="AM1" s="22"/>
      <c r="AN1" s="22"/>
      <c r="AO1" s="7"/>
      <c r="AP1" s="7"/>
      <c r="AQ1" s="22" t="s">
        <v>452</v>
      </c>
      <c r="AR1" s="22"/>
      <c r="AS1" s="22"/>
      <c r="AT1" s="7"/>
      <c r="AU1" s="7"/>
      <c r="AV1" s="22" t="s">
        <v>453</v>
      </c>
      <c r="AW1" s="22"/>
      <c r="AX1" s="22"/>
      <c r="AY1" s="7"/>
      <c r="AZ1" s="7"/>
    </row>
    <row r="2" spans="1:52" ht="48" x14ac:dyDescent="0.2">
      <c r="A2" s="6" t="s">
        <v>457</v>
      </c>
      <c r="B2" s="6" t="s">
        <v>456</v>
      </c>
      <c r="C2" s="6" t="s">
        <v>458</v>
      </c>
      <c r="D2" s="6" t="s">
        <v>454</v>
      </c>
      <c r="E2" s="7" t="s">
        <v>455</v>
      </c>
      <c r="F2" s="7" t="s">
        <v>510</v>
      </c>
      <c r="G2" s="7" t="s">
        <v>511</v>
      </c>
      <c r="H2" s="6" t="s">
        <v>458</v>
      </c>
      <c r="I2" s="6" t="s">
        <v>454</v>
      </c>
      <c r="J2" s="7" t="s">
        <v>455</v>
      </c>
      <c r="K2" s="7" t="s">
        <v>510</v>
      </c>
      <c r="L2" s="7" t="s">
        <v>511</v>
      </c>
      <c r="M2" s="6" t="s">
        <v>458</v>
      </c>
      <c r="N2" s="6" t="s">
        <v>454</v>
      </c>
      <c r="O2" s="7" t="s">
        <v>455</v>
      </c>
      <c r="P2" s="7" t="s">
        <v>510</v>
      </c>
      <c r="Q2" s="7" t="s">
        <v>511</v>
      </c>
      <c r="R2" s="6" t="s">
        <v>458</v>
      </c>
      <c r="S2" s="6" t="s">
        <v>454</v>
      </c>
      <c r="T2" s="7" t="s">
        <v>455</v>
      </c>
      <c r="U2" s="7" t="s">
        <v>510</v>
      </c>
      <c r="V2" s="7" t="s">
        <v>511</v>
      </c>
      <c r="W2" s="6" t="s">
        <v>458</v>
      </c>
      <c r="X2" s="6" t="s">
        <v>454</v>
      </c>
      <c r="Y2" s="7" t="s">
        <v>455</v>
      </c>
      <c r="Z2" s="7" t="s">
        <v>510</v>
      </c>
      <c r="AA2" s="7" t="s">
        <v>511</v>
      </c>
      <c r="AB2" s="6" t="s">
        <v>458</v>
      </c>
      <c r="AC2" s="6" t="s">
        <v>454</v>
      </c>
      <c r="AD2" s="7" t="s">
        <v>455</v>
      </c>
      <c r="AE2" s="7" t="s">
        <v>510</v>
      </c>
      <c r="AF2" s="7" t="s">
        <v>511</v>
      </c>
      <c r="AG2" s="6" t="s">
        <v>458</v>
      </c>
      <c r="AH2" s="6" t="s">
        <v>454</v>
      </c>
      <c r="AI2" s="7" t="s">
        <v>455</v>
      </c>
      <c r="AJ2" s="7" t="s">
        <v>510</v>
      </c>
      <c r="AK2" s="7" t="s">
        <v>511</v>
      </c>
      <c r="AL2" s="6" t="s">
        <v>458</v>
      </c>
      <c r="AM2" s="6" t="s">
        <v>454</v>
      </c>
      <c r="AN2" s="7" t="s">
        <v>455</v>
      </c>
      <c r="AO2" s="7" t="s">
        <v>510</v>
      </c>
      <c r="AP2" s="7" t="s">
        <v>511</v>
      </c>
      <c r="AQ2" s="6" t="s">
        <v>458</v>
      </c>
      <c r="AR2" s="6" t="s">
        <v>454</v>
      </c>
      <c r="AS2" s="7" t="s">
        <v>455</v>
      </c>
      <c r="AT2" s="7" t="s">
        <v>510</v>
      </c>
      <c r="AU2" s="7" t="s">
        <v>511</v>
      </c>
      <c r="AV2" s="6" t="s">
        <v>458</v>
      </c>
      <c r="AW2" s="6" t="s">
        <v>454</v>
      </c>
      <c r="AX2" s="7" t="s">
        <v>455</v>
      </c>
      <c r="AY2" s="7" t="s">
        <v>510</v>
      </c>
      <c r="AZ2" s="7" t="s">
        <v>511</v>
      </c>
    </row>
    <row r="3" spans="1:52" x14ac:dyDescent="0.2">
      <c r="A3" s="9" t="s">
        <v>287</v>
      </c>
      <c r="B3" s="8"/>
      <c r="C3" s="4">
        <v>0.140146614211591</v>
      </c>
      <c r="D3" s="6"/>
      <c r="E3" s="6"/>
      <c r="F3" s="6"/>
      <c r="G3" s="6"/>
      <c r="H3" s="10">
        <v>0.12451867</v>
      </c>
      <c r="I3" s="6"/>
      <c r="J3" s="6"/>
      <c r="K3" s="6"/>
      <c r="L3" s="6"/>
      <c r="M3" s="10">
        <v>0.13675469000000001</v>
      </c>
      <c r="N3" s="6"/>
      <c r="O3" s="6"/>
      <c r="P3" s="6"/>
      <c r="Q3" s="6"/>
      <c r="R3" s="10">
        <v>0.13392564000000001</v>
      </c>
      <c r="S3" s="6"/>
      <c r="T3" s="6"/>
      <c r="U3" s="6"/>
      <c r="V3" s="6"/>
      <c r="W3" s="10">
        <v>0.13647147000000001</v>
      </c>
      <c r="X3" s="6"/>
      <c r="Y3" s="6"/>
      <c r="Z3" s="6"/>
      <c r="AA3" s="6"/>
      <c r="AB3" s="10">
        <v>0.12731133</v>
      </c>
      <c r="AC3" s="6"/>
      <c r="AD3" s="6"/>
      <c r="AE3" s="6"/>
      <c r="AF3" s="6"/>
      <c r="AG3" s="10">
        <v>0.1151031</v>
      </c>
      <c r="AH3" s="6"/>
      <c r="AI3" s="6"/>
      <c r="AJ3" s="6"/>
      <c r="AK3" s="6"/>
      <c r="AL3" s="10">
        <v>0.14234025</v>
      </c>
      <c r="AM3" s="6"/>
      <c r="AN3" s="6"/>
      <c r="AO3" s="6"/>
      <c r="AP3" s="6"/>
      <c r="AQ3" s="10">
        <v>0.11993821</v>
      </c>
      <c r="AR3" s="6"/>
      <c r="AS3" s="6"/>
      <c r="AT3" s="6"/>
      <c r="AU3" s="6"/>
      <c r="AV3" s="10">
        <v>0.11471101</v>
      </c>
      <c r="AW3" s="6"/>
      <c r="AX3" s="6"/>
      <c r="AY3" s="6"/>
      <c r="AZ3" s="6"/>
    </row>
    <row r="4" spans="1:52" x14ac:dyDescent="0.2">
      <c r="A4" s="9" t="s">
        <v>101</v>
      </c>
      <c r="B4" s="8"/>
      <c r="C4" s="4">
        <v>0.31174212040912203</v>
      </c>
      <c r="D4" s="6"/>
      <c r="E4" s="6"/>
      <c r="F4" s="6"/>
      <c r="G4" s="6"/>
      <c r="H4" s="10">
        <v>0.44385814000000001</v>
      </c>
      <c r="I4" s="6"/>
      <c r="J4" s="6"/>
      <c r="K4" s="6"/>
      <c r="L4" s="6"/>
      <c r="M4" s="10">
        <v>0.42565347999999997</v>
      </c>
      <c r="N4" s="6"/>
      <c r="O4" s="6"/>
      <c r="P4" s="6"/>
      <c r="Q4" s="6"/>
      <c r="R4" s="10">
        <v>0.43889356000000002</v>
      </c>
      <c r="S4" s="6"/>
      <c r="T4" s="6"/>
      <c r="U4" s="6"/>
      <c r="V4" s="6"/>
      <c r="W4" s="10">
        <v>0.42280855000000001</v>
      </c>
      <c r="X4" s="6"/>
      <c r="Y4" s="6"/>
      <c r="Z4" s="6"/>
      <c r="AA4" s="6"/>
      <c r="AB4" s="10">
        <v>0.42254828999999999</v>
      </c>
      <c r="AC4" s="6"/>
      <c r="AD4" s="6"/>
      <c r="AE4" s="6"/>
      <c r="AF4" s="6"/>
      <c r="AG4" s="10">
        <v>0.38135174999999999</v>
      </c>
      <c r="AH4" s="6"/>
      <c r="AI4" s="6"/>
      <c r="AJ4" s="6"/>
      <c r="AK4" s="6"/>
      <c r="AL4" s="10">
        <v>0.44589243000000001</v>
      </c>
      <c r="AM4" s="6"/>
      <c r="AN4" s="6"/>
      <c r="AO4" s="6"/>
      <c r="AP4" s="6"/>
      <c r="AQ4" s="10">
        <v>0.37210105999999998</v>
      </c>
      <c r="AR4" s="6"/>
      <c r="AS4" s="6"/>
      <c r="AT4" s="6"/>
      <c r="AU4" s="6"/>
      <c r="AV4" s="10">
        <v>0.32566667999999999</v>
      </c>
      <c r="AW4" s="6"/>
      <c r="AX4" s="6"/>
      <c r="AY4" s="6"/>
      <c r="AZ4" s="6"/>
    </row>
    <row r="5" spans="1:52" x14ac:dyDescent="0.2">
      <c r="A5" s="9" t="s">
        <v>0</v>
      </c>
      <c r="B5" s="8"/>
      <c r="C5" s="4">
        <v>0.265936299091729</v>
      </c>
      <c r="D5" s="6"/>
      <c r="E5" s="6"/>
      <c r="F5" s="6"/>
      <c r="G5" s="6"/>
      <c r="H5" s="10">
        <v>0.43817704000000002</v>
      </c>
      <c r="I5" s="6"/>
      <c r="J5" s="6"/>
      <c r="K5" s="6"/>
      <c r="L5" s="6"/>
      <c r="M5" s="10">
        <v>0.47497783999999998</v>
      </c>
      <c r="N5" s="6"/>
      <c r="O5" s="6"/>
      <c r="P5" s="6"/>
      <c r="Q5" s="6"/>
      <c r="R5" s="10">
        <v>0.46422008999999997</v>
      </c>
      <c r="S5" s="6"/>
      <c r="T5" s="6"/>
      <c r="U5" s="6"/>
      <c r="V5" s="6"/>
      <c r="W5" s="10">
        <v>0.46457684999999999</v>
      </c>
      <c r="X5" s="6"/>
      <c r="Y5" s="6"/>
      <c r="Z5" s="6"/>
      <c r="AA5" s="6"/>
      <c r="AB5" s="10">
        <v>0.45647166</v>
      </c>
      <c r="AC5" s="6"/>
      <c r="AD5" s="6"/>
      <c r="AE5" s="6"/>
      <c r="AF5" s="6"/>
      <c r="AG5" s="10">
        <v>0.46081688999999998</v>
      </c>
      <c r="AH5" s="6"/>
      <c r="AI5" s="6"/>
      <c r="AJ5" s="6"/>
      <c r="AK5" s="6"/>
      <c r="AL5" s="10">
        <v>0.45964966000000002</v>
      </c>
      <c r="AM5" s="6"/>
      <c r="AN5" s="6"/>
      <c r="AO5" s="6"/>
      <c r="AP5" s="6"/>
      <c r="AQ5" s="10">
        <v>0.43869745999999998</v>
      </c>
      <c r="AR5" s="6"/>
      <c r="AS5" s="6"/>
      <c r="AT5" s="6"/>
      <c r="AU5" s="6"/>
      <c r="AV5" s="10">
        <v>0.41206063999999998</v>
      </c>
      <c r="AW5" s="6"/>
      <c r="AX5" s="6"/>
      <c r="AY5" s="6"/>
      <c r="AZ5" s="6"/>
    </row>
    <row r="6" spans="1:52" x14ac:dyDescent="0.2">
      <c r="A6" s="9" t="s">
        <v>83</v>
      </c>
      <c r="B6" s="8"/>
      <c r="C6" s="4">
        <v>0.50499583736439901</v>
      </c>
      <c r="D6" s="6"/>
      <c r="E6" s="6"/>
      <c r="F6" s="6"/>
      <c r="G6" s="6"/>
      <c r="H6" s="10">
        <v>0.94341839999999999</v>
      </c>
      <c r="I6" s="6"/>
      <c r="J6" s="6"/>
      <c r="K6" s="6"/>
      <c r="L6" s="6"/>
      <c r="M6" s="10">
        <v>0.96657705000000005</v>
      </c>
      <c r="N6" s="6"/>
      <c r="O6" s="6"/>
      <c r="P6" s="6"/>
      <c r="Q6" s="6"/>
      <c r="R6" s="10">
        <v>0.94930804999999996</v>
      </c>
      <c r="S6" s="6"/>
      <c r="T6" s="6"/>
      <c r="U6" s="6"/>
      <c r="V6" s="6"/>
      <c r="W6" s="10">
        <v>0.93271216000000001</v>
      </c>
      <c r="X6" s="6"/>
      <c r="Y6" s="6"/>
      <c r="Z6" s="6"/>
      <c r="AA6" s="6"/>
      <c r="AB6" s="10">
        <v>0.92316206999999995</v>
      </c>
      <c r="AC6" s="6"/>
      <c r="AD6" s="6"/>
      <c r="AE6" s="6"/>
      <c r="AF6" s="6"/>
      <c r="AG6" s="10">
        <v>0.91955469000000001</v>
      </c>
      <c r="AH6" s="6"/>
      <c r="AI6" s="6"/>
      <c r="AJ6" s="6"/>
      <c r="AK6" s="6"/>
      <c r="AL6" s="10">
        <v>0.91574549999999999</v>
      </c>
      <c r="AM6" s="6"/>
      <c r="AN6" s="6"/>
      <c r="AO6" s="6"/>
      <c r="AP6" s="6"/>
      <c r="AQ6" s="10">
        <v>0.88042355999999999</v>
      </c>
      <c r="AR6" s="6"/>
      <c r="AS6" s="6"/>
      <c r="AT6" s="6"/>
      <c r="AU6" s="6"/>
      <c r="AV6" s="10">
        <v>0.81048249000000006</v>
      </c>
      <c r="AW6" s="6"/>
      <c r="AX6" s="6"/>
      <c r="AY6" s="6"/>
      <c r="AZ6" s="6"/>
    </row>
    <row r="7" spans="1:52" x14ac:dyDescent="0.2">
      <c r="A7" s="9" t="s">
        <v>12</v>
      </c>
      <c r="B7" s="8"/>
      <c r="C7" s="4">
        <v>1.0190842595602201</v>
      </c>
      <c r="D7" s="6"/>
      <c r="E7" s="6"/>
      <c r="F7" s="6"/>
      <c r="G7" s="6"/>
      <c r="H7" s="10">
        <v>1.8506591400000001</v>
      </c>
      <c r="I7" s="6"/>
      <c r="J7" s="6"/>
      <c r="K7" s="6"/>
      <c r="L7" s="6"/>
      <c r="M7" s="10">
        <v>1.9555910400000001</v>
      </c>
      <c r="N7" s="6"/>
      <c r="O7" s="6"/>
      <c r="P7" s="6"/>
      <c r="Q7" s="6"/>
      <c r="R7" s="10">
        <v>1.8936647099999999</v>
      </c>
      <c r="S7" s="6"/>
      <c r="T7" s="6"/>
      <c r="U7" s="6"/>
      <c r="V7" s="6"/>
      <c r="W7" s="10">
        <v>1.9142602399999999</v>
      </c>
      <c r="X7" s="6"/>
      <c r="Y7" s="6"/>
      <c r="Z7" s="6"/>
      <c r="AA7" s="6"/>
      <c r="AB7" s="10">
        <v>1.90658306</v>
      </c>
      <c r="AC7" s="6"/>
      <c r="AD7" s="6"/>
      <c r="AE7" s="6"/>
      <c r="AF7" s="6"/>
      <c r="AG7" s="10">
        <v>1.8816105400000001</v>
      </c>
      <c r="AH7" s="6"/>
      <c r="AI7" s="6"/>
      <c r="AJ7" s="6"/>
      <c r="AK7" s="6"/>
      <c r="AL7" s="10">
        <v>1.8662847</v>
      </c>
      <c r="AM7" s="6"/>
      <c r="AN7" s="6"/>
      <c r="AO7" s="6"/>
      <c r="AP7" s="6"/>
      <c r="AQ7" s="10">
        <v>1.81795398</v>
      </c>
      <c r="AR7" s="6"/>
      <c r="AS7" s="6"/>
      <c r="AT7" s="6"/>
      <c r="AU7" s="6"/>
      <c r="AV7" s="10">
        <v>1.77353878</v>
      </c>
      <c r="AW7" s="6"/>
      <c r="AX7" s="6"/>
      <c r="AY7" s="6"/>
      <c r="AZ7" s="6"/>
    </row>
    <row r="8" spans="1:52" x14ac:dyDescent="0.2">
      <c r="A8" s="9" t="s">
        <v>257</v>
      </c>
      <c r="B8" s="8"/>
      <c r="C8" s="4">
        <v>0.147150822651614</v>
      </c>
      <c r="D8" s="6"/>
      <c r="E8" s="6"/>
      <c r="F8" s="6"/>
      <c r="G8" s="6"/>
      <c r="H8" s="10">
        <v>6.4579639999999994E-2</v>
      </c>
      <c r="I8" s="6"/>
      <c r="J8" s="6"/>
      <c r="K8" s="6"/>
      <c r="L8" s="6"/>
      <c r="M8" s="10">
        <v>6.8335419999999994E-2</v>
      </c>
      <c r="N8" s="6"/>
      <c r="O8" s="6"/>
      <c r="P8" s="6"/>
      <c r="Q8" s="6"/>
      <c r="R8" s="10">
        <v>7.8559480000000001E-2</v>
      </c>
      <c r="S8" s="6"/>
      <c r="T8" s="6"/>
      <c r="U8" s="6"/>
      <c r="V8" s="6"/>
      <c r="W8" s="10">
        <v>9.1533970000000006E-2</v>
      </c>
      <c r="X8" s="6"/>
      <c r="Y8" s="6"/>
      <c r="Z8" s="6"/>
      <c r="AA8" s="6"/>
      <c r="AB8" s="10">
        <v>0.10259603</v>
      </c>
      <c r="AC8" s="6"/>
      <c r="AD8" s="6"/>
      <c r="AE8" s="6"/>
      <c r="AF8" s="6"/>
      <c r="AG8" s="10">
        <v>0.12425258</v>
      </c>
      <c r="AH8" s="6"/>
      <c r="AI8" s="6"/>
      <c r="AJ8" s="6"/>
      <c r="AK8" s="6"/>
      <c r="AL8" s="10">
        <v>0.13933429</v>
      </c>
      <c r="AM8" s="6"/>
      <c r="AN8" s="6"/>
      <c r="AO8" s="6"/>
      <c r="AP8" s="6"/>
      <c r="AQ8" s="10">
        <v>0.15870012999999999</v>
      </c>
      <c r="AR8" s="6"/>
      <c r="AS8" s="6"/>
      <c r="AT8" s="6"/>
      <c r="AU8" s="6"/>
      <c r="AV8" s="10">
        <v>0.1739262</v>
      </c>
      <c r="AW8" s="6"/>
      <c r="AX8" s="6"/>
      <c r="AY8" s="6"/>
      <c r="AZ8" s="6"/>
    </row>
    <row r="9" spans="1:52" x14ac:dyDescent="0.2">
      <c r="A9" s="9" t="s">
        <v>8</v>
      </c>
      <c r="B9" s="8"/>
      <c r="C9" s="4">
        <v>0.19007208536776499</v>
      </c>
      <c r="D9" s="6"/>
      <c r="E9" s="6"/>
      <c r="F9" s="6"/>
      <c r="G9" s="6"/>
      <c r="H9" s="10">
        <v>2.141707E-2</v>
      </c>
      <c r="I9" s="6"/>
      <c r="J9" s="6"/>
      <c r="K9" s="6"/>
      <c r="L9" s="6"/>
      <c r="M9" s="10">
        <v>1.7517459999999999E-2</v>
      </c>
      <c r="N9" s="6"/>
      <c r="O9" s="6"/>
      <c r="P9" s="6"/>
      <c r="Q9" s="6"/>
      <c r="R9" s="10">
        <v>2.503766E-2</v>
      </c>
      <c r="S9" s="6"/>
      <c r="T9" s="6"/>
      <c r="U9" s="6"/>
      <c r="V9" s="6"/>
      <c r="W9" s="10">
        <v>2.955443E-2</v>
      </c>
      <c r="X9" s="6"/>
      <c r="Y9" s="6"/>
      <c r="Z9" s="6"/>
      <c r="AA9" s="6"/>
      <c r="AB9" s="10">
        <v>3.2312809999999997E-2</v>
      </c>
      <c r="AC9" s="6"/>
      <c r="AD9" s="6"/>
      <c r="AE9" s="6"/>
      <c r="AF9" s="6"/>
      <c r="AG9" s="10">
        <v>3.946305E-2</v>
      </c>
      <c r="AH9" s="6"/>
      <c r="AI9" s="6"/>
      <c r="AJ9" s="6"/>
      <c r="AK9" s="6"/>
      <c r="AL9" s="10">
        <v>5.2058989999999999E-2</v>
      </c>
      <c r="AM9" s="6"/>
      <c r="AN9" s="6"/>
      <c r="AO9" s="6"/>
      <c r="AP9" s="6"/>
      <c r="AQ9" s="10">
        <v>5.7261310000000003E-2</v>
      </c>
      <c r="AR9" s="6"/>
      <c r="AS9" s="6"/>
      <c r="AT9" s="6"/>
      <c r="AU9" s="6"/>
      <c r="AV9" s="10">
        <v>6.8305069999999996E-2</v>
      </c>
      <c r="AW9" s="6"/>
      <c r="AX9" s="6"/>
      <c r="AY9" s="6"/>
      <c r="AZ9" s="6"/>
    </row>
    <row r="10" spans="1:52" x14ac:dyDescent="0.2">
      <c r="A10" s="9" t="s">
        <v>262</v>
      </c>
      <c r="B10" s="8"/>
      <c r="C10" s="4">
        <v>0.27862299973506599</v>
      </c>
      <c r="D10" s="6"/>
      <c r="E10" s="6"/>
      <c r="F10" s="6"/>
      <c r="G10" s="6"/>
      <c r="H10" s="10">
        <v>8.2530099999999999E-3</v>
      </c>
      <c r="I10" s="6"/>
      <c r="J10" s="6"/>
      <c r="K10" s="6"/>
      <c r="L10" s="6"/>
      <c r="M10" s="10">
        <v>7.9496500000000008E-3</v>
      </c>
      <c r="N10" s="6"/>
      <c r="O10" s="6"/>
      <c r="P10" s="6"/>
      <c r="Q10" s="6"/>
      <c r="R10" s="10">
        <v>9.9438600000000005E-3</v>
      </c>
      <c r="S10" s="6"/>
      <c r="T10" s="6"/>
      <c r="U10" s="6"/>
      <c r="V10" s="6"/>
      <c r="W10" s="10">
        <v>1.179989E-2</v>
      </c>
      <c r="X10" s="6"/>
      <c r="Y10" s="6"/>
      <c r="Z10" s="6"/>
      <c r="AA10" s="6"/>
      <c r="AB10" s="10">
        <v>1.217032E-2</v>
      </c>
      <c r="AC10" s="6"/>
      <c r="AD10" s="6"/>
      <c r="AE10" s="6"/>
      <c r="AF10" s="6"/>
      <c r="AG10" s="10">
        <v>1.545612E-2</v>
      </c>
      <c r="AH10" s="6"/>
      <c r="AI10" s="6"/>
      <c r="AJ10" s="6"/>
      <c r="AK10" s="6"/>
      <c r="AL10" s="10">
        <v>2.2566570000000001E-2</v>
      </c>
      <c r="AM10" s="6"/>
      <c r="AN10" s="6"/>
      <c r="AO10" s="6"/>
      <c r="AP10" s="6"/>
      <c r="AQ10" s="10">
        <v>2.8340489999999999E-2</v>
      </c>
      <c r="AR10" s="6"/>
      <c r="AS10" s="6"/>
      <c r="AT10" s="6"/>
      <c r="AU10" s="6"/>
      <c r="AV10" s="10">
        <v>3.8980649999999999E-2</v>
      </c>
      <c r="AW10" s="6"/>
      <c r="AX10" s="6"/>
      <c r="AY10" s="6"/>
      <c r="AZ10" s="6"/>
    </row>
    <row r="11" spans="1:52" x14ac:dyDescent="0.2">
      <c r="A11" s="9" t="s">
        <v>415</v>
      </c>
      <c r="B11" s="8"/>
      <c r="C11" s="4">
        <v>0.59652349478802502</v>
      </c>
      <c r="D11" s="6"/>
      <c r="E11" s="6"/>
      <c r="F11" s="6"/>
      <c r="G11" s="6"/>
      <c r="H11" s="10">
        <v>7.5336200000000004E-3</v>
      </c>
      <c r="I11" s="6"/>
      <c r="J11" s="6"/>
      <c r="K11" s="6"/>
      <c r="L11" s="6"/>
      <c r="M11" s="10">
        <v>8.5656399999999994E-3</v>
      </c>
      <c r="N11" s="6"/>
      <c r="O11" s="6"/>
      <c r="P11" s="6"/>
      <c r="Q11" s="6"/>
      <c r="R11" s="10">
        <v>8.34616E-3</v>
      </c>
      <c r="S11" s="6"/>
      <c r="T11" s="6"/>
      <c r="U11" s="6"/>
      <c r="V11" s="6"/>
      <c r="W11" s="10">
        <v>1.0912130000000001E-2</v>
      </c>
      <c r="X11" s="6"/>
      <c r="Y11" s="6"/>
      <c r="Z11" s="6"/>
      <c r="AA11" s="6"/>
      <c r="AB11" s="10">
        <v>9.8601899999999996E-3</v>
      </c>
      <c r="AC11" s="6"/>
      <c r="AD11" s="6"/>
      <c r="AE11" s="6"/>
      <c r="AF11" s="6"/>
      <c r="AG11" s="10">
        <v>9.9833200000000004E-3</v>
      </c>
      <c r="AH11" s="6"/>
      <c r="AI11" s="6"/>
      <c r="AJ11" s="6"/>
      <c r="AK11" s="6"/>
      <c r="AL11" s="10">
        <v>1.9008569999999999E-2</v>
      </c>
      <c r="AM11" s="6"/>
      <c r="AN11" s="6"/>
      <c r="AO11" s="6"/>
      <c r="AP11" s="6"/>
      <c r="AQ11" s="10">
        <v>2.4943529999999998E-2</v>
      </c>
      <c r="AR11" s="6"/>
      <c r="AS11" s="6"/>
      <c r="AT11" s="6"/>
      <c r="AU11" s="6"/>
      <c r="AV11" s="10">
        <v>3.3589550000000003E-2</v>
      </c>
      <c r="AW11" s="6"/>
      <c r="AX11" s="6"/>
      <c r="AY11" s="6"/>
      <c r="AZ11" s="6"/>
    </row>
    <row r="12" spans="1:52" x14ac:dyDescent="0.2">
      <c r="A12" s="9" t="s">
        <v>92</v>
      </c>
      <c r="B12" s="8"/>
      <c r="C12" s="4">
        <v>1.4866264773851801</v>
      </c>
      <c r="D12" s="6"/>
      <c r="E12" s="6"/>
      <c r="F12" s="6"/>
      <c r="G12" s="6"/>
      <c r="H12" s="10">
        <v>9.1731499999999997E-3</v>
      </c>
      <c r="I12" s="6"/>
      <c r="J12" s="6"/>
      <c r="K12" s="6"/>
      <c r="L12" s="6"/>
      <c r="M12" s="10">
        <v>8.7936899999999998E-3</v>
      </c>
      <c r="N12" s="6"/>
      <c r="O12" s="6"/>
      <c r="P12" s="6"/>
      <c r="Q12" s="6"/>
      <c r="R12" s="10">
        <v>8.7626100000000005E-3</v>
      </c>
      <c r="S12" s="6"/>
      <c r="T12" s="6"/>
      <c r="U12" s="6"/>
      <c r="V12" s="6"/>
      <c r="W12" s="10">
        <v>9.9790399999999998E-3</v>
      </c>
      <c r="X12" s="6"/>
      <c r="Y12" s="6"/>
      <c r="Z12" s="6"/>
      <c r="AA12" s="6"/>
      <c r="AB12" s="10">
        <v>9.7727200000000004E-3</v>
      </c>
      <c r="AC12" s="6"/>
      <c r="AD12" s="6"/>
      <c r="AE12" s="6"/>
      <c r="AF12" s="6"/>
      <c r="AG12" s="10">
        <v>1.1577199999999999E-2</v>
      </c>
      <c r="AH12" s="6"/>
      <c r="AI12" s="6"/>
      <c r="AJ12" s="6"/>
      <c r="AK12" s="6"/>
      <c r="AL12" s="10">
        <v>2.116496E-2</v>
      </c>
      <c r="AM12" s="6"/>
      <c r="AN12" s="6"/>
      <c r="AO12" s="6"/>
      <c r="AP12" s="6"/>
      <c r="AQ12" s="10">
        <v>2.5450159999999999E-2</v>
      </c>
      <c r="AR12" s="6"/>
      <c r="AS12" s="6"/>
      <c r="AT12" s="6"/>
      <c r="AU12" s="6"/>
      <c r="AV12" s="10">
        <v>3.6089320000000001E-2</v>
      </c>
      <c r="AW12" s="6"/>
      <c r="AX12" s="6"/>
      <c r="AY12" s="6"/>
      <c r="AZ12" s="6"/>
    </row>
    <row r="13" spans="1:52" x14ac:dyDescent="0.2">
      <c r="A13" s="9" t="s">
        <v>395</v>
      </c>
      <c r="B13" s="8"/>
      <c r="C13" s="4">
        <v>4.5774842875102202</v>
      </c>
      <c r="D13" s="6"/>
      <c r="E13" s="6"/>
      <c r="F13" s="6"/>
      <c r="G13" s="6"/>
      <c r="H13" s="10">
        <v>9.1071999999999993E-3</v>
      </c>
      <c r="I13" s="6"/>
      <c r="J13" s="6"/>
      <c r="K13" s="6"/>
      <c r="L13" s="6"/>
      <c r="M13" s="10">
        <v>5.3462800000000001E-3</v>
      </c>
      <c r="N13" s="6"/>
      <c r="O13" s="6"/>
      <c r="P13" s="6"/>
      <c r="Q13" s="6"/>
      <c r="R13" s="10">
        <v>6.3098900000000003E-3</v>
      </c>
      <c r="S13" s="6"/>
      <c r="T13" s="6"/>
      <c r="U13" s="6"/>
      <c r="V13" s="6"/>
      <c r="W13" s="10">
        <v>7.3391000000000003E-3</v>
      </c>
      <c r="X13" s="6"/>
      <c r="Y13" s="6"/>
      <c r="Z13" s="6"/>
      <c r="AA13" s="6"/>
      <c r="AB13" s="10">
        <v>6.2699699999999997E-3</v>
      </c>
      <c r="AC13" s="6"/>
      <c r="AD13" s="6"/>
      <c r="AE13" s="6"/>
      <c r="AF13" s="6"/>
      <c r="AG13" s="10"/>
      <c r="AH13" s="6"/>
      <c r="AI13" s="6"/>
      <c r="AJ13" s="6"/>
      <c r="AK13" s="6"/>
      <c r="AL13" s="10">
        <v>1.4365559999999999E-2</v>
      </c>
      <c r="AM13" s="6"/>
      <c r="AN13" s="6"/>
      <c r="AO13" s="6"/>
      <c r="AP13" s="6"/>
      <c r="AQ13" s="10">
        <v>1.8193890000000001E-2</v>
      </c>
      <c r="AR13" s="6"/>
      <c r="AS13" s="6"/>
      <c r="AT13" s="6"/>
      <c r="AU13" s="6"/>
      <c r="AV13" s="10">
        <v>2.688308E-2</v>
      </c>
      <c r="AW13" s="6"/>
      <c r="AX13" s="6"/>
      <c r="AY13" s="6"/>
      <c r="AZ13" s="6"/>
    </row>
    <row r="14" spans="1:52" x14ac:dyDescent="0.2">
      <c r="A14" s="9" t="s">
        <v>295</v>
      </c>
      <c r="B14" s="8"/>
      <c r="C14" s="4">
        <v>8.0667043932236506</v>
      </c>
      <c r="D14" s="6"/>
      <c r="E14" s="6"/>
      <c r="F14" s="6"/>
      <c r="G14" s="6"/>
      <c r="H14" s="10">
        <v>9.4257500000000001E-3</v>
      </c>
      <c r="I14" s="6"/>
      <c r="J14" s="6"/>
      <c r="K14" s="6"/>
      <c r="L14" s="6"/>
      <c r="M14" s="10"/>
      <c r="N14" s="6"/>
      <c r="O14" s="6"/>
      <c r="P14" s="6"/>
      <c r="Q14" s="6"/>
      <c r="R14" s="10">
        <v>6.0660799999999997E-3</v>
      </c>
      <c r="S14" s="6"/>
      <c r="T14" s="6"/>
      <c r="U14" s="6"/>
      <c r="V14" s="6"/>
      <c r="W14" s="10">
        <v>6.9609399999999997E-3</v>
      </c>
      <c r="X14" s="6"/>
      <c r="Y14" s="6"/>
      <c r="Z14" s="6"/>
      <c r="AA14" s="6"/>
      <c r="AB14" s="10">
        <v>5.7917200000000002E-3</v>
      </c>
      <c r="AC14" s="6"/>
      <c r="AD14" s="6"/>
      <c r="AE14" s="6"/>
      <c r="AF14" s="6"/>
      <c r="AG14" s="10"/>
      <c r="AH14" s="6"/>
      <c r="AI14" s="6"/>
      <c r="AJ14" s="6"/>
      <c r="AK14" s="6"/>
      <c r="AL14" s="10">
        <v>1.262594E-2</v>
      </c>
      <c r="AM14" s="6"/>
      <c r="AN14" s="6"/>
      <c r="AO14" s="6"/>
      <c r="AP14" s="6"/>
      <c r="AQ14" s="10">
        <v>1.6511129999999999E-2</v>
      </c>
      <c r="AR14" s="6"/>
      <c r="AS14" s="6"/>
      <c r="AT14" s="6"/>
      <c r="AU14" s="6"/>
      <c r="AV14" s="10">
        <v>2.5798640000000001E-2</v>
      </c>
      <c r="AW14" s="6"/>
      <c r="AX14" s="6"/>
      <c r="AY14" s="6"/>
      <c r="AZ14" s="6"/>
    </row>
    <row r="15" spans="1:52" x14ac:dyDescent="0.2">
      <c r="A15" s="9" t="s">
        <v>186</v>
      </c>
      <c r="B15" s="8"/>
      <c r="C15" s="4">
        <v>16.1118954411786</v>
      </c>
      <c r="D15" s="6"/>
      <c r="E15" s="6"/>
      <c r="F15" s="6"/>
      <c r="G15" s="6"/>
      <c r="H15" s="10">
        <v>1.193438E-2</v>
      </c>
      <c r="I15" s="6"/>
      <c r="J15" s="6"/>
      <c r="K15" s="6"/>
      <c r="L15" s="6"/>
      <c r="M15" s="10"/>
      <c r="N15" s="6"/>
      <c r="O15" s="6"/>
      <c r="P15" s="6"/>
      <c r="Q15" s="6"/>
      <c r="R15" s="10">
        <v>5.9737799999999997E-3</v>
      </c>
      <c r="S15" s="6"/>
      <c r="T15" s="6"/>
      <c r="U15" s="6"/>
      <c r="V15" s="6"/>
      <c r="W15" s="10">
        <v>7.4265199999999998E-3</v>
      </c>
      <c r="X15" s="6"/>
      <c r="Y15" s="6"/>
      <c r="Z15" s="6"/>
      <c r="AA15" s="6"/>
      <c r="AB15" s="10">
        <v>5.97592E-3</v>
      </c>
      <c r="AC15" s="6"/>
      <c r="AD15" s="6"/>
      <c r="AE15" s="6"/>
      <c r="AF15" s="6"/>
      <c r="AG15" s="10"/>
      <c r="AH15" s="6"/>
      <c r="AI15" s="6"/>
      <c r="AJ15" s="6"/>
      <c r="AK15" s="6"/>
      <c r="AL15" s="10">
        <v>1.5363969999999999E-2</v>
      </c>
      <c r="AM15" s="6"/>
      <c r="AN15" s="6"/>
      <c r="AO15" s="6"/>
      <c r="AP15" s="6"/>
      <c r="AQ15" s="10">
        <v>1.773388E-2</v>
      </c>
      <c r="AR15" s="6"/>
      <c r="AS15" s="6"/>
      <c r="AT15" s="6"/>
      <c r="AU15" s="6"/>
      <c r="AV15" s="10">
        <v>2.623555E-2</v>
      </c>
      <c r="AW15" s="6"/>
      <c r="AX15" s="6"/>
      <c r="AY15" s="6"/>
      <c r="AZ15" s="6"/>
    </row>
    <row r="16" spans="1:52" x14ac:dyDescent="0.2">
      <c r="A16" s="9" t="s">
        <v>182</v>
      </c>
      <c r="B16" s="8" t="s">
        <v>463</v>
      </c>
      <c r="C16" s="4">
        <v>12.109968534464301</v>
      </c>
      <c r="D16" s="6">
        <f>AVERAGE(C16:C18)</f>
        <v>9.8932790579871845</v>
      </c>
      <c r="E16" s="6">
        <f>STDEV(C16:C18)</f>
        <v>1.9387492054289337</v>
      </c>
      <c r="F16" s="6">
        <f>D16*5</f>
        <v>49.466395289935924</v>
      </c>
      <c r="G16" s="6">
        <f>E16*5</f>
        <v>9.6937460271446678</v>
      </c>
      <c r="H16" s="10">
        <v>0.80093404000000001</v>
      </c>
      <c r="I16" s="6">
        <f>AVERAGE(H16:H18)</f>
        <v>0.64482632000000006</v>
      </c>
      <c r="J16" s="6">
        <f>STDEV(H16:H18)</f>
        <v>0.13522189436990281</v>
      </c>
      <c r="K16" s="6">
        <f>I16*5</f>
        <v>3.2241316000000002</v>
      </c>
      <c r="L16" s="6">
        <f>J16*5</f>
        <v>0.67610947184951409</v>
      </c>
      <c r="M16" s="10">
        <v>1.376078E-2</v>
      </c>
      <c r="N16" s="6">
        <f>AVERAGE(M16:M18)</f>
        <v>1.3082286666666667E-2</v>
      </c>
      <c r="O16" s="6">
        <f>STDEV(M16:M18)</f>
        <v>2.8557936022467261E-3</v>
      </c>
      <c r="P16" s="6">
        <f>N16*5</f>
        <v>6.5411433333333338E-2</v>
      </c>
      <c r="Q16" s="6">
        <f>O16*5</f>
        <v>1.4278968011233632E-2</v>
      </c>
      <c r="R16" s="10">
        <v>0.31052224</v>
      </c>
      <c r="S16" s="6">
        <f>AVERAGE(R16:R18)</f>
        <v>0.25705720666666665</v>
      </c>
      <c r="T16" s="6">
        <f>STDEV(R16:R18)</f>
        <v>4.6571200782398042E-2</v>
      </c>
      <c r="U16" s="6">
        <f>S16*5</f>
        <v>1.2852860333333331</v>
      </c>
      <c r="V16" s="6">
        <f>T16*5</f>
        <v>0.23285600391199021</v>
      </c>
      <c r="W16" s="10">
        <v>5.1188549999999999E-2</v>
      </c>
      <c r="X16" s="6">
        <f>AVERAGE(W16:W18)</f>
        <v>4.0685903333333336E-2</v>
      </c>
      <c r="Y16" s="6">
        <f>STDEV(W16:W18)</f>
        <v>9.2970201816083581E-3</v>
      </c>
      <c r="Z16" s="6">
        <f>X16*5</f>
        <v>0.20342951666666667</v>
      </c>
      <c r="AA16" s="6">
        <f>Y16*5</f>
        <v>4.6485100908041789E-2</v>
      </c>
      <c r="AB16" s="10">
        <v>1.6071419999999999E-2</v>
      </c>
      <c r="AC16" s="6">
        <f>AVERAGE(AB16:AB18)</f>
        <v>1.368752E-2</v>
      </c>
      <c r="AD16" s="6">
        <f>STDEV(AB16:AB18)</f>
        <v>2.0976764901909917E-3</v>
      </c>
      <c r="AE16" s="6">
        <f>AC16*5</f>
        <v>6.8437600000000001E-2</v>
      </c>
      <c r="AF16" s="6">
        <f>AD16*5</f>
        <v>1.0488382450954958E-2</v>
      </c>
      <c r="AG16" s="10"/>
      <c r="AH16" s="6">
        <f>AVERAGE(AG16:AG18)</f>
        <v>4.0616000000000003E-3</v>
      </c>
      <c r="AI16" s="6" t="e">
        <f>STDEV(AG16:AG18)</f>
        <v>#DIV/0!</v>
      </c>
      <c r="AJ16" s="6">
        <f>AH16*5</f>
        <v>2.0308E-2</v>
      </c>
      <c r="AK16" s="6" t="e">
        <f>AI16*5</f>
        <v>#DIV/0!</v>
      </c>
      <c r="AL16" s="10">
        <v>1.598755E-2</v>
      </c>
      <c r="AM16" s="6">
        <f>AVERAGE(AL16:AL18)</f>
        <v>1.3675133333333334E-2</v>
      </c>
      <c r="AN16" s="6">
        <f>STDEV(AL16:AL18)</f>
        <v>2.2140833460448889E-3</v>
      </c>
      <c r="AO16" s="6">
        <f>AM16*5</f>
        <v>6.8375666666666668E-2</v>
      </c>
      <c r="AP16" s="6">
        <f>AN16*5</f>
        <v>1.1070416730224445E-2</v>
      </c>
      <c r="AQ16" s="10">
        <v>1.6025999999999999E-2</v>
      </c>
      <c r="AR16" s="6">
        <f>AVERAGE(AQ16:AQ18)</f>
        <v>1.4724859999999999E-2</v>
      </c>
      <c r="AS16" s="6">
        <f>STDEV(AQ16:AQ18)</f>
        <v>1.1493590495141183E-3</v>
      </c>
      <c r="AT16" s="6">
        <f>AR16*5</f>
        <v>7.3624300000000004E-2</v>
      </c>
      <c r="AU16" s="6">
        <f>AS16*5</f>
        <v>5.7467952475705915E-3</v>
      </c>
      <c r="AV16" s="10">
        <v>2.6903630000000001E-2</v>
      </c>
      <c r="AW16" s="6">
        <f>AVERAGE(AV16:AV18)</f>
        <v>2.4746096666666665E-2</v>
      </c>
      <c r="AX16" s="6">
        <f>STDEV(AV16:AV18)</f>
        <v>2.0178237655784845E-3</v>
      </c>
      <c r="AY16" s="6">
        <f>AW16*5</f>
        <v>0.12373048333333332</v>
      </c>
      <c r="AZ16" s="6">
        <f>AX16*5</f>
        <v>1.0089118827892422E-2</v>
      </c>
    </row>
    <row r="17" spans="1:52" x14ac:dyDescent="0.2">
      <c r="A17" s="9" t="s">
        <v>354</v>
      </c>
      <c r="B17" s="8"/>
      <c r="C17" s="4">
        <v>9.0559773148767597</v>
      </c>
      <c r="D17" s="6"/>
      <c r="E17" s="6"/>
      <c r="F17" s="6"/>
      <c r="G17" s="6"/>
      <c r="H17" s="10">
        <v>0.56955553999999997</v>
      </c>
      <c r="I17" s="6"/>
      <c r="J17" s="6"/>
      <c r="K17" s="6"/>
      <c r="L17" s="6"/>
      <c r="M17" s="10">
        <v>1.553773E-2</v>
      </c>
      <c r="N17" s="6"/>
      <c r="O17" s="6"/>
      <c r="P17" s="6"/>
      <c r="Q17" s="6"/>
      <c r="R17" s="10">
        <v>0.22532525</v>
      </c>
      <c r="S17" s="6"/>
      <c r="T17" s="6"/>
      <c r="U17" s="6"/>
      <c r="V17" s="6"/>
      <c r="W17" s="10">
        <v>3.350964E-2</v>
      </c>
      <c r="X17" s="6"/>
      <c r="Y17" s="6"/>
      <c r="Z17" s="6"/>
      <c r="AA17" s="6"/>
      <c r="AB17" s="10">
        <v>1.2124070000000001E-2</v>
      </c>
      <c r="AC17" s="6"/>
      <c r="AD17" s="6"/>
      <c r="AE17" s="6"/>
      <c r="AF17" s="6"/>
      <c r="AG17" s="10">
        <v>4.0616000000000003E-3</v>
      </c>
      <c r="AH17" s="6"/>
      <c r="AI17" s="6"/>
      <c r="AJ17" s="6"/>
      <c r="AK17" s="6"/>
      <c r="AL17" s="10">
        <v>1.346323E-2</v>
      </c>
      <c r="AM17" s="6"/>
      <c r="AN17" s="6"/>
      <c r="AO17" s="6"/>
      <c r="AP17" s="6"/>
      <c r="AQ17" s="10">
        <v>1.4300790000000001E-2</v>
      </c>
      <c r="AR17" s="6"/>
      <c r="AS17" s="6"/>
      <c r="AT17" s="6"/>
      <c r="AU17" s="6"/>
      <c r="AV17" s="10">
        <v>2.442917E-2</v>
      </c>
      <c r="AW17" s="6"/>
      <c r="AX17" s="6"/>
      <c r="AY17" s="6"/>
      <c r="AZ17" s="6"/>
    </row>
    <row r="18" spans="1:52" x14ac:dyDescent="0.2">
      <c r="A18" s="9" t="s">
        <v>394</v>
      </c>
      <c r="B18" s="8"/>
      <c r="C18" s="4">
        <v>8.5138913246204897</v>
      </c>
      <c r="D18" s="6"/>
      <c r="E18" s="6"/>
      <c r="F18" s="6"/>
      <c r="G18" s="6"/>
      <c r="H18" s="10">
        <v>0.56398937999999998</v>
      </c>
      <c r="I18" s="6"/>
      <c r="J18" s="6"/>
      <c r="K18" s="6"/>
      <c r="L18" s="6"/>
      <c r="M18" s="10">
        <v>9.9483499999999999E-3</v>
      </c>
      <c r="N18" s="6"/>
      <c r="O18" s="6"/>
      <c r="P18" s="6"/>
      <c r="Q18" s="6"/>
      <c r="R18" s="10">
        <v>0.23532412999999999</v>
      </c>
      <c r="S18" s="6"/>
      <c r="T18" s="6"/>
      <c r="U18" s="6"/>
      <c r="V18" s="6"/>
      <c r="W18" s="10">
        <v>3.735952E-2</v>
      </c>
      <c r="X18" s="6"/>
      <c r="Y18" s="6"/>
      <c r="Z18" s="6"/>
      <c r="AA18" s="6"/>
      <c r="AB18" s="10">
        <v>1.286707E-2</v>
      </c>
      <c r="AC18" s="6"/>
      <c r="AD18" s="6"/>
      <c r="AE18" s="6"/>
      <c r="AF18" s="6"/>
      <c r="AG18" s="10"/>
      <c r="AH18" s="6"/>
      <c r="AI18" s="6"/>
      <c r="AJ18" s="6"/>
      <c r="AK18" s="6"/>
      <c r="AL18" s="10">
        <v>1.1574620000000001E-2</v>
      </c>
      <c r="AM18" s="6"/>
      <c r="AN18" s="6"/>
      <c r="AO18" s="6"/>
      <c r="AP18" s="6"/>
      <c r="AQ18" s="10">
        <v>1.384779E-2</v>
      </c>
      <c r="AR18" s="6"/>
      <c r="AS18" s="6"/>
      <c r="AT18" s="6"/>
      <c r="AU18" s="6"/>
      <c r="AV18" s="10">
        <v>2.2905490000000001E-2</v>
      </c>
      <c r="AW18" s="6"/>
      <c r="AX18" s="6"/>
      <c r="AY18" s="6"/>
      <c r="AZ18" s="6"/>
    </row>
    <row r="19" spans="1:52" x14ac:dyDescent="0.2">
      <c r="A19" s="9" t="s">
        <v>223</v>
      </c>
      <c r="B19" s="8" t="s">
        <v>477</v>
      </c>
      <c r="C19" s="4">
        <v>8.5980029604075892</v>
      </c>
      <c r="D19" s="6">
        <f>AVERAGE(C19:C21)</f>
        <v>8.4437917747914</v>
      </c>
      <c r="E19" s="6">
        <f>STDEV(C19:C21)</f>
        <v>0.21472380926449178</v>
      </c>
      <c r="F19" s="6">
        <f>D19*5</f>
        <v>42.218958873957</v>
      </c>
      <c r="G19" s="6">
        <f>E19*5</f>
        <v>1.0736190463224589</v>
      </c>
      <c r="H19" s="10">
        <v>0.74610726999999999</v>
      </c>
      <c r="I19" s="6">
        <f>AVERAGE(H19:H21)</f>
        <v>0.71193258000000004</v>
      </c>
      <c r="J19" s="6">
        <f>STDEV(H19:H21)</f>
        <v>4.7594853793006889E-2</v>
      </c>
      <c r="K19" s="6">
        <f>I19*5</f>
        <v>3.5596629000000002</v>
      </c>
      <c r="L19" s="6">
        <f>J19*5</f>
        <v>0.23797426896503443</v>
      </c>
      <c r="M19" s="10">
        <v>9.2908299999999999E-3</v>
      </c>
      <c r="N19" s="6">
        <f>AVERAGE(M19:M21)</f>
        <v>1.130572E-2</v>
      </c>
      <c r="O19" s="6">
        <f>STDEV(M19:M21)</f>
        <v>3.3104997772692869E-3</v>
      </c>
      <c r="P19" s="6">
        <f>N19*5</f>
        <v>5.6528599999999998E-2</v>
      </c>
      <c r="Q19" s="6">
        <f>O19*5</f>
        <v>1.6552498886346433E-2</v>
      </c>
      <c r="R19" s="10">
        <v>0.29791166000000002</v>
      </c>
      <c r="S19" s="6">
        <f>AVERAGE(R19:R21)</f>
        <v>0.27936217000000002</v>
      </c>
      <c r="T19" s="6">
        <f>STDEV(R19:R21)</f>
        <v>2.3011704859064685E-2</v>
      </c>
      <c r="U19" s="6">
        <f>S19*5</f>
        <v>1.39681085</v>
      </c>
      <c r="V19" s="6">
        <f>T19*5</f>
        <v>0.11505852429532343</v>
      </c>
      <c r="W19" s="10">
        <v>3.827527E-2</v>
      </c>
      <c r="X19" s="6">
        <f>AVERAGE(W19:W21)</f>
        <v>3.2059893333333332E-2</v>
      </c>
      <c r="Y19" s="6">
        <f>STDEV(W19:W21)</f>
        <v>5.7444268717108541E-3</v>
      </c>
      <c r="Z19" s="6">
        <f>X19*5</f>
        <v>0.16029946666666667</v>
      </c>
      <c r="AA19" s="6">
        <f>Y19*5</f>
        <v>2.8722134358554269E-2</v>
      </c>
      <c r="AB19" s="10">
        <v>1.462424E-2</v>
      </c>
      <c r="AC19" s="6">
        <f>AVERAGE(AB19:AB21)</f>
        <v>1.3479636666666668E-2</v>
      </c>
      <c r="AD19" s="6">
        <f>STDEV(AB19:AB21)</f>
        <v>1.2177074251368155E-3</v>
      </c>
      <c r="AE19" s="6">
        <f>AC19*5</f>
        <v>6.7398183333333334E-2</v>
      </c>
      <c r="AF19" s="6">
        <f>AD19*5</f>
        <v>6.0885371256840775E-3</v>
      </c>
      <c r="AG19" s="10"/>
      <c r="AH19" s="6" t="e">
        <f>AVERAGE(AG19:AG21)</f>
        <v>#DIV/0!</v>
      </c>
      <c r="AI19" s="6" t="e">
        <f>STDEV(AG19:AG21)</f>
        <v>#DIV/0!</v>
      </c>
      <c r="AJ19" s="6" t="e">
        <f>AH19*5</f>
        <v>#DIV/0!</v>
      </c>
      <c r="AK19" s="6" t="e">
        <f>AI19*5</f>
        <v>#DIV/0!</v>
      </c>
      <c r="AL19" s="10">
        <v>1.1963329999999999E-2</v>
      </c>
      <c r="AM19" s="6">
        <f>AVERAGE(AL19:AL21)</f>
        <v>1.2342800000000001E-2</v>
      </c>
      <c r="AN19" s="6">
        <f>STDEV(AL19:AL21)</f>
        <v>3.465692047773436E-4</v>
      </c>
      <c r="AO19" s="6">
        <f>AM19*5</f>
        <v>6.1714000000000005E-2</v>
      </c>
      <c r="AP19" s="6">
        <f>AN19*5</f>
        <v>1.732846023886718E-3</v>
      </c>
      <c r="AQ19" s="10">
        <v>1.411192E-2</v>
      </c>
      <c r="AR19" s="6">
        <f>AVERAGE(AQ19:AQ21)</f>
        <v>1.3928183333333335E-2</v>
      </c>
      <c r="AS19" s="6">
        <f>STDEV(AQ19:AQ21)</f>
        <v>1.5919651137299873E-4</v>
      </c>
      <c r="AT19" s="6">
        <f>AR19*5</f>
        <v>6.9640916666666677E-2</v>
      </c>
      <c r="AU19" s="6">
        <f>AS19*5</f>
        <v>7.9598255686499366E-4</v>
      </c>
      <c r="AV19" s="10">
        <v>2.2614849999999999E-2</v>
      </c>
      <c r="AW19" s="6">
        <f>AVERAGE(AV19:AV21)</f>
        <v>2.2682193333333333E-2</v>
      </c>
      <c r="AX19" s="6">
        <f>STDEV(AV19:AV21)</f>
        <v>2.585973465318881E-4</v>
      </c>
      <c r="AY19" s="6">
        <f>AW19*5</f>
        <v>0.11341096666666667</v>
      </c>
      <c r="AZ19" s="6">
        <f>AX19*5</f>
        <v>1.2929867326594404E-3</v>
      </c>
    </row>
    <row r="20" spans="1:52" x14ac:dyDescent="0.2">
      <c r="A20" s="9" t="s">
        <v>217</v>
      </c>
      <c r="B20" s="8"/>
      <c r="C20" s="4">
        <v>8.5348245087805896</v>
      </c>
      <c r="D20" s="6"/>
      <c r="E20" s="6"/>
      <c r="F20" s="6"/>
      <c r="G20" s="6"/>
      <c r="H20" s="10">
        <v>0.73211906000000004</v>
      </c>
      <c r="I20" s="6"/>
      <c r="J20" s="6"/>
      <c r="K20" s="6"/>
      <c r="L20" s="6"/>
      <c r="M20" s="10">
        <v>1.512645E-2</v>
      </c>
      <c r="N20" s="6"/>
      <c r="O20" s="6"/>
      <c r="P20" s="6"/>
      <c r="Q20" s="6"/>
      <c r="R20" s="10">
        <v>0.28656395000000001</v>
      </c>
      <c r="S20" s="6"/>
      <c r="T20" s="6"/>
      <c r="U20" s="6"/>
      <c r="V20" s="6"/>
      <c r="W20" s="10">
        <v>3.0958510000000002E-2</v>
      </c>
      <c r="X20" s="6"/>
      <c r="Y20" s="6"/>
      <c r="Z20" s="6"/>
      <c r="AA20" s="6"/>
      <c r="AB20" s="10">
        <v>1.3614599999999999E-2</v>
      </c>
      <c r="AC20" s="6"/>
      <c r="AD20" s="6"/>
      <c r="AE20" s="6"/>
      <c r="AF20" s="6"/>
      <c r="AG20" s="10"/>
      <c r="AH20" s="6"/>
      <c r="AI20" s="6"/>
      <c r="AJ20" s="6"/>
      <c r="AK20" s="6"/>
      <c r="AL20" s="10">
        <v>1.242248E-2</v>
      </c>
      <c r="AM20" s="6"/>
      <c r="AN20" s="6"/>
      <c r="AO20" s="6"/>
      <c r="AP20" s="6"/>
      <c r="AQ20" s="10">
        <v>1.384123E-2</v>
      </c>
      <c r="AR20" s="6"/>
      <c r="AS20" s="6"/>
      <c r="AT20" s="6"/>
      <c r="AU20" s="6"/>
      <c r="AV20" s="10">
        <v>2.29678E-2</v>
      </c>
      <c r="AW20" s="6"/>
      <c r="AX20" s="6"/>
      <c r="AY20" s="6"/>
      <c r="AZ20" s="6"/>
    </row>
    <row r="21" spans="1:52" x14ac:dyDescent="0.2">
      <c r="A21" s="9" t="s">
        <v>166</v>
      </c>
      <c r="B21" s="8"/>
      <c r="C21" s="4">
        <v>8.1985478551860194</v>
      </c>
      <c r="D21" s="6"/>
      <c r="E21" s="6"/>
      <c r="F21" s="6"/>
      <c r="G21" s="6"/>
      <c r="H21" s="10">
        <v>0.65757140999999997</v>
      </c>
      <c r="I21" s="6"/>
      <c r="J21" s="6"/>
      <c r="K21" s="6"/>
      <c r="L21" s="6"/>
      <c r="M21" s="10">
        <v>9.4998800000000005E-3</v>
      </c>
      <c r="N21" s="6"/>
      <c r="O21" s="6"/>
      <c r="P21" s="6"/>
      <c r="Q21" s="6"/>
      <c r="R21" s="10">
        <v>0.25361089999999997</v>
      </c>
      <c r="S21" s="6"/>
      <c r="T21" s="6"/>
      <c r="U21" s="6"/>
      <c r="V21" s="6"/>
      <c r="W21" s="10">
        <v>2.6945899999999998E-2</v>
      </c>
      <c r="X21" s="6"/>
      <c r="Y21" s="6"/>
      <c r="Z21" s="6"/>
      <c r="AA21" s="6"/>
      <c r="AB21" s="10">
        <v>1.220007E-2</v>
      </c>
      <c r="AC21" s="6"/>
      <c r="AD21" s="6"/>
      <c r="AE21" s="6"/>
      <c r="AF21" s="6"/>
      <c r="AG21" s="10"/>
      <c r="AH21" s="6"/>
      <c r="AI21" s="6"/>
      <c r="AJ21" s="6"/>
      <c r="AK21" s="6"/>
      <c r="AL21" s="10">
        <v>1.264259E-2</v>
      </c>
      <c r="AM21" s="6"/>
      <c r="AN21" s="6"/>
      <c r="AO21" s="6"/>
      <c r="AP21" s="6"/>
      <c r="AQ21" s="10">
        <v>1.3831400000000001E-2</v>
      </c>
      <c r="AR21" s="6"/>
      <c r="AS21" s="6"/>
      <c r="AT21" s="6"/>
      <c r="AU21" s="6"/>
      <c r="AV21" s="10">
        <v>2.246393E-2</v>
      </c>
      <c r="AW21" s="6"/>
      <c r="AX21" s="6"/>
      <c r="AY21" s="6"/>
      <c r="AZ21" s="6"/>
    </row>
    <row r="22" spans="1:52" x14ac:dyDescent="0.2">
      <c r="A22" s="9" t="s">
        <v>422</v>
      </c>
      <c r="B22" s="8" t="s">
        <v>464</v>
      </c>
      <c r="C22" s="4">
        <v>7.2864916025374802</v>
      </c>
      <c r="D22" s="6">
        <f>AVERAGE(C22:C24)</f>
        <v>7.5135783412001738</v>
      </c>
      <c r="E22" s="6">
        <f>STDEV(C22:C24)</f>
        <v>0.37856051754626774</v>
      </c>
      <c r="F22" s="6">
        <f>D22*5</f>
        <v>37.567891706000871</v>
      </c>
      <c r="G22" s="6">
        <f>E22*5</f>
        <v>1.8928025877313388</v>
      </c>
      <c r="H22" s="10">
        <v>0.56242378000000004</v>
      </c>
      <c r="I22" s="6">
        <f>AVERAGE(H22:H24)</f>
        <v>0.67421656666666674</v>
      </c>
      <c r="J22" s="6">
        <f>STDEV(H22:H24)</f>
        <v>0.1030112444291989</v>
      </c>
      <c r="K22" s="6">
        <f>I22*5</f>
        <v>3.3710828333333338</v>
      </c>
      <c r="L22" s="6">
        <f>J22*5</f>
        <v>0.51505622214599445</v>
      </c>
      <c r="M22" s="10">
        <v>1.073293E-2</v>
      </c>
      <c r="N22" s="6">
        <f>AVERAGE(M22:M24)</f>
        <v>1.1429046666666666E-2</v>
      </c>
      <c r="O22" s="6">
        <f>STDEV(M22:M24)</f>
        <v>6.0963279048402007E-4</v>
      </c>
      <c r="P22" s="6">
        <f>N22*5</f>
        <v>5.714523333333333E-2</v>
      </c>
      <c r="Q22" s="6">
        <f>O22*5</f>
        <v>3.0481639524201003E-3</v>
      </c>
      <c r="R22" s="10">
        <v>0.24535646</v>
      </c>
      <c r="S22" s="6">
        <f>AVERAGE(R22:R24)</f>
        <v>0.30509419333333332</v>
      </c>
      <c r="T22" s="6">
        <f>STDEV(R22:R24)</f>
        <v>5.3990009944076107E-2</v>
      </c>
      <c r="U22" s="6">
        <f>S22*5</f>
        <v>1.5254709666666666</v>
      </c>
      <c r="V22" s="6">
        <f>T22*5</f>
        <v>0.26995004972038056</v>
      </c>
      <c r="W22" s="10">
        <v>2.1706820000000002E-2</v>
      </c>
      <c r="X22" s="6">
        <f>AVERAGE(W22:W24)</f>
        <v>2.455829E-2</v>
      </c>
      <c r="Y22" s="6">
        <f>STDEV(W22:W24)</f>
        <v>2.4821632226144984E-3</v>
      </c>
      <c r="Z22" s="6">
        <f>X22*5</f>
        <v>0.12279145</v>
      </c>
      <c r="AA22" s="6">
        <f>Y22*5</f>
        <v>1.2410816113072492E-2</v>
      </c>
      <c r="AB22" s="10">
        <v>1.138699E-2</v>
      </c>
      <c r="AC22" s="6">
        <f>AVERAGE(AB22:AB24)</f>
        <v>1.3236266666666668E-2</v>
      </c>
      <c r="AD22" s="6">
        <f>STDEV(AB22:AB24)</f>
        <v>1.7896317625236018E-3</v>
      </c>
      <c r="AE22" s="6">
        <f>AC22*5</f>
        <v>6.6181333333333342E-2</v>
      </c>
      <c r="AF22" s="6">
        <f>AD22*5</f>
        <v>8.9481588126180088E-3</v>
      </c>
      <c r="AG22" s="10"/>
      <c r="AH22" s="6">
        <f>AVERAGE(AG22:AG24)</f>
        <v>3.8784499999999999E-3</v>
      </c>
      <c r="AI22" s="6" t="e">
        <f>STDEV(AG22:AG24)</f>
        <v>#DIV/0!</v>
      </c>
      <c r="AJ22" s="6">
        <f>AH22*5</f>
        <v>1.939225E-2</v>
      </c>
      <c r="AK22" s="6" t="e">
        <f>AI22*5</f>
        <v>#DIV/0!</v>
      </c>
      <c r="AL22" s="10">
        <v>1.2008929999999999E-2</v>
      </c>
      <c r="AM22" s="6">
        <f>AVERAGE(AL22:AL24)</f>
        <v>1.170214E-2</v>
      </c>
      <c r="AN22" s="6">
        <f>STDEV(AL22:AL24)</f>
        <v>3.7758745357863789E-4</v>
      </c>
      <c r="AO22" s="6">
        <f>AM22*5</f>
        <v>5.8510699999999999E-2</v>
      </c>
      <c r="AP22" s="6">
        <f>AN22*5</f>
        <v>1.8879372678931895E-3</v>
      </c>
      <c r="AQ22" s="10"/>
      <c r="AR22" s="6">
        <f>AVERAGE(AQ22:AQ24)</f>
        <v>1.402581E-2</v>
      </c>
      <c r="AS22" s="6">
        <f>STDEV(AQ22:AQ24)</f>
        <v>2.9299676585245715E-4</v>
      </c>
      <c r="AT22" s="6">
        <f>AR22*5</f>
        <v>7.0129049999999998E-2</v>
      </c>
      <c r="AU22" s="6">
        <f>AS22*5</f>
        <v>1.4649838292622858E-3</v>
      </c>
      <c r="AV22" s="10">
        <v>2.1852190000000001E-2</v>
      </c>
      <c r="AW22" s="6">
        <f>AVERAGE(AV22:AV24)</f>
        <v>2.2190496666666667E-2</v>
      </c>
      <c r="AX22" s="6">
        <f>STDEV(AV22:AV24)</f>
        <v>2.9787722123944511E-4</v>
      </c>
      <c r="AY22" s="6">
        <f>AW22*5</f>
        <v>0.11095248333333334</v>
      </c>
      <c r="AZ22" s="6">
        <f>AX22*5</f>
        <v>1.4893861061972256E-3</v>
      </c>
    </row>
    <row r="23" spans="1:52" x14ac:dyDescent="0.2">
      <c r="A23" s="9" t="s">
        <v>272</v>
      </c>
      <c r="B23" s="8"/>
      <c r="C23" s="4">
        <v>7.3036533576937899</v>
      </c>
      <c r="D23" s="6"/>
      <c r="E23" s="6"/>
      <c r="F23" s="6"/>
      <c r="G23" s="6"/>
      <c r="H23" s="10">
        <v>0.76529955000000005</v>
      </c>
      <c r="I23" s="6"/>
      <c r="J23" s="6"/>
      <c r="K23" s="6"/>
      <c r="L23" s="6"/>
      <c r="M23" s="10">
        <v>1.186776E-2</v>
      </c>
      <c r="N23" s="6"/>
      <c r="O23" s="6"/>
      <c r="P23" s="6"/>
      <c r="Q23" s="6"/>
      <c r="R23" s="10">
        <v>0.35040565000000001</v>
      </c>
      <c r="S23" s="6"/>
      <c r="T23" s="6"/>
      <c r="U23" s="6"/>
      <c r="V23" s="6"/>
      <c r="W23" s="10">
        <v>2.5733079999999998E-2</v>
      </c>
      <c r="X23" s="6"/>
      <c r="Y23" s="6"/>
      <c r="Z23" s="6"/>
      <c r="AA23" s="6"/>
      <c r="AB23" s="10">
        <v>1.49596E-2</v>
      </c>
      <c r="AC23" s="6"/>
      <c r="AD23" s="6"/>
      <c r="AE23" s="6"/>
      <c r="AF23" s="6"/>
      <c r="AG23" s="10">
        <v>3.8784499999999999E-3</v>
      </c>
      <c r="AH23" s="6"/>
      <c r="AI23" s="6"/>
      <c r="AJ23" s="6"/>
      <c r="AK23" s="6"/>
      <c r="AL23" s="10">
        <v>1.1817039999999999E-2</v>
      </c>
      <c r="AM23" s="6"/>
      <c r="AN23" s="6"/>
      <c r="AO23" s="6"/>
      <c r="AP23" s="6"/>
      <c r="AQ23" s="10">
        <v>1.4232989999999999E-2</v>
      </c>
      <c r="AR23" s="6"/>
      <c r="AS23" s="6"/>
      <c r="AT23" s="6"/>
      <c r="AU23" s="6"/>
      <c r="AV23" s="10">
        <v>2.2305869999999998E-2</v>
      </c>
      <c r="AW23" s="6"/>
      <c r="AX23" s="6"/>
      <c r="AY23" s="6"/>
      <c r="AZ23" s="6"/>
    </row>
    <row r="24" spans="1:52" x14ac:dyDescent="0.2">
      <c r="A24" s="9" t="s">
        <v>37</v>
      </c>
      <c r="B24" s="8"/>
      <c r="C24" s="4">
        <v>7.9505900633692503</v>
      </c>
      <c r="D24" s="6"/>
      <c r="E24" s="6"/>
      <c r="F24" s="6"/>
      <c r="G24" s="6"/>
      <c r="H24" s="10">
        <v>0.69492637000000002</v>
      </c>
      <c r="I24" s="6"/>
      <c r="J24" s="6"/>
      <c r="K24" s="6"/>
      <c r="L24" s="6"/>
      <c r="M24" s="10">
        <v>1.1686449999999999E-2</v>
      </c>
      <c r="N24" s="6"/>
      <c r="O24" s="6"/>
      <c r="P24" s="6"/>
      <c r="Q24" s="6"/>
      <c r="R24" s="10">
        <v>0.31952047</v>
      </c>
      <c r="S24" s="6"/>
      <c r="T24" s="6"/>
      <c r="U24" s="6"/>
      <c r="V24" s="6"/>
      <c r="W24" s="10">
        <v>2.623497E-2</v>
      </c>
      <c r="X24" s="6"/>
      <c r="Y24" s="6"/>
      <c r="Z24" s="6"/>
      <c r="AA24" s="6"/>
      <c r="AB24" s="10">
        <v>1.3362209999999999E-2</v>
      </c>
      <c r="AC24" s="6"/>
      <c r="AD24" s="6"/>
      <c r="AE24" s="6"/>
      <c r="AF24" s="6"/>
      <c r="AG24" s="10"/>
      <c r="AH24" s="6"/>
      <c r="AI24" s="6"/>
      <c r="AJ24" s="6"/>
      <c r="AK24" s="6"/>
      <c r="AL24" s="10">
        <v>1.1280449999999999E-2</v>
      </c>
      <c r="AM24" s="6"/>
      <c r="AN24" s="6"/>
      <c r="AO24" s="6"/>
      <c r="AP24" s="6"/>
      <c r="AQ24" s="10">
        <v>1.381863E-2</v>
      </c>
      <c r="AR24" s="6"/>
      <c r="AS24" s="6"/>
      <c r="AT24" s="6"/>
      <c r="AU24" s="6"/>
      <c r="AV24" s="10">
        <v>2.2413430000000002E-2</v>
      </c>
      <c r="AW24" s="6"/>
      <c r="AX24" s="6"/>
      <c r="AY24" s="6"/>
      <c r="AZ24" s="6"/>
    </row>
    <row r="25" spans="1:52" x14ac:dyDescent="0.2">
      <c r="A25" s="9" t="s">
        <v>46</v>
      </c>
      <c r="B25" s="8" t="s">
        <v>465</v>
      </c>
      <c r="C25" s="4">
        <v>7.8330968603728603</v>
      </c>
      <c r="D25" s="6">
        <f>AVERAGE(C25:C26)</f>
        <v>7.6737888890245447</v>
      </c>
      <c r="E25" s="6">
        <f>STDEV(C25:C26)</f>
        <v>0.22529549367493182</v>
      </c>
      <c r="F25" s="6">
        <f>D25*5</f>
        <v>38.368944445122722</v>
      </c>
      <c r="G25" s="6">
        <f>E25*5</f>
        <v>1.126477468374659</v>
      </c>
      <c r="H25" s="10">
        <v>0.16749352000000001</v>
      </c>
      <c r="I25" s="6">
        <f>AVERAGE(H25:H26)</f>
        <v>0.14607809500000002</v>
      </c>
      <c r="J25" s="6">
        <f>STDEV(H25:H26)</f>
        <v>3.0285984478983719E-2</v>
      </c>
      <c r="K25" s="6">
        <f>I25*5</f>
        <v>0.73039047500000009</v>
      </c>
      <c r="L25" s="6">
        <f>J25*5</f>
        <v>0.15142992239491859</v>
      </c>
      <c r="M25" s="10">
        <v>1.150383E-2</v>
      </c>
      <c r="N25" s="6">
        <f>AVERAGE(M25:M26)</f>
        <v>1.3922715E-2</v>
      </c>
      <c r="O25" s="6">
        <f>STDEV(M25:M26)</f>
        <v>3.420819972820845E-3</v>
      </c>
      <c r="P25" s="6">
        <f>N25*5</f>
        <v>6.9613574999999997E-2</v>
      </c>
      <c r="Q25" s="6">
        <f>O25*5</f>
        <v>1.7104099864104223E-2</v>
      </c>
      <c r="R25" s="10">
        <v>0.32541358999999997</v>
      </c>
      <c r="S25" s="6">
        <f>AVERAGE(R25:R26)</f>
        <v>0.33263222999999997</v>
      </c>
      <c r="T25" s="6">
        <f>STDEV(R25:R26)</f>
        <v>1.0208698589888956E-2</v>
      </c>
      <c r="U25" s="6">
        <f>S25*5</f>
        <v>1.6631611499999999</v>
      </c>
      <c r="V25" s="6">
        <f>T25*5</f>
        <v>5.1043492949444783E-2</v>
      </c>
      <c r="W25" s="10">
        <v>5.0314360000000002E-2</v>
      </c>
      <c r="X25" s="6">
        <f>AVERAGE(W25:W26)</f>
        <v>5.4842534999999998E-2</v>
      </c>
      <c r="Y25" s="6">
        <f>STDEV(W25:W26)</f>
        <v>6.403806497798788E-3</v>
      </c>
      <c r="Z25" s="6">
        <f>X25*5</f>
        <v>0.27421267500000002</v>
      </c>
      <c r="AA25" s="6">
        <f>Y25*5</f>
        <v>3.2019032488993938E-2</v>
      </c>
      <c r="AB25" s="10">
        <v>1.3116620000000001E-2</v>
      </c>
      <c r="AC25" s="6">
        <f>AVERAGE(AB25:AB26)</f>
        <v>1.3384510000000001E-2</v>
      </c>
      <c r="AD25" s="6">
        <f>STDEV(AB25:AB26)</f>
        <v>3.7885367122412816E-4</v>
      </c>
      <c r="AE25" s="6">
        <f>AC25*5</f>
        <v>6.6922549999999997E-2</v>
      </c>
      <c r="AF25" s="6">
        <f>AD25*5</f>
        <v>1.8942683561206407E-3</v>
      </c>
      <c r="AG25" s="10">
        <v>4.3896100000000004E-3</v>
      </c>
      <c r="AH25" s="6">
        <f>AVERAGE(AG25:AG26)</f>
        <v>4.3896100000000004E-3</v>
      </c>
      <c r="AI25" s="6" t="e">
        <f>STDEV(AG25:AG26)</f>
        <v>#DIV/0!</v>
      </c>
      <c r="AJ25" s="6">
        <f>AH25*5</f>
        <v>2.1948050000000004E-2</v>
      </c>
      <c r="AK25" s="6" t="e">
        <f>AI25*5</f>
        <v>#DIV/0!</v>
      </c>
      <c r="AL25" s="10">
        <v>1.1620790000000001E-2</v>
      </c>
      <c r="AM25" s="6">
        <f>AVERAGE(AL25:AL26)</f>
        <v>1.1772299999999999E-2</v>
      </c>
      <c r="AN25" s="6">
        <f>STDEV(AL25:AL26)</f>
        <v>2.1426749683514716E-4</v>
      </c>
      <c r="AO25" s="6">
        <f>AM25*5</f>
        <v>5.8861499999999997E-2</v>
      </c>
      <c r="AP25" s="6">
        <f>AN25*5</f>
        <v>1.0713374841757359E-3</v>
      </c>
      <c r="AQ25" s="10">
        <v>1.4075590000000001E-2</v>
      </c>
      <c r="AR25" s="6">
        <f>AVERAGE(AQ25:AQ26)</f>
        <v>1.4259580000000001E-2</v>
      </c>
      <c r="AS25" s="6">
        <f>STDEV(AQ25:AQ26)</f>
        <v>2.6020115334102483E-4</v>
      </c>
      <c r="AT25" s="6">
        <f>AR25*5</f>
        <v>7.1297899999999997E-2</v>
      </c>
      <c r="AU25" s="6">
        <f>AS25*5</f>
        <v>1.3010057667051241E-3</v>
      </c>
      <c r="AV25" s="10">
        <v>2.265029E-2</v>
      </c>
      <c r="AW25" s="6">
        <f>AVERAGE(AV25:AV26)</f>
        <v>2.2792409999999999E-2</v>
      </c>
      <c r="AX25" s="6">
        <f>STDEV(AV25:AV26)</f>
        <v>2.0098803148446538E-4</v>
      </c>
      <c r="AY25" s="6">
        <f>AW25*5</f>
        <v>0.11396205</v>
      </c>
      <c r="AZ25" s="6">
        <f>AX25*5</f>
        <v>1.0049401574223269E-3</v>
      </c>
    </row>
    <row r="26" spans="1:52" x14ac:dyDescent="0.2">
      <c r="A26" s="9" t="s">
        <v>347</v>
      </c>
      <c r="B26" s="8"/>
      <c r="C26" s="4">
        <v>7.5144809176762299</v>
      </c>
      <c r="D26" s="6"/>
      <c r="E26" s="6"/>
      <c r="F26" s="6"/>
      <c r="G26" s="6"/>
      <c r="H26" s="10">
        <v>0.12466267</v>
      </c>
      <c r="I26" s="6"/>
      <c r="J26" s="6"/>
      <c r="K26" s="6"/>
      <c r="L26" s="6"/>
      <c r="M26" s="10">
        <v>1.6341600000000001E-2</v>
      </c>
      <c r="N26" s="6"/>
      <c r="O26" s="6"/>
      <c r="P26" s="6"/>
      <c r="Q26" s="6"/>
      <c r="R26" s="10">
        <v>0.33985087000000003</v>
      </c>
      <c r="S26" s="6"/>
      <c r="T26" s="6"/>
      <c r="U26" s="6"/>
      <c r="V26" s="6"/>
      <c r="W26" s="10">
        <v>5.937071E-2</v>
      </c>
      <c r="X26" s="6"/>
      <c r="Y26" s="6"/>
      <c r="Z26" s="6"/>
      <c r="AA26" s="6"/>
      <c r="AB26" s="10">
        <v>1.36524E-2</v>
      </c>
      <c r="AC26" s="6"/>
      <c r="AD26" s="6"/>
      <c r="AE26" s="6"/>
      <c r="AF26" s="6"/>
      <c r="AG26" s="10"/>
      <c r="AH26" s="6"/>
      <c r="AI26" s="6"/>
      <c r="AJ26" s="6"/>
      <c r="AK26" s="6"/>
      <c r="AL26" s="10">
        <v>1.192381E-2</v>
      </c>
      <c r="AM26" s="6"/>
      <c r="AN26" s="6"/>
      <c r="AO26" s="6"/>
      <c r="AP26" s="6"/>
      <c r="AQ26" s="10">
        <v>1.4443569999999999E-2</v>
      </c>
      <c r="AR26" s="6"/>
      <c r="AS26" s="6"/>
      <c r="AT26" s="6"/>
      <c r="AU26" s="6"/>
      <c r="AV26" s="10">
        <v>2.2934530000000002E-2</v>
      </c>
      <c r="AW26" s="6"/>
      <c r="AX26" s="6"/>
      <c r="AY26" s="6"/>
      <c r="AZ26" s="6"/>
    </row>
    <row r="27" spans="1:52" x14ac:dyDescent="0.2">
      <c r="A27" s="9" t="s">
        <v>249</v>
      </c>
      <c r="B27" s="8" t="s">
        <v>466</v>
      </c>
      <c r="C27" s="4">
        <v>7.6573983405734403</v>
      </c>
      <c r="D27" s="6">
        <f>AVERAGE(C27:C28)</f>
        <v>7.6476008932922657</v>
      </c>
      <c r="E27" s="6">
        <f>STDEV(C27:C28)</f>
        <v>1.3855682821673151E-2</v>
      </c>
      <c r="F27" s="6">
        <f>D27*5</f>
        <v>38.238004466461327</v>
      </c>
      <c r="G27" s="6">
        <f>E27*5</f>
        <v>6.9278414108365757E-2</v>
      </c>
      <c r="H27" s="10">
        <v>3.3644439999999998E-2</v>
      </c>
      <c r="I27" s="6">
        <f>AVERAGE(H27:H28)</f>
        <v>3.0217229999999998E-2</v>
      </c>
      <c r="J27" s="6">
        <f>STDEV(H27:H28)</f>
        <v>4.8468068631006929E-3</v>
      </c>
      <c r="K27" s="6">
        <f>I27*5</f>
        <v>0.15108614999999997</v>
      </c>
      <c r="L27" s="6">
        <f>J27*5</f>
        <v>2.4234034315503465E-2</v>
      </c>
      <c r="M27" s="10">
        <v>9.5530900000000002E-3</v>
      </c>
      <c r="N27" s="6">
        <f>AVERAGE(M27:M28)</f>
        <v>9.5530900000000002E-3</v>
      </c>
      <c r="O27" s="6" t="e">
        <f>STDEV(M27:M28)</f>
        <v>#DIV/0!</v>
      </c>
      <c r="P27" s="6">
        <f>N27*5</f>
        <v>4.7765450000000001E-2</v>
      </c>
      <c r="Q27" s="6" t="e">
        <f>O27*5</f>
        <v>#DIV/0!</v>
      </c>
      <c r="R27" s="10">
        <v>6.8916430000000001E-2</v>
      </c>
      <c r="S27" s="6">
        <f>AVERAGE(R27:R28)</f>
        <v>5.5105750000000002E-2</v>
      </c>
      <c r="T27" s="6">
        <f>STDEV(R27:R28)</f>
        <v>1.953125096159487E-2</v>
      </c>
      <c r="U27" s="6">
        <f>S27*5</f>
        <v>0.27552874999999999</v>
      </c>
      <c r="V27" s="6">
        <f>T27*5</f>
        <v>9.7656254807974352E-2</v>
      </c>
      <c r="W27" s="10">
        <v>1.5677730000000001E-2</v>
      </c>
      <c r="X27" s="6">
        <f>AVERAGE(W27:W28)</f>
        <v>1.3646564999999999E-2</v>
      </c>
      <c r="Y27" s="6">
        <f>STDEV(W27:W28)</f>
        <v>2.8725010904175484E-3</v>
      </c>
      <c r="Z27" s="6">
        <f>X27*5</f>
        <v>6.8232824999999997E-2</v>
      </c>
      <c r="AA27" s="6">
        <f>Y27*5</f>
        <v>1.4362505452087742E-2</v>
      </c>
      <c r="AB27" s="10">
        <v>6.4705400000000003E-3</v>
      </c>
      <c r="AC27" s="6">
        <f>AVERAGE(AB27:AB28)</f>
        <v>5.8745849999999999E-3</v>
      </c>
      <c r="AD27" s="6">
        <f>STDEV(AB27:AB28)</f>
        <v>8.4280764356405784E-4</v>
      </c>
      <c r="AE27" s="6">
        <f>AC27*5</f>
        <v>2.9372925000000001E-2</v>
      </c>
      <c r="AF27" s="6">
        <f>AD27*5</f>
        <v>4.2140382178202894E-3</v>
      </c>
      <c r="AG27" s="10"/>
      <c r="AH27" s="6" t="e">
        <f>AVERAGE(AG27:AG28)</f>
        <v>#DIV/0!</v>
      </c>
      <c r="AI27" s="6" t="e">
        <f>STDEV(AG27:AG28)</f>
        <v>#DIV/0!</v>
      </c>
      <c r="AJ27" s="6" t="e">
        <f>AH27*5</f>
        <v>#DIV/0!</v>
      </c>
      <c r="AK27" s="6" t="e">
        <f>AI27*5</f>
        <v>#DIV/0!</v>
      </c>
      <c r="AL27" s="10">
        <v>1.1498090000000001E-2</v>
      </c>
      <c r="AM27" s="6">
        <f>AVERAGE(AL27:AL28)</f>
        <v>1.1796005E-2</v>
      </c>
      <c r="AN27" s="6">
        <f>STDEV(AL27:AL28)</f>
        <v>4.213154334343796E-4</v>
      </c>
      <c r="AO27" s="6">
        <f>AM27*5</f>
        <v>5.8980024999999998E-2</v>
      </c>
      <c r="AP27" s="6">
        <f>AN27*5</f>
        <v>2.106577167171898E-3</v>
      </c>
      <c r="AQ27" s="10">
        <v>1.385635E-2</v>
      </c>
      <c r="AR27" s="6">
        <f>AVERAGE(AQ27:AQ28)</f>
        <v>1.3850035E-2</v>
      </c>
      <c r="AS27" s="6">
        <f>STDEV(AQ27:AQ28)</f>
        <v>8.9307586463858017E-6</v>
      </c>
      <c r="AT27" s="6">
        <f>AR27*5</f>
        <v>6.9250174999999997E-2</v>
      </c>
      <c r="AU27" s="6">
        <f>AS27*5</f>
        <v>4.4653793231929009E-5</v>
      </c>
      <c r="AV27" s="10">
        <v>2.3034079999999998E-2</v>
      </c>
      <c r="AW27" s="6">
        <f>AVERAGE(AV27:AV28)</f>
        <v>2.289043E-2</v>
      </c>
      <c r="AX27" s="6">
        <f>STDEV(AV27:AV28)</f>
        <v>2.0315177823489319E-4</v>
      </c>
      <c r="AY27" s="6">
        <f>AW27*5</f>
        <v>0.11445215</v>
      </c>
      <c r="AZ27" s="6">
        <f>AX27*5</f>
        <v>1.0157588911744659E-3</v>
      </c>
    </row>
    <row r="28" spans="1:52" x14ac:dyDescent="0.2">
      <c r="A28" s="9" t="s">
        <v>350</v>
      </c>
      <c r="B28" s="8"/>
      <c r="C28" s="4">
        <v>7.6378034460110902</v>
      </c>
      <c r="D28" s="6"/>
      <c r="E28" s="6"/>
      <c r="F28" s="6"/>
      <c r="G28" s="6"/>
      <c r="H28" s="10">
        <v>2.6790020000000001E-2</v>
      </c>
      <c r="I28" s="6"/>
      <c r="J28" s="6"/>
      <c r="K28" s="6"/>
      <c r="L28" s="6"/>
      <c r="M28" s="10"/>
      <c r="N28" s="6"/>
      <c r="O28" s="6"/>
      <c r="P28" s="6"/>
      <c r="Q28" s="6"/>
      <c r="R28" s="10">
        <v>4.1295070000000003E-2</v>
      </c>
      <c r="S28" s="6"/>
      <c r="T28" s="6"/>
      <c r="U28" s="6"/>
      <c r="V28" s="6"/>
      <c r="W28" s="10">
        <v>1.16154E-2</v>
      </c>
      <c r="X28" s="6"/>
      <c r="Y28" s="6"/>
      <c r="Z28" s="6"/>
      <c r="AA28" s="6"/>
      <c r="AB28" s="10">
        <v>5.2786300000000003E-3</v>
      </c>
      <c r="AC28" s="6"/>
      <c r="AD28" s="6"/>
      <c r="AE28" s="6"/>
      <c r="AF28" s="6"/>
      <c r="AG28" s="10"/>
      <c r="AH28" s="6"/>
      <c r="AI28" s="6"/>
      <c r="AJ28" s="6"/>
      <c r="AK28" s="6"/>
      <c r="AL28" s="10">
        <v>1.2093919999999999E-2</v>
      </c>
      <c r="AM28" s="6"/>
      <c r="AN28" s="6"/>
      <c r="AO28" s="6"/>
      <c r="AP28" s="6"/>
      <c r="AQ28" s="10">
        <v>1.384372E-2</v>
      </c>
      <c r="AR28" s="6"/>
      <c r="AS28" s="6"/>
      <c r="AT28" s="6"/>
      <c r="AU28" s="6"/>
      <c r="AV28" s="10">
        <v>2.2746780000000001E-2</v>
      </c>
      <c r="AW28" s="6"/>
      <c r="AX28" s="6"/>
      <c r="AY28" s="6"/>
      <c r="AZ28" s="6"/>
    </row>
    <row r="29" spans="1:52" x14ac:dyDescent="0.2">
      <c r="A29" s="9" t="s">
        <v>228</v>
      </c>
      <c r="B29" s="8" t="s">
        <v>467</v>
      </c>
      <c r="C29" s="4">
        <v>3.5946334889700799</v>
      </c>
      <c r="D29" s="6">
        <f>AVERAGE(C29:C31)</f>
        <v>3.46965587252576</v>
      </c>
      <c r="E29" s="6">
        <f>STDEV(C29:C31)</f>
        <v>0.1862281687627988</v>
      </c>
      <c r="F29" s="6">
        <f>D29*15</f>
        <v>52.044838087886397</v>
      </c>
      <c r="G29" s="6">
        <f>E29*15</f>
        <v>2.793422531441982</v>
      </c>
      <c r="H29" s="10">
        <v>1.7635777699999999</v>
      </c>
      <c r="I29" s="6">
        <f>AVERAGE(H29:H31)</f>
        <v>1.8625820666666666</v>
      </c>
      <c r="J29" s="6">
        <f>STDEV(H29:H31)</f>
        <v>0.10928606184039684</v>
      </c>
      <c r="K29" s="6">
        <f>I29*15</f>
        <v>27.938730999999997</v>
      </c>
      <c r="L29" s="6">
        <f>J29*15</f>
        <v>1.6392909276059526</v>
      </c>
      <c r="M29" s="10">
        <v>9.8589100000000002E-3</v>
      </c>
      <c r="N29" s="6">
        <f>AVERAGE(M29:M31)</f>
        <v>9.8589100000000002E-3</v>
      </c>
      <c r="O29" s="6" t="e">
        <f>STDEV(M29:M31)</f>
        <v>#DIV/0!</v>
      </c>
      <c r="P29" s="6">
        <f>N29*15</f>
        <v>0.14788365000000001</v>
      </c>
      <c r="Q29" s="6" t="e">
        <f>O29*15</f>
        <v>#DIV/0!</v>
      </c>
      <c r="R29" s="10">
        <v>1.06443051</v>
      </c>
      <c r="S29" s="6">
        <f>AVERAGE(R29:R31)</f>
        <v>1.10618967</v>
      </c>
      <c r="T29" s="6">
        <f>STDEV(R29:R31)</f>
        <v>4.3498310194066171E-2</v>
      </c>
      <c r="U29" s="6">
        <f>S29*15</f>
        <v>16.592845050000001</v>
      </c>
      <c r="V29" s="6">
        <f>T29*15</f>
        <v>0.6524746529109926</v>
      </c>
      <c r="W29" s="10">
        <v>5.5175519999999999E-2</v>
      </c>
      <c r="X29" s="6">
        <f>AVERAGE(W29:W31)</f>
        <v>5.9184926666666665E-2</v>
      </c>
      <c r="Y29" s="6">
        <f>STDEV(W29:W31)</f>
        <v>4.6593076267760396E-3</v>
      </c>
      <c r="Z29" s="6">
        <f>X29*15</f>
        <v>0.8877739</v>
      </c>
      <c r="AA29" s="6">
        <f>Y29*15</f>
        <v>6.9889614401640598E-2</v>
      </c>
      <c r="AB29" s="10">
        <v>0.21828737000000001</v>
      </c>
      <c r="AC29" s="6">
        <f>AVERAGE(AB29:AB31)</f>
        <v>0.23003419</v>
      </c>
      <c r="AD29" s="6">
        <f>STDEV(AB29:AB31)</f>
        <v>1.5534495430891859E-2</v>
      </c>
      <c r="AE29" s="6">
        <f>AC29*15</f>
        <v>3.45051285</v>
      </c>
      <c r="AF29" s="6">
        <f>AD29*15</f>
        <v>0.23301743146337789</v>
      </c>
      <c r="AG29" s="10"/>
      <c r="AH29" s="6" t="e">
        <f>AVERAGE(AG29:AG31)</f>
        <v>#DIV/0!</v>
      </c>
      <c r="AI29" s="6" t="e">
        <f>STDEV(AG29:AG31)</f>
        <v>#DIV/0!</v>
      </c>
      <c r="AJ29" s="6" t="e">
        <f>AH29*15</f>
        <v>#DIV/0!</v>
      </c>
      <c r="AK29" s="6" t="e">
        <f>AI29*15</f>
        <v>#DIV/0!</v>
      </c>
      <c r="AL29" s="10">
        <v>1.208802E-2</v>
      </c>
      <c r="AM29" s="6">
        <f>AVERAGE(AL29:AL31)</f>
        <v>1.4047583333333334E-2</v>
      </c>
      <c r="AN29" s="6">
        <f>STDEV(AL29:AL31)</f>
        <v>1.7486861628758128E-3</v>
      </c>
      <c r="AO29" s="6">
        <f>AM29*15</f>
        <v>0.21071375000000001</v>
      </c>
      <c r="AP29" s="6">
        <f>AN29*15</f>
        <v>2.6230292443137192E-2</v>
      </c>
      <c r="AQ29" s="10">
        <v>1.4474310000000001E-2</v>
      </c>
      <c r="AR29" s="6">
        <f>AVERAGE(AQ29:AQ31)</f>
        <v>1.4187676666666668E-2</v>
      </c>
      <c r="AS29" s="6">
        <f>STDEV(AQ29:AQ31)</f>
        <v>4.1857881185427149E-4</v>
      </c>
      <c r="AT29" s="6">
        <f>AR29*15</f>
        <v>0.21281515000000001</v>
      </c>
      <c r="AU29" s="6">
        <f>AS29*15</f>
        <v>6.2786821778140723E-3</v>
      </c>
      <c r="AV29" s="10">
        <v>2.2592230000000001E-2</v>
      </c>
      <c r="AW29" s="6">
        <f>AVERAGE(AV29:AV31)</f>
        <v>2.3022076666666669E-2</v>
      </c>
      <c r="AX29" s="6">
        <f>STDEV(AV29:AV31)</f>
        <v>3.7313734419558317E-4</v>
      </c>
      <c r="AY29" s="6">
        <f>AW29*15</f>
        <v>0.34533115000000003</v>
      </c>
      <c r="AZ29" s="6">
        <f>AX29*15</f>
        <v>5.5970601629337473E-3</v>
      </c>
    </row>
    <row r="30" spans="1:52" x14ac:dyDescent="0.2">
      <c r="A30" s="9" t="s">
        <v>334</v>
      </c>
      <c r="B30" s="8"/>
      <c r="C30" s="4">
        <v>3.5587136821532499</v>
      </c>
      <c r="D30" s="6"/>
      <c r="E30" s="6"/>
      <c r="F30" s="6"/>
      <c r="G30" s="6"/>
      <c r="H30" s="10">
        <v>1.97984892</v>
      </c>
      <c r="I30" s="6"/>
      <c r="J30" s="6"/>
      <c r="K30" s="6"/>
      <c r="L30" s="6"/>
      <c r="M30" s="10"/>
      <c r="N30" s="6"/>
      <c r="O30" s="6"/>
      <c r="P30" s="6"/>
      <c r="Q30" s="6"/>
      <c r="R30" s="10">
        <v>1.10289835</v>
      </c>
      <c r="S30" s="6"/>
      <c r="T30" s="6"/>
      <c r="U30" s="6"/>
      <c r="V30" s="6"/>
      <c r="W30" s="10">
        <v>5.8082759999999997E-2</v>
      </c>
      <c r="X30" s="6"/>
      <c r="Y30" s="6"/>
      <c r="Z30" s="6"/>
      <c r="AA30" s="6"/>
      <c r="AB30" s="10">
        <v>0.22416750999999999</v>
      </c>
      <c r="AC30" s="6"/>
      <c r="AD30" s="6"/>
      <c r="AE30" s="6"/>
      <c r="AF30" s="6"/>
      <c r="AG30" s="10"/>
      <c r="AH30" s="6"/>
      <c r="AI30" s="6"/>
      <c r="AJ30" s="6"/>
      <c r="AK30" s="6"/>
      <c r="AL30" s="10">
        <v>1.4605480000000001E-2</v>
      </c>
      <c r="AM30" s="6"/>
      <c r="AN30" s="6"/>
      <c r="AO30" s="6"/>
      <c r="AP30" s="6"/>
      <c r="AQ30" s="10">
        <v>1.4381390000000001E-2</v>
      </c>
      <c r="AR30" s="6"/>
      <c r="AS30" s="6"/>
      <c r="AT30" s="6"/>
      <c r="AU30" s="6"/>
      <c r="AV30" s="10">
        <v>2.32114E-2</v>
      </c>
      <c r="AW30" s="6"/>
      <c r="AX30" s="6"/>
      <c r="AY30" s="6"/>
      <c r="AZ30" s="6"/>
    </row>
    <row r="31" spans="1:52" x14ac:dyDescent="0.2">
      <c r="A31" s="9" t="s">
        <v>274</v>
      </c>
      <c r="B31" s="8"/>
      <c r="C31" s="4">
        <v>3.2556204464539502</v>
      </c>
      <c r="D31" s="6"/>
      <c r="E31" s="6"/>
      <c r="F31" s="6"/>
      <c r="G31" s="6"/>
      <c r="H31" s="10">
        <v>1.8443195100000001</v>
      </c>
      <c r="I31" s="6"/>
      <c r="J31" s="6"/>
      <c r="K31" s="6"/>
      <c r="L31" s="6"/>
      <c r="M31" s="10"/>
      <c r="N31" s="6"/>
      <c r="O31" s="6"/>
      <c r="P31" s="6"/>
      <c r="Q31" s="6"/>
      <c r="R31" s="10">
        <v>1.15124015</v>
      </c>
      <c r="S31" s="6"/>
      <c r="T31" s="6"/>
      <c r="U31" s="6"/>
      <c r="V31" s="6"/>
      <c r="W31" s="10">
        <v>6.4296500000000006E-2</v>
      </c>
      <c r="X31" s="6"/>
      <c r="Y31" s="6"/>
      <c r="Z31" s="6"/>
      <c r="AA31" s="6"/>
      <c r="AB31" s="10">
        <v>0.24764769</v>
      </c>
      <c r="AC31" s="6"/>
      <c r="AD31" s="6"/>
      <c r="AE31" s="6"/>
      <c r="AF31" s="6"/>
      <c r="AG31" s="10"/>
      <c r="AH31" s="6"/>
      <c r="AI31" s="6"/>
      <c r="AJ31" s="6"/>
      <c r="AK31" s="6"/>
      <c r="AL31" s="10">
        <v>1.5449249999999999E-2</v>
      </c>
      <c r="AM31" s="6"/>
      <c r="AN31" s="6"/>
      <c r="AO31" s="6"/>
      <c r="AP31" s="6"/>
      <c r="AQ31" s="10">
        <v>1.370733E-2</v>
      </c>
      <c r="AR31" s="6"/>
      <c r="AS31" s="6"/>
      <c r="AT31" s="6"/>
      <c r="AU31" s="6"/>
      <c r="AV31" s="10">
        <v>2.3262600000000001E-2</v>
      </c>
      <c r="AW31" s="6"/>
      <c r="AX31" s="6"/>
      <c r="AY31" s="6"/>
      <c r="AZ31" s="6"/>
    </row>
    <row r="32" spans="1:52" x14ac:dyDescent="0.2">
      <c r="A32" s="9" t="s">
        <v>428</v>
      </c>
      <c r="B32" s="8" t="s">
        <v>478</v>
      </c>
      <c r="C32" s="4">
        <v>3.1492548729697498</v>
      </c>
      <c r="D32" s="6">
        <f>AVERAGE(C32:C34)</f>
        <v>3.2031168293865933</v>
      </c>
      <c r="E32" s="6">
        <f>STDEV(C32:C34)</f>
        <v>0.23546246929618994</v>
      </c>
      <c r="F32" s="6">
        <f>D32*15</f>
        <v>48.046752440798898</v>
      </c>
      <c r="G32" s="6">
        <f>E32*15</f>
        <v>3.5319370394428491</v>
      </c>
      <c r="H32" s="10">
        <v>1.8310009700000001</v>
      </c>
      <c r="I32" s="6">
        <f>AVERAGE(H32:H34)</f>
        <v>1.8882202299999999</v>
      </c>
      <c r="J32" s="6">
        <f>STDEV(H32:H34)</f>
        <v>6.8274342529172721E-2</v>
      </c>
      <c r="K32" s="6">
        <f>I32*15</f>
        <v>28.323303449999997</v>
      </c>
      <c r="L32" s="6">
        <f>J32*15</f>
        <v>1.0241151379375908</v>
      </c>
      <c r="M32" s="10"/>
      <c r="N32" s="6">
        <f>AVERAGE(M32:M34)</f>
        <v>6.4036199999999996E-3</v>
      </c>
      <c r="O32" s="6" t="e">
        <f>STDEV(M32:M34)</f>
        <v>#DIV/0!</v>
      </c>
      <c r="P32" s="6">
        <f>N32*15</f>
        <v>9.6054299999999995E-2</v>
      </c>
      <c r="Q32" s="6" t="e">
        <f>O32*15</f>
        <v>#DIV/0!</v>
      </c>
      <c r="R32" s="10">
        <v>1.0307890200000001</v>
      </c>
      <c r="S32" s="6">
        <f>AVERAGE(R32:R34)</f>
        <v>1.0079569533333335</v>
      </c>
      <c r="T32" s="6">
        <f>STDEV(R32:R34)</f>
        <v>4.4215493786972877E-2</v>
      </c>
      <c r="U32" s="6">
        <f>S32*15</f>
        <v>15.119354300000001</v>
      </c>
      <c r="V32" s="6">
        <f>T32*15</f>
        <v>0.66323240680459317</v>
      </c>
      <c r="W32" s="10">
        <v>6.0212500000000002E-2</v>
      </c>
      <c r="X32" s="6">
        <f>AVERAGE(W32:W34)</f>
        <v>5.052278000000001E-2</v>
      </c>
      <c r="Y32" s="6">
        <f>STDEV(W32:W34)</f>
        <v>8.3999810844310376E-3</v>
      </c>
      <c r="Z32" s="6">
        <f>X32*15</f>
        <v>0.75784170000000017</v>
      </c>
      <c r="AA32" s="6">
        <f>Y32*15</f>
        <v>0.12599971626646556</v>
      </c>
      <c r="AB32" s="10">
        <v>0.21833567000000001</v>
      </c>
      <c r="AC32" s="6">
        <f>AVERAGE(AB32:AB34)</f>
        <v>0.20528780333333332</v>
      </c>
      <c r="AD32" s="6">
        <f>STDEV(AB32:AB34)</f>
        <v>1.8844528391173229E-2</v>
      </c>
      <c r="AE32" s="6">
        <f>AC32*15</f>
        <v>3.0793170499999998</v>
      </c>
      <c r="AF32" s="6">
        <f>AD32*15</f>
        <v>0.28266792586759842</v>
      </c>
      <c r="AG32" s="10"/>
      <c r="AH32" s="6" t="e">
        <f>AVERAGE(AG32:AG34)</f>
        <v>#DIV/0!</v>
      </c>
      <c r="AI32" s="6" t="e">
        <f>STDEV(AG32:AG34)</f>
        <v>#DIV/0!</v>
      </c>
      <c r="AJ32" s="6" t="e">
        <f>AH32*15</f>
        <v>#DIV/0!</v>
      </c>
      <c r="AK32" s="6" t="e">
        <f>AI32*15</f>
        <v>#DIV/0!</v>
      </c>
      <c r="AL32" s="10">
        <v>1.247652E-2</v>
      </c>
      <c r="AM32" s="6">
        <f>AVERAGE(AL32:AL34)</f>
        <v>1.2591333333333335E-2</v>
      </c>
      <c r="AN32" s="6">
        <f>STDEV(AL32:AL34)</f>
        <v>9.4779002407354655E-4</v>
      </c>
      <c r="AO32" s="6">
        <f>AM32*15</f>
        <v>0.18887000000000001</v>
      </c>
      <c r="AP32" s="6">
        <f>AN32*15</f>
        <v>1.4216850361103199E-2</v>
      </c>
      <c r="AQ32" s="10">
        <v>1.356542E-2</v>
      </c>
      <c r="AR32" s="6">
        <f>AVERAGE(AQ32:AQ34)</f>
        <v>1.3718776666666668E-2</v>
      </c>
      <c r="AS32" s="6">
        <f>STDEV(AQ32:AQ34)</f>
        <v>1.4626038641181444E-4</v>
      </c>
      <c r="AT32" s="6">
        <f>AR32*15</f>
        <v>0.20578165000000004</v>
      </c>
      <c r="AU32" s="6">
        <f>AS32*15</f>
        <v>2.1939057961772165E-3</v>
      </c>
      <c r="AV32" s="10">
        <v>2.2159829999999998E-2</v>
      </c>
      <c r="AW32" s="6">
        <f>AVERAGE(AV32:AV34)</f>
        <v>2.2295606666666665E-2</v>
      </c>
      <c r="AX32" s="6">
        <f>STDEV(AV32:AV34)</f>
        <v>6.0000968161633345E-4</v>
      </c>
      <c r="AY32" s="6">
        <f>AW32*15</f>
        <v>0.33443409999999996</v>
      </c>
      <c r="AZ32" s="6">
        <f>AX32*15</f>
        <v>9.0001452242450021E-3</v>
      </c>
    </row>
    <row r="33" spans="1:52" x14ac:dyDescent="0.2">
      <c r="A33" s="9" t="s">
        <v>266</v>
      </c>
      <c r="B33" s="8"/>
      <c r="C33" s="4">
        <v>2.9992519200985699</v>
      </c>
      <c r="D33" s="6"/>
      <c r="E33" s="6"/>
      <c r="F33" s="6"/>
      <c r="G33" s="6"/>
      <c r="H33" s="10">
        <v>1.8698633499999999</v>
      </c>
      <c r="I33" s="6"/>
      <c r="J33" s="6"/>
      <c r="K33" s="6"/>
      <c r="L33" s="6"/>
      <c r="M33" s="10"/>
      <c r="N33" s="6"/>
      <c r="O33" s="6"/>
      <c r="P33" s="6"/>
      <c r="Q33" s="6"/>
      <c r="R33" s="10">
        <v>1.0360887700000001</v>
      </c>
      <c r="S33" s="6"/>
      <c r="T33" s="6"/>
      <c r="U33" s="6"/>
      <c r="V33" s="6"/>
      <c r="W33" s="10">
        <v>4.6054320000000003E-2</v>
      </c>
      <c r="X33" s="6"/>
      <c r="Y33" s="6"/>
      <c r="Z33" s="6"/>
      <c r="AA33" s="6"/>
      <c r="AB33" s="10">
        <v>0.21384469</v>
      </c>
      <c r="AC33" s="6"/>
      <c r="AD33" s="6"/>
      <c r="AE33" s="6"/>
      <c r="AF33" s="6"/>
      <c r="AG33" s="10"/>
      <c r="AH33" s="6"/>
      <c r="AI33" s="6"/>
      <c r="AJ33" s="6"/>
      <c r="AK33" s="6"/>
      <c r="AL33" s="10">
        <v>1.3591300000000001E-2</v>
      </c>
      <c r="AM33" s="6"/>
      <c r="AN33" s="6"/>
      <c r="AO33" s="6"/>
      <c r="AP33" s="6"/>
      <c r="AQ33" s="10">
        <v>1.373419E-2</v>
      </c>
      <c r="AR33" s="6"/>
      <c r="AS33" s="6"/>
      <c r="AT33" s="6"/>
      <c r="AU33" s="6"/>
      <c r="AV33" s="10">
        <v>2.1775119999999999E-2</v>
      </c>
      <c r="AW33" s="6"/>
      <c r="AX33" s="6"/>
      <c r="AY33" s="6"/>
      <c r="AZ33" s="6"/>
    </row>
    <row r="34" spans="1:52" x14ac:dyDescent="0.2">
      <c r="A34" s="9" t="s">
        <v>280</v>
      </c>
      <c r="B34" s="8"/>
      <c r="C34" s="4">
        <v>3.4608436950914601</v>
      </c>
      <c r="D34" s="6"/>
      <c r="E34" s="6"/>
      <c r="F34" s="6"/>
      <c r="G34" s="6"/>
      <c r="H34" s="10">
        <v>1.9637963700000001</v>
      </c>
      <c r="I34" s="6"/>
      <c r="J34" s="6"/>
      <c r="K34" s="6"/>
      <c r="L34" s="6"/>
      <c r="M34" s="10">
        <v>6.4036199999999996E-3</v>
      </c>
      <c r="N34" s="6"/>
      <c r="O34" s="6"/>
      <c r="P34" s="6"/>
      <c r="Q34" s="6"/>
      <c r="R34" s="10">
        <v>0.95699307</v>
      </c>
      <c r="S34" s="6"/>
      <c r="T34" s="6"/>
      <c r="U34" s="6"/>
      <c r="V34" s="6"/>
      <c r="W34" s="10">
        <v>4.5301519999999998E-2</v>
      </c>
      <c r="X34" s="6"/>
      <c r="Y34" s="6"/>
      <c r="Z34" s="6"/>
      <c r="AA34" s="6"/>
      <c r="AB34" s="10">
        <v>0.18368304999999999</v>
      </c>
      <c r="AC34" s="6"/>
      <c r="AD34" s="6"/>
      <c r="AE34" s="6"/>
      <c r="AF34" s="6"/>
      <c r="AG34" s="10"/>
      <c r="AH34" s="6"/>
      <c r="AI34" s="6"/>
      <c r="AJ34" s="6"/>
      <c r="AK34" s="6"/>
      <c r="AL34" s="10">
        <v>1.170618E-2</v>
      </c>
      <c r="AM34" s="6"/>
      <c r="AN34" s="6"/>
      <c r="AO34" s="6"/>
      <c r="AP34" s="6"/>
      <c r="AQ34" s="10">
        <v>1.3856719999999999E-2</v>
      </c>
      <c r="AR34" s="6"/>
      <c r="AS34" s="6"/>
      <c r="AT34" s="6"/>
      <c r="AU34" s="6"/>
      <c r="AV34" s="10">
        <v>2.2951869999999999E-2</v>
      </c>
      <c r="AW34" s="6"/>
      <c r="AX34" s="6"/>
      <c r="AY34" s="6"/>
      <c r="AZ34" s="6"/>
    </row>
    <row r="35" spans="1:52" x14ac:dyDescent="0.2">
      <c r="A35" s="9" t="s">
        <v>301</v>
      </c>
      <c r="B35" s="8" t="s">
        <v>468</v>
      </c>
      <c r="C35" s="4">
        <v>2.7141041357431499</v>
      </c>
      <c r="D35" s="6">
        <f>AVERAGE(C35:C37)</f>
        <v>2.9913902871539997</v>
      </c>
      <c r="E35" s="6">
        <f>STDEV(C35:C37)</f>
        <v>0.29070365464299985</v>
      </c>
      <c r="F35" s="6">
        <f>D35*15</f>
        <v>44.870854307309997</v>
      </c>
      <c r="G35" s="6">
        <f>E35*15</f>
        <v>4.3605548196449977</v>
      </c>
      <c r="H35" s="10">
        <v>1.4463054200000001</v>
      </c>
      <c r="I35" s="6">
        <f>AVERAGE(H35:H37)</f>
        <v>1.6777504066666669</v>
      </c>
      <c r="J35" s="6">
        <f>STDEV(H35:H37)</f>
        <v>0.20320900549586635</v>
      </c>
      <c r="K35" s="6">
        <f>I35*15</f>
        <v>25.166256100000002</v>
      </c>
      <c r="L35" s="6">
        <f>J35*15</f>
        <v>3.0481350824379954</v>
      </c>
      <c r="M35" s="10">
        <v>5.3699899999999998E-3</v>
      </c>
      <c r="N35" s="6">
        <f>AVERAGE(M35:M37)</f>
        <v>6.477015E-3</v>
      </c>
      <c r="O35" s="6">
        <f>STDEV(M35:M37)</f>
        <v>1.5655697688860758E-3</v>
      </c>
      <c r="P35" s="6">
        <f>N35*15</f>
        <v>9.7155224999999998E-2</v>
      </c>
      <c r="Q35" s="6">
        <f>O35*15</f>
        <v>2.3483546533291138E-2</v>
      </c>
      <c r="R35" s="10">
        <v>0.53676630999999997</v>
      </c>
      <c r="S35" s="6">
        <f>AVERAGE(R35:R37)</f>
        <v>0.73397402333333328</v>
      </c>
      <c r="T35" s="6">
        <f>STDEV(R35:R37)</f>
        <v>0.22448415221637932</v>
      </c>
      <c r="U35" s="6">
        <f>S35*15</f>
        <v>11.009610349999999</v>
      </c>
      <c r="V35" s="6">
        <f>T35*15</f>
        <v>3.3672622832456898</v>
      </c>
      <c r="W35" s="10">
        <v>2.2055080000000001E-2</v>
      </c>
      <c r="X35" s="6">
        <f>AVERAGE(W35:W37)</f>
        <v>3.0433189999999999E-2</v>
      </c>
      <c r="Y35" s="6">
        <f>STDEV(W35:W37)</f>
        <v>1.0664153170697613E-2</v>
      </c>
      <c r="Z35" s="6">
        <f>X35*15</f>
        <v>0.45649784999999998</v>
      </c>
      <c r="AA35" s="6">
        <f>Y35*15</f>
        <v>0.15996229756046421</v>
      </c>
      <c r="AB35" s="10">
        <v>7.5255160000000001E-2</v>
      </c>
      <c r="AC35" s="6">
        <f>AVERAGE(AB35:AB37)</f>
        <v>0.12681991000000001</v>
      </c>
      <c r="AD35" s="6">
        <f>STDEV(AB35:AB37)</f>
        <v>6.3718971577341854E-2</v>
      </c>
      <c r="AE35" s="6">
        <f>AC35*15</f>
        <v>1.9022986500000001</v>
      </c>
      <c r="AF35" s="6">
        <f>AD35*15</f>
        <v>0.95578457366012781</v>
      </c>
      <c r="AG35" s="10"/>
      <c r="AH35" s="6" t="e">
        <f>AVERAGE(AG35:AG37)</f>
        <v>#DIV/0!</v>
      </c>
      <c r="AI35" s="6" t="e">
        <f>STDEV(AG35:AG37)</f>
        <v>#DIV/0!</v>
      </c>
      <c r="AJ35" s="6" t="e">
        <f>AH35*15</f>
        <v>#DIV/0!</v>
      </c>
      <c r="AK35" s="6" t="e">
        <f>AI35*15</f>
        <v>#DIV/0!</v>
      </c>
      <c r="AL35" s="10">
        <v>9.1662199999999992E-3</v>
      </c>
      <c r="AM35" s="6">
        <f>AVERAGE(AL35:AL37)</f>
        <v>1.0830596666666666E-2</v>
      </c>
      <c r="AN35" s="6">
        <f>STDEV(AL35:AL37)</f>
        <v>1.6312697192780025E-3</v>
      </c>
      <c r="AO35" s="6">
        <f>AM35*15</f>
        <v>0.16245894999999999</v>
      </c>
      <c r="AP35" s="6">
        <f>AN35*15</f>
        <v>2.4469045789170037E-2</v>
      </c>
      <c r="AQ35" s="10">
        <v>1.3997580000000001E-2</v>
      </c>
      <c r="AR35" s="6">
        <f>AVERAGE(AQ35:AQ37)</f>
        <v>1.3872156666666668E-2</v>
      </c>
      <c r="AS35" s="6">
        <f>STDEV(AQ35:AQ37)</f>
        <v>1.2194793410850949E-4</v>
      </c>
      <c r="AT35" s="6">
        <f>AR35*15</f>
        <v>0.20808235000000003</v>
      </c>
      <c r="AU35" s="6">
        <f>AS35*15</f>
        <v>1.8292190116276422E-3</v>
      </c>
      <c r="AV35" s="10">
        <v>2.1825509999999999E-2</v>
      </c>
      <c r="AW35" s="6">
        <f>AVERAGE(AV35:AV37)</f>
        <v>2.2112729999999997E-2</v>
      </c>
      <c r="AX35" s="6">
        <f>STDEV(AV35:AV37)</f>
        <v>2.4879627469075985E-4</v>
      </c>
      <c r="AY35" s="6">
        <f>AW35*15</f>
        <v>0.33169094999999993</v>
      </c>
      <c r="AZ35" s="6">
        <f>AX35*15</f>
        <v>3.731944120361398E-3</v>
      </c>
    </row>
    <row r="36" spans="1:52" x14ac:dyDescent="0.2">
      <c r="A36" s="9" t="s">
        <v>183</v>
      </c>
      <c r="B36" s="8"/>
      <c r="C36" s="4">
        <v>2.9661953101988301</v>
      </c>
      <c r="D36" s="6"/>
      <c r="E36" s="6"/>
      <c r="F36" s="6"/>
      <c r="G36" s="6"/>
      <c r="H36" s="10">
        <v>1.8269215700000001</v>
      </c>
      <c r="I36" s="6"/>
      <c r="J36" s="6"/>
      <c r="K36" s="6"/>
      <c r="L36" s="6"/>
      <c r="M36" s="10"/>
      <c r="N36" s="6"/>
      <c r="O36" s="6"/>
      <c r="P36" s="6"/>
      <c r="Q36" s="6"/>
      <c r="R36" s="10">
        <v>0.97826581000000001</v>
      </c>
      <c r="S36" s="6"/>
      <c r="T36" s="6"/>
      <c r="U36" s="6"/>
      <c r="V36" s="6"/>
      <c r="W36" s="10">
        <v>4.2437589999999997E-2</v>
      </c>
      <c r="X36" s="6"/>
      <c r="Y36" s="6"/>
      <c r="Z36" s="6"/>
      <c r="AA36" s="6"/>
      <c r="AB36" s="10">
        <v>0.19805461999999999</v>
      </c>
      <c r="AC36" s="6"/>
      <c r="AD36" s="6"/>
      <c r="AE36" s="6"/>
      <c r="AF36" s="6"/>
      <c r="AG36" s="10"/>
      <c r="AH36" s="6"/>
      <c r="AI36" s="6"/>
      <c r="AJ36" s="6"/>
      <c r="AK36" s="6"/>
      <c r="AL36" s="10">
        <v>1.2426609999999999E-2</v>
      </c>
      <c r="AM36" s="6"/>
      <c r="AN36" s="6"/>
      <c r="AO36" s="6"/>
      <c r="AP36" s="6"/>
      <c r="AQ36" s="10">
        <v>1.386488E-2</v>
      </c>
      <c r="AR36" s="6"/>
      <c r="AS36" s="6"/>
      <c r="AT36" s="6"/>
      <c r="AU36" s="6"/>
      <c r="AV36" s="10">
        <v>2.225104E-2</v>
      </c>
      <c r="AW36" s="6"/>
      <c r="AX36" s="6"/>
      <c r="AY36" s="6"/>
      <c r="AZ36" s="6"/>
    </row>
    <row r="37" spans="1:52" x14ac:dyDescent="0.2">
      <c r="A37" s="9" t="s">
        <v>309</v>
      </c>
      <c r="B37" s="8"/>
      <c r="C37" s="4">
        <v>3.2938714155200199</v>
      </c>
      <c r="D37" s="6"/>
      <c r="E37" s="6"/>
      <c r="F37" s="6"/>
      <c r="G37" s="6"/>
      <c r="H37" s="10">
        <v>1.76002423</v>
      </c>
      <c r="I37" s="6"/>
      <c r="J37" s="6"/>
      <c r="K37" s="6"/>
      <c r="L37" s="6"/>
      <c r="M37" s="10">
        <v>7.5840400000000002E-3</v>
      </c>
      <c r="N37" s="6"/>
      <c r="O37" s="6"/>
      <c r="P37" s="6"/>
      <c r="Q37" s="6"/>
      <c r="R37" s="10">
        <v>0.68688994999999997</v>
      </c>
      <c r="S37" s="6"/>
      <c r="T37" s="6"/>
      <c r="U37" s="6"/>
      <c r="V37" s="6"/>
      <c r="W37" s="10">
        <v>2.6806900000000002E-2</v>
      </c>
      <c r="X37" s="6"/>
      <c r="Y37" s="6"/>
      <c r="Z37" s="6"/>
      <c r="AA37" s="6"/>
      <c r="AB37" s="10">
        <v>0.10714994999999999</v>
      </c>
      <c r="AC37" s="6"/>
      <c r="AD37" s="6"/>
      <c r="AE37" s="6"/>
      <c r="AF37" s="6"/>
      <c r="AG37" s="10"/>
      <c r="AH37" s="6"/>
      <c r="AI37" s="6"/>
      <c r="AJ37" s="6"/>
      <c r="AK37" s="6"/>
      <c r="AL37" s="10">
        <v>1.0898959999999999E-2</v>
      </c>
      <c r="AM37" s="6"/>
      <c r="AN37" s="6"/>
      <c r="AO37" s="6"/>
      <c r="AP37" s="6"/>
      <c r="AQ37" s="10">
        <v>1.3754010000000001E-2</v>
      </c>
      <c r="AR37" s="6"/>
      <c r="AS37" s="6"/>
      <c r="AT37" s="6"/>
      <c r="AU37" s="6"/>
      <c r="AV37" s="10">
        <v>2.2261639999999999E-2</v>
      </c>
      <c r="AW37" s="6"/>
      <c r="AX37" s="6"/>
      <c r="AY37" s="6"/>
      <c r="AZ37" s="6"/>
    </row>
    <row r="38" spans="1:52" x14ac:dyDescent="0.2">
      <c r="A38" s="9" t="s">
        <v>310</v>
      </c>
      <c r="B38" s="8" t="s">
        <v>469</v>
      </c>
      <c r="C38" s="4">
        <v>2.56120951925827</v>
      </c>
      <c r="D38" s="6">
        <f>AVERAGE(C38:C39)</f>
        <v>2.5481165246669502</v>
      </c>
      <c r="E38" s="6">
        <f>STDEV(C38:C39)</f>
        <v>1.8516290523122425E-2</v>
      </c>
      <c r="F38" s="6">
        <f>D38*15</f>
        <v>38.221747870004251</v>
      </c>
      <c r="G38" s="6">
        <f>E38*15</f>
        <v>0.27774435784683638</v>
      </c>
      <c r="H38" s="10">
        <v>0.54654150999999995</v>
      </c>
      <c r="I38" s="6">
        <f>AVERAGE(H38:H39)</f>
        <v>0.45202725999999999</v>
      </c>
      <c r="J38" s="6">
        <f>STDEV(H38:H39)</f>
        <v>0.13366333418752133</v>
      </c>
      <c r="K38" s="6">
        <f>I38*15</f>
        <v>6.7804088999999994</v>
      </c>
      <c r="L38" s="6">
        <f>J38*15</f>
        <v>2.0049500128128197</v>
      </c>
      <c r="M38" s="10">
        <v>2.5632640000000002E-2</v>
      </c>
      <c r="N38" s="6">
        <f>AVERAGE(M38:M39)</f>
        <v>3.0335519999999998E-2</v>
      </c>
      <c r="O38" s="6">
        <f>STDEV(M38:M39)</f>
        <v>6.6508766782131853E-3</v>
      </c>
      <c r="P38" s="6">
        <f>N38*15</f>
        <v>0.45503279999999996</v>
      </c>
      <c r="Q38" s="6">
        <f>O38*15</f>
        <v>9.9763150173197784E-2</v>
      </c>
      <c r="R38" s="10">
        <v>0.58671921000000005</v>
      </c>
      <c r="S38" s="6">
        <f>AVERAGE(R38:R39)</f>
        <v>0.60110964</v>
      </c>
      <c r="T38" s="6">
        <f>STDEV(R38:R39)</f>
        <v>2.0351141274380594E-2</v>
      </c>
      <c r="U38" s="6">
        <f>S38*15</f>
        <v>9.0166445999999993</v>
      </c>
      <c r="V38" s="6">
        <f>T38*15</f>
        <v>0.30526711911570892</v>
      </c>
      <c r="W38" s="10">
        <v>0.26999828999999997</v>
      </c>
      <c r="X38" s="6">
        <f>AVERAGE(W38:W39)</f>
        <v>0.31672580500000003</v>
      </c>
      <c r="Y38" s="6">
        <f>STDEV(W38:W39)</f>
        <v>6.6082685448992332E-2</v>
      </c>
      <c r="Z38" s="6">
        <f>X38*15</f>
        <v>4.7508870750000005</v>
      </c>
      <c r="AA38" s="6">
        <f>Y38*15</f>
        <v>0.99124028173488499</v>
      </c>
      <c r="AB38" s="10">
        <v>5.5123640000000002E-2</v>
      </c>
      <c r="AC38" s="6">
        <f>AVERAGE(AB38:AB39)</f>
        <v>5.1026515000000001E-2</v>
      </c>
      <c r="AD38" s="6">
        <f>STDEV(AB38:AB39)</f>
        <v>5.7942097417378671E-3</v>
      </c>
      <c r="AE38" s="6">
        <f>AC38*15</f>
        <v>0.76539772500000003</v>
      </c>
      <c r="AF38" s="6">
        <f>AD38*15</f>
        <v>8.6913146126068014E-2</v>
      </c>
      <c r="AG38" s="10"/>
      <c r="AH38" s="6" t="e">
        <f>AVERAGE(AG38:AG39)</f>
        <v>#DIV/0!</v>
      </c>
      <c r="AI38" s="6" t="e">
        <f>STDEV(AG38:AG39)</f>
        <v>#DIV/0!</v>
      </c>
      <c r="AJ38" s="6" t="e">
        <f>AH38*15</f>
        <v>#DIV/0!</v>
      </c>
      <c r="AK38" s="6" t="e">
        <f>AI38*15</f>
        <v>#DIV/0!</v>
      </c>
      <c r="AL38" s="10">
        <v>1.457309E-2</v>
      </c>
      <c r="AM38" s="6">
        <f>AVERAGE(AL38:AL39)</f>
        <v>1.4758964999999999E-2</v>
      </c>
      <c r="AN38" s="6">
        <f>STDEV(AL38:AL39)</f>
        <v>2.6286694590609819E-4</v>
      </c>
      <c r="AO38" s="6">
        <f>AM38*15</f>
        <v>0.22138447499999997</v>
      </c>
      <c r="AP38" s="6">
        <f>AN38*15</f>
        <v>3.9430041885914731E-3</v>
      </c>
      <c r="AQ38" s="10">
        <v>1.393403E-2</v>
      </c>
      <c r="AR38" s="6">
        <f>AVERAGE(AQ38:AQ39)</f>
        <v>1.3774854999999999E-2</v>
      </c>
      <c r="AS38" s="6">
        <f>STDEV(AQ38:AQ39)</f>
        <v>2.2510744379073756E-4</v>
      </c>
      <c r="AT38" s="6">
        <f>AR38*15</f>
        <v>0.20662282499999998</v>
      </c>
      <c r="AU38" s="6">
        <f>AS38*15</f>
        <v>3.3766116568610632E-3</v>
      </c>
      <c r="AV38" s="10">
        <v>2.126281E-2</v>
      </c>
      <c r="AW38" s="6">
        <f>AVERAGE(AV38:AV39)</f>
        <v>2.1459455000000002E-2</v>
      </c>
      <c r="AX38" s="6">
        <f>STDEV(AV38:AV39)</f>
        <v>2.7809802597285799E-4</v>
      </c>
      <c r="AY38" s="6">
        <f>AW38*15</f>
        <v>0.32189182500000002</v>
      </c>
      <c r="AZ38" s="6">
        <f>AX38*15</f>
        <v>4.1714703895928702E-3</v>
      </c>
    </row>
    <row r="39" spans="1:52" x14ac:dyDescent="0.2">
      <c r="A39" s="9" t="s">
        <v>377</v>
      </c>
      <c r="B39" s="8"/>
      <c r="C39" s="4">
        <v>2.5350235300756299</v>
      </c>
      <c r="D39" s="6"/>
      <c r="E39" s="6"/>
      <c r="F39" s="6"/>
      <c r="G39" s="6"/>
      <c r="H39" s="10">
        <v>0.35751301000000002</v>
      </c>
      <c r="I39" s="6"/>
      <c r="J39" s="6"/>
      <c r="K39" s="6"/>
      <c r="L39" s="6"/>
      <c r="M39" s="10">
        <v>3.5038399999999997E-2</v>
      </c>
      <c r="N39" s="6"/>
      <c r="O39" s="6"/>
      <c r="P39" s="6"/>
      <c r="Q39" s="6"/>
      <c r="R39" s="10">
        <v>0.61550006999999995</v>
      </c>
      <c r="S39" s="6"/>
      <c r="T39" s="6"/>
      <c r="U39" s="6"/>
      <c r="V39" s="6"/>
      <c r="W39" s="10">
        <v>0.36345332000000002</v>
      </c>
      <c r="X39" s="6"/>
      <c r="Y39" s="6"/>
      <c r="Z39" s="6"/>
      <c r="AA39" s="6"/>
      <c r="AB39" s="10">
        <v>4.6929390000000001E-2</v>
      </c>
      <c r="AC39" s="6"/>
      <c r="AD39" s="6"/>
      <c r="AE39" s="6"/>
      <c r="AF39" s="6"/>
      <c r="AG39" s="10"/>
      <c r="AH39" s="6"/>
      <c r="AI39" s="6"/>
      <c r="AJ39" s="6"/>
      <c r="AK39" s="6"/>
      <c r="AL39" s="10">
        <v>1.4944839999999999E-2</v>
      </c>
      <c r="AM39" s="6"/>
      <c r="AN39" s="6"/>
      <c r="AO39" s="6"/>
      <c r="AP39" s="6"/>
      <c r="AQ39" s="10">
        <v>1.361568E-2</v>
      </c>
      <c r="AR39" s="6"/>
      <c r="AS39" s="6"/>
      <c r="AT39" s="6"/>
      <c r="AU39" s="6"/>
      <c r="AV39" s="10">
        <v>2.1656100000000001E-2</v>
      </c>
      <c r="AW39" s="6"/>
      <c r="AX39" s="6"/>
      <c r="AY39" s="6"/>
      <c r="AZ39" s="6"/>
    </row>
    <row r="40" spans="1:52" x14ac:dyDescent="0.2">
      <c r="A40" s="9" t="s">
        <v>167</v>
      </c>
      <c r="B40" s="8" t="s">
        <v>470</v>
      </c>
      <c r="C40" s="4">
        <v>2.2581840394688801</v>
      </c>
      <c r="D40" s="6">
        <f>AVERAGE(C40:C41)</f>
        <v>2.4136058442312454</v>
      </c>
      <c r="E40" s="6">
        <f>STDEV(C40:C41)</f>
        <v>0.21979962418343987</v>
      </c>
      <c r="F40" s="6">
        <f>D40*15</f>
        <v>36.204087663468684</v>
      </c>
      <c r="G40" s="6">
        <f>E40*15</f>
        <v>3.2969943627515983</v>
      </c>
      <c r="H40" s="10">
        <v>9.4937709999999995E-2</v>
      </c>
      <c r="I40" s="6">
        <f>AVERAGE(H40:H41)</f>
        <v>6.7236035E-2</v>
      </c>
      <c r="J40" s="6">
        <f>STDEV(H40:H41)</f>
        <v>3.9176084485451686E-2</v>
      </c>
      <c r="K40" s="6">
        <f>I40*15</f>
        <v>1.0085405249999999</v>
      </c>
      <c r="L40" s="6">
        <f>J40*15</f>
        <v>0.58764126728177524</v>
      </c>
      <c r="M40" s="10">
        <v>1.018022E-2</v>
      </c>
      <c r="N40" s="6">
        <f>AVERAGE(M40:M41)</f>
        <v>8.0381749999999998E-3</v>
      </c>
      <c r="O40" s="6">
        <f>STDEV(M40:M41)</f>
        <v>3.0293090902134773E-3</v>
      </c>
      <c r="P40" s="6">
        <f>N40*15</f>
        <v>0.120572625</v>
      </c>
      <c r="Q40" s="6">
        <f>O40*15</f>
        <v>4.543963635320216E-2</v>
      </c>
      <c r="R40" s="10">
        <v>0.1401501</v>
      </c>
      <c r="S40" s="6">
        <f>AVERAGE(R40:R41)</f>
        <v>9.9014684999999991E-2</v>
      </c>
      <c r="T40" s="6">
        <f>STDEV(R40:R41)</f>
        <v>5.8174261786845663E-2</v>
      </c>
      <c r="U40" s="6">
        <f>S40*15</f>
        <v>1.4852202749999999</v>
      </c>
      <c r="V40" s="6">
        <f>T40*15</f>
        <v>0.8726139268026849</v>
      </c>
      <c r="W40" s="10">
        <v>7.3557399999999995E-2</v>
      </c>
      <c r="X40" s="6">
        <f>AVERAGE(W40:W41)</f>
        <v>5.1998254999999993E-2</v>
      </c>
      <c r="Y40" s="6">
        <f>STDEV(W40:W41)</f>
        <v>3.0489235252168116E-2</v>
      </c>
      <c r="Z40" s="6">
        <f>X40*15</f>
        <v>0.7799738249999999</v>
      </c>
      <c r="AA40" s="6">
        <f>Y40*15</f>
        <v>0.45733852878252174</v>
      </c>
      <c r="AB40" s="10">
        <v>1.7874339999999999E-2</v>
      </c>
      <c r="AC40" s="6">
        <f>AVERAGE(AB40:AB41)</f>
        <v>1.4110524999999999E-2</v>
      </c>
      <c r="AD40" s="6">
        <f>STDEV(AB40:AB41)</f>
        <v>5.3228382192632932E-3</v>
      </c>
      <c r="AE40" s="6">
        <f>AC40*15</f>
        <v>0.211657875</v>
      </c>
      <c r="AF40" s="6">
        <f>AD40*15</f>
        <v>7.9842573288949392E-2</v>
      </c>
      <c r="AG40" s="10">
        <v>4.4404700000000002E-3</v>
      </c>
      <c r="AH40" s="6">
        <f>AVERAGE(AG40:AG41)</f>
        <v>4.4404700000000002E-3</v>
      </c>
      <c r="AI40" s="6" t="e">
        <f>STDEV(AG40:AG41)</f>
        <v>#DIV/0!</v>
      </c>
      <c r="AJ40" s="6">
        <f>AH40*15</f>
        <v>6.6607050000000001E-2</v>
      </c>
      <c r="AK40" s="6" t="e">
        <f>AI40*15</f>
        <v>#DIV/0!</v>
      </c>
      <c r="AL40" s="10">
        <v>1.1060530000000001E-2</v>
      </c>
      <c r="AM40" s="6">
        <f>AVERAGE(AL40:AL41)</f>
        <v>1.0493229999999999E-2</v>
      </c>
      <c r="AN40" s="6">
        <f>STDEV(AL40:AL41)</f>
        <v>8.0228335393425776E-4</v>
      </c>
      <c r="AO40" s="6">
        <f>AM40*15</f>
        <v>0.15739845</v>
      </c>
      <c r="AP40" s="6">
        <f>AN40*15</f>
        <v>1.2034250309013866E-2</v>
      </c>
      <c r="AQ40" s="10">
        <v>1.364664E-2</v>
      </c>
      <c r="AR40" s="6">
        <f>AVERAGE(AQ40:AQ41)</f>
        <v>1.378014E-2</v>
      </c>
      <c r="AS40" s="6">
        <f>STDEV(AQ40:AQ41)</f>
        <v>1.8879751057680809E-4</v>
      </c>
      <c r="AT40" s="6">
        <f>AR40*15</f>
        <v>0.2067021</v>
      </c>
      <c r="AU40" s="6">
        <f>AS40*15</f>
        <v>2.8319626586521215E-3</v>
      </c>
      <c r="AV40" s="10">
        <v>2.2134190000000002E-2</v>
      </c>
      <c r="AW40" s="6">
        <f>AVERAGE(AV40:AV41)</f>
        <v>2.2094309999999999E-2</v>
      </c>
      <c r="AX40" s="6">
        <f>STDEV(AV40:AV41)</f>
        <v>5.6398836867440185E-5</v>
      </c>
      <c r="AY40" s="6">
        <f>AW40*15</f>
        <v>0.33141464999999998</v>
      </c>
      <c r="AZ40" s="6">
        <f>AX40*15</f>
        <v>8.4598255301160277E-4</v>
      </c>
    </row>
    <row r="41" spans="1:52" x14ac:dyDescent="0.2">
      <c r="A41" s="9" t="s">
        <v>270</v>
      </c>
      <c r="B41" s="8"/>
      <c r="C41" s="4">
        <v>2.5690276489936101</v>
      </c>
      <c r="D41" s="6"/>
      <c r="E41" s="6"/>
      <c r="F41" s="6"/>
      <c r="G41" s="6"/>
      <c r="H41" s="10">
        <v>3.9534359999999998E-2</v>
      </c>
      <c r="I41" s="6"/>
      <c r="J41" s="6"/>
      <c r="K41" s="6"/>
      <c r="L41" s="6"/>
      <c r="M41" s="10">
        <v>5.8961300000000003E-3</v>
      </c>
      <c r="N41" s="6"/>
      <c r="O41" s="6"/>
      <c r="P41" s="6"/>
      <c r="Q41" s="6"/>
      <c r="R41" s="10">
        <v>5.7879269999999997E-2</v>
      </c>
      <c r="S41" s="6"/>
      <c r="T41" s="6"/>
      <c r="U41" s="6"/>
      <c r="V41" s="6"/>
      <c r="W41" s="10">
        <v>3.0439109999999998E-2</v>
      </c>
      <c r="X41" s="6"/>
      <c r="Y41" s="6"/>
      <c r="Z41" s="6"/>
      <c r="AA41" s="6"/>
      <c r="AB41" s="10">
        <v>1.034671E-2</v>
      </c>
      <c r="AC41" s="6"/>
      <c r="AD41" s="6"/>
      <c r="AE41" s="6"/>
      <c r="AF41" s="6"/>
      <c r="AG41" s="10"/>
      <c r="AH41" s="6"/>
      <c r="AI41" s="6"/>
      <c r="AJ41" s="6"/>
      <c r="AK41" s="6"/>
      <c r="AL41" s="10">
        <v>9.9259299999999995E-3</v>
      </c>
      <c r="AM41" s="6"/>
      <c r="AN41" s="6"/>
      <c r="AO41" s="6"/>
      <c r="AP41" s="6"/>
      <c r="AQ41" s="10">
        <v>1.391364E-2</v>
      </c>
      <c r="AR41" s="6"/>
      <c r="AS41" s="6"/>
      <c r="AT41" s="6"/>
      <c r="AU41" s="6"/>
      <c r="AV41" s="10">
        <v>2.205443E-2</v>
      </c>
      <c r="AW41" s="6"/>
      <c r="AX41" s="6"/>
      <c r="AY41" s="6"/>
      <c r="AZ41" s="6"/>
    </row>
    <row r="42" spans="1:52" x14ac:dyDescent="0.2">
      <c r="A42" s="9" t="s">
        <v>48</v>
      </c>
      <c r="B42" s="8" t="s">
        <v>471</v>
      </c>
      <c r="C42" s="4">
        <v>1.4828796981858601</v>
      </c>
      <c r="D42" s="6">
        <f>AVERAGE(C42:C44)</f>
        <v>1.6864922712895767</v>
      </c>
      <c r="E42" s="6">
        <f>STDEV(C42:C44)</f>
        <v>0.24592235043985572</v>
      </c>
      <c r="F42" s="6">
        <f>D42*20</f>
        <v>33.729845425791531</v>
      </c>
      <c r="G42" s="6">
        <f>E42*20</f>
        <v>4.9184470087971146</v>
      </c>
      <c r="H42" s="10">
        <v>0.93324859999999998</v>
      </c>
      <c r="I42" s="6">
        <f>AVERAGE(H42:H44)</f>
        <v>1.0676741666666667</v>
      </c>
      <c r="J42" s="6">
        <f>STDEV(H42:H44)</f>
        <v>0.17715842315322552</v>
      </c>
      <c r="K42" s="6">
        <f>I42*20</f>
        <v>21.353483333333333</v>
      </c>
      <c r="L42" s="6">
        <f>J42*20</f>
        <v>3.5431684630645104</v>
      </c>
      <c r="M42" s="10">
        <v>9.0200349999999999E-2</v>
      </c>
      <c r="N42" s="6">
        <f>AVERAGE(M42:M44)</f>
        <v>9.9324553333333329E-2</v>
      </c>
      <c r="O42" s="6">
        <f>STDEV(M42:M44)</f>
        <v>1.4610520132056713E-2</v>
      </c>
      <c r="P42" s="6">
        <f>N42*20</f>
        <v>1.9864910666666666</v>
      </c>
      <c r="Q42" s="6">
        <f>O42*20</f>
        <v>0.29221040264113424</v>
      </c>
      <c r="R42" s="10">
        <v>1.17372378</v>
      </c>
      <c r="S42" s="6">
        <f>AVERAGE(R42:R44)</f>
        <v>1.3629968800000001</v>
      </c>
      <c r="T42" s="6">
        <f>STDEV(R42:R44)</f>
        <v>0.22833181502966335</v>
      </c>
      <c r="U42" s="6">
        <f>S42*20</f>
        <v>27.259937600000001</v>
      </c>
      <c r="V42" s="6">
        <f>T42*20</f>
        <v>4.5666363005932666</v>
      </c>
      <c r="W42" s="10">
        <v>0.42716272</v>
      </c>
      <c r="X42" s="6">
        <f>AVERAGE(W42:W44)</f>
        <v>0.48871222666666664</v>
      </c>
      <c r="Y42" s="6">
        <f>STDEV(W42:W44)</f>
        <v>7.9355110351735925E-2</v>
      </c>
      <c r="Z42" s="6">
        <f>X42*20</f>
        <v>9.7742445333333325</v>
      </c>
      <c r="AA42" s="6">
        <f>Y42*20</f>
        <v>1.5871022070347185</v>
      </c>
      <c r="AB42" s="10">
        <v>0.38996449</v>
      </c>
      <c r="AC42" s="6">
        <f>AVERAGE(AB42:AB44)</f>
        <v>0.46209066999999998</v>
      </c>
      <c r="AD42" s="6">
        <f>STDEV(AB42:AB44)</f>
        <v>8.6063691705573167E-2</v>
      </c>
      <c r="AE42" s="6">
        <f>AC42*20</f>
        <v>9.2418133999999998</v>
      </c>
      <c r="AF42" s="6">
        <f>AD42*20</f>
        <v>1.7212738341114633</v>
      </c>
      <c r="AG42" s="10"/>
      <c r="AH42" s="6" t="e">
        <f>AVERAGE(AG42:AG44)</f>
        <v>#DIV/0!</v>
      </c>
      <c r="AI42" s="6" t="e">
        <f>STDEV(AG42:AG44)</f>
        <v>#DIV/0!</v>
      </c>
      <c r="AJ42" s="6" t="e">
        <f>AH42*20</f>
        <v>#DIV/0!</v>
      </c>
      <c r="AK42" s="6" t="e">
        <f>AI42*20</f>
        <v>#DIV/0!</v>
      </c>
      <c r="AL42" s="10">
        <v>4.0543860000000001E-2</v>
      </c>
      <c r="AM42" s="6">
        <f>AVERAGE(AL42:AL44)</f>
        <v>4.6108823333333333E-2</v>
      </c>
      <c r="AN42" s="6">
        <f>STDEV(AL42:AL44)</f>
        <v>6.5479714084618092E-3</v>
      </c>
      <c r="AO42" s="6">
        <f>AM42*20</f>
        <v>0.92217646666666664</v>
      </c>
      <c r="AP42" s="6">
        <f>AN42*20</f>
        <v>0.13095942816923617</v>
      </c>
      <c r="AQ42" s="10">
        <v>1.33962E-2</v>
      </c>
      <c r="AR42" s="6">
        <f>AVERAGE(AQ42:AQ44)</f>
        <v>1.3707490000000001E-2</v>
      </c>
      <c r="AS42" s="6">
        <f>STDEV(AQ42:AQ44)</f>
        <v>2.6959542151156743E-4</v>
      </c>
      <c r="AT42" s="6">
        <f>AR42*20</f>
        <v>0.2741498</v>
      </c>
      <c r="AU42" s="6">
        <f>AS42*20</f>
        <v>5.3919084302313488E-3</v>
      </c>
      <c r="AV42" s="10">
        <v>2.1480450000000002E-2</v>
      </c>
      <c r="AW42" s="6">
        <f>AVERAGE(AV42:AV44)</f>
        <v>2.2154443333333333E-2</v>
      </c>
      <c r="AX42" s="6">
        <f>STDEV(AV42:AV44)</f>
        <v>6.2238645585627227E-4</v>
      </c>
      <c r="AY42" s="6">
        <f>AW42*20</f>
        <v>0.44308886666666664</v>
      </c>
      <c r="AZ42" s="6">
        <f>AX42*20</f>
        <v>1.2447729117125446E-2</v>
      </c>
    </row>
    <row r="43" spans="1:52" x14ac:dyDescent="0.2">
      <c r="A43" s="9" t="s">
        <v>127</v>
      </c>
      <c r="B43" s="8"/>
      <c r="C43" s="4">
        <v>1.61688023180415</v>
      </c>
      <c r="D43" s="6"/>
      <c r="E43" s="6"/>
      <c r="F43" s="6"/>
      <c r="G43" s="6"/>
      <c r="H43" s="10">
        <v>1.00134882</v>
      </c>
      <c r="I43" s="6"/>
      <c r="J43" s="6"/>
      <c r="K43" s="6"/>
      <c r="L43" s="6"/>
      <c r="M43" s="10">
        <v>9.1597269999999995E-2</v>
      </c>
      <c r="N43" s="6"/>
      <c r="O43" s="6"/>
      <c r="P43" s="6"/>
      <c r="Q43" s="6"/>
      <c r="R43" s="10">
        <v>1.29867687</v>
      </c>
      <c r="S43" s="6"/>
      <c r="T43" s="6"/>
      <c r="U43" s="6"/>
      <c r="V43" s="6"/>
      <c r="W43" s="10">
        <v>0.46069942000000003</v>
      </c>
      <c r="X43" s="6"/>
      <c r="Y43" s="6"/>
      <c r="Z43" s="6"/>
      <c r="AA43" s="6"/>
      <c r="AB43" s="10">
        <v>0.43894801999999999</v>
      </c>
      <c r="AC43" s="6"/>
      <c r="AD43" s="6"/>
      <c r="AE43" s="6"/>
      <c r="AF43" s="6"/>
      <c r="AG43" s="10"/>
      <c r="AH43" s="6"/>
      <c r="AI43" s="6"/>
      <c r="AJ43" s="6"/>
      <c r="AK43" s="6"/>
      <c r="AL43" s="10">
        <v>4.4458549999999999E-2</v>
      </c>
      <c r="AM43" s="6"/>
      <c r="AN43" s="6"/>
      <c r="AO43" s="6"/>
      <c r="AP43" s="6"/>
      <c r="AQ43" s="10">
        <v>1.3865499999999999E-2</v>
      </c>
      <c r="AR43" s="6"/>
      <c r="AS43" s="6"/>
      <c r="AT43" s="6"/>
      <c r="AU43" s="6"/>
      <c r="AV43" s="10">
        <v>2.2275420000000001E-2</v>
      </c>
      <c r="AW43" s="6"/>
      <c r="AX43" s="6"/>
      <c r="AY43" s="6"/>
      <c r="AZ43" s="6"/>
    </row>
    <row r="44" spans="1:52" x14ac:dyDescent="0.2">
      <c r="A44" s="9" t="s">
        <v>146</v>
      </c>
      <c r="B44" s="8"/>
      <c r="C44" s="4">
        <v>1.95971688387872</v>
      </c>
      <c r="D44" s="6"/>
      <c r="E44" s="6"/>
      <c r="F44" s="6"/>
      <c r="G44" s="6"/>
      <c r="H44" s="10">
        <v>1.2684250800000001</v>
      </c>
      <c r="I44" s="6"/>
      <c r="J44" s="6"/>
      <c r="K44" s="6"/>
      <c r="L44" s="6"/>
      <c r="M44" s="10">
        <v>0.11617603999999999</v>
      </c>
      <c r="N44" s="6"/>
      <c r="O44" s="6"/>
      <c r="P44" s="6"/>
      <c r="Q44" s="6"/>
      <c r="R44" s="10">
        <v>1.61658999</v>
      </c>
      <c r="S44" s="6"/>
      <c r="T44" s="6"/>
      <c r="U44" s="6"/>
      <c r="V44" s="6"/>
      <c r="W44" s="10">
        <v>0.57827454</v>
      </c>
      <c r="X44" s="6"/>
      <c r="Y44" s="6"/>
      <c r="Z44" s="6"/>
      <c r="AA44" s="6"/>
      <c r="AB44" s="10">
        <v>0.55735950000000001</v>
      </c>
      <c r="AC44" s="6"/>
      <c r="AD44" s="6"/>
      <c r="AE44" s="6"/>
      <c r="AF44" s="6"/>
      <c r="AG44" s="10"/>
      <c r="AH44" s="6"/>
      <c r="AI44" s="6"/>
      <c r="AJ44" s="6"/>
      <c r="AK44" s="6"/>
      <c r="AL44" s="10">
        <v>5.332406E-2</v>
      </c>
      <c r="AM44" s="6"/>
      <c r="AN44" s="6"/>
      <c r="AO44" s="6"/>
      <c r="AP44" s="6"/>
      <c r="AQ44" s="10">
        <v>1.386077E-2</v>
      </c>
      <c r="AR44" s="6"/>
      <c r="AS44" s="6"/>
      <c r="AT44" s="6"/>
      <c r="AU44" s="6"/>
      <c r="AV44" s="10">
        <v>2.2707459999999999E-2</v>
      </c>
      <c r="AW44" s="6"/>
      <c r="AX44" s="6"/>
      <c r="AY44" s="6"/>
      <c r="AZ44" s="6"/>
    </row>
    <row r="45" spans="1:52" x14ac:dyDescent="0.2">
      <c r="A45" s="9" t="s">
        <v>194</v>
      </c>
      <c r="B45" s="8" t="s">
        <v>479</v>
      </c>
      <c r="C45" s="4">
        <v>1.6235244087293601</v>
      </c>
      <c r="D45" s="6">
        <f>AVERAGE(C45:C47)</f>
        <v>1.6755233458697767</v>
      </c>
      <c r="E45" s="6">
        <f>STDEV(C45:C47)</f>
        <v>0.32074296298021082</v>
      </c>
      <c r="F45" s="6">
        <f>D45*20</f>
        <v>33.510466917395533</v>
      </c>
      <c r="G45" s="6">
        <f>E45*20</f>
        <v>6.4148592596042162</v>
      </c>
      <c r="H45" s="10">
        <v>1.0997742399999999</v>
      </c>
      <c r="I45" s="6">
        <f>AVERAGE(H45:H47)</f>
        <v>1.0990066699999999</v>
      </c>
      <c r="J45" s="6">
        <f>STDEV(H45:H47)</f>
        <v>0.21132444048690838</v>
      </c>
      <c r="K45" s="6">
        <f>I45*20</f>
        <v>21.980133399999996</v>
      </c>
      <c r="L45" s="6">
        <f>J45*20</f>
        <v>4.2264888097381679</v>
      </c>
      <c r="M45" s="10">
        <v>0.11970698</v>
      </c>
      <c r="N45" s="6">
        <f>AVERAGE(M45:M47)</f>
        <v>0.11991985666666667</v>
      </c>
      <c r="O45" s="6">
        <f>STDEV(M45:M47)</f>
        <v>2.2859458410199245E-2</v>
      </c>
      <c r="P45" s="6">
        <f>N45*20</f>
        <v>2.3983971333333334</v>
      </c>
      <c r="Q45" s="6">
        <f>O45*20</f>
        <v>0.45718916820398492</v>
      </c>
      <c r="R45" s="10">
        <v>1.36519061</v>
      </c>
      <c r="S45" s="6">
        <f>AVERAGE(R45:R47)</f>
        <v>1.4406579166666666</v>
      </c>
      <c r="T45" s="6">
        <f>STDEV(R45:R47)</f>
        <v>0.27212294604374226</v>
      </c>
      <c r="U45" s="6">
        <f>S45*20</f>
        <v>28.813158333333334</v>
      </c>
      <c r="V45" s="6">
        <f>T45*20</f>
        <v>5.4424589208748451</v>
      </c>
      <c r="W45" s="10">
        <v>0.49402822000000002</v>
      </c>
      <c r="X45" s="6">
        <f>AVERAGE(W45:W47)</f>
        <v>0.51291459000000006</v>
      </c>
      <c r="Y45" s="6">
        <f>STDEV(W45:W47)</f>
        <v>8.2479033305821473E-2</v>
      </c>
      <c r="Z45" s="6">
        <f>X45*20</f>
        <v>10.258291800000002</v>
      </c>
      <c r="AA45" s="6">
        <f>Y45*20</f>
        <v>1.6495806661164294</v>
      </c>
      <c r="AB45" s="10">
        <v>0.49293329000000002</v>
      </c>
      <c r="AC45" s="6">
        <f>AVERAGE(AB45:AB47)</f>
        <v>0.50945428333333331</v>
      </c>
      <c r="AD45" s="6">
        <f>STDEV(AB45:AB47)</f>
        <v>8.9262402052031051E-2</v>
      </c>
      <c r="AE45" s="6">
        <f>AC45*20</f>
        <v>10.189085666666667</v>
      </c>
      <c r="AF45" s="6">
        <f>AD45*20</f>
        <v>1.7852480410406211</v>
      </c>
      <c r="AG45" s="10"/>
      <c r="AH45" s="6" t="e">
        <f>AVERAGE(AG45:AG47)</f>
        <v>#DIV/0!</v>
      </c>
      <c r="AI45" s="6" t="e">
        <f>STDEV(AG45:AG47)</f>
        <v>#DIV/0!</v>
      </c>
      <c r="AJ45" s="6" t="e">
        <f>AH45*20</f>
        <v>#DIV/0!</v>
      </c>
      <c r="AK45" s="6" t="e">
        <f>AI45*20</f>
        <v>#DIV/0!</v>
      </c>
      <c r="AL45" s="10">
        <v>4.8069649999999998E-2</v>
      </c>
      <c r="AM45" s="6">
        <f>AVERAGE(AL45:AL47)</f>
        <v>5.1904323333333335E-2</v>
      </c>
      <c r="AN45" s="6">
        <f>STDEV(AL45:AL47)</f>
        <v>8.1353711676930805E-3</v>
      </c>
      <c r="AO45" s="6">
        <f>AM45*20</f>
        <v>1.0380864666666667</v>
      </c>
      <c r="AP45" s="6">
        <f>AN45*20</f>
        <v>0.16270742335386162</v>
      </c>
      <c r="AQ45" s="10"/>
      <c r="AR45" s="6">
        <f>AVERAGE(AQ45:AQ47)</f>
        <v>1.37958E-2</v>
      </c>
      <c r="AS45" s="6" t="e">
        <f>STDEV(AQ45:AQ47)</f>
        <v>#DIV/0!</v>
      </c>
      <c r="AT45" s="6">
        <f>AR45*20</f>
        <v>0.27591599999999999</v>
      </c>
      <c r="AU45" s="6" t="e">
        <f>AS45*20</f>
        <v>#DIV/0!</v>
      </c>
      <c r="AV45" s="10">
        <v>2.070572E-2</v>
      </c>
      <c r="AW45" s="6">
        <f>AVERAGE(AV45:AV47)</f>
        <v>2.1980660000000003E-2</v>
      </c>
      <c r="AX45" s="6">
        <f>STDEV(AV45:AV47)</f>
        <v>1.2303529622023108E-3</v>
      </c>
      <c r="AY45" s="6">
        <f>AW45*20</f>
        <v>0.43961320000000004</v>
      </c>
      <c r="AZ45" s="6">
        <f>AX45*20</f>
        <v>2.4607059244046214E-2</v>
      </c>
    </row>
    <row r="46" spans="1:52" x14ac:dyDescent="0.2">
      <c r="A46" s="9" t="s">
        <v>341</v>
      </c>
      <c r="B46" s="8"/>
      <c r="C46" s="4">
        <v>2.0190887622422098</v>
      </c>
      <c r="D46" s="6"/>
      <c r="E46" s="6"/>
      <c r="F46" s="6"/>
      <c r="G46" s="6"/>
      <c r="H46" s="10">
        <v>1.3099462799999999</v>
      </c>
      <c r="I46" s="6"/>
      <c r="J46" s="6"/>
      <c r="K46" s="6"/>
      <c r="L46" s="6"/>
      <c r="M46" s="10">
        <v>0.14288501000000001</v>
      </c>
      <c r="N46" s="6"/>
      <c r="O46" s="6"/>
      <c r="P46" s="6"/>
      <c r="Q46" s="6"/>
      <c r="R46" s="10">
        <v>1.7425495</v>
      </c>
      <c r="S46" s="6"/>
      <c r="T46" s="6"/>
      <c r="U46" s="6"/>
      <c r="V46" s="6"/>
      <c r="W46" s="10">
        <v>0.60319878999999998</v>
      </c>
      <c r="X46" s="6"/>
      <c r="Y46" s="6"/>
      <c r="Z46" s="6"/>
      <c r="AA46" s="6"/>
      <c r="AB46" s="10">
        <v>0.60582305999999997</v>
      </c>
      <c r="AC46" s="6"/>
      <c r="AD46" s="6"/>
      <c r="AE46" s="6"/>
      <c r="AF46" s="6"/>
      <c r="AG46" s="10"/>
      <c r="AH46" s="6"/>
      <c r="AI46" s="6"/>
      <c r="AJ46" s="6"/>
      <c r="AK46" s="6"/>
      <c r="AL46" s="10">
        <v>6.124835E-2</v>
      </c>
      <c r="AM46" s="6"/>
      <c r="AN46" s="6"/>
      <c r="AO46" s="6"/>
      <c r="AP46" s="6"/>
      <c r="AQ46" s="10"/>
      <c r="AR46" s="6"/>
      <c r="AS46" s="6"/>
      <c r="AT46" s="6"/>
      <c r="AU46" s="6"/>
      <c r="AV46" s="10">
        <v>2.2075299999999999E-2</v>
      </c>
      <c r="AW46" s="6"/>
      <c r="AX46" s="6"/>
      <c r="AY46" s="6"/>
      <c r="AZ46" s="6"/>
    </row>
    <row r="47" spans="1:52" x14ac:dyDescent="0.2">
      <c r="A47" s="9" t="s">
        <v>383</v>
      </c>
      <c r="B47" s="8"/>
      <c r="C47" s="4">
        <v>1.38395686663776</v>
      </c>
      <c r="D47" s="6"/>
      <c r="E47" s="6"/>
      <c r="F47" s="6"/>
      <c r="G47" s="6"/>
      <c r="H47" s="10">
        <v>0.88729948999999997</v>
      </c>
      <c r="I47" s="6"/>
      <c r="J47" s="6"/>
      <c r="K47" s="6"/>
      <c r="L47" s="6"/>
      <c r="M47" s="10">
        <v>9.7167580000000003E-2</v>
      </c>
      <c r="N47" s="6"/>
      <c r="O47" s="6"/>
      <c r="P47" s="6"/>
      <c r="Q47" s="6"/>
      <c r="R47" s="10">
        <v>1.21423364</v>
      </c>
      <c r="S47" s="6"/>
      <c r="T47" s="6"/>
      <c r="U47" s="6"/>
      <c r="V47" s="6"/>
      <c r="W47" s="10">
        <v>0.44151676000000001</v>
      </c>
      <c r="X47" s="6"/>
      <c r="Y47" s="6"/>
      <c r="Z47" s="6"/>
      <c r="AA47" s="6"/>
      <c r="AB47" s="10">
        <v>0.4296065</v>
      </c>
      <c r="AC47" s="6"/>
      <c r="AD47" s="6"/>
      <c r="AE47" s="6"/>
      <c r="AF47" s="6"/>
      <c r="AG47" s="10"/>
      <c r="AH47" s="6"/>
      <c r="AI47" s="6"/>
      <c r="AJ47" s="6"/>
      <c r="AK47" s="6"/>
      <c r="AL47" s="10">
        <v>4.6394970000000001E-2</v>
      </c>
      <c r="AM47" s="6"/>
      <c r="AN47" s="6"/>
      <c r="AO47" s="6"/>
      <c r="AP47" s="6"/>
      <c r="AQ47" s="10">
        <v>1.37958E-2</v>
      </c>
      <c r="AR47" s="6"/>
      <c r="AS47" s="6"/>
      <c r="AT47" s="6"/>
      <c r="AU47" s="6"/>
      <c r="AV47" s="10">
        <v>2.3160960000000001E-2</v>
      </c>
      <c r="AW47" s="6"/>
      <c r="AX47" s="6"/>
      <c r="AY47" s="6"/>
      <c r="AZ47" s="6"/>
    </row>
    <row r="48" spans="1:52" x14ac:dyDescent="0.2">
      <c r="A48" s="9" t="s">
        <v>358</v>
      </c>
      <c r="B48" s="8" t="s">
        <v>472</v>
      </c>
      <c r="C48" s="4">
        <v>1.4879117724634501</v>
      </c>
      <c r="D48" s="6">
        <f>AVERAGE(C48:C50)</f>
        <v>1.4733284663283666</v>
      </c>
      <c r="E48" s="6">
        <f>STDEV(C48:C50)</f>
        <v>1.2963996004597566E-2</v>
      </c>
      <c r="F48" s="6">
        <f>D48*20</f>
        <v>29.466569326567331</v>
      </c>
      <c r="G48" s="6">
        <f>E48*20</f>
        <v>0.25927992009195133</v>
      </c>
      <c r="H48" s="10">
        <v>1.0894878299999999</v>
      </c>
      <c r="I48" s="6">
        <f>AVERAGE(H48:H50)</f>
        <v>1.06796059</v>
      </c>
      <c r="J48" s="6">
        <f>STDEV(H48:H50)</f>
        <v>2.8841465676925901E-2</v>
      </c>
      <c r="K48" s="6">
        <f>I48*20</f>
        <v>21.359211800000001</v>
      </c>
      <c r="L48" s="6">
        <f>J48*20</f>
        <v>0.57682931353851807</v>
      </c>
      <c r="M48" s="10">
        <v>0.10795104</v>
      </c>
      <c r="N48" s="6">
        <f>AVERAGE(M48:M50)</f>
        <v>0.11158383333333333</v>
      </c>
      <c r="O48" s="6">
        <f>STDEV(M48:M50)</f>
        <v>1.2592092727566508E-2</v>
      </c>
      <c r="P48" s="6">
        <f>N48*20</f>
        <v>2.2316766666666665</v>
      </c>
      <c r="Q48" s="6">
        <f>O48*20</f>
        <v>0.25184185455133018</v>
      </c>
      <c r="R48" s="10">
        <v>1.50204234</v>
      </c>
      <c r="S48" s="6">
        <f>AVERAGE(R48:R50)</f>
        <v>1.5223745800000001</v>
      </c>
      <c r="T48" s="6">
        <f>STDEV(R48:R50)</f>
        <v>3.6450429468399971E-2</v>
      </c>
      <c r="U48" s="6">
        <f>S48*20</f>
        <v>30.447491600000003</v>
      </c>
      <c r="V48" s="6">
        <f>T48*20</f>
        <v>0.72900858936799939</v>
      </c>
      <c r="W48" s="10">
        <v>0.50033976999999996</v>
      </c>
      <c r="X48" s="6">
        <f>AVERAGE(W48:W50)</f>
        <v>0.52135677999999996</v>
      </c>
      <c r="Y48" s="6">
        <f>STDEV(W48:W50)</f>
        <v>2.0512313960962609E-2</v>
      </c>
      <c r="Z48" s="6">
        <f>X48*20</f>
        <v>10.4271356</v>
      </c>
      <c r="AA48" s="6">
        <f>Y48*20</f>
        <v>0.41024627921925216</v>
      </c>
      <c r="AB48" s="10">
        <v>0.57898791999999999</v>
      </c>
      <c r="AC48" s="6">
        <f>AVERAGE(AB48:AB50)</f>
        <v>0.59575373666666664</v>
      </c>
      <c r="AD48" s="6">
        <f>STDEV(AB48:AB50)</f>
        <v>2.1784900829713079E-2</v>
      </c>
      <c r="AE48" s="6">
        <f>AC48*20</f>
        <v>11.915074733333332</v>
      </c>
      <c r="AF48" s="6">
        <f>AD48*20</f>
        <v>0.43569801659426155</v>
      </c>
      <c r="AG48" s="10"/>
      <c r="AH48" s="6">
        <f>AVERAGE(AG48:AG50)</f>
        <v>3.9527599999999996E-3</v>
      </c>
      <c r="AI48" s="6" t="e">
        <f>STDEV(AG48:AG50)</f>
        <v>#DIV/0!</v>
      </c>
      <c r="AJ48" s="6">
        <f>AH48*20</f>
        <v>7.9055199999999992E-2</v>
      </c>
      <c r="AK48" s="6" t="e">
        <f>AI48*20</f>
        <v>#DIV/0!</v>
      </c>
      <c r="AL48" s="10">
        <v>6.2146630000000001E-2</v>
      </c>
      <c r="AM48" s="6">
        <f>AVERAGE(AL48:AL50)</f>
        <v>6.3415063333333341E-2</v>
      </c>
      <c r="AN48" s="6">
        <f>STDEV(AL48:AL50)</f>
        <v>1.812978980830536E-3</v>
      </c>
      <c r="AO48" s="6">
        <f>AM48*20</f>
        <v>1.2683012666666669</v>
      </c>
      <c r="AP48" s="6">
        <f>AN48*20</f>
        <v>3.6259579616610721E-2</v>
      </c>
      <c r="AQ48" s="10">
        <v>1.3875139999999999E-2</v>
      </c>
      <c r="AR48" s="6">
        <f>AVERAGE(AQ48:AQ50)</f>
        <v>1.3849205E-2</v>
      </c>
      <c r="AS48" s="6">
        <f>STDEV(AQ48:AQ50)</f>
        <v>3.6677628740145513E-5</v>
      </c>
      <c r="AT48" s="6">
        <f>AR48*20</f>
        <v>0.27698410000000001</v>
      </c>
      <c r="AU48" s="6">
        <f>AS48*20</f>
        <v>7.3355257480291029E-4</v>
      </c>
      <c r="AV48" s="10">
        <v>2.1883679999999999E-2</v>
      </c>
      <c r="AW48" s="6">
        <f>AVERAGE(AV48:AV50)</f>
        <v>2.192442E-2</v>
      </c>
      <c r="AX48" s="6">
        <f>STDEV(AV48:AV50)</f>
        <v>1.2010883129895151E-3</v>
      </c>
      <c r="AY48" s="6">
        <f>AW48*20</f>
        <v>0.4384884</v>
      </c>
      <c r="AZ48" s="6">
        <f>AX48*20</f>
        <v>2.40217662597903E-2</v>
      </c>
    </row>
    <row r="49" spans="1:52" x14ac:dyDescent="0.2">
      <c r="A49" s="9" t="s">
        <v>159</v>
      </c>
      <c r="B49" s="8"/>
      <c r="C49" s="4">
        <v>1.4631109665397799</v>
      </c>
      <c r="D49" s="6"/>
      <c r="E49" s="6"/>
      <c r="F49" s="6"/>
      <c r="G49" s="6"/>
      <c r="H49" s="10">
        <v>1.0792029599999999</v>
      </c>
      <c r="I49" s="6"/>
      <c r="J49" s="6"/>
      <c r="K49" s="6"/>
      <c r="L49" s="6"/>
      <c r="M49" s="10">
        <v>0.12559297</v>
      </c>
      <c r="N49" s="6"/>
      <c r="O49" s="6"/>
      <c r="P49" s="6"/>
      <c r="Q49" s="6"/>
      <c r="R49" s="10">
        <v>1.5644559600000001</v>
      </c>
      <c r="S49" s="6"/>
      <c r="T49" s="6"/>
      <c r="U49" s="6"/>
      <c r="V49" s="6"/>
      <c r="W49" s="10">
        <v>0.54132409000000004</v>
      </c>
      <c r="X49" s="6"/>
      <c r="Y49" s="6"/>
      <c r="Z49" s="6"/>
      <c r="AA49" s="6"/>
      <c r="AB49" s="10">
        <v>0.62037741000000002</v>
      </c>
      <c r="AC49" s="6"/>
      <c r="AD49" s="6"/>
      <c r="AE49" s="6"/>
      <c r="AF49" s="6"/>
      <c r="AG49" s="10">
        <v>3.9527599999999996E-3</v>
      </c>
      <c r="AH49" s="6"/>
      <c r="AI49" s="6"/>
      <c r="AJ49" s="6"/>
      <c r="AK49" s="6"/>
      <c r="AL49" s="10">
        <v>6.2606990000000001E-2</v>
      </c>
      <c r="AM49" s="6"/>
      <c r="AN49" s="6"/>
      <c r="AO49" s="6"/>
      <c r="AP49" s="6"/>
      <c r="AQ49" s="10">
        <v>1.382327E-2</v>
      </c>
      <c r="AR49" s="6"/>
      <c r="AS49" s="6"/>
      <c r="AT49" s="6"/>
      <c r="AU49" s="6"/>
      <c r="AV49" s="10">
        <v>2.314536E-2</v>
      </c>
      <c r="AW49" s="6"/>
      <c r="AX49" s="6"/>
      <c r="AY49" s="6"/>
      <c r="AZ49" s="6"/>
    </row>
    <row r="50" spans="1:52" x14ac:dyDescent="0.2">
      <c r="A50" s="9" t="s">
        <v>269</v>
      </c>
      <c r="B50" s="8"/>
      <c r="C50" s="4">
        <v>1.4689626599818699</v>
      </c>
      <c r="D50" s="6"/>
      <c r="E50" s="6"/>
      <c r="F50" s="6"/>
      <c r="G50" s="6"/>
      <c r="H50" s="10">
        <v>1.0351909800000001</v>
      </c>
      <c r="I50" s="6"/>
      <c r="J50" s="6"/>
      <c r="K50" s="6"/>
      <c r="L50" s="6"/>
      <c r="M50" s="10">
        <v>0.10120749</v>
      </c>
      <c r="N50" s="6"/>
      <c r="O50" s="6"/>
      <c r="P50" s="6"/>
      <c r="Q50" s="6"/>
      <c r="R50" s="10">
        <v>1.5006254400000001</v>
      </c>
      <c r="S50" s="6"/>
      <c r="T50" s="6"/>
      <c r="U50" s="6"/>
      <c r="V50" s="6"/>
      <c r="W50" s="10">
        <v>0.52240648000000001</v>
      </c>
      <c r="X50" s="6"/>
      <c r="Y50" s="6"/>
      <c r="Z50" s="6"/>
      <c r="AA50" s="6"/>
      <c r="AB50" s="10">
        <v>0.58789588000000004</v>
      </c>
      <c r="AC50" s="6"/>
      <c r="AD50" s="6"/>
      <c r="AE50" s="6"/>
      <c r="AF50" s="6"/>
      <c r="AG50" s="10"/>
      <c r="AH50" s="6"/>
      <c r="AI50" s="6"/>
      <c r="AJ50" s="6"/>
      <c r="AK50" s="6"/>
      <c r="AL50" s="10">
        <v>6.5491569999999999E-2</v>
      </c>
      <c r="AM50" s="6"/>
      <c r="AN50" s="6"/>
      <c r="AO50" s="6"/>
      <c r="AP50" s="6"/>
      <c r="AQ50" s="10"/>
      <c r="AR50" s="6"/>
      <c r="AS50" s="6"/>
      <c r="AT50" s="6"/>
      <c r="AU50" s="6"/>
      <c r="AV50" s="10">
        <v>2.0744220000000001E-2</v>
      </c>
      <c r="AW50" s="6"/>
      <c r="AX50" s="6"/>
      <c r="AY50" s="6"/>
      <c r="AZ50" s="6"/>
    </row>
    <row r="51" spans="1:52" x14ac:dyDescent="0.2">
      <c r="A51" s="9" t="s">
        <v>20</v>
      </c>
      <c r="B51" s="8" t="s">
        <v>473</v>
      </c>
      <c r="C51" s="4">
        <v>1.1786736729318401</v>
      </c>
      <c r="D51" s="6">
        <f>AVERAGE(C51:C52)</f>
        <v>1.2140026412188551</v>
      </c>
      <c r="E51" s="6">
        <f>STDEV(C51:C52)</f>
        <v>4.9962706096145483E-2</v>
      </c>
      <c r="F51" s="6">
        <f>D51*20</f>
        <v>24.280052824377101</v>
      </c>
      <c r="G51" s="6">
        <f>E51*20</f>
        <v>0.99925412192290963</v>
      </c>
      <c r="H51" s="10">
        <v>0.35366154999999999</v>
      </c>
      <c r="I51" s="6">
        <f>AVERAGE(H51:H52)</f>
        <v>0.30969462000000003</v>
      </c>
      <c r="J51" s="6">
        <f>STDEV(H51:H52)</f>
        <v>6.2178628701908246E-2</v>
      </c>
      <c r="K51" s="6">
        <f>I51*20</f>
        <v>6.1938924000000011</v>
      </c>
      <c r="L51" s="6">
        <f>J51*20</f>
        <v>1.2435725740381649</v>
      </c>
      <c r="M51" s="10">
        <v>0.16984473</v>
      </c>
      <c r="N51" s="6">
        <f>AVERAGE(M51:M52)</f>
        <v>0.19776302499999998</v>
      </c>
      <c r="O51" s="6">
        <f>STDEV(M51:M52)</f>
        <v>3.9482431427333119E-2</v>
      </c>
      <c r="P51" s="6">
        <f>N51*20</f>
        <v>3.9552604999999996</v>
      </c>
      <c r="Q51" s="6">
        <f>O51*20</f>
        <v>0.7896486285466624</v>
      </c>
      <c r="R51" s="10">
        <v>0.91858178999999995</v>
      </c>
      <c r="S51" s="6">
        <f>AVERAGE(R51:R52)</f>
        <v>0.94317403999999994</v>
      </c>
      <c r="T51" s="6">
        <f>STDEV(R51:R52)</f>
        <v>3.4778693479269804E-2</v>
      </c>
      <c r="U51" s="6">
        <f>S51*20</f>
        <v>18.863480799999998</v>
      </c>
      <c r="V51" s="6">
        <f>T51*20</f>
        <v>0.69557386958539613</v>
      </c>
      <c r="W51" s="10">
        <v>0.53860538000000002</v>
      </c>
      <c r="X51" s="6">
        <f>AVERAGE(W51:W52)</f>
        <v>0.58153126999999993</v>
      </c>
      <c r="Y51" s="6">
        <f>STDEV(W51:W52)</f>
        <v>6.070637581493557E-2</v>
      </c>
      <c r="Z51" s="6">
        <f>X51*20</f>
        <v>11.6306254</v>
      </c>
      <c r="AA51" s="6">
        <f>Y51*20</f>
        <v>1.2141275162987113</v>
      </c>
      <c r="AB51" s="10">
        <v>0.20878847</v>
      </c>
      <c r="AC51" s="6">
        <f>AVERAGE(AB51:AB52)</f>
        <v>0.182904435</v>
      </c>
      <c r="AD51" s="6">
        <f>STDEV(AB51:AB52)</f>
        <v>3.6605553345939824E-2</v>
      </c>
      <c r="AE51" s="6">
        <f>AC51*20</f>
        <v>3.6580887</v>
      </c>
      <c r="AF51" s="6">
        <f>AD51*20</f>
        <v>0.73211106691879646</v>
      </c>
      <c r="AG51" s="10"/>
      <c r="AH51" s="6" t="e">
        <f>AVERAGE(AG51:AG52)</f>
        <v>#DIV/0!</v>
      </c>
      <c r="AI51" s="6" t="e">
        <f>STDEV(AG51:AG52)</f>
        <v>#DIV/0!</v>
      </c>
      <c r="AJ51" s="6" t="e">
        <f>AH51*20</f>
        <v>#DIV/0!</v>
      </c>
      <c r="AK51" s="6" t="e">
        <f>AI51*20</f>
        <v>#DIV/0!</v>
      </c>
      <c r="AL51" s="10">
        <v>4.1790279999999999E-2</v>
      </c>
      <c r="AM51" s="6">
        <f>AVERAGE(AL51:AL52)</f>
        <v>4.2338705000000004E-2</v>
      </c>
      <c r="AN51" s="6">
        <f>STDEV(AL51:AL52)</f>
        <v>7.7559007294446703E-4</v>
      </c>
      <c r="AO51" s="6">
        <f>AM51*20</f>
        <v>0.84677410000000009</v>
      </c>
      <c r="AP51" s="6">
        <f>AN51*20</f>
        <v>1.551180145888934E-2</v>
      </c>
      <c r="AQ51" s="10"/>
      <c r="AR51" s="6">
        <f>AVERAGE(AQ51:AQ52)</f>
        <v>1.382535E-2</v>
      </c>
      <c r="AS51" s="6" t="e">
        <f>STDEV(AQ51:AQ52)</f>
        <v>#DIV/0!</v>
      </c>
      <c r="AT51" s="6">
        <f>AR51*20</f>
        <v>0.276507</v>
      </c>
      <c r="AU51" s="6" t="e">
        <f>AS51*20</f>
        <v>#DIV/0!</v>
      </c>
      <c r="AV51" s="10">
        <v>2.2149180000000001E-2</v>
      </c>
      <c r="AW51" s="6">
        <f>AVERAGE(AV51:AV52)</f>
        <v>2.2105514999999999E-2</v>
      </c>
      <c r="AX51" s="6">
        <f>STDEV(AV51:AV52)</f>
        <v>6.1751635201021229E-5</v>
      </c>
      <c r="AY51" s="6">
        <f>AW51*20</f>
        <v>0.44211029999999996</v>
      </c>
      <c r="AZ51" s="6">
        <f>AX51*20</f>
        <v>1.2350327040204245E-3</v>
      </c>
    </row>
    <row r="52" spans="1:52" x14ac:dyDescent="0.2">
      <c r="A52" s="9" t="s">
        <v>152</v>
      </c>
      <c r="B52" s="8"/>
      <c r="C52" s="4">
        <v>1.24933160950587</v>
      </c>
      <c r="D52" s="6"/>
      <c r="E52" s="6"/>
      <c r="F52" s="6"/>
      <c r="G52" s="6"/>
      <c r="H52" s="10">
        <v>0.26572769000000002</v>
      </c>
      <c r="I52" s="6"/>
      <c r="J52" s="6"/>
      <c r="K52" s="6"/>
      <c r="L52" s="6"/>
      <c r="M52" s="10">
        <v>0.22568131999999999</v>
      </c>
      <c r="N52" s="6"/>
      <c r="O52" s="6"/>
      <c r="P52" s="6"/>
      <c r="Q52" s="6"/>
      <c r="R52" s="10">
        <v>0.96776629000000003</v>
      </c>
      <c r="S52" s="6"/>
      <c r="T52" s="6"/>
      <c r="U52" s="6"/>
      <c r="V52" s="6"/>
      <c r="W52" s="10">
        <v>0.62445715999999996</v>
      </c>
      <c r="X52" s="6"/>
      <c r="Y52" s="6"/>
      <c r="Z52" s="6"/>
      <c r="AA52" s="6"/>
      <c r="AB52" s="10">
        <v>0.1570204</v>
      </c>
      <c r="AC52" s="6"/>
      <c r="AD52" s="6"/>
      <c r="AE52" s="6"/>
      <c r="AF52" s="6"/>
      <c r="AG52" s="10"/>
      <c r="AH52" s="6"/>
      <c r="AI52" s="6"/>
      <c r="AJ52" s="6"/>
      <c r="AK52" s="6"/>
      <c r="AL52" s="10">
        <v>4.2887130000000002E-2</v>
      </c>
      <c r="AM52" s="6"/>
      <c r="AN52" s="6"/>
      <c r="AO52" s="6"/>
      <c r="AP52" s="6"/>
      <c r="AQ52" s="10">
        <v>1.382535E-2</v>
      </c>
      <c r="AR52" s="6"/>
      <c r="AS52" s="6"/>
      <c r="AT52" s="6"/>
      <c r="AU52" s="6"/>
      <c r="AV52" s="10">
        <v>2.2061850000000001E-2</v>
      </c>
      <c r="AW52" s="6"/>
      <c r="AX52" s="6"/>
      <c r="AY52" s="6"/>
      <c r="AZ52" s="6"/>
    </row>
    <row r="53" spans="1:52" x14ac:dyDescent="0.2">
      <c r="A53" s="9" t="s">
        <v>41</v>
      </c>
      <c r="B53" s="8" t="s">
        <v>474</v>
      </c>
      <c r="C53" s="4">
        <v>1.8124363060934201</v>
      </c>
      <c r="D53" s="6">
        <f>AVERAGE(C53:C54)</f>
        <v>1.8159662728004999</v>
      </c>
      <c r="E53" s="6">
        <f>STDEV(C53:C54)</f>
        <v>4.9921267918779533E-3</v>
      </c>
      <c r="F53" s="6">
        <f>D53*20</f>
        <v>36.319325456009999</v>
      </c>
      <c r="G53" s="6">
        <f>E53*20</f>
        <v>9.984253583755906E-2</v>
      </c>
      <c r="H53" s="10">
        <v>8.635632E-2</v>
      </c>
      <c r="I53" s="6">
        <f>AVERAGE(H53:H54)</f>
        <v>5.6043259999999998E-2</v>
      </c>
      <c r="J53" s="6">
        <f>STDEV(H53:H54)</f>
        <v>4.2869140569029379E-2</v>
      </c>
      <c r="K53" s="6">
        <f>I53*20</f>
        <v>1.1208651999999999</v>
      </c>
      <c r="L53" s="6">
        <f>J53*20</f>
        <v>0.85738281138058758</v>
      </c>
      <c r="M53" s="10">
        <v>5.1563249999999998E-2</v>
      </c>
      <c r="N53" s="6">
        <f>AVERAGE(M53:M54)</f>
        <v>3.4129884999999999E-2</v>
      </c>
      <c r="O53" s="6">
        <f>STDEV(M53:M54)</f>
        <v>2.4654501220800432E-2</v>
      </c>
      <c r="P53" s="6">
        <f>N53*20</f>
        <v>0.68259769999999997</v>
      </c>
      <c r="Q53" s="6">
        <f>O53*20</f>
        <v>0.49309002441600863</v>
      </c>
      <c r="R53" s="10">
        <v>0.27090163</v>
      </c>
      <c r="S53" s="6">
        <f>AVERAGE(R53:R54)</f>
        <v>0.17673522999999999</v>
      </c>
      <c r="T53" s="6">
        <f>STDEV(R53:R54)</f>
        <v>0.13317139999984984</v>
      </c>
      <c r="U53" s="6">
        <f>S53*20</f>
        <v>3.5347046</v>
      </c>
      <c r="V53" s="6">
        <f>T53*20</f>
        <v>2.6634279999969968</v>
      </c>
      <c r="W53" s="10">
        <v>0.17287268</v>
      </c>
      <c r="X53" s="6">
        <f>AVERAGE(W53:W54)</f>
        <v>0.113264725</v>
      </c>
      <c r="Y53" s="6">
        <f>STDEV(W53:W54)</f>
        <v>8.4298378386325173E-2</v>
      </c>
      <c r="Z53" s="6">
        <f>X53*20</f>
        <v>2.2652945</v>
      </c>
      <c r="AA53" s="6">
        <f>Y53*20</f>
        <v>1.6859675677265034</v>
      </c>
      <c r="AB53" s="10">
        <v>6.9309570000000001E-2</v>
      </c>
      <c r="AC53" s="6">
        <f>AVERAGE(AB53:AB54)</f>
        <v>4.8112870000000002E-2</v>
      </c>
      <c r="AD53" s="6">
        <f>STDEV(AB53:AB54)</f>
        <v>2.9976660617553788E-2</v>
      </c>
      <c r="AE53" s="6">
        <f>AC53*20</f>
        <v>0.96225740000000004</v>
      </c>
      <c r="AF53" s="6">
        <f>AD53*20</f>
        <v>0.59953321235107571</v>
      </c>
      <c r="AG53" s="10"/>
      <c r="AH53" s="6" t="e">
        <f>AVERAGE(AG53:AG54)</f>
        <v>#DIV/0!</v>
      </c>
      <c r="AI53" s="6" t="e">
        <f>STDEV(AG53:AG54)</f>
        <v>#DIV/0!</v>
      </c>
      <c r="AJ53" s="6" t="e">
        <f>AH53*20</f>
        <v>#DIV/0!</v>
      </c>
      <c r="AK53" s="6" t="e">
        <f>AI53*20</f>
        <v>#DIV/0!</v>
      </c>
      <c r="AL53" s="10">
        <v>2.2153389999999998E-2</v>
      </c>
      <c r="AM53" s="6">
        <f>AVERAGE(AL53:AL54)</f>
        <v>1.7658044999999997E-2</v>
      </c>
      <c r="AN53" s="6">
        <f>STDEV(AL53:AL54)</f>
        <v>6.357377866546091E-3</v>
      </c>
      <c r="AO53" s="6">
        <f>AM53*20</f>
        <v>0.35316089999999994</v>
      </c>
      <c r="AP53" s="6">
        <f>AN53*20</f>
        <v>0.12714755733092181</v>
      </c>
      <c r="AQ53" s="10">
        <v>1.375521E-2</v>
      </c>
      <c r="AR53" s="6">
        <f>AVERAGE(AQ53:AQ54)</f>
        <v>1.375521E-2</v>
      </c>
      <c r="AS53" s="6" t="e">
        <f>STDEV(AQ53:AQ54)</f>
        <v>#DIV/0!</v>
      </c>
      <c r="AT53" s="6">
        <f>AR53*20</f>
        <v>0.27510420000000002</v>
      </c>
      <c r="AU53" s="6" t="e">
        <f>AS53*20</f>
        <v>#DIV/0!</v>
      </c>
      <c r="AV53" s="10">
        <v>2.209061E-2</v>
      </c>
      <c r="AW53" s="6">
        <f>AVERAGE(AV53:AV54)</f>
        <v>2.153733E-2</v>
      </c>
      <c r="AX53" s="6">
        <f>STDEV(AV53:AV54)</f>
        <v>7.8245607978978562E-4</v>
      </c>
      <c r="AY53" s="6">
        <f>AW53*20</f>
        <v>0.43074659999999998</v>
      </c>
      <c r="AZ53" s="6">
        <f>AX53*20</f>
        <v>1.5649121595795713E-2</v>
      </c>
    </row>
    <row r="54" spans="1:52" x14ac:dyDescent="0.2">
      <c r="A54" s="9" t="s">
        <v>205</v>
      </c>
      <c r="B54" s="8"/>
      <c r="C54" s="4">
        <v>1.81949623950758</v>
      </c>
      <c r="D54" s="6"/>
      <c r="E54" s="6"/>
      <c r="F54" s="6"/>
      <c r="G54" s="6"/>
      <c r="H54" s="10">
        <v>2.5730200000000002E-2</v>
      </c>
      <c r="I54" s="6"/>
      <c r="J54" s="6"/>
      <c r="K54" s="6"/>
      <c r="L54" s="6"/>
      <c r="M54" s="10">
        <v>1.6696519999999999E-2</v>
      </c>
      <c r="N54" s="6"/>
      <c r="O54" s="6"/>
      <c r="P54" s="6"/>
      <c r="Q54" s="6"/>
      <c r="R54" s="10">
        <v>8.2568829999999996E-2</v>
      </c>
      <c r="S54" s="6"/>
      <c r="T54" s="6"/>
      <c r="U54" s="6"/>
      <c r="V54" s="6"/>
      <c r="W54" s="10">
        <v>5.3656769999999999E-2</v>
      </c>
      <c r="X54" s="6"/>
      <c r="Y54" s="6"/>
      <c r="Z54" s="6"/>
      <c r="AA54" s="6"/>
      <c r="AB54" s="10">
        <v>2.691617E-2</v>
      </c>
      <c r="AC54" s="6"/>
      <c r="AD54" s="6"/>
      <c r="AE54" s="6"/>
      <c r="AF54" s="6"/>
      <c r="AG54" s="10"/>
      <c r="AH54" s="6"/>
      <c r="AI54" s="6"/>
      <c r="AJ54" s="6"/>
      <c r="AK54" s="6"/>
      <c r="AL54" s="10">
        <v>1.3162699999999999E-2</v>
      </c>
      <c r="AM54" s="6"/>
      <c r="AN54" s="6"/>
      <c r="AO54" s="6"/>
      <c r="AP54" s="6"/>
      <c r="AQ54" s="10"/>
      <c r="AR54" s="6"/>
      <c r="AS54" s="6"/>
      <c r="AT54" s="6"/>
      <c r="AU54" s="6"/>
      <c r="AV54" s="10">
        <v>2.0984050000000001E-2</v>
      </c>
      <c r="AW54" s="6"/>
      <c r="AX54" s="6"/>
      <c r="AY54" s="6"/>
      <c r="AZ54" s="6"/>
    </row>
    <row r="55" spans="1:52" x14ac:dyDescent="0.2">
      <c r="A55" s="9" t="s">
        <v>144</v>
      </c>
      <c r="B55" s="8" t="s">
        <v>475</v>
      </c>
      <c r="C55" s="4">
        <v>1.37965038658785</v>
      </c>
      <c r="D55" s="6">
        <f>AVERAGE(C55:C57)</f>
        <v>1.4372850874095431</v>
      </c>
      <c r="E55" s="6">
        <f>STDEV(C55:C57)</f>
        <v>0.13621153867295402</v>
      </c>
      <c r="F55" s="6">
        <f>D55*20</f>
        <v>28.745701748190861</v>
      </c>
      <c r="G55" s="6">
        <f>E55*20</f>
        <v>2.7242307734590803</v>
      </c>
      <c r="H55" s="10">
        <v>0.85508993</v>
      </c>
      <c r="I55" s="6">
        <f>AVERAGE(H55:H57)</f>
        <v>0.97607295666666671</v>
      </c>
      <c r="J55" s="6">
        <f>STDEV(H55:H57)</f>
        <v>0.1921480077489808</v>
      </c>
      <c r="K55" s="6">
        <f>I55*20</f>
        <v>19.521459133333334</v>
      </c>
      <c r="L55" s="6">
        <f>J55*20</f>
        <v>3.842960154979616</v>
      </c>
      <c r="M55" s="10">
        <v>0.14302706000000001</v>
      </c>
      <c r="N55" s="6">
        <f>AVERAGE(M55:M57)</f>
        <v>0.16659940333333334</v>
      </c>
      <c r="O55" s="6">
        <f>STDEV(M55:M57)</f>
        <v>3.2929944386440042E-2</v>
      </c>
      <c r="P55" s="6">
        <f>N55*20</f>
        <v>3.3319880666666668</v>
      </c>
      <c r="Q55" s="6">
        <f>O55*20</f>
        <v>0.65859888772880082</v>
      </c>
      <c r="R55" s="10">
        <v>1.1781300100000001</v>
      </c>
      <c r="S55" s="6">
        <f>AVERAGE(R55:R57)</f>
        <v>1.3638710533333331</v>
      </c>
      <c r="T55" s="6">
        <f>STDEV(R55:R57)</f>
        <v>0.24991403159948622</v>
      </c>
      <c r="U55" s="6">
        <f>S55*20</f>
        <v>27.277421066666662</v>
      </c>
      <c r="V55" s="6">
        <f>T55*20</f>
        <v>4.9982806319897239</v>
      </c>
      <c r="W55" s="10">
        <v>0.46261500999999999</v>
      </c>
      <c r="X55" s="6">
        <f>AVERAGE(W55:W57)</f>
        <v>0.52389100999999993</v>
      </c>
      <c r="Y55" s="6">
        <f>STDEV(W55:W57)</f>
        <v>9.2839330018061342E-2</v>
      </c>
      <c r="Z55" s="6">
        <f>X55*20</f>
        <v>10.477820199999998</v>
      </c>
      <c r="AA55" s="6">
        <f>Y55*20</f>
        <v>1.8567866003612268</v>
      </c>
      <c r="AB55" s="10">
        <v>0.41807954000000003</v>
      </c>
      <c r="AC55" s="6">
        <f>AVERAGE(AB55:AB57)</f>
        <v>0.48302103666666668</v>
      </c>
      <c r="AD55" s="6">
        <f>STDEV(AB55:AB57)</f>
        <v>9.102851290664736E-2</v>
      </c>
      <c r="AE55" s="6">
        <f>AC55*20</f>
        <v>9.6604207333333338</v>
      </c>
      <c r="AF55" s="6">
        <f>AD55*20</f>
        <v>1.8205702581329473</v>
      </c>
      <c r="AG55" s="10"/>
      <c r="AH55" s="6" t="e">
        <f>AVERAGE(AG55:AG57)</f>
        <v>#DIV/0!</v>
      </c>
      <c r="AI55" s="6" t="e">
        <f>STDEV(AG55:AG57)</f>
        <v>#DIV/0!</v>
      </c>
      <c r="AJ55" s="6" t="e">
        <f>AH55*20</f>
        <v>#DIV/0!</v>
      </c>
      <c r="AK55" s="6" t="e">
        <f>AI55*20</f>
        <v>#DIV/0!</v>
      </c>
      <c r="AL55" s="10">
        <v>4.8031740000000003E-2</v>
      </c>
      <c r="AM55" s="6">
        <f>AVERAGE(AL55:AL57)</f>
        <v>5.5427376666666674E-2</v>
      </c>
      <c r="AN55" s="6">
        <f>STDEV(AL55:AL57)</f>
        <v>9.3519912920742142E-3</v>
      </c>
      <c r="AO55" s="6">
        <f>AM55*20</f>
        <v>1.1085475333333334</v>
      </c>
      <c r="AP55" s="6">
        <f>AN55*20</f>
        <v>0.18703982584148429</v>
      </c>
      <c r="AQ55" s="10">
        <v>1.336744E-2</v>
      </c>
      <c r="AR55" s="6">
        <f>AVERAGE(AQ55:AQ57)</f>
        <v>1.3533779999999999E-2</v>
      </c>
      <c r="AS55" s="6">
        <f>STDEV(AQ55:AQ57)</f>
        <v>2.3524028396514071E-4</v>
      </c>
      <c r="AT55" s="6">
        <f>AR55*20</f>
        <v>0.27067559999999996</v>
      </c>
      <c r="AU55" s="6">
        <f>AS55*20</f>
        <v>4.7048056793028139E-3</v>
      </c>
      <c r="AV55" s="10">
        <v>2.236455E-2</v>
      </c>
      <c r="AW55" s="6">
        <f>AVERAGE(AV55:AV57)</f>
        <v>2.2632303333333336E-2</v>
      </c>
      <c r="AX55" s="6">
        <f>STDEV(AV55:AV57)</f>
        <v>8.5952891820655737E-4</v>
      </c>
      <c r="AY55" s="6">
        <f>AW55*20</f>
        <v>0.45264606666666674</v>
      </c>
      <c r="AZ55" s="6">
        <f>AX55*20</f>
        <v>1.7190578364131147E-2</v>
      </c>
    </row>
    <row r="56" spans="1:52" x14ac:dyDescent="0.2">
      <c r="A56" s="9" t="s">
        <v>404</v>
      </c>
      <c r="B56" s="8"/>
      <c r="C56" s="4">
        <v>1.3393654494801699</v>
      </c>
      <c r="D56" s="6"/>
      <c r="E56" s="6"/>
      <c r="F56" s="6"/>
      <c r="G56" s="6"/>
      <c r="H56" s="10">
        <v>0.87549558000000005</v>
      </c>
      <c r="I56" s="6"/>
      <c r="J56" s="6"/>
      <c r="K56" s="6"/>
      <c r="L56" s="6"/>
      <c r="M56" s="10">
        <v>0.15254685000000001</v>
      </c>
      <c r="N56" s="6"/>
      <c r="O56" s="6"/>
      <c r="P56" s="6"/>
      <c r="Q56" s="6"/>
      <c r="R56" s="10">
        <v>1.26547678</v>
      </c>
      <c r="S56" s="6"/>
      <c r="T56" s="6"/>
      <c r="U56" s="6"/>
      <c r="V56" s="6"/>
      <c r="W56" s="10">
        <v>0.47835105999999999</v>
      </c>
      <c r="X56" s="6"/>
      <c r="Y56" s="6"/>
      <c r="Z56" s="6"/>
      <c r="AA56" s="6"/>
      <c r="AB56" s="10">
        <v>0.44391565999999999</v>
      </c>
      <c r="AC56" s="6"/>
      <c r="AD56" s="6"/>
      <c r="AE56" s="6"/>
      <c r="AF56" s="6"/>
      <c r="AG56" s="10"/>
      <c r="AH56" s="6"/>
      <c r="AI56" s="6"/>
      <c r="AJ56" s="6"/>
      <c r="AK56" s="6"/>
      <c r="AL56" s="10">
        <v>5.2310639999999999E-2</v>
      </c>
      <c r="AM56" s="6"/>
      <c r="AN56" s="6"/>
      <c r="AO56" s="6"/>
      <c r="AP56" s="6"/>
      <c r="AQ56" s="10">
        <v>1.370012E-2</v>
      </c>
      <c r="AR56" s="6"/>
      <c r="AS56" s="6"/>
      <c r="AT56" s="6"/>
      <c r="AU56" s="6"/>
      <c r="AV56" s="10">
        <v>2.3593840000000001E-2</v>
      </c>
      <c r="AW56" s="6"/>
      <c r="AX56" s="6"/>
      <c r="AY56" s="6"/>
      <c r="AZ56" s="6"/>
    </row>
    <row r="57" spans="1:52" x14ac:dyDescent="0.2">
      <c r="A57" s="9" t="s">
        <v>150</v>
      </c>
      <c r="B57" s="8"/>
      <c r="C57" s="4">
        <v>1.59283942616061</v>
      </c>
      <c r="D57" s="6"/>
      <c r="E57" s="6"/>
      <c r="F57" s="6"/>
      <c r="G57" s="6"/>
      <c r="H57" s="10">
        <v>1.19763336</v>
      </c>
      <c r="I57" s="6"/>
      <c r="J57" s="6"/>
      <c r="K57" s="6"/>
      <c r="L57" s="6"/>
      <c r="M57" s="10">
        <v>0.2042243</v>
      </c>
      <c r="N57" s="6"/>
      <c r="O57" s="6"/>
      <c r="P57" s="6"/>
      <c r="Q57" s="6"/>
      <c r="R57" s="10">
        <v>1.6480063700000001</v>
      </c>
      <c r="S57" s="6"/>
      <c r="T57" s="6"/>
      <c r="U57" s="6"/>
      <c r="V57" s="6"/>
      <c r="W57" s="10">
        <v>0.63070696000000004</v>
      </c>
      <c r="X57" s="6"/>
      <c r="Y57" s="6"/>
      <c r="Z57" s="6"/>
      <c r="AA57" s="6"/>
      <c r="AB57" s="10">
        <v>0.58706791000000003</v>
      </c>
      <c r="AC57" s="6"/>
      <c r="AD57" s="6"/>
      <c r="AE57" s="6"/>
      <c r="AF57" s="6"/>
      <c r="AG57" s="10"/>
      <c r="AH57" s="6"/>
      <c r="AI57" s="6"/>
      <c r="AJ57" s="6"/>
      <c r="AK57" s="6"/>
      <c r="AL57" s="10">
        <v>6.5939750000000005E-2</v>
      </c>
      <c r="AM57" s="6"/>
      <c r="AN57" s="6"/>
      <c r="AO57" s="6"/>
      <c r="AP57" s="6"/>
      <c r="AQ57" s="10"/>
      <c r="AR57" s="6"/>
      <c r="AS57" s="6"/>
      <c r="AT57" s="6"/>
      <c r="AU57" s="6"/>
      <c r="AV57" s="10">
        <v>2.193852E-2</v>
      </c>
      <c r="AW57" s="6"/>
      <c r="AX57" s="6"/>
      <c r="AY57" s="6"/>
      <c r="AZ57" s="6"/>
    </row>
    <row r="58" spans="1:52" x14ac:dyDescent="0.2">
      <c r="A58" s="9" t="s">
        <v>108</v>
      </c>
      <c r="B58" s="8" t="s">
        <v>480</v>
      </c>
      <c r="C58" s="4">
        <v>1.6634690797085401</v>
      </c>
      <c r="D58" s="6">
        <f>AVERAGE(C58:C60)</f>
        <v>1.5787832420422767</v>
      </c>
      <c r="E58" s="6">
        <f>STDEV(C58:C60)</f>
        <v>9.2664079955048453E-2</v>
      </c>
      <c r="F58" s="6">
        <f>D58*20</f>
        <v>31.575664840845533</v>
      </c>
      <c r="G58" s="6">
        <f>E58*20</f>
        <v>1.853281599100969</v>
      </c>
      <c r="H58" s="10">
        <v>1.19645662</v>
      </c>
      <c r="I58" s="6">
        <f>AVERAGE(H58:H60)</f>
        <v>1.1268017300000002</v>
      </c>
      <c r="J58" s="6">
        <f>STDEV(H58:H60)</f>
        <v>7.8479627370396501E-2</v>
      </c>
      <c r="K58" s="6">
        <f>I58*20</f>
        <v>22.536034600000004</v>
      </c>
      <c r="L58" s="6">
        <f>J58*20</f>
        <v>1.56959254740793</v>
      </c>
      <c r="M58" s="10">
        <v>0.22460374</v>
      </c>
      <c r="N58" s="6">
        <f>AVERAGE(M58:M60)</f>
        <v>0.20581737</v>
      </c>
      <c r="O58" s="6">
        <f>STDEV(M58:M60)</f>
        <v>1.8847736818735021E-2</v>
      </c>
      <c r="P58" s="6">
        <f>N58*20</f>
        <v>4.1163474000000004</v>
      </c>
      <c r="Q58" s="6">
        <f>O58*20</f>
        <v>0.37695473637470045</v>
      </c>
      <c r="R58" s="10">
        <v>1.6750984099999999</v>
      </c>
      <c r="S58" s="6">
        <f>AVERAGE(R58:R60)</f>
        <v>1.59793535</v>
      </c>
      <c r="T58" s="6">
        <f>STDEV(R58:R60)</f>
        <v>8.2615380513443651E-2</v>
      </c>
      <c r="U58" s="6">
        <f>S58*20</f>
        <v>31.958707</v>
      </c>
      <c r="V58" s="6">
        <f>T58*20</f>
        <v>1.652307610268873</v>
      </c>
      <c r="W58" s="10">
        <v>0.64511260999999998</v>
      </c>
      <c r="X58" s="6">
        <f>AVERAGE(W58:W60)</f>
        <v>0.61330126666666673</v>
      </c>
      <c r="Y58" s="6">
        <f>STDEV(W58:W60)</f>
        <v>3.6782444909350911E-2</v>
      </c>
      <c r="Z58" s="6">
        <f>X58*20</f>
        <v>12.266025333333335</v>
      </c>
      <c r="AA58" s="6">
        <f>Y58*20</f>
        <v>0.73564889818701817</v>
      </c>
      <c r="AB58" s="10">
        <v>0.62920189000000004</v>
      </c>
      <c r="AC58" s="6">
        <f>AVERAGE(AB58:AB60)</f>
        <v>0.60798825333333328</v>
      </c>
      <c r="AD58" s="6">
        <f>STDEV(AB58:AB60)</f>
        <v>3.0649973614524286E-2</v>
      </c>
      <c r="AE58" s="6">
        <f>AC58*20</f>
        <v>12.159765066666665</v>
      </c>
      <c r="AF58" s="6">
        <f>AD58*20</f>
        <v>0.61299947229048568</v>
      </c>
      <c r="AG58" s="10"/>
      <c r="AH58" s="6" t="e">
        <f>AVERAGE(AG58:AG60)</f>
        <v>#DIV/0!</v>
      </c>
      <c r="AI58" s="6" t="e">
        <f>STDEV(AG58:AG60)</f>
        <v>#DIV/0!</v>
      </c>
      <c r="AJ58" s="6" t="e">
        <f>AH58*20</f>
        <v>#DIV/0!</v>
      </c>
      <c r="AK58" s="6" t="e">
        <f>AI58*20</f>
        <v>#DIV/0!</v>
      </c>
      <c r="AL58" s="10">
        <v>7.1990319999999997E-2</v>
      </c>
      <c r="AM58" s="6">
        <f>AVERAGE(AL58:AL60)</f>
        <v>6.824907333333334E-2</v>
      </c>
      <c r="AN58" s="6">
        <f>STDEV(AL58:AL60)</f>
        <v>4.8988982719825186E-3</v>
      </c>
      <c r="AO58" s="6">
        <f>AM58*20</f>
        <v>1.3649814666666669</v>
      </c>
      <c r="AP58" s="6">
        <f>AN58*20</f>
        <v>9.7977965439650372E-2</v>
      </c>
      <c r="AQ58" s="10">
        <v>1.428477E-2</v>
      </c>
      <c r="AR58" s="6">
        <f>AVERAGE(AQ58:AQ60)</f>
        <v>1.3853716666666667E-2</v>
      </c>
      <c r="AS58" s="6">
        <f>STDEV(AQ58:AQ60)</f>
        <v>3.8739078787876889E-4</v>
      </c>
      <c r="AT58" s="6">
        <f>AR58*20</f>
        <v>0.27707433333333331</v>
      </c>
      <c r="AU58" s="6">
        <f>AS58*20</f>
        <v>7.7478157575753773E-3</v>
      </c>
      <c r="AV58" s="10">
        <v>2.2905950000000001E-2</v>
      </c>
      <c r="AW58" s="6">
        <f>AVERAGE(AV58:AV60)</f>
        <v>2.1915713333333336E-2</v>
      </c>
      <c r="AX58" s="6">
        <f>STDEV(AV58:AV60)</f>
        <v>8.819639630015131E-4</v>
      </c>
      <c r="AY58" s="6">
        <f>AW58*20</f>
        <v>0.43831426666666673</v>
      </c>
      <c r="AZ58" s="6">
        <f>AX58*20</f>
        <v>1.7639279260030262E-2</v>
      </c>
    </row>
    <row r="59" spans="1:52" x14ac:dyDescent="0.2">
      <c r="A59" s="9" t="s">
        <v>283</v>
      </c>
      <c r="B59" s="8"/>
      <c r="C59" s="4">
        <v>1.47980232017242</v>
      </c>
      <c r="D59" s="6"/>
      <c r="E59" s="6"/>
      <c r="F59" s="6"/>
      <c r="G59" s="6"/>
      <c r="H59" s="10">
        <v>1.0417727000000001</v>
      </c>
      <c r="I59" s="6"/>
      <c r="J59" s="6"/>
      <c r="K59" s="6"/>
      <c r="L59" s="6"/>
      <c r="M59" s="10">
        <v>0.18690886000000001</v>
      </c>
      <c r="N59" s="6"/>
      <c r="O59" s="6"/>
      <c r="P59" s="6"/>
      <c r="Q59" s="6"/>
      <c r="R59" s="10">
        <v>1.5107771000000001</v>
      </c>
      <c r="S59" s="6"/>
      <c r="T59" s="6"/>
      <c r="U59" s="6"/>
      <c r="V59" s="6"/>
      <c r="W59" s="10">
        <v>0.57302394999999995</v>
      </c>
      <c r="X59" s="6"/>
      <c r="Y59" s="6"/>
      <c r="Z59" s="6"/>
      <c r="AA59" s="6"/>
      <c r="AB59" s="10">
        <v>0.57284763999999999</v>
      </c>
      <c r="AC59" s="6"/>
      <c r="AD59" s="6"/>
      <c r="AE59" s="6"/>
      <c r="AF59" s="6"/>
      <c r="AG59" s="10"/>
      <c r="AH59" s="6"/>
      <c r="AI59" s="6"/>
      <c r="AJ59" s="6"/>
      <c r="AK59" s="6"/>
      <c r="AL59" s="10">
        <v>6.2704010000000004E-2</v>
      </c>
      <c r="AM59" s="6"/>
      <c r="AN59" s="6"/>
      <c r="AO59" s="6"/>
      <c r="AP59" s="6"/>
      <c r="AQ59" s="10">
        <v>1.3741710000000001E-2</v>
      </c>
      <c r="AR59" s="6"/>
      <c r="AS59" s="6"/>
      <c r="AT59" s="6"/>
      <c r="AU59" s="6"/>
      <c r="AV59" s="10">
        <v>2.12146E-2</v>
      </c>
      <c r="AW59" s="6"/>
      <c r="AX59" s="6"/>
      <c r="AY59" s="6"/>
      <c r="AZ59" s="6"/>
    </row>
    <row r="60" spans="1:52" x14ac:dyDescent="0.2">
      <c r="A60" s="9" t="s">
        <v>236</v>
      </c>
      <c r="B60" s="8"/>
      <c r="C60" s="4">
        <v>1.5930783262458701</v>
      </c>
      <c r="D60" s="6"/>
      <c r="E60" s="6"/>
      <c r="F60" s="6"/>
      <c r="G60" s="6"/>
      <c r="H60" s="10">
        <v>1.14217587</v>
      </c>
      <c r="I60" s="6"/>
      <c r="J60" s="6"/>
      <c r="K60" s="6"/>
      <c r="L60" s="6"/>
      <c r="M60" s="10">
        <v>0.20593950999999999</v>
      </c>
      <c r="N60" s="6"/>
      <c r="O60" s="6"/>
      <c r="P60" s="6"/>
      <c r="Q60" s="6"/>
      <c r="R60" s="10">
        <v>1.6079305399999999</v>
      </c>
      <c r="S60" s="6"/>
      <c r="T60" s="6"/>
      <c r="U60" s="6"/>
      <c r="V60" s="6"/>
      <c r="W60" s="10">
        <v>0.62176724000000005</v>
      </c>
      <c r="X60" s="6"/>
      <c r="Y60" s="6"/>
      <c r="Z60" s="6"/>
      <c r="AA60" s="6"/>
      <c r="AB60" s="10">
        <v>0.62191523000000004</v>
      </c>
      <c r="AC60" s="6"/>
      <c r="AD60" s="6"/>
      <c r="AE60" s="6"/>
      <c r="AF60" s="6"/>
      <c r="AG60" s="10"/>
      <c r="AH60" s="6"/>
      <c r="AI60" s="6"/>
      <c r="AJ60" s="6"/>
      <c r="AK60" s="6"/>
      <c r="AL60" s="10">
        <v>7.0052890000000007E-2</v>
      </c>
      <c r="AM60" s="6"/>
      <c r="AN60" s="6"/>
      <c r="AO60" s="6"/>
      <c r="AP60" s="6"/>
      <c r="AQ60" s="10">
        <v>1.353467E-2</v>
      </c>
      <c r="AR60" s="6"/>
      <c r="AS60" s="6"/>
      <c r="AT60" s="6"/>
      <c r="AU60" s="6"/>
      <c r="AV60" s="10">
        <v>2.1626590000000001E-2</v>
      </c>
      <c r="AW60" s="6"/>
      <c r="AX60" s="6"/>
      <c r="AY60" s="6"/>
      <c r="AZ60" s="6"/>
    </row>
    <row r="61" spans="1:52" x14ac:dyDescent="0.2">
      <c r="A61" s="9" t="s">
        <v>66</v>
      </c>
      <c r="B61" s="8" t="s">
        <v>476</v>
      </c>
      <c r="C61" s="4">
        <v>1.35041171888608</v>
      </c>
      <c r="D61" s="6">
        <f>AVERAGE(C61:C63)</f>
        <v>1.3264891406933632</v>
      </c>
      <c r="E61" s="6">
        <f>STDEV(C61:C63)</f>
        <v>2.2065488391681407E-2</v>
      </c>
      <c r="F61" s="6">
        <f>D61*20</f>
        <v>26.529782813867264</v>
      </c>
      <c r="G61" s="6">
        <f>E61*20</f>
        <v>0.44130976783362813</v>
      </c>
      <c r="H61" s="10">
        <v>1.0107349299999999</v>
      </c>
      <c r="I61" s="6">
        <f>AVERAGE(H61:H63)</f>
        <v>1.0087539133333332</v>
      </c>
      <c r="J61" s="6">
        <f>STDEV(H61:H63)</f>
        <v>3.850498117884679E-3</v>
      </c>
      <c r="K61" s="6">
        <f>I61*20</f>
        <v>20.175078266666663</v>
      </c>
      <c r="L61" s="6">
        <f>J61*20</f>
        <v>7.7009962357693584E-2</v>
      </c>
      <c r="M61" s="10">
        <v>0.18942861</v>
      </c>
      <c r="N61" s="6">
        <f>AVERAGE(M61:M63)</f>
        <v>0.19977866333333336</v>
      </c>
      <c r="O61" s="6">
        <f>STDEV(M61:M63)</f>
        <v>1.2637591057623817E-2</v>
      </c>
      <c r="P61" s="6">
        <f>N61*20</f>
        <v>3.9955732666666672</v>
      </c>
      <c r="Q61" s="6">
        <f>O61*20</f>
        <v>0.25275182115247635</v>
      </c>
      <c r="R61" s="10">
        <v>1.6270275700000001</v>
      </c>
      <c r="S61" s="6">
        <f>AVERAGE(R61:R63)</f>
        <v>1.6294999100000001</v>
      </c>
      <c r="T61" s="6">
        <f>STDEV(R61:R63)</f>
        <v>2.9974987361183304E-2</v>
      </c>
      <c r="U61" s="6">
        <f>S61*20</f>
        <v>32.589998200000004</v>
      </c>
      <c r="V61" s="6">
        <f>T61*20</f>
        <v>0.59949974722366606</v>
      </c>
      <c r="W61" s="10">
        <v>0.58375785999999996</v>
      </c>
      <c r="X61" s="6">
        <f>AVERAGE(W61:W63)</f>
        <v>0.58620529333333327</v>
      </c>
      <c r="Y61" s="6">
        <f>STDEV(W61:W63)</f>
        <v>8.9237954988745372E-3</v>
      </c>
      <c r="Z61" s="6">
        <f>X61*20</f>
        <v>11.724105866666665</v>
      </c>
      <c r="AA61" s="6">
        <f>Y61*20</f>
        <v>0.17847590997749074</v>
      </c>
      <c r="AB61" s="10">
        <v>0.66098078000000005</v>
      </c>
      <c r="AC61" s="6">
        <f>AVERAGE(AB61:AB63)</f>
        <v>0.67403197000000004</v>
      </c>
      <c r="AD61" s="6">
        <f>STDEV(AB61:AB63)</f>
        <v>1.2165119668761992E-2</v>
      </c>
      <c r="AE61" s="6">
        <f>AC61*20</f>
        <v>13.480639400000001</v>
      </c>
      <c r="AF61" s="6">
        <f>AD61*20</f>
        <v>0.24330239337523984</v>
      </c>
      <c r="AG61" s="10"/>
      <c r="AH61" s="6" t="e">
        <f>AVERAGE(AG61:AG63)</f>
        <v>#DIV/0!</v>
      </c>
      <c r="AI61" s="6" t="e">
        <f>STDEV(AG61:AG63)</f>
        <v>#DIV/0!</v>
      </c>
      <c r="AJ61" s="6" t="e">
        <f>AH61*20</f>
        <v>#DIV/0!</v>
      </c>
      <c r="AK61" s="6" t="e">
        <f>AI61*20</f>
        <v>#DIV/0!</v>
      </c>
      <c r="AL61" s="10">
        <v>8.1219159999999999E-2</v>
      </c>
      <c r="AM61" s="6">
        <f>AVERAGE(AL61:AL63)</f>
        <v>8.1197336666666661E-2</v>
      </c>
      <c r="AN61" s="6">
        <f>STDEV(AL61:AL63)</f>
        <v>5.6638041777000957E-4</v>
      </c>
      <c r="AO61" s="6">
        <f>AM61*20</f>
        <v>1.6239467333333333</v>
      </c>
      <c r="AP61" s="6">
        <f>AN61*20</f>
        <v>1.1327608355400191E-2</v>
      </c>
      <c r="AQ61" s="10">
        <v>1.3677369999999999E-2</v>
      </c>
      <c r="AR61" s="6">
        <f>AVERAGE(AQ61:AQ63)</f>
        <v>1.4011694999999999E-2</v>
      </c>
      <c r="AS61" s="6">
        <f>STDEV(AQ61:AQ63)</f>
        <v>4.7280694924038485E-4</v>
      </c>
      <c r="AT61" s="6">
        <f>AR61*20</f>
        <v>0.28023389999999998</v>
      </c>
      <c r="AU61" s="6">
        <f>AS61*20</f>
        <v>9.4561389848076965E-3</v>
      </c>
      <c r="AV61" s="10">
        <v>2.268046E-2</v>
      </c>
      <c r="AW61" s="6">
        <f>AVERAGE(AV61:AV63)</f>
        <v>2.2599076666666666E-2</v>
      </c>
      <c r="AX61" s="6">
        <f>STDEV(AV61:AV63)</f>
        <v>7.051771574103403E-5</v>
      </c>
      <c r="AY61" s="6">
        <f>AW61*20</f>
        <v>0.4519815333333333</v>
      </c>
      <c r="AZ61" s="6">
        <f>AX61*20</f>
        <v>1.4103543148206805E-3</v>
      </c>
    </row>
    <row r="62" spans="1:52" x14ac:dyDescent="0.2">
      <c r="A62" s="9" t="s">
        <v>302</v>
      </c>
      <c r="B62" s="8"/>
      <c r="C62" s="4">
        <v>1.32212182732935</v>
      </c>
      <c r="D62" s="6"/>
      <c r="E62" s="6"/>
      <c r="F62" s="6"/>
      <c r="G62" s="6"/>
      <c r="H62" s="10">
        <v>1.01121058</v>
      </c>
      <c r="I62" s="6"/>
      <c r="J62" s="6"/>
      <c r="K62" s="6"/>
      <c r="L62" s="6"/>
      <c r="M62" s="10">
        <v>0.21386245000000001</v>
      </c>
      <c r="N62" s="6"/>
      <c r="O62" s="6"/>
      <c r="P62" s="6"/>
      <c r="Q62" s="6"/>
      <c r="R62" s="10">
        <v>1.6606345</v>
      </c>
      <c r="S62" s="6"/>
      <c r="T62" s="6"/>
      <c r="U62" s="6"/>
      <c r="V62" s="6"/>
      <c r="W62" s="10">
        <v>0.59609743999999998</v>
      </c>
      <c r="X62" s="6"/>
      <c r="Y62" s="6"/>
      <c r="Z62" s="6"/>
      <c r="AA62" s="6"/>
      <c r="AB62" s="10">
        <v>0.68505645000000004</v>
      </c>
      <c r="AC62" s="6"/>
      <c r="AD62" s="6"/>
      <c r="AE62" s="6"/>
      <c r="AF62" s="6"/>
      <c r="AG62" s="10"/>
      <c r="AH62" s="6"/>
      <c r="AI62" s="6"/>
      <c r="AJ62" s="6"/>
      <c r="AK62" s="6"/>
      <c r="AL62" s="10">
        <v>8.1752489999999997E-2</v>
      </c>
      <c r="AM62" s="6"/>
      <c r="AN62" s="6"/>
      <c r="AO62" s="6"/>
      <c r="AP62" s="6"/>
      <c r="AQ62" s="10">
        <v>1.4346019999999999E-2</v>
      </c>
      <c r="AR62" s="6"/>
      <c r="AS62" s="6"/>
      <c r="AT62" s="6"/>
      <c r="AU62" s="6"/>
      <c r="AV62" s="10">
        <v>2.2556079999999999E-2</v>
      </c>
      <c r="AW62" s="6"/>
      <c r="AX62" s="6"/>
      <c r="AY62" s="6"/>
      <c r="AZ62" s="6"/>
    </row>
    <row r="63" spans="1:52" x14ac:dyDescent="0.2">
      <c r="A63" s="9" t="s">
        <v>346</v>
      </c>
      <c r="B63" s="8"/>
      <c r="C63" s="4">
        <v>1.30693387586466</v>
      </c>
      <c r="D63" s="6"/>
      <c r="E63" s="6"/>
      <c r="F63" s="6"/>
      <c r="G63" s="6"/>
      <c r="H63" s="10">
        <v>1.0043162299999999</v>
      </c>
      <c r="I63" s="6"/>
      <c r="J63" s="6"/>
      <c r="K63" s="6"/>
      <c r="L63" s="6"/>
      <c r="M63" s="10">
        <v>0.19604493000000001</v>
      </c>
      <c r="N63" s="6"/>
      <c r="O63" s="6"/>
      <c r="P63" s="6"/>
      <c r="Q63" s="6"/>
      <c r="R63" s="10">
        <v>1.6008376600000001</v>
      </c>
      <c r="S63" s="6"/>
      <c r="T63" s="6"/>
      <c r="U63" s="6"/>
      <c r="V63" s="6"/>
      <c r="W63" s="10">
        <v>0.57876057999999997</v>
      </c>
      <c r="X63" s="6"/>
      <c r="Y63" s="6"/>
      <c r="Z63" s="6"/>
      <c r="AA63" s="6"/>
      <c r="AB63" s="10">
        <v>0.67605868000000002</v>
      </c>
      <c r="AC63" s="6"/>
      <c r="AD63" s="6"/>
      <c r="AE63" s="6"/>
      <c r="AF63" s="6"/>
      <c r="AG63" s="10"/>
      <c r="AH63" s="6"/>
      <c r="AI63" s="6"/>
      <c r="AJ63" s="6"/>
      <c r="AK63" s="6"/>
      <c r="AL63" s="10">
        <v>8.0620360000000002E-2</v>
      </c>
      <c r="AM63" s="6"/>
      <c r="AN63" s="6"/>
      <c r="AO63" s="6"/>
      <c r="AP63" s="6"/>
      <c r="AQ63" s="10"/>
      <c r="AR63" s="6"/>
      <c r="AS63" s="6"/>
      <c r="AT63" s="6"/>
      <c r="AU63" s="6"/>
      <c r="AV63" s="10">
        <v>2.2560690000000001E-2</v>
      </c>
      <c r="AW63" s="6"/>
      <c r="AX63" s="6"/>
      <c r="AY63" s="6"/>
      <c r="AZ63" s="6"/>
    </row>
    <row r="64" spans="1:52" x14ac:dyDescent="0.2">
      <c r="A64" s="9" t="s">
        <v>382</v>
      </c>
      <c r="B64" s="8" t="s">
        <v>482</v>
      </c>
      <c r="C64" s="4">
        <v>1.07453580269031</v>
      </c>
      <c r="D64" s="6">
        <f>AVERAGE(C64:C65)</f>
        <v>1.1113064135205151</v>
      </c>
      <c r="E64" s="6">
        <f>STDEV(C64:C65)</f>
        <v>5.2001496532818839E-2</v>
      </c>
      <c r="F64" s="6">
        <f>D64*20</f>
        <v>22.2261282704103</v>
      </c>
      <c r="G64" s="6">
        <f>E64*20</f>
        <v>1.0400299306563767</v>
      </c>
      <c r="H64" s="10">
        <v>0.35909503999999998</v>
      </c>
      <c r="I64" s="6">
        <f>AVERAGE(H64:H65)</f>
        <v>0.31573050000000003</v>
      </c>
      <c r="J64" s="6">
        <f>STDEV(H64:H65)</f>
        <v>6.1326720594070308E-2</v>
      </c>
      <c r="K64" s="6">
        <f>I64*20</f>
        <v>6.3146100000000001</v>
      </c>
      <c r="L64" s="6">
        <f>J64*20</f>
        <v>1.2265344118814061</v>
      </c>
      <c r="M64" s="10">
        <v>0.25329657</v>
      </c>
      <c r="N64" s="6">
        <f>AVERAGE(M64:M65)</f>
        <v>0.26707895000000004</v>
      </c>
      <c r="O64" s="6">
        <f>STDEV(M64:M65)</f>
        <v>1.9491228717779713E-2</v>
      </c>
      <c r="P64" s="6">
        <f>N64*20</f>
        <v>5.3415790000000012</v>
      </c>
      <c r="Q64" s="6">
        <f>O64*20</f>
        <v>0.38982457435559426</v>
      </c>
      <c r="R64" s="10">
        <v>1.0588392</v>
      </c>
      <c r="S64" s="6">
        <f>AVERAGE(R64:R65)</f>
        <v>1.0447132699999999</v>
      </c>
      <c r="T64" s="6">
        <f>STDEV(R64:R65)</f>
        <v>1.9977081787132908E-2</v>
      </c>
      <c r="U64" s="6">
        <f>S64*20</f>
        <v>20.894265399999998</v>
      </c>
      <c r="V64" s="6">
        <f>T64*20</f>
        <v>0.39954163574265816</v>
      </c>
      <c r="W64" s="10">
        <v>0.58711024999999994</v>
      </c>
      <c r="X64" s="6">
        <f>AVERAGE(W64:W65)</f>
        <v>0.60813078999999992</v>
      </c>
      <c r="Y64" s="6">
        <f>STDEV(W64:W65)</f>
        <v>2.9727532756406185E-2</v>
      </c>
      <c r="Z64" s="6">
        <f>X64*20</f>
        <v>12.162615799999998</v>
      </c>
      <c r="AA64" s="6">
        <f>Y64*20</f>
        <v>0.59455065512812366</v>
      </c>
      <c r="AB64" s="10">
        <v>0.24666310999999999</v>
      </c>
      <c r="AC64" s="6">
        <f>AVERAGE(AB64:AB65)</f>
        <v>0.21291334000000001</v>
      </c>
      <c r="AD64" s="6">
        <f>STDEV(AB64:AB65)</f>
        <v>4.7729382460972407E-2</v>
      </c>
      <c r="AE64" s="6">
        <f>AC64*20</f>
        <v>4.2582668000000004</v>
      </c>
      <c r="AF64" s="6">
        <f>AD64*20</f>
        <v>0.95458764921944816</v>
      </c>
      <c r="AG64" s="10"/>
      <c r="AH64" s="6" t="e">
        <f>AVERAGE(AG64:AG65)</f>
        <v>#DIV/0!</v>
      </c>
      <c r="AI64" s="6" t="e">
        <f>STDEV(AG64:AG65)</f>
        <v>#DIV/0!</v>
      </c>
      <c r="AJ64" s="6" t="e">
        <f>AH64*20</f>
        <v>#DIV/0!</v>
      </c>
      <c r="AK64" s="6" t="e">
        <f>AI64*20</f>
        <v>#DIV/0!</v>
      </c>
      <c r="AL64" s="10">
        <v>5.9385130000000001E-2</v>
      </c>
      <c r="AM64" s="6">
        <f>AVERAGE(AL64:AL65)</f>
        <v>5.8663840000000002E-2</v>
      </c>
      <c r="AN64" s="6">
        <f>STDEV(AL64:AL65)</f>
        <v>1.020058100404089E-3</v>
      </c>
      <c r="AO64" s="6">
        <f>AM64*20</f>
        <v>1.1732768</v>
      </c>
      <c r="AP64" s="6">
        <f>AN64*20</f>
        <v>2.0401162008081779E-2</v>
      </c>
      <c r="AQ64" s="10">
        <v>1.3559659999999999E-2</v>
      </c>
      <c r="AR64" s="6">
        <f>AVERAGE(AQ64:AQ65)</f>
        <v>1.3559659999999999E-2</v>
      </c>
      <c r="AS64" s="6" t="e">
        <f>STDEV(AQ64:AQ65)</f>
        <v>#DIV/0!</v>
      </c>
      <c r="AT64" s="6">
        <f>AR64*20</f>
        <v>0.27119319999999997</v>
      </c>
      <c r="AU64" s="6" t="e">
        <f>AS64*20</f>
        <v>#DIV/0!</v>
      </c>
      <c r="AV64" s="10"/>
      <c r="AW64" s="6">
        <f>AVERAGE(AV64:AV65)</f>
        <v>2.254428E-2</v>
      </c>
      <c r="AX64" s="6" t="e">
        <f>STDEV(AV64:AV65)</f>
        <v>#DIV/0!</v>
      </c>
      <c r="AY64" s="6">
        <f>AW64*20</f>
        <v>0.4508856</v>
      </c>
      <c r="AZ64" s="6" t="e">
        <f>AX64*20</f>
        <v>#DIV/0!</v>
      </c>
    </row>
    <row r="65" spans="1:52" x14ac:dyDescent="0.2">
      <c r="A65" s="9" t="s">
        <v>121</v>
      </c>
      <c r="B65" s="8"/>
      <c r="C65" s="4">
        <v>1.1480770243507199</v>
      </c>
      <c r="D65" s="6"/>
      <c r="E65" s="6"/>
      <c r="F65" s="6"/>
      <c r="G65" s="6"/>
      <c r="H65" s="10">
        <v>0.27236596000000002</v>
      </c>
      <c r="I65" s="6"/>
      <c r="J65" s="6"/>
      <c r="K65" s="6"/>
      <c r="L65" s="6"/>
      <c r="M65" s="10">
        <v>0.28086133000000002</v>
      </c>
      <c r="N65" s="6"/>
      <c r="O65" s="6"/>
      <c r="P65" s="6"/>
      <c r="Q65" s="6"/>
      <c r="R65" s="10">
        <v>1.0305873400000001</v>
      </c>
      <c r="S65" s="6"/>
      <c r="T65" s="6"/>
      <c r="U65" s="6"/>
      <c r="V65" s="6"/>
      <c r="W65" s="10">
        <v>0.62915133000000001</v>
      </c>
      <c r="X65" s="6"/>
      <c r="Y65" s="6"/>
      <c r="Z65" s="6"/>
      <c r="AA65" s="6"/>
      <c r="AB65" s="10">
        <v>0.17916356999999999</v>
      </c>
      <c r="AC65" s="6"/>
      <c r="AD65" s="6"/>
      <c r="AE65" s="6"/>
      <c r="AF65" s="6"/>
      <c r="AG65" s="10"/>
      <c r="AH65" s="6"/>
      <c r="AI65" s="6"/>
      <c r="AJ65" s="6"/>
      <c r="AK65" s="6"/>
      <c r="AL65" s="10">
        <v>5.7942550000000002E-2</v>
      </c>
      <c r="AM65" s="6"/>
      <c r="AN65" s="6"/>
      <c r="AO65" s="6"/>
      <c r="AP65" s="6"/>
      <c r="AQ65" s="10"/>
      <c r="AR65" s="6"/>
      <c r="AS65" s="6"/>
      <c r="AT65" s="6"/>
      <c r="AU65" s="6"/>
      <c r="AV65" s="10">
        <v>2.254428E-2</v>
      </c>
      <c r="AW65" s="6"/>
      <c r="AX65" s="6"/>
      <c r="AY65" s="6"/>
      <c r="AZ65" s="6"/>
    </row>
    <row r="66" spans="1:52" x14ac:dyDescent="0.2">
      <c r="A66" s="9" t="s">
        <v>216</v>
      </c>
      <c r="B66" s="8" t="s">
        <v>483</v>
      </c>
      <c r="C66" s="4">
        <v>1.67744251809737</v>
      </c>
      <c r="D66" s="6">
        <f>AVERAGE(C66:C67)</f>
        <v>1.720566539084085</v>
      </c>
      <c r="E66" s="6">
        <f>STDEV(C66:C67)</f>
        <v>6.0986575343474292E-2</v>
      </c>
      <c r="F66" s="6">
        <f>D66*20</f>
        <v>34.411330781681698</v>
      </c>
      <c r="G66" s="6">
        <f>E66*20</f>
        <v>1.2197315068694858</v>
      </c>
      <c r="H66" s="10">
        <v>6.1088469999999999E-2</v>
      </c>
      <c r="I66" s="6">
        <f>AVERAGE(H66:H67)</f>
        <v>4.3383859999999996E-2</v>
      </c>
      <c r="J66" s="6">
        <f>STDEV(H66:H67)</f>
        <v>2.5038099578526332E-2</v>
      </c>
      <c r="K66" s="6">
        <f>I66*20</f>
        <v>0.86767719999999993</v>
      </c>
      <c r="L66" s="6">
        <f>J66*20</f>
        <v>0.50076199157052659</v>
      </c>
      <c r="M66" s="10">
        <v>4.8943100000000003E-2</v>
      </c>
      <c r="N66" s="6">
        <f>AVERAGE(M66:M67)</f>
        <v>3.4926730000000003E-2</v>
      </c>
      <c r="O66" s="6">
        <f>STDEV(M66:M67)</f>
        <v>1.9822140549239375E-2</v>
      </c>
      <c r="P66" s="6">
        <f>N66*20</f>
        <v>0.69853460000000012</v>
      </c>
      <c r="Q66" s="6">
        <f>O66*20</f>
        <v>0.39644281098478751</v>
      </c>
      <c r="R66" s="10">
        <v>0.19737362</v>
      </c>
      <c r="S66" s="6">
        <f>AVERAGE(R66:R67)</f>
        <v>0.14346196</v>
      </c>
      <c r="T66" s="6">
        <f>STDEV(R66:R67)</f>
        <v>7.6242600742047084E-2</v>
      </c>
      <c r="U66" s="6">
        <f>S66*20</f>
        <v>2.8692392</v>
      </c>
      <c r="V66" s="6">
        <f>T66*20</f>
        <v>1.5248520148409417</v>
      </c>
      <c r="W66" s="10">
        <v>0.12751145999999999</v>
      </c>
      <c r="X66" s="6">
        <f>AVERAGE(W66:W67)</f>
        <v>9.3752034999999997E-2</v>
      </c>
      <c r="Y66" s="6">
        <f>STDEV(W66:W67)</f>
        <v>4.7743036692917316E-2</v>
      </c>
      <c r="Z66" s="6">
        <f>X66*20</f>
        <v>1.8750407</v>
      </c>
      <c r="AA66" s="6">
        <f>Y66*20</f>
        <v>0.95486073385834636</v>
      </c>
      <c r="AB66" s="10">
        <v>5.1807590000000001E-2</v>
      </c>
      <c r="AC66" s="6">
        <f>AVERAGE(AB66:AB67)</f>
        <v>4.1036185000000003E-2</v>
      </c>
      <c r="AD66" s="6">
        <f>STDEV(AB66:AB67)</f>
        <v>1.5233067036813361E-2</v>
      </c>
      <c r="AE66" s="6">
        <f>AC66*20</f>
        <v>0.82072370000000006</v>
      </c>
      <c r="AF66" s="6">
        <f>AD66*20</f>
        <v>0.30466134073626722</v>
      </c>
      <c r="AG66" s="10"/>
      <c r="AH66" s="6" t="e">
        <f>AVERAGE(AG66:AG67)</f>
        <v>#DIV/0!</v>
      </c>
      <c r="AI66" s="6" t="e">
        <f>STDEV(AG66:AG67)</f>
        <v>#DIV/0!</v>
      </c>
      <c r="AJ66" s="6" t="e">
        <f>AH66*20</f>
        <v>#DIV/0!</v>
      </c>
      <c r="AK66" s="6" t="e">
        <f>AI66*20</f>
        <v>#DIV/0!</v>
      </c>
      <c r="AL66" s="10">
        <v>2.1357899999999999E-2</v>
      </c>
      <c r="AM66" s="6">
        <f>AVERAGE(AL66:AL67)</f>
        <v>1.863449E-2</v>
      </c>
      <c r="AN66" s="6">
        <f>STDEV(AL66:AL67)</f>
        <v>3.8514833579025094E-3</v>
      </c>
      <c r="AO66" s="6">
        <f>AM66*20</f>
        <v>0.37268980000000002</v>
      </c>
      <c r="AP66" s="6">
        <f>AN66*20</f>
        <v>7.7029667158050194E-2</v>
      </c>
      <c r="AQ66" s="10">
        <v>1.347916E-2</v>
      </c>
      <c r="AR66" s="6">
        <f>AVERAGE(AQ66:AQ67)</f>
        <v>1.3382435E-2</v>
      </c>
      <c r="AS66" s="6">
        <f>STDEV(AQ66:AQ67)</f>
        <v>1.3678980682053853E-4</v>
      </c>
      <c r="AT66" s="6">
        <f>AR66*20</f>
        <v>0.26764870000000002</v>
      </c>
      <c r="AU66" s="6">
        <f>AS66*20</f>
        <v>2.7357961364107707E-3</v>
      </c>
      <c r="AV66" s="10">
        <v>2.282468E-2</v>
      </c>
      <c r="AW66" s="6">
        <f>AVERAGE(AV66:AV67)</f>
        <v>2.2253410000000001E-2</v>
      </c>
      <c r="AX66" s="6">
        <f>STDEV(AV66:AV67)</f>
        <v>8.0789778177687861E-4</v>
      </c>
      <c r="AY66" s="6">
        <f>AW66*20</f>
        <v>0.44506820000000002</v>
      </c>
      <c r="AZ66" s="6">
        <f>AX66*20</f>
        <v>1.6157955635537572E-2</v>
      </c>
    </row>
    <row r="67" spans="1:52" x14ac:dyDescent="0.2">
      <c r="A67" s="9" t="s">
        <v>185</v>
      </c>
      <c r="B67" s="8"/>
      <c r="C67" s="4">
        <v>1.7636905600707999</v>
      </c>
      <c r="D67" s="6"/>
      <c r="E67" s="6"/>
      <c r="F67" s="6"/>
      <c r="G67" s="6"/>
      <c r="H67" s="10">
        <v>2.5679250000000001E-2</v>
      </c>
      <c r="I67" s="6"/>
      <c r="J67" s="6"/>
      <c r="K67" s="6"/>
      <c r="L67" s="6"/>
      <c r="M67" s="10">
        <v>2.0910359999999999E-2</v>
      </c>
      <c r="N67" s="6"/>
      <c r="O67" s="6"/>
      <c r="P67" s="6"/>
      <c r="Q67" s="6"/>
      <c r="R67" s="10">
        <v>8.9550299999999999E-2</v>
      </c>
      <c r="S67" s="6"/>
      <c r="T67" s="6"/>
      <c r="U67" s="6"/>
      <c r="V67" s="6"/>
      <c r="W67" s="10">
        <v>5.9992610000000002E-2</v>
      </c>
      <c r="X67" s="6"/>
      <c r="Y67" s="6"/>
      <c r="Z67" s="6"/>
      <c r="AA67" s="6"/>
      <c r="AB67" s="10">
        <v>3.0264780000000002E-2</v>
      </c>
      <c r="AC67" s="6"/>
      <c r="AD67" s="6"/>
      <c r="AE67" s="6"/>
      <c r="AF67" s="6"/>
      <c r="AG67" s="10"/>
      <c r="AH67" s="6"/>
      <c r="AI67" s="6"/>
      <c r="AJ67" s="6"/>
      <c r="AK67" s="6"/>
      <c r="AL67" s="10">
        <v>1.5911080000000001E-2</v>
      </c>
      <c r="AM67" s="6"/>
      <c r="AN67" s="6"/>
      <c r="AO67" s="6"/>
      <c r="AP67" s="6"/>
      <c r="AQ67" s="10">
        <v>1.3285709999999999E-2</v>
      </c>
      <c r="AR67" s="6"/>
      <c r="AS67" s="6"/>
      <c r="AT67" s="6"/>
      <c r="AU67" s="6"/>
      <c r="AV67" s="10">
        <v>2.1682139999999999E-2</v>
      </c>
      <c r="AW67" s="6"/>
      <c r="AX67" s="6"/>
      <c r="AY67" s="6"/>
      <c r="AZ67" s="6"/>
    </row>
    <row r="68" spans="1:52" x14ac:dyDescent="0.2">
      <c r="A68" s="9" t="s">
        <v>291</v>
      </c>
      <c r="B68" s="8" t="s">
        <v>484</v>
      </c>
      <c r="C68" s="4">
        <v>0.147825448945065</v>
      </c>
      <c r="D68" s="6">
        <f>AVERAGE(C68:C70)</f>
        <v>0.93356889187424164</v>
      </c>
      <c r="E68" s="6">
        <f>STDEV(C68:C70)</f>
        <v>0.68047530257781019</v>
      </c>
      <c r="F68" s="6">
        <f>D68*20</f>
        <v>18.671377837484833</v>
      </c>
      <c r="G68" s="6">
        <f>E68*20</f>
        <v>13.609506051556204</v>
      </c>
      <c r="H68" s="10">
        <v>1.6014560000000001E-2</v>
      </c>
      <c r="I68" s="6">
        <f>AVERAGE(H68:H70)</f>
        <v>0.6341423633333334</v>
      </c>
      <c r="J68" s="6">
        <f>STDEV(H68:H70)</f>
        <v>0.53538269561958629</v>
      </c>
      <c r="K68" s="6">
        <f>I68*20</f>
        <v>12.682847266666668</v>
      </c>
      <c r="L68" s="6">
        <f>J68*20</f>
        <v>10.707653912391725</v>
      </c>
      <c r="M68" s="10">
        <v>9.7187200000000001E-3</v>
      </c>
      <c r="N68" s="6">
        <f>AVERAGE(M68:M70)</f>
        <v>0.14984703666666668</v>
      </c>
      <c r="O68" s="6">
        <f>STDEV(M68:M70)</f>
        <v>0.12136972339556283</v>
      </c>
      <c r="P68" s="6">
        <f>N68*20</f>
        <v>2.9969407333333336</v>
      </c>
      <c r="Q68" s="6">
        <f>O68*20</f>
        <v>2.4273944679112565</v>
      </c>
      <c r="R68" s="10">
        <v>3.7699860000000002E-2</v>
      </c>
      <c r="S68" s="6">
        <f>AVERAGE(R68:R70)</f>
        <v>0.92374407000000003</v>
      </c>
      <c r="T68" s="6">
        <f>STDEV(R68:R70)</f>
        <v>0.76790838893235702</v>
      </c>
      <c r="U68" s="6">
        <f>S68*20</f>
        <v>18.474881400000001</v>
      </c>
      <c r="V68" s="6">
        <f>T68*20</f>
        <v>15.35816777864714</v>
      </c>
      <c r="W68" s="10">
        <v>2.7537840000000001E-2</v>
      </c>
      <c r="X68" s="6">
        <f>AVERAGE(W68:W70)</f>
        <v>0.35624274333333333</v>
      </c>
      <c r="Y68" s="6">
        <f>STDEV(W68:W70)</f>
        <v>0.28470266127628235</v>
      </c>
      <c r="Z68" s="6">
        <f>X68*20</f>
        <v>7.1248548666666665</v>
      </c>
      <c r="AA68" s="6">
        <f>Y68*20</f>
        <v>5.6940532255256473</v>
      </c>
      <c r="AB68" s="10">
        <v>1.7941700000000001E-2</v>
      </c>
      <c r="AC68" s="6">
        <f>AVERAGE(AB68:AB70)</f>
        <v>0.34188565666666665</v>
      </c>
      <c r="AD68" s="6">
        <f>STDEV(AB68:AB70)</f>
        <v>0.2812447040667832</v>
      </c>
      <c r="AE68" s="6">
        <f>AC68*20</f>
        <v>6.8377131333333327</v>
      </c>
      <c r="AF68" s="6">
        <f>AD68*20</f>
        <v>5.6248940813356638</v>
      </c>
      <c r="AG68" s="10"/>
      <c r="AH68" s="6" t="e">
        <f>AVERAGE(AG68:AG70)</f>
        <v>#DIV/0!</v>
      </c>
      <c r="AI68" s="6" t="e">
        <f>STDEV(AG68:AG70)</f>
        <v>#DIV/0!</v>
      </c>
      <c r="AJ68" s="6" t="e">
        <f>AH68*20</f>
        <v>#DIV/0!</v>
      </c>
      <c r="AK68" s="6" t="e">
        <f>AI68*20</f>
        <v>#DIV/0!</v>
      </c>
      <c r="AL68" s="10">
        <v>1.162184E-2</v>
      </c>
      <c r="AM68" s="6">
        <f>AVERAGE(AL68:AL70)</f>
        <v>4.5661366666666668E-2</v>
      </c>
      <c r="AN68" s="6">
        <f>STDEV(AL68:AL70)</f>
        <v>2.9587305982751003E-2</v>
      </c>
      <c r="AO68" s="6">
        <f>AM68*20</f>
        <v>0.91322733333333339</v>
      </c>
      <c r="AP68" s="6">
        <f>AN68*20</f>
        <v>0.59174611965502011</v>
      </c>
      <c r="AQ68" s="10">
        <v>1.4043679999999999E-2</v>
      </c>
      <c r="AR68" s="6">
        <f>AVERAGE(AQ68:AQ70)</f>
        <v>1.4027456666666667E-2</v>
      </c>
      <c r="AS68" s="6">
        <f>STDEV(AQ68:AQ70)</f>
        <v>2.0060760362791152E-4</v>
      </c>
      <c r="AT68" s="6">
        <f>AR68*20</f>
        <v>0.28054913333333331</v>
      </c>
      <c r="AU68" s="6">
        <f>AS68*20</f>
        <v>4.01215207255823E-3</v>
      </c>
      <c r="AV68" s="10">
        <v>2.222157E-2</v>
      </c>
      <c r="AW68" s="6">
        <f>AVERAGE(AV68:AV70)</f>
        <v>2.2011929999999999E-2</v>
      </c>
      <c r="AX68" s="6">
        <f>STDEV(AV68:AV70)</f>
        <v>2.5391238114751195E-4</v>
      </c>
      <c r="AY68" s="6">
        <f>AW68*20</f>
        <v>0.44023859999999998</v>
      </c>
      <c r="AZ68" s="6">
        <f>AX68*20</f>
        <v>5.0782476229502393E-3</v>
      </c>
    </row>
    <row r="69" spans="1:52" x14ac:dyDescent="0.2">
      <c r="A69" s="9" t="s">
        <v>370</v>
      </c>
      <c r="B69" s="8"/>
      <c r="C69" s="4">
        <v>1.3250022675129201</v>
      </c>
      <c r="D69" s="6"/>
      <c r="E69" s="6"/>
      <c r="F69" s="6"/>
      <c r="G69" s="6"/>
      <c r="H69" s="10">
        <v>0.93465379000000004</v>
      </c>
      <c r="I69" s="6"/>
      <c r="J69" s="6"/>
      <c r="K69" s="6"/>
      <c r="L69" s="6"/>
      <c r="M69" s="10">
        <v>0.21800046000000001</v>
      </c>
      <c r="N69" s="6"/>
      <c r="O69" s="6"/>
      <c r="P69" s="6"/>
      <c r="Q69" s="6"/>
      <c r="R69" s="10">
        <v>1.33714292</v>
      </c>
      <c r="S69" s="6"/>
      <c r="T69" s="6"/>
      <c r="U69" s="6"/>
      <c r="V69" s="6"/>
      <c r="W69" s="10">
        <v>0.51607632000000003</v>
      </c>
      <c r="X69" s="6"/>
      <c r="Y69" s="6"/>
      <c r="Z69" s="6"/>
      <c r="AA69" s="6"/>
      <c r="AB69" s="10">
        <v>0.48401277999999998</v>
      </c>
      <c r="AC69" s="6"/>
      <c r="AD69" s="6"/>
      <c r="AE69" s="6"/>
      <c r="AF69" s="6"/>
      <c r="AG69" s="10"/>
      <c r="AH69" s="6"/>
      <c r="AI69" s="6"/>
      <c r="AJ69" s="6"/>
      <c r="AK69" s="6"/>
      <c r="AL69" s="10">
        <v>6.0152959999999998E-2</v>
      </c>
      <c r="AM69" s="6"/>
      <c r="AN69" s="6"/>
      <c r="AO69" s="6"/>
      <c r="AP69" s="6"/>
      <c r="AQ69" s="10">
        <v>1.421946E-2</v>
      </c>
      <c r="AR69" s="6"/>
      <c r="AS69" s="6"/>
      <c r="AT69" s="6"/>
      <c r="AU69" s="6"/>
      <c r="AV69" s="10">
        <v>2.2084619999999999E-2</v>
      </c>
      <c r="AW69" s="6"/>
      <c r="AX69" s="6"/>
      <c r="AY69" s="6"/>
      <c r="AZ69" s="6"/>
    </row>
    <row r="70" spans="1:52" x14ac:dyDescent="0.2">
      <c r="A70" s="9" t="s">
        <v>439</v>
      </c>
      <c r="B70" s="8"/>
      <c r="C70" s="4">
        <v>1.32787895916474</v>
      </c>
      <c r="D70" s="6"/>
      <c r="E70" s="6"/>
      <c r="F70" s="6"/>
      <c r="G70" s="6"/>
      <c r="H70" s="10">
        <v>0.95175874000000005</v>
      </c>
      <c r="I70" s="6"/>
      <c r="J70" s="6"/>
      <c r="K70" s="6"/>
      <c r="L70" s="6"/>
      <c r="M70" s="10">
        <v>0.22182193</v>
      </c>
      <c r="N70" s="6"/>
      <c r="O70" s="6"/>
      <c r="P70" s="6"/>
      <c r="Q70" s="6"/>
      <c r="R70" s="10">
        <v>1.3963894299999999</v>
      </c>
      <c r="S70" s="6"/>
      <c r="T70" s="6"/>
      <c r="U70" s="6"/>
      <c r="V70" s="6"/>
      <c r="W70" s="10">
        <v>0.52511406999999999</v>
      </c>
      <c r="X70" s="6"/>
      <c r="Y70" s="6"/>
      <c r="Z70" s="6"/>
      <c r="AA70" s="6"/>
      <c r="AB70" s="10">
        <v>0.52370249000000002</v>
      </c>
      <c r="AC70" s="6"/>
      <c r="AD70" s="6"/>
      <c r="AE70" s="6"/>
      <c r="AF70" s="6"/>
      <c r="AG70" s="10"/>
      <c r="AH70" s="6"/>
      <c r="AI70" s="6"/>
      <c r="AJ70" s="6"/>
      <c r="AK70" s="6"/>
      <c r="AL70" s="10">
        <v>6.5209299999999998E-2</v>
      </c>
      <c r="AM70" s="6"/>
      <c r="AN70" s="6"/>
      <c r="AO70" s="6"/>
      <c r="AP70" s="6"/>
      <c r="AQ70" s="10">
        <v>1.381923E-2</v>
      </c>
      <c r="AR70" s="6"/>
      <c r="AS70" s="6"/>
      <c r="AT70" s="6"/>
      <c r="AU70" s="6"/>
      <c r="AV70" s="10">
        <v>2.1729600000000002E-2</v>
      </c>
      <c r="AW70" s="6"/>
      <c r="AX70" s="6"/>
      <c r="AY70" s="6"/>
      <c r="AZ70" s="6"/>
    </row>
    <row r="71" spans="1:52" x14ac:dyDescent="0.2">
      <c r="A71" s="9" t="s">
        <v>398</v>
      </c>
      <c r="B71" s="8" t="s">
        <v>485</v>
      </c>
      <c r="C71" s="4">
        <v>1.4396745831776101</v>
      </c>
      <c r="D71" s="6">
        <f>AVERAGE(C71:C73)</f>
        <v>1.4081047319147768</v>
      </c>
      <c r="E71" s="6">
        <f>STDEV(C71:C73)</f>
        <v>2.7444733049158902E-2</v>
      </c>
      <c r="F71" s="6">
        <f>D71*20</f>
        <v>28.162094638295535</v>
      </c>
      <c r="G71" s="6">
        <f>E71*20</f>
        <v>0.54889466098317807</v>
      </c>
      <c r="H71" s="10">
        <v>1.06473214</v>
      </c>
      <c r="I71" s="6">
        <f>AVERAGE(H71:H73)</f>
        <v>1.0532187000000002</v>
      </c>
      <c r="J71" s="6">
        <f>STDEV(H71:H73)</f>
        <v>2.0670551473806878E-2</v>
      </c>
      <c r="K71" s="6">
        <f>I71*20</f>
        <v>21.064374000000004</v>
      </c>
      <c r="L71" s="6">
        <f>J71*20</f>
        <v>0.41341102947613756</v>
      </c>
      <c r="M71" s="10">
        <v>0.28203761999999999</v>
      </c>
      <c r="N71" s="6">
        <f>AVERAGE(M71:M73)</f>
        <v>0.26765863333333334</v>
      </c>
      <c r="O71" s="6">
        <f>STDEV(M71:M73)</f>
        <v>1.3177977737746141E-2</v>
      </c>
      <c r="P71" s="6">
        <f>N71*20</f>
        <v>5.3531726666666666</v>
      </c>
      <c r="Q71" s="6">
        <f>O71*20</f>
        <v>0.26355955475492282</v>
      </c>
      <c r="R71" s="10">
        <v>1.6129655199999999</v>
      </c>
      <c r="S71" s="6">
        <f>AVERAGE(R71:R73)</f>
        <v>1.5804760599999998</v>
      </c>
      <c r="T71" s="6">
        <f>STDEV(R71:R73)</f>
        <v>2.8352010234175648E-2</v>
      </c>
      <c r="U71" s="6">
        <f>S71*20</f>
        <v>31.609521199999996</v>
      </c>
      <c r="V71" s="6">
        <f>T71*20</f>
        <v>0.56704020468351302</v>
      </c>
      <c r="W71" s="10">
        <v>0.61597902000000004</v>
      </c>
      <c r="X71" s="6">
        <f>AVERAGE(W71:W73)</f>
        <v>0.60268498333333331</v>
      </c>
      <c r="Y71" s="6">
        <f>STDEV(W71:W73)</f>
        <v>1.1632854245241535E-2</v>
      </c>
      <c r="Z71" s="6">
        <f>X71*20</f>
        <v>12.053699666666667</v>
      </c>
      <c r="AA71" s="6">
        <f>Y71*20</f>
        <v>0.2326570849048307</v>
      </c>
      <c r="AB71" s="10">
        <v>0.62112531999999998</v>
      </c>
      <c r="AC71" s="6">
        <f>AVERAGE(AB71:AB73)</f>
        <v>0.62217710333333331</v>
      </c>
      <c r="AD71" s="6">
        <f>STDEV(AB71:AB73)</f>
        <v>5.0820700689613845E-3</v>
      </c>
      <c r="AE71" s="6">
        <f>AC71*20</f>
        <v>12.443542066666666</v>
      </c>
      <c r="AF71" s="6">
        <f>AD71*20</f>
        <v>0.1016414013792277</v>
      </c>
      <c r="AG71" s="10"/>
      <c r="AH71" s="6" t="e">
        <f>AVERAGE(AG71:AG73)</f>
        <v>#DIV/0!</v>
      </c>
      <c r="AI71" s="6" t="e">
        <f>STDEV(AG71:AG73)</f>
        <v>#DIV/0!</v>
      </c>
      <c r="AJ71" s="6" t="e">
        <f>AH71*20</f>
        <v>#DIV/0!</v>
      </c>
      <c r="AK71" s="6" t="e">
        <f>AI71*20</f>
        <v>#DIV/0!</v>
      </c>
      <c r="AL71" s="10">
        <v>7.4766299999999994E-2</v>
      </c>
      <c r="AM71" s="6">
        <f>AVERAGE(AL71:AL73)</f>
        <v>7.6770339999999992E-2</v>
      </c>
      <c r="AN71" s="6">
        <f>STDEV(AL71:AL73)</f>
        <v>1.7754401760690245E-3</v>
      </c>
      <c r="AO71" s="6">
        <f>AM71*20</f>
        <v>1.5354067999999998</v>
      </c>
      <c r="AP71" s="6">
        <f>AN71*20</f>
        <v>3.5508803521380486E-2</v>
      </c>
      <c r="AQ71" s="10"/>
      <c r="AR71" s="6">
        <f>AVERAGE(AQ71:AQ73)</f>
        <v>1.377513E-2</v>
      </c>
      <c r="AS71" s="6">
        <f>STDEV(AQ71:AQ73)</f>
        <v>4.3757181833385873E-4</v>
      </c>
      <c r="AT71" s="6">
        <f>AR71*20</f>
        <v>0.27550259999999999</v>
      </c>
      <c r="AU71" s="6">
        <f>AS71*20</f>
        <v>8.7514363666771743E-3</v>
      </c>
      <c r="AV71" s="10">
        <v>2.224131E-2</v>
      </c>
      <c r="AW71" s="6">
        <f>AVERAGE(AV71:AV73)</f>
        <v>2.1863693333333333E-2</v>
      </c>
      <c r="AX71" s="6">
        <f>STDEV(AV71:AV73)</f>
        <v>3.3097001863210046E-4</v>
      </c>
      <c r="AY71" s="6">
        <f>AW71*20</f>
        <v>0.43727386666666668</v>
      </c>
      <c r="AZ71" s="6">
        <f>AX71*20</f>
        <v>6.6194003726420094E-3</v>
      </c>
    </row>
    <row r="72" spans="1:52" x14ac:dyDescent="0.2">
      <c r="A72" s="9" t="s">
        <v>110</v>
      </c>
      <c r="B72" s="8"/>
      <c r="C72" s="4">
        <v>1.39471182228906</v>
      </c>
      <c r="D72" s="6"/>
      <c r="E72" s="6"/>
      <c r="F72" s="6"/>
      <c r="G72" s="6"/>
      <c r="H72" s="10">
        <v>1.02935529</v>
      </c>
      <c r="I72" s="6"/>
      <c r="J72" s="6"/>
      <c r="K72" s="6"/>
      <c r="L72" s="6"/>
      <c r="M72" s="10">
        <v>0.26478106000000001</v>
      </c>
      <c r="N72" s="6"/>
      <c r="O72" s="6"/>
      <c r="P72" s="6"/>
      <c r="Q72" s="6"/>
      <c r="R72" s="10">
        <v>1.5677188399999999</v>
      </c>
      <c r="S72" s="6"/>
      <c r="T72" s="6"/>
      <c r="U72" s="6"/>
      <c r="V72" s="6"/>
      <c r="W72" s="10">
        <v>0.59770372000000005</v>
      </c>
      <c r="X72" s="6"/>
      <c r="Y72" s="6"/>
      <c r="Z72" s="6"/>
      <c r="AA72" s="6"/>
      <c r="AB72" s="10">
        <v>0.61770322</v>
      </c>
      <c r="AC72" s="6"/>
      <c r="AD72" s="6"/>
      <c r="AE72" s="6"/>
      <c r="AF72" s="6"/>
      <c r="AG72" s="10"/>
      <c r="AH72" s="6"/>
      <c r="AI72" s="6"/>
      <c r="AJ72" s="6"/>
      <c r="AK72" s="6"/>
      <c r="AL72" s="10">
        <v>7.8146599999999997E-2</v>
      </c>
      <c r="AM72" s="6"/>
      <c r="AN72" s="6"/>
      <c r="AO72" s="6"/>
      <c r="AP72" s="6"/>
      <c r="AQ72" s="10">
        <v>1.408454E-2</v>
      </c>
      <c r="AR72" s="6"/>
      <c r="AS72" s="6"/>
      <c r="AT72" s="6"/>
      <c r="AU72" s="6"/>
      <c r="AV72" s="10">
        <v>2.1623940000000001E-2</v>
      </c>
      <c r="AW72" s="6"/>
      <c r="AX72" s="6"/>
      <c r="AY72" s="6"/>
      <c r="AZ72" s="6"/>
    </row>
    <row r="73" spans="1:52" x14ac:dyDescent="0.2">
      <c r="A73" s="9" t="s">
        <v>247</v>
      </c>
      <c r="B73" s="8"/>
      <c r="C73" s="4">
        <v>1.3899277902776599</v>
      </c>
      <c r="D73" s="6"/>
      <c r="E73" s="6"/>
      <c r="F73" s="6"/>
      <c r="G73" s="6"/>
      <c r="H73" s="10">
        <v>1.06556867</v>
      </c>
      <c r="I73" s="6"/>
      <c r="J73" s="6"/>
      <c r="K73" s="6"/>
      <c r="L73" s="6"/>
      <c r="M73" s="10">
        <v>0.25615722000000002</v>
      </c>
      <c r="N73" s="6"/>
      <c r="O73" s="6"/>
      <c r="P73" s="6"/>
      <c r="Q73" s="6"/>
      <c r="R73" s="10">
        <v>1.5607438199999999</v>
      </c>
      <c r="S73" s="6"/>
      <c r="T73" s="6"/>
      <c r="U73" s="6"/>
      <c r="V73" s="6"/>
      <c r="W73" s="10">
        <v>0.59437220999999996</v>
      </c>
      <c r="X73" s="6"/>
      <c r="Y73" s="6"/>
      <c r="Z73" s="6"/>
      <c r="AA73" s="6"/>
      <c r="AB73" s="10">
        <v>0.62770276999999997</v>
      </c>
      <c r="AC73" s="6"/>
      <c r="AD73" s="6"/>
      <c r="AE73" s="6"/>
      <c r="AF73" s="6"/>
      <c r="AG73" s="10"/>
      <c r="AH73" s="6"/>
      <c r="AI73" s="6"/>
      <c r="AJ73" s="6"/>
      <c r="AK73" s="6"/>
      <c r="AL73" s="10">
        <v>7.7398120000000001E-2</v>
      </c>
      <c r="AM73" s="6"/>
      <c r="AN73" s="6"/>
      <c r="AO73" s="6"/>
      <c r="AP73" s="6"/>
      <c r="AQ73" s="10">
        <v>1.346572E-2</v>
      </c>
      <c r="AR73" s="6"/>
      <c r="AS73" s="6"/>
      <c r="AT73" s="6"/>
      <c r="AU73" s="6"/>
      <c r="AV73" s="10">
        <v>2.1725830000000002E-2</v>
      </c>
      <c r="AW73" s="6"/>
      <c r="AX73" s="6"/>
      <c r="AY73" s="6"/>
      <c r="AZ73" s="6"/>
    </row>
    <row r="74" spans="1:52" x14ac:dyDescent="0.2">
      <c r="A74" s="9" t="s">
        <v>131</v>
      </c>
      <c r="B74" s="8" t="s">
        <v>486</v>
      </c>
      <c r="C74" s="4">
        <v>1.11599150163571</v>
      </c>
      <c r="D74" s="6">
        <f>AVERAGE(C74:C76)</f>
        <v>1.21403745296948</v>
      </c>
      <c r="E74" s="6">
        <f>STDEV(C74:C76)</f>
        <v>9.2824784266793497E-2</v>
      </c>
      <c r="F74" s="6">
        <f>D74*20</f>
        <v>24.280749059389599</v>
      </c>
      <c r="G74" s="6">
        <f>E74*20</f>
        <v>1.8564956853358701</v>
      </c>
      <c r="H74" s="10">
        <v>0.85908377999999996</v>
      </c>
      <c r="I74" s="6">
        <f>AVERAGE(H74:H76)</f>
        <v>0.93743351999999991</v>
      </c>
      <c r="J74" s="6">
        <f>STDEV(H74:H76)</f>
        <v>7.1501542105553942E-2</v>
      </c>
      <c r="K74" s="6">
        <f>I74*20</f>
        <v>18.748670399999998</v>
      </c>
      <c r="L74" s="6">
        <f>J74*20</f>
        <v>1.4300308421110788</v>
      </c>
      <c r="M74" s="10">
        <v>0.22685348</v>
      </c>
      <c r="N74" s="6">
        <f>AVERAGE(M74:M76)</f>
        <v>0.25153874999999998</v>
      </c>
      <c r="O74" s="6">
        <f>STDEV(M74:M76)</f>
        <v>2.1693216707872071E-2</v>
      </c>
      <c r="P74" s="6">
        <f>N74*20</f>
        <v>5.0307749999999993</v>
      </c>
      <c r="Q74" s="6">
        <f>O74*20</f>
        <v>0.43386433415744141</v>
      </c>
      <c r="R74" s="10">
        <v>1.50083941</v>
      </c>
      <c r="S74" s="6">
        <f>AVERAGE(R74:R76)</f>
        <v>1.6451459466666669</v>
      </c>
      <c r="T74" s="6">
        <f>STDEV(R74:R76)</f>
        <v>0.13620892475990715</v>
      </c>
      <c r="U74" s="6">
        <f>S74*20</f>
        <v>32.902918933333339</v>
      </c>
      <c r="V74" s="6">
        <f>T74*20</f>
        <v>2.7241784951981431</v>
      </c>
      <c r="W74" s="10">
        <v>0.53129985000000002</v>
      </c>
      <c r="X74" s="6">
        <f>AVERAGE(W74:W76)</f>
        <v>0.58909232666666667</v>
      </c>
      <c r="Y74" s="6">
        <f>STDEV(W74:W76)</f>
        <v>5.5816915153200967E-2</v>
      </c>
      <c r="Z74" s="6">
        <f>X74*20</f>
        <v>11.781846533333333</v>
      </c>
      <c r="AA74" s="6">
        <f>Y74*20</f>
        <v>1.1163383030640193</v>
      </c>
      <c r="AB74" s="10">
        <v>0.62282804999999997</v>
      </c>
      <c r="AC74" s="6">
        <f>AVERAGE(AB74:AB76)</f>
        <v>0.69619490333333334</v>
      </c>
      <c r="AD74" s="6">
        <f>STDEV(AB74:AB76)</f>
        <v>6.8210400269956867E-2</v>
      </c>
      <c r="AE74" s="6">
        <f>AC74*20</f>
        <v>13.923898066666666</v>
      </c>
      <c r="AF74" s="6">
        <f>AD74*20</f>
        <v>1.3642080053991372</v>
      </c>
      <c r="AG74" s="10"/>
      <c r="AH74" s="6" t="e">
        <f>AVERAGE(AG74:AG76)</f>
        <v>#DIV/0!</v>
      </c>
      <c r="AI74" s="6" t="e">
        <f>STDEV(AG74:AG76)</f>
        <v>#DIV/0!</v>
      </c>
      <c r="AJ74" s="6" t="e">
        <f>AH74*20</f>
        <v>#DIV/0!</v>
      </c>
      <c r="AK74" s="6" t="e">
        <f>AI74*20</f>
        <v>#DIV/0!</v>
      </c>
      <c r="AL74" s="10">
        <v>8.329963E-2</v>
      </c>
      <c r="AM74" s="6">
        <f>AVERAGE(AL74:AL76)</f>
        <v>9.2227516666666662E-2</v>
      </c>
      <c r="AN74" s="6">
        <f>STDEV(AL74:AL76)</f>
        <v>8.1512933447418865E-3</v>
      </c>
      <c r="AO74" s="6">
        <f>AM74*20</f>
        <v>1.8445503333333333</v>
      </c>
      <c r="AP74" s="6">
        <f>AN74*20</f>
        <v>0.16302586689483772</v>
      </c>
      <c r="AQ74" s="10"/>
      <c r="AR74" s="6">
        <f>AVERAGE(AQ74:AQ76)</f>
        <v>1.347873E-2</v>
      </c>
      <c r="AS74" s="6" t="e">
        <f>STDEV(AQ74:AQ76)</f>
        <v>#DIV/0!</v>
      </c>
      <c r="AT74" s="6">
        <f>AR74*20</f>
        <v>0.2695746</v>
      </c>
      <c r="AU74" s="6" t="e">
        <f>AS74*20</f>
        <v>#DIV/0!</v>
      </c>
      <c r="AV74" s="10">
        <v>2.1600109999999999E-2</v>
      </c>
      <c r="AW74" s="6">
        <f>AVERAGE(AV74:AV76)</f>
        <v>2.1840170000000002E-2</v>
      </c>
      <c r="AX74" s="6">
        <f>STDEV(AV74:AV76)</f>
        <v>4.5719284640072889E-4</v>
      </c>
      <c r="AY74" s="6">
        <f>AW74*20</f>
        <v>0.43680340000000006</v>
      </c>
      <c r="AZ74" s="6">
        <f>AX74*20</f>
        <v>9.1438569280145772E-3</v>
      </c>
    </row>
    <row r="75" spans="1:52" x14ac:dyDescent="0.2">
      <c r="A75" s="9" t="s">
        <v>427</v>
      </c>
      <c r="B75" s="8"/>
      <c r="C75" s="4">
        <v>1.2255546404901501</v>
      </c>
      <c r="D75" s="6"/>
      <c r="E75" s="6"/>
      <c r="F75" s="6"/>
      <c r="G75" s="6"/>
      <c r="H75" s="10">
        <v>0.95405934999999997</v>
      </c>
      <c r="I75" s="6"/>
      <c r="J75" s="6"/>
      <c r="K75" s="6"/>
      <c r="L75" s="6"/>
      <c r="M75" s="10">
        <v>0.26019713</v>
      </c>
      <c r="N75" s="6"/>
      <c r="O75" s="6"/>
      <c r="P75" s="6"/>
      <c r="Q75" s="6"/>
      <c r="R75" s="10">
        <v>1.66312737</v>
      </c>
      <c r="S75" s="6"/>
      <c r="T75" s="6"/>
      <c r="U75" s="6"/>
      <c r="V75" s="6"/>
      <c r="W75" s="10">
        <v>0.59327925000000004</v>
      </c>
      <c r="X75" s="6"/>
      <c r="Y75" s="6"/>
      <c r="Z75" s="6"/>
      <c r="AA75" s="6"/>
      <c r="AB75" s="10">
        <v>0.70806628999999999</v>
      </c>
      <c r="AC75" s="6"/>
      <c r="AD75" s="6"/>
      <c r="AE75" s="6"/>
      <c r="AF75" s="6"/>
      <c r="AG75" s="10"/>
      <c r="AH75" s="6"/>
      <c r="AI75" s="6"/>
      <c r="AJ75" s="6"/>
      <c r="AK75" s="6"/>
      <c r="AL75" s="10">
        <v>9.4110139999999995E-2</v>
      </c>
      <c r="AM75" s="6"/>
      <c r="AN75" s="6"/>
      <c r="AO75" s="6"/>
      <c r="AP75" s="6"/>
      <c r="AQ75" s="10"/>
      <c r="AR75" s="6"/>
      <c r="AS75" s="6"/>
      <c r="AT75" s="6"/>
      <c r="AU75" s="6"/>
      <c r="AV75" s="10">
        <v>2.1553010000000001E-2</v>
      </c>
      <c r="AW75" s="6"/>
      <c r="AX75" s="6"/>
      <c r="AY75" s="6"/>
      <c r="AZ75" s="6"/>
    </row>
    <row r="76" spans="1:52" x14ac:dyDescent="0.2">
      <c r="A76" s="9" t="s">
        <v>87</v>
      </c>
      <c r="B76" s="8"/>
      <c r="C76" s="4">
        <v>1.30056621678258</v>
      </c>
      <c r="D76" s="6"/>
      <c r="E76" s="6"/>
      <c r="F76" s="6"/>
      <c r="G76" s="6"/>
      <c r="H76" s="10">
        <v>0.99915743000000001</v>
      </c>
      <c r="I76" s="6"/>
      <c r="J76" s="6"/>
      <c r="K76" s="6"/>
      <c r="L76" s="6"/>
      <c r="M76" s="10">
        <v>0.26756563999999999</v>
      </c>
      <c r="N76" s="6"/>
      <c r="O76" s="6"/>
      <c r="P76" s="6"/>
      <c r="Q76" s="6"/>
      <c r="R76" s="10">
        <v>1.7714710600000001</v>
      </c>
      <c r="S76" s="6"/>
      <c r="T76" s="6"/>
      <c r="U76" s="6"/>
      <c r="V76" s="6"/>
      <c r="W76" s="10">
        <v>0.64269788000000005</v>
      </c>
      <c r="X76" s="6"/>
      <c r="Y76" s="6"/>
      <c r="Z76" s="6"/>
      <c r="AA76" s="6"/>
      <c r="AB76" s="10">
        <v>0.75769036999999995</v>
      </c>
      <c r="AC76" s="6"/>
      <c r="AD76" s="6"/>
      <c r="AE76" s="6"/>
      <c r="AF76" s="6"/>
      <c r="AG76" s="10"/>
      <c r="AH76" s="6"/>
      <c r="AI76" s="6"/>
      <c r="AJ76" s="6"/>
      <c r="AK76" s="6"/>
      <c r="AL76" s="10">
        <v>9.9272780000000005E-2</v>
      </c>
      <c r="AM76" s="6"/>
      <c r="AN76" s="6"/>
      <c r="AO76" s="6"/>
      <c r="AP76" s="6"/>
      <c r="AQ76" s="10">
        <v>1.347873E-2</v>
      </c>
      <c r="AR76" s="6"/>
      <c r="AS76" s="6"/>
      <c r="AT76" s="6"/>
      <c r="AU76" s="6"/>
      <c r="AV76" s="10">
        <v>2.2367390000000001E-2</v>
      </c>
      <c r="AW76" s="6"/>
      <c r="AX76" s="6"/>
      <c r="AY76" s="6"/>
      <c r="AZ76" s="6"/>
    </row>
    <row r="77" spans="1:52" x14ac:dyDescent="0.2">
      <c r="A77" s="9" t="s">
        <v>52</v>
      </c>
      <c r="B77" s="8" t="s">
        <v>487</v>
      </c>
      <c r="C77" s="4">
        <v>1.11664367605533</v>
      </c>
      <c r="D77" s="6">
        <f>AVERAGE(C77:C78)</f>
        <v>1.061549420426555</v>
      </c>
      <c r="E77" s="6">
        <f>STDEV(C77:C78)</f>
        <v>7.7915043519063851E-2</v>
      </c>
      <c r="F77" s="6">
        <f>D77*20</f>
        <v>21.2309884085311</v>
      </c>
      <c r="G77" s="6">
        <f>E77*20</f>
        <v>1.5583008703812771</v>
      </c>
      <c r="H77" s="10">
        <v>0.41804458</v>
      </c>
      <c r="I77" s="6">
        <f>AVERAGE(H77:H78)</f>
        <v>0.36069180499999998</v>
      </c>
      <c r="J77" s="6">
        <f>STDEV(H77:H78)</f>
        <v>8.1109072244732641E-2</v>
      </c>
      <c r="K77" s="6">
        <f>I77*20</f>
        <v>7.2138361</v>
      </c>
      <c r="L77" s="6">
        <f>J77*20</f>
        <v>1.6221814448946528</v>
      </c>
      <c r="M77" s="10">
        <v>0.32333290999999997</v>
      </c>
      <c r="N77" s="6">
        <f>AVERAGE(M77:M78)</f>
        <v>0.31475646000000002</v>
      </c>
      <c r="O77" s="6">
        <f>STDEV(M77:M78)</f>
        <v>1.2128931907014711E-2</v>
      </c>
      <c r="P77" s="6">
        <f>N77*20</f>
        <v>6.2951291999999999</v>
      </c>
      <c r="Q77" s="6">
        <f>O77*20</f>
        <v>0.24257863814029421</v>
      </c>
      <c r="R77" s="10">
        <v>1.2658117799999999</v>
      </c>
      <c r="S77" s="6">
        <f>AVERAGE(R77:R78)</f>
        <v>1.1711362049999998</v>
      </c>
      <c r="T77" s="6">
        <f>STDEV(R77:R78)</f>
        <v>0.13389148219047114</v>
      </c>
      <c r="U77" s="6">
        <f>S77*20</f>
        <v>23.422724099999996</v>
      </c>
      <c r="V77" s="6">
        <f>T77*20</f>
        <v>2.6778296438094227</v>
      </c>
      <c r="W77" s="10">
        <v>0.66189416000000001</v>
      </c>
      <c r="X77" s="6">
        <f>AVERAGE(W77:W78)</f>
        <v>0.64629002499999999</v>
      </c>
      <c r="Y77" s="6">
        <f>STDEV(W77:W78)</f>
        <v>2.2067579346100721E-2</v>
      </c>
      <c r="Z77" s="6">
        <f>X77*20</f>
        <v>12.925800499999999</v>
      </c>
      <c r="AA77" s="6">
        <f>Y77*20</f>
        <v>0.44135158692201443</v>
      </c>
      <c r="AB77" s="10">
        <v>0.30692216999999999</v>
      </c>
      <c r="AC77" s="6">
        <f>AVERAGE(AB77:AB78)</f>
        <v>0.25209008999999999</v>
      </c>
      <c r="AD77" s="6">
        <f>STDEV(AB77:AB78)</f>
        <v>7.7544271189126573E-2</v>
      </c>
      <c r="AE77" s="6">
        <f>AC77*20</f>
        <v>5.0418018</v>
      </c>
      <c r="AF77" s="6">
        <f>AD77*20</f>
        <v>1.5508854237825314</v>
      </c>
      <c r="AG77" s="10"/>
      <c r="AH77" s="6" t="e">
        <f>AVERAGE(AG77:AG78)</f>
        <v>#DIV/0!</v>
      </c>
      <c r="AI77" s="6" t="e">
        <f>STDEV(AG77:AG78)</f>
        <v>#DIV/0!</v>
      </c>
      <c r="AJ77" s="6" t="e">
        <f>AH77*20</f>
        <v>#DIV/0!</v>
      </c>
      <c r="AK77" s="6" t="e">
        <f>AI77*20</f>
        <v>#DIV/0!</v>
      </c>
      <c r="AL77" s="10">
        <v>8.0427390000000001E-2</v>
      </c>
      <c r="AM77" s="6">
        <f>AVERAGE(AL77:AL78)</f>
        <v>7.4670614999999996E-2</v>
      </c>
      <c r="AN77" s="6">
        <f>STDEV(AL77:AL78)</f>
        <v>8.1413092805303726E-3</v>
      </c>
      <c r="AO77" s="6">
        <f>AM77*20</f>
        <v>1.4934122999999999</v>
      </c>
      <c r="AP77" s="6">
        <f>AN77*20</f>
        <v>0.16282618561060747</v>
      </c>
      <c r="AQ77" s="10">
        <v>1.402576E-2</v>
      </c>
      <c r="AR77" s="6">
        <f>AVERAGE(AQ77:AQ78)</f>
        <v>1.402576E-2</v>
      </c>
      <c r="AS77" s="6" t="e">
        <f>STDEV(AQ77:AQ78)</f>
        <v>#DIV/0!</v>
      </c>
      <c r="AT77" s="6">
        <f>AR77*20</f>
        <v>0.28051520000000002</v>
      </c>
      <c r="AU77" s="6" t="e">
        <f>AS77*20</f>
        <v>#DIV/0!</v>
      </c>
      <c r="AV77" s="10">
        <v>2.286968E-2</v>
      </c>
      <c r="AW77" s="6">
        <f>AVERAGE(AV77:AV78)</f>
        <v>2.2676234999999999E-2</v>
      </c>
      <c r="AX77" s="6">
        <f>STDEV(AV77:AV78)</f>
        <v>2.7357254257326396E-4</v>
      </c>
      <c r="AY77" s="6">
        <f>AW77*20</f>
        <v>0.4535247</v>
      </c>
      <c r="AZ77" s="6">
        <f>AX77*20</f>
        <v>5.4714508514652795E-3</v>
      </c>
    </row>
    <row r="78" spans="1:52" x14ac:dyDescent="0.2">
      <c r="A78" s="9" t="s">
        <v>314</v>
      </c>
      <c r="B78" s="8"/>
      <c r="C78" s="4">
        <v>1.00645516479778</v>
      </c>
      <c r="D78" s="6"/>
      <c r="E78" s="6"/>
      <c r="F78" s="6"/>
      <c r="G78" s="6"/>
      <c r="H78" s="10">
        <v>0.30333903000000001</v>
      </c>
      <c r="I78" s="6"/>
      <c r="J78" s="6"/>
      <c r="K78" s="6"/>
      <c r="L78" s="6"/>
      <c r="M78" s="10">
        <v>0.30618001</v>
      </c>
      <c r="N78" s="6"/>
      <c r="O78" s="6"/>
      <c r="P78" s="6"/>
      <c r="Q78" s="6"/>
      <c r="R78" s="10">
        <v>1.0764606299999999</v>
      </c>
      <c r="S78" s="6"/>
      <c r="T78" s="6"/>
      <c r="U78" s="6"/>
      <c r="V78" s="6"/>
      <c r="W78" s="10">
        <v>0.63068588999999997</v>
      </c>
      <c r="X78" s="6"/>
      <c r="Y78" s="6"/>
      <c r="Z78" s="6"/>
      <c r="AA78" s="6"/>
      <c r="AB78" s="10">
        <v>0.19725801000000001</v>
      </c>
      <c r="AC78" s="6"/>
      <c r="AD78" s="6"/>
      <c r="AE78" s="6"/>
      <c r="AF78" s="6"/>
      <c r="AG78" s="10"/>
      <c r="AH78" s="6"/>
      <c r="AI78" s="6"/>
      <c r="AJ78" s="6"/>
      <c r="AK78" s="6"/>
      <c r="AL78" s="10">
        <v>6.8913840000000004E-2</v>
      </c>
      <c r="AM78" s="6"/>
      <c r="AN78" s="6"/>
      <c r="AO78" s="6"/>
      <c r="AP78" s="6"/>
      <c r="AQ78" s="10"/>
      <c r="AR78" s="6"/>
      <c r="AS78" s="6"/>
      <c r="AT78" s="6"/>
      <c r="AU78" s="6"/>
      <c r="AV78" s="10">
        <v>2.2482789999999999E-2</v>
      </c>
      <c r="AW78" s="6"/>
      <c r="AX78" s="6"/>
      <c r="AY78" s="6"/>
      <c r="AZ78" s="6"/>
    </row>
    <row r="79" spans="1:52" x14ac:dyDescent="0.2">
      <c r="A79" s="9" t="s">
        <v>160</v>
      </c>
      <c r="B79" s="8" t="s">
        <v>488</v>
      </c>
      <c r="C79" s="4">
        <v>1.88080985672757</v>
      </c>
      <c r="D79" s="6">
        <f>AVERAGE(C79:C80)</f>
        <v>1.80637654961822</v>
      </c>
      <c r="E79" s="6">
        <f>STDEV(C79:C80)</f>
        <v>0.10526459240632438</v>
      </c>
      <c r="F79" s="6">
        <f>D79*20</f>
        <v>36.127530992364399</v>
      </c>
      <c r="G79" s="6">
        <f>E79*20</f>
        <v>2.1052918481264875</v>
      </c>
      <c r="H79" s="10">
        <v>0.10423665999999999</v>
      </c>
      <c r="I79" s="6">
        <f>AVERAGE(H79:H80)</f>
        <v>6.8717224999999993E-2</v>
      </c>
      <c r="J79" s="6">
        <f>STDEV(H79:H80)</f>
        <v>5.0232066704829603E-2</v>
      </c>
      <c r="K79" s="6">
        <f>I79*20</f>
        <v>1.3743444999999999</v>
      </c>
      <c r="L79" s="6">
        <f>J79*20</f>
        <v>1.0046413340965921</v>
      </c>
      <c r="M79" s="10">
        <v>7.8116710000000006E-2</v>
      </c>
      <c r="N79" s="6">
        <f>AVERAGE(M79:M80)</f>
        <v>5.1402730000000001E-2</v>
      </c>
      <c r="O79" s="6">
        <f>STDEV(M79:M80)</f>
        <v>3.7779272820963626E-2</v>
      </c>
      <c r="P79" s="6">
        <f>N79*20</f>
        <v>1.0280545999999999</v>
      </c>
      <c r="Q79" s="6">
        <f>O79*20</f>
        <v>0.75558545641927255</v>
      </c>
      <c r="R79" s="10">
        <v>0.29621878000000001</v>
      </c>
      <c r="S79" s="6">
        <f>AVERAGE(R79:R80)</f>
        <v>0.19865362</v>
      </c>
      <c r="T79" s="6">
        <f>STDEV(R79:R80)</f>
        <v>0.13797797248710103</v>
      </c>
      <c r="U79" s="6">
        <f>S79*20</f>
        <v>3.9730723999999999</v>
      </c>
      <c r="V79" s="6">
        <f>T79*20</f>
        <v>2.7595594497420208</v>
      </c>
      <c r="W79" s="10">
        <v>0.17710514999999999</v>
      </c>
      <c r="X79" s="6">
        <f>AVERAGE(W79:W80)</f>
        <v>0.121392315</v>
      </c>
      <c r="Y79" s="6">
        <f>STDEV(W79:W80)</f>
        <v>7.8789846855254433E-2</v>
      </c>
      <c r="Z79" s="6">
        <f>X79*20</f>
        <v>2.4278463000000001</v>
      </c>
      <c r="AA79" s="6">
        <f>Y79*20</f>
        <v>1.5757969371050886</v>
      </c>
      <c r="AB79" s="10">
        <v>8.1708379999999997E-2</v>
      </c>
      <c r="AC79" s="6">
        <f>AVERAGE(AB79:AB80)</f>
        <v>5.9357185E-2</v>
      </c>
      <c r="AD79" s="6">
        <f>STDEV(AB79:AB80)</f>
        <v>3.1609363104245704E-2</v>
      </c>
      <c r="AE79" s="6">
        <f>AC79*20</f>
        <v>1.1871437</v>
      </c>
      <c r="AF79" s="6">
        <f>AD79*20</f>
        <v>0.63218726208491405</v>
      </c>
      <c r="AG79" s="10"/>
      <c r="AH79" s="6" t="e">
        <f>AVERAGE(AG79:AG80)</f>
        <v>#DIV/0!</v>
      </c>
      <c r="AI79" s="6" t="e">
        <f>STDEV(AG79:AG80)</f>
        <v>#DIV/0!</v>
      </c>
      <c r="AJ79" s="6" t="e">
        <f>AH79*20</f>
        <v>#DIV/0!</v>
      </c>
      <c r="AK79" s="6" t="e">
        <f>AI79*20</f>
        <v>#DIV/0!</v>
      </c>
      <c r="AL79" s="10">
        <v>3.0160240000000001E-2</v>
      </c>
      <c r="AM79" s="6">
        <f>AVERAGE(AL79:AL80)</f>
        <v>2.3499495000000002E-2</v>
      </c>
      <c r="AN79" s="6">
        <f>STDEV(AL79:AL80)</f>
        <v>9.419715914508766E-3</v>
      </c>
      <c r="AO79" s="6">
        <f>AM79*20</f>
        <v>0.46998990000000007</v>
      </c>
      <c r="AP79" s="6">
        <f>AN79*20</f>
        <v>0.18839431829017533</v>
      </c>
      <c r="AQ79" s="10">
        <v>1.356953E-2</v>
      </c>
      <c r="AR79" s="6">
        <f>AVERAGE(AQ79:AQ80)</f>
        <v>1.3543915E-2</v>
      </c>
      <c r="AS79" s="6">
        <f>STDEV(AQ79:AQ80)</f>
        <v>3.6225080400186359E-5</v>
      </c>
      <c r="AT79" s="6">
        <f>AR79*20</f>
        <v>0.27087830000000002</v>
      </c>
      <c r="AU79" s="6">
        <f>AS79*20</f>
        <v>7.2450160800372723E-4</v>
      </c>
      <c r="AV79" s="10">
        <v>2.2202010000000001E-2</v>
      </c>
      <c r="AW79" s="6">
        <f>AVERAGE(AV79:AV80)</f>
        <v>2.1880284999999999E-2</v>
      </c>
      <c r="AX79" s="6">
        <f>STDEV(AV79:AV80)</f>
        <v>4.5498785835448418E-4</v>
      </c>
      <c r="AY79" s="6">
        <f>AW79*20</f>
        <v>0.43760569999999999</v>
      </c>
      <c r="AZ79" s="6">
        <f>AX79*20</f>
        <v>9.0997571670896841E-3</v>
      </c>
    </row>
    <row r="80" spans="1:52" x14ac:dyDescent="0.2">
      <c r="A80" s="9" t="s">
        <v>337</v>
      </c>
      <c r="B80" s="8"/>
      <c r="C80" s="4">
        <v>1.7319432425088701</v>
      </c>
      <c r="D80" s="6"/>
      <c r="E80" s="6"/>
      <c r="F80" s="6"/>
      <c r="G80" s="6"/>
      <c r="H80" s="10">
        <v>3.3197789999999998E-2</v>
      </c>
      <c r="I80" s="6"/>
      <c r="J80" s="6"/>
      <c r="K80" s="6"/>
      <c r="L80" s="6"/>
      <c r="M80" s="10">
        <v>2.4688749999999999E-2</v>
      </c>
      <c r="N80" s="6"/>
      <c r="O80" s="6"/>
      <c r="P80" s="6"/>
      <c r="Q80" s="6"/>
      <c r="R80" s="10">
        <v>0.10108846</v>
      </c>
      <c r="S80" s="6"/>
      <c r="T80" s="6"/>
      <c r="U80" s="6"/>
      <c r="V80" s="6"/>
      <c r="W80" s="10">
        <v>6.5679479999999998E-2</v>
      </c>
      <c r="X80" s="6"/>
      <c r="Y80" s="6"/>
      <c r="Z80" s="6"/>
      <c r="AA80" s="6"/>
      <c r="AB80" s="10">
        <v>3.7005990000000002E-2</v>
      </c>
      <c r="AC80" s="6"/>
      <c r="AD80" s="6"/>
      <c r="AE80" s="6"/>
      <c r="AF80" s="6"/>
      <c r="AG80" s="10"/>
      <c r="AH80" s="6"/>
      <c r="AI80" s="6"/>
      <c r="AJ80" s="6"/>
      <c r="AK80" s="6"/>
      <c r="AL80" s="10">
        <v>1.683875E-2</v>
      </c>
      <c r="AM80" s="6"/>
      <c r="AN80" s="6"/>
      <c r="AO80" s="6"/>
      <c r="AP80" s="6"/>
      <c r="AQ80" s="10">
        <v>1.35183E-2</v>
      </c>
      <c r="AR80" s="6"/>
      <c r="AS80" s="6"/>
      <c r="AT80" s="6"/>
      <c r="AU80" s="6"/>
      <c r="AV80" s="10">
        <v>2.1558560000000001E-2</v>
      </c>
      <c r="AW80" s="6"/>
      <c r="AX80" s="6"/>
      <c r="AY80" s="6"/>
      <c r="AZ80" s="6"/>
    </row>
    <row r="81" spans="1:52" x14ac:dyDescent="0.2">
      <c r="A81" s="9" t="s">
        <v>393</v>
      </c>
      <c r="B81" s="8" t="s">
        <v>489</v>
      </c>
      <c r="C81" s="4">
        <v>1.2723205650940901</v>
      </c>
      <c r="D81" s="6">
        <f>AVERAGE(C81:C83)</f>
        <v>1.3446305613320699</v>
      </c>
      <c r="E81" s="6">
        <f>STDEV(C81:C83)</f>
        <v>6.5589089805710557E-2</v>
      </c>
      <c r="F81" s="6">
        <f>D81*20</f>
        <v>26.892611226641399</v>
      </c>
      <c r="G81" s="6">
        <f>E81*20</f>
        <v>1.3117817961142111</v>
      </c>
      <c r="H81" s="10">
        <v>0.87772048000000003</v>
      </c>
      <c r="I81" s="6">
        <f>AVERAGE(H81:H83)</f>
        <v>0.94195253666666667</v>
      </c>
      <c r="J81" s="6">
        <f>STDEV(H81:H83)</f>
        <v>5.9452933735334119E-2</v>
      </c>
      <c r="K81" s="6">
        <f>I81*20</f>
        <v>18.839050733333334</v>
      </c>
      <c r="L81" s="6">
        <f>J81*20</f>
        <v>1.1890586747066825</v>
      </c>
      <c r="M81" s="10">
        <v>0.25859715</v>
      </c>
      <c r="N81" s="6">
        <f>AVERAGE(M81:M83)</f>
        <v>0.28910463999999997</v>
      </c>
      <c r="O81" s="6">
        <f>STDEV(M81:M83)</f>
        <v>2.8214839004561065E-2</v>
      </c>
      <c r="P81" s="6">
        <f>N81*20</f>
        <v>5.7820927999999991</v>
      </c>
      <c r="Q81" s="6">
        <f>O81*20</f>
        <v>0.56429678009122131</v>
      </c>
      <c r="R81" s="10">
        <v>1.32553265</v>
      </c>
      <c r="S81" s="6">
        <f>AVERAGE(R81:R83)</f>
        <v>1.4835569166666664</v>
      </c>
      <c r="T81" s="6">
        <f>STDEV(R81:R83)</f>
        <v>0.14879419829242987</v>
      </c>
      <c r="U81" s="6">
        <f>S81*20</f>
        <v>29.671138333333328</v>
      </c>
      <c r="V81" s="6">
        <f>T81*20</f>
        <v>2.9758839658485976</v>
      </c>
      <c r="W81" s="10">
        <v>0.49404125999999998</v>
      </c>
      <c r="X81" s="6">
        <f>AVERAGE(W81:W83)</f>
        <v>0.56410587999999995</v>
      </c>
      <c r="Y81" s="6">
        <f>STDEV(W81:W83)</f>
        <v>6.585374837503101E-2</v>
      </c>
      <c r="Z81" s="6">
        <f>X81*20</f>
        <v>11.282117599999999</v>
      </c>
      <c r="AA81" s="6">
        <f>Y81*20</f>
        <v>1.3170749675006201</v>
      </c>
      <c r="AB81" s="10">
        <v>0.51372165999999997</v>
      </c>
      <c r="AC81" s="6">
        <f>AVERAGE(AB81:AB83)</f>
        <v>0.59028323333333332</v>
      </c>
      <c r="AD81" s="6">
        <f>STDEV(AB81:AB83)</f>
        <v>6.8182205425309006E-2</v>
      </c>
      <c r="AE81" s="6">
        <f>AC81*20</f>
        <v>11.805664666666667</v>
      </c>
      <c r="AF81" s="6">
        <f>AD81*20</f>
        <v>1.3636441085061801</v>
      </c>
      <c r="AG81" s="10"/>
      <c r="AH81" s="6" t="e">
        <f>AVERAGE(AG81:AG83)</f>
        <v>#DIV/0!</v>
      </c>
      <c r="AI81" s="6" t="e">
        <f>STDEV(AG81:AG83)</f>
        <v>#DIV/0!</v>
      </c>
      <c r="AJ81" s="6" t="e">
        <f>AH81*20</f>
        <v>#DIV/0!</v>
      </c>
      <c r="AK81" s="6" t="e">
        <f>AI81*20</f>
        <v>#DIV/0!</v>
      </c>
      <c r="AL81" s="10">
        <v>7.0107849999999999E-2</v>
      </c>
      <c r="AM81" s="6">
        <f>AVERAGE(AL81:AL83)</f>
        <v>7.9388483333333329E-2</v>
      </c>
      <c r="AN81" s="6">
        <f>STDEV(AL81:AL83)</f>
        <v>8.0632166155284058E-3</v>
      </c>
      <c r="AO81" s="6">
        <f>AM81*20</f>
        <v>1.5877696666666665</v>
      </c>
      <c r="AP81" s="6">
        <f>AN81*20</f>
        <v>0.16126433231056811</v>
      </c>
      <c r="AQ81" s="10">
        <v>1.35846E-2</v>
      </c>
      <c r="AR81" s="6">
        <f>AVERAGE(AQ81:AQ83)</f>
        <v>1.3442945000000001E-2</v>
      </c>
      <c r="AS81" s="6">
        <f>STDEV(AQ81:AQ83)</f>
        <v>2.0033042217796089E-4</v>
      </c>
      <c r="AT81" s="6">
        <f>AR81*20</f>
        <v>0.26885890000000001</v>
      </c>
      <c r="AU81" s="6">
        <f>AS81*20</f>
        <v>4.006608443559218E-3</v>
      </c>
      <c r="AV81" s="10">
        <v>2.198758E-2</v>
      </c>
      <c r="AW81" s="6">
        <f>AVERAGE(AV81:AV83)</f>
        <v>2.1975326666666666E-2</v>
      </c>
      <c r="AX81" s="6">
        <f>STDEV(AV81:AV83)</f>
        <v>2.3667801277966859E-4</v>
      </c>
      <c r="AY81" s="6">
        <f>AW81*20</f>
        <v>0.43950653333333334</v>
      </c>
      <c r="AZ81" s="6">
        <f>AX81*20</f>
        <v>4.7335602555933715E-3</v>
      </c>
    </row>
    <row r="82" spans="1:52" x14ac:dyDescent="0.2">
      <c r="A82" s="9" t="s">
        <v>75</v>
      </c>
      <c r="B82" s="8"/>
      <c r="C82" s="4">
        <v>1.36128230242591</v>
      </c>
      <c r="D82" s="6"/>
      <c r="E82" s="6"/>
      <c r="F82" s="6"/>
      <c r="G82" s="6"/>
      <c r="H82" s="10">
        <v>0.95308444000000003</v>
      </c>
      <c r="I82" s="6"/>
      <c r="J82" s="6"/>
      <c r="K82" s="6"/>
      <c r="L82" s="6"/>
      <c r="M82" s="10">
        <v>0.29445652</v>
      </c>
      <c r="N82" s="6"/>
      <c r="O82" s="6"/>
      <c r="P82" s="6"/>
      <c r="Q82" s="6"/>
      <c r="R82" s="10">
        <v>1.50416561</v>
      </c>
      <c r="S82" s="6"/>
      <c r="T82" s="6"/>
      <c r="U82" s="6"/>
      <c r="V82" s="6"/>
      <c r="W82" s="10">
        <v>0.57354662999999995</v>
      </c>
      <c r="X82" s="6"/>
      <c r="Y82" s="6"/>
      <c r="Z82" s="6"/>
      <c r="AA82" s="6"/>
      <c r="AB82" s="10">
        <v>0.61267196999999995</v>
      </c>
      <c r="AC82" s="6"/>
      <c r="AD82" s="6"/>
      <c r="AE82" s="6"/>
      <c r="AF82" s="6"/>
      <c r="AG82" s="10"/>
      <c r="AH82" s="6"/>
      <c r="AI82" s="6"/>
      <c r="AJ82" s="6"/>
      <c r="AK82" s="6"/>
      <c r="AL82" s="10">
        <v>8.3382390000000001E-2</v>
      </c>
      <c r="AM82" s="6"/>
      <c r="AN82" s="6"/>
      <c r="AO82" s="6"/>
      <c r="AP82" s="6"/>
      <c r="AQ82" s="10"/>
      <c r="AR82" s="6"/>
      <c r="AS82" s="6"/>
      <c r="AT82" s="6"/>
      <c r="AU82" s="6"/>
      <c r="AV82" s="10">
        <v>2.2205639999999999E-2</v>
      </c>
      <c r="AW82" s="6"/>
      <c r="AX82" s="6"/>
      <c r="AY82" s="6"/>
      <c r="AZ82" s="6"/>
    </row>
    <row r="83" spans="1:52" x14ac:dyDescent="0.2">
      <c r="A83" s="9" t="s">
        <v>311</v>
      </c>
      <c r="B83" s="8"/>
      <c r="C83" s="4">
        <v>1.40028881647621</v>
      </c>
      <c r="D83" s="6"/>
      <c r="E83" s="6"/>
      <c r="F83" s="6"/>
      <c r="G83" s="6"/>
      <c r="H83" s="10">
        <v>0.99505268999999996</v>
      </c>
      <c r="I83" s="6"/>
      <c r="J83" s="6"/>
      <c r="K83" s="6"/>
      <c r="L83" s="6"/>
      <c r="M83" s="10">
        <v>0.31426025000000002</v>
      </c>
      <c r="N83" s="6"/>
      <c r="O83" s="6"/>
      <c r="P83" s="6"/>
      <c r="Q83" s="6"/>
      <c r="R83" s="10">
        <v>1.62097249</v>
      </c>
      <c r="S83" s="6"/>
      <c r="T83" s="6"/>
      <c r="U83" s="6"/>
      <c r="V83" s="6"/>
      <c r="W83" s="10">
        <v>0.62472974999999997</v>
      </c>
      <c r="X83" s="6"/>
      <c r="Y83" s="6"/>
      <c r="Z83" s="6"/>
      <c r="AA83" s="6"/>
      <c r="AB83" s="10">
        <v>0.64445607000000005</v>
      </c>
      <c r="AC83" s="6"/>
      <c r="AD83" s="6"/>
      <c r="AE83" s="6"/>
      <c r="AF83" s="6"/>
      <c r="AG83" s="10"/>
      <c r="AH83" s="6"/>
      <c r="AI83" s="6"/>
      <c r="AJ83" s="6"/>
      <c r="AK83" s="6"/>
      <c r="AL83" s="10">
        <v>8.4675210000000001E-2</v>
      </c>
      <c r="AM83" s="6"/>
      <c r="AN83" s="6"/>
      <c r="AO83" s="6"/>
      <c r="AP83" s="6"/>
      <c r="AQ83" s="10">
        <v>1.330129E-2</v>
      </c>
      <c r="AR83" s="6"/>
      <c r="AS83" s="6"/>
      <c r="AT83" s="6"/>
      <c r="AU83" s="6"/>
      <c r="AV83" s="10">
        <v>2.173276E-2</v>
      </c>
      <c r="AW83" s="6"/>
      <c r="AX83" s="6"/>
      <c r="AY83" s="6"/>
      <c r="AZ83" s="6"/>
    </row>
    <row r="84" spans="1:52" x14ac:dyDescent="0.2">
      <c r="A84" s="9" t="s">
        <v>282</v>
      </c>
      <c r="B84" s="8" t="s">
        <v>490</v>
      </c>
      <c r="C84" s="4">
        <v>1.4852656039032099</v>
      </c>
      <c r="D84" s="6">
        <f>AVERAGE(C84:C86)</f>
        <v>1.4174528796567165</v>
      </c>
      <c r="E84" s="6">
        <f>STDEV(C84:C86)</f>
        <v>5.8728709938649377E-2</v>
      </c>
      <c r="F84" s="6">
        <f>D84*20</f>
        <v>28.349057593134329</v>
      </c>
      <c r="G84" s="6">
        <f>E84*20</f>
        <v>1.1745741987729876</v>
      </c>
      <c r="H84" s="10">
        <v>1.1788494599999999</v>
      </c>
      <c r="I84" s="6">
        <f>AVERAGE(H84:H86)</f>
        <v>1.1146391633333332</v>
      </c>
      <c r="J84" s="6">
        <f>STDEV(H84:H86)</f>
        <v>5.5633742133184123E-2</v>
      </c>
      <c r="K84" s="6">
        <f>I84*20</f>
        <v>22.292783266666664</v>
      </c>
      <c r="L84" s="6">
        <f>J84*20</f>
        <v>1.1126748426636826</v>
      </c>
      <c r="M84" s="10">
        <v>0.34212587</v>
      </c>
      <c r="N84" s="6">
        <f>AVERAGE(M84:M86)</f>
        <v>0.32416218333333335</v>
      </c>
      <c r="O84" s="6">
        <f>STDEV(M84:M86)</f>
        <v>1.5603667338226396E-2</v>
      </c>
      <c r="P84" s="6">
        <f>N84*20</f>
        <v>6.4832436666666666</v>
      </c>
      <c r="Q84" s="6">
        <f>O84*20</f>
        <v>0.31207334676452791</v>
      </c>
      <c r="R84" s="10">
        <v>1.8087579300000001</v>
      </c>
      <c r="S84" s="6">
        <f>AVERAGE(R84:R86)</f>
        <v>1.7321273633333334</v>
      </c>
      <c r="T84" s="6">
        <f>STDEV(R84:R86)</f>
        <v>6.7627329244773104E-2</v>
      </c>
      <c r="U84" s="6">
        <f>S84*20</f>
        <v>34.642547266666668</v>
      </c>
      <c r="V84" s="6">
        <f>T84*20</f>
        <v>1.3525465848954621</v>
      </c>
      <c r="W84" s="10">
        <v>0.66615780999999996</v>
      </c>
      <c r="X84" s="6">
        <f>AVERAGE(W84:W86)</f>
        <v>0.64167846333333334</v>
      </c>
      <c r="Y84" s="6">
        <f>STDEV(W84:W86)</f>
        <v>2.1342213028684061E-2</v>
      </c>
      <c r="Z84" s="6">
        <f>X84*20</f>
        <v>12.833569266666666</v>
      </c>
      <c r="AA84" s="6">
        <f>Y84*20</f>
        <v>0.42684426057368119</v>
      </c>
      <c r="AB84" s="10">
        <v>0.75384300000000004</v>
      </c>
      <c r="AC84" s="6">
        <f>AVERAGE(AB84:AB86)</f>
        <v>0.72566282666666659</v>
      </c>
      <c r="AD84" s="6">
        <f>STDEV(AB84:AB86)</f>
        <v>2.4776420524687068E-2</v>
      </c>
      <c r="AE84" s="6">
        <f>AC84*20</f>
        <v>14.513256533333331</v>
      </c>
      <c r="AF84" s="6">
        <f>AD84*20</f>
        <v>0.49552841049374136</v>
      </c>
      <c r="AG84" s="10"/>
      <c r="AH84" s="6" t="e">
        <f>AVERAGE(AG84:AG86)</f>
        <v>#DIV/0!</v>
      </c>
      <c r="AI84" s="6" t="e">
        <f>STDEV(AG84:AG86)</f>
        <v>#DIV/0!</v>
      </c>
      <c r="AJ84" s="6" t="e">
        <f>AH84*20</f>
        <v>#DIV/0!</v>
      </c>
      <c r="AK84" s="6" t="e">
        <f>AI84*20</f>
        <v>#DIV/0!</v>
      </c>
      <c r="AL84" s="10">
        <v>9.9665080000000003E-2</v>
      </c>
      <c r="AM84" s="6">
        <f>AVERAGE(AL84:AL86)</f>
        <v>9.6885523333333334E-2</v>
      </c>
      <c r="AN84" s="6">
        <f>STDEV(AL84:AL86)</f>
        <v>2.4206065919585825E-3</v>
      </c>
      <c r="AO84" s="6">
        <f>AM84*20</f>
        <v>1.9377104666666667</v>
      </c>
      <c r="AP84" s="6">
        <f>AN84*20</f>
        <v>4.8412131839171646E-2</v>
      </c>
      <c r="AQ84" s="10"/>
      <c r="AR84" s="6">
        <f>AVERAGE(AQ84:AQ86)</f>
        <v>1.416099E-2</v>
      </c>
      <c r="AS84" s="6">
        <f>STDEV(AQ84:AQ86)</f>
        <v>7.3496678836529946E-5</v>
      </c>
      <c r="AT84" s="6">
        <f>AR84*20</f>
        <v>0.28321980000000002</v>
      </c>
      <c r="AU84" s="6">
        <f>AS84*20</f>
        <v>1.4699335767305989E-3</v>
      </c>
      <c r="AV84" s="10">
        <v>2.2087470000000001E-2</v>
      </c>
      <c r="AW84" s="6">
        <f>AVERAGE(AV84:AV86)</f>
        <v>2.2566933333333334E-2</v>
      </c>
      <c r="AX84" s="6">
        <f>STDEV(AV84:AV86)</f>
        <v>4.1600144138372015E-4</v>
      </c>
      <c r="AY84" s="6">
        <f>AW84*20</f>
        <v>0.45133866666666667</v>
      </c>
      <c r="AZ84" s="6">
        <f>AX84*20</f>
        <v>8.3200288276744031E-3</v>
      </c>
    </row>
    <row r="85" spans="1:52" x14ac:dyDescent="0.2">
      <c r="A85" s="9" t="s">
        <v>14</v>
      </c>
      <c r="B85" s="8"/>
      <c r="C85" s="4">
        <v>1.38391691429346</v>
      </c>
      <c r="D85" s="6"/>
      <c r="E85" s="6"/>
      <c r="F85" s="6"/>
      <c r="G85" s="6"/>
      <c r="H85" s="10">
        <v>1.0842344900000001</v>
      </c>
      <c r="I85" s="6"/>
      <c r="J85" s="6"/>
      <c r="K85" s="6"/>
      <c r="L85" s="6"/>
      <c r="M85" s="10">
        <v>0.31638611999999999</v>
      </c>
      <c r="N85" s="6"/>
      <c r="O85" s="6"/>
      <c r="P85" s="6"/>
      <c r="Q85" s="6"/>
      <c r="R85" s="10">
        <v>1.7068225699999999</v>
      </c>
      <c r="S85" s="6"/>
      <c r="T85" s="6"/>
      <c r="U85" s="6"/>
      <c r="V85" s="6"/>
      <c r="W85" s="10">
        <v>0.63190075000000001</v>
      </c>
      <c r="X85" s="6"/>
      <c r="Y85" s="6"/>
      <c r="Z85" s="6"/>
      <c r="AA85" s="6"/>
      <c r="AB85" s="10">
        <v>0.71584817999999995</v>
      </c>
      <c r="AC85" s="6"/>
      <c r="AD85" s="6"/>
      <c r="AE85" s="6"/>
      <c r="AF85" s="6"/>
      <c r="AG85" s="10"/>
      <c r="AH85" s="6"/>
      <c r="AI85" s="6"/>
      <c r="AJ85" s="6"/>
      <c r="AK85" s="6"/>
      <c r="AL85" s="10">
        <v>9.5750470000000004E-2</v>
      </c>
      <c r="AM85" s="6"/>
      <c r="AN85" s="6"/>
      <c r="AO85" s="6"/>
      <c r="AP85" s="6"/>
      <c r="AQ85" s="10">
        <v>1.421296E-2</v>
      </c>
      <c r="AR85" s="6"/>
      <c r="AS85" s="6"/>
      <c r="AT85" s="6"/>
      <c r="AU85" s="6"/>
      <c r="AV85" s="10">
        <v>2.2781300000000001E-2</v>
      </c>
      <c r="AW85" s="6"/>
      <c r="AX85" s="6"/>
      <c r="AY85" s="6"/>
      <c r="AZ85" s="6"/>
    </row>
    <row r="86" spans="1:52" x14ac:dyDescent="0.2">
      <c r="A86" s="9" t="s">
        <v>113</v>
      </c>
      <c r="B86" s="8"/>
      <c r="C86" s="4">
        <v>1.3831761207734801</v>
      </c>
      <c r="D86" s="6"/>
      <c r="E86" s="6"/>
      <c r="F86" s="6"/>
      <c r="G86" s="6"/>
      <c r="H86" s="10">
        <v>1.08083354</v>
      </c>
      <c r="I86" s="6"/>
      <c r="J86" s="6"/>
      <c r="K86" s="6"/>
      <c r="L86" s="6"/>
      <c r="M86" s="10">
        <v>0.31397456000000001</v>
      </c>
      <c r="N86" s="6"/>
      <c r="O86" s="6"/>
      <c r="P86" s="6"/>
      <c r="Q86" s="6"/>
      <c r="R86" s="10">
        <v>1.68080159</v>
      </c>
      <c r="S86" s="6"/>
      <c r="T86" s="6"/>
      <c r="U86" s="6"/>
      <c r="V86" s="6"/>
      <c r="W86" s="10">
        <v>0.62697683000000004</v>
      </c>
      <c r="X86" s="6"/>
      <c r="Y86" s="6"/>
      <c r="Z86" s="6"/>
      <c r="AA86" s="6"/>
      <c r="AB86" s="10">
        <v>0.70729730000000002</v>
      </c>
      <c r="AC86" s="6"/>
      <c r="AD86" s="6"/>
      <c r="AE86" s="6"/>
      <c r="AF86" s="6"/>
      <c r="AG86" s="10"/>
      <c r="AH86" s="6"/>
      <c r="AI86" s="6"/>
      <c r="AJ86" s="6"/>
      <c r="AK86" s="6"/>
      <c r="AL86" s="10">
        <v>9.5241019999999996E-2</v>
      </c>
      <c r="AM86" s="6"/>
      <c r="AN86" s="6"/>
      <c r="AO86" s="6"/>
      <c r="AP86" s="6"/>
      <c r="AQ86" s="10">
        <v>1.410902E-2</v>
      </c>
      <c r="AR86" s="6"/>
      <c r="AS86" s="6"/>
      <c r="AT86" s="6"/>
      <c r="AU86" s="6"/>
      <c r="AV86" s="10">
        <v>2.283203E-2</v>
      </c>
      <c r="AW86" s="6"/>
      <c r="AX86" s="6"/>
      <c r="AY86" s="6"/>
      <c r="AZ86" s="6"/>
    </row>
    <row r="87" spans="1:52" x14ac:dyDescent="0.2">
      <c r="A87" s="9" t="s">
        <v>161</v>
      </c>
      <c r="B87" s="8" t="s">
        <v>491</v>
      </c>
      <c r="C87" s="4">
        <v>1.0828690523978299</v>
      </c>
      <c r="D87" s="6">
        <f>AVERAGE(C87:C89)</f>
        <v>1.2128407406461432</v>
      </c>
      <c r="E87" s="6">
        <f>STDEV(C87:C89)</f>
        <v>0.11349363248077818</v>
      </c>
      <c r="F87" s="6">
        <f>D87*20</f>
        <v>24.256814812922865</v>
      </c>
      <c r="G87" s="6">
        <f>E87*20</f>
        <v>2.2698726496155635</v>
      </c>
      <c r="H87" s="10">
        <v>0.89636431000000005</v>
      </c>
      <c r="I87" s="6">
        <f>AVERAGE(H87:H89)</f>
        <v>1.01580385</v>
      </c>
      <c r="J87" s="6">
        <f>STDEV(H87:H89)</f>
        <v>0.10479894803202741</v>
      </c>
      <c r="K87" s="6">
        <f>I87*20</f>
        <v>20.316077</v>
      </c>
      <c r="L87" s="6">
        <f>J87*20</f>
        <v>2.0959789606405481</v>
      </c>
      <c r="M87" s="10">
        <v>0.28651563000000002</v>
      </c>
      <c r="N87" s="6">
        <f>AVERAGE(M87:M89)</f>
        <v>0.32194909666666666</v>
      </c>
      <c r="O87" s="6">
        <f>STDEV(M87:M89)</f>
        <v>3.3855055824749902E-2</v>
      </c>
      <c r="P87" s="6">
        <f>N87*20</f>
        <v>6.4389819333333334</v>
      </c>
      <c r="Q87" s="6">
        <f>O87*20</f>
        <v>0.67710111649499805</v>
      </c>
      <c r="R87" s="10">
        <v>1.61101033</v>
      </c>
      <c r="S87" s="6">
        <f>AVERAGE(R87:R89)</f>
        <v>1.8140612266666665</v>
      </c>
      <c r="T87" s="6">
        <f>STDEV(R87:R89)</f>
        <v>0.1771309557659192</v>
      </c>
      <c r="U87" s="6">
        <f>S87*20</f>
        <v>36.281224533333329</v>
      </c>
      <c r="V87" s="6">
        <f>T87*20</f>
        <v>3.5426191153183839</v>
      </c>
      <c r="W87" s="10">
        <v>0.55517094</v>
      </c>
      <c r="X87" s="6">
        <f>AVERAGE(W87:W89)</f>
        <v>0.63700301999999998</v>
      </c>
      <c r="Y87" s="6">
        <f>STDEV(W87:W89)</f>
        <v>7.1265679901652515E-2</v>
      </c>
      <c r="Z87" s="6">
        <f>X87*20</f>
        <v>12.740060399999999</v>
      </c>
      <c r="AA87" s="6">
        <f>Y87*20</f>
        <v>1.4253135980330502</v>
      </c>
      <c r="AB87" s="10">
        <v>0.70665849999999997</v>
      </c>
      <c r="AC87" s="6">
        <f>AVERAGE(AB87:AB89)</f>
        <v>0.8004027766666667</v>
      </c>
      <c r="AD87" s="6">
        <f>STDEV(AB87:AB89)</f>
        <v>8.3441195271792681E-2</v>
      </c>
      <c r="AE87" s="6">
        <f>AC87*20</f>
        <v>16.008055533333334</v>
      </c>
      <c r="AF87" s="6">
        <f>AD87*20</f>
        <v>1.6688239054358536</v>
      </c>
      <c r="AG87" s="10"/>
      <c r="AH87" s="6" t="e">
        <f>AVERAGE(AG87:AG89)</f>
        <v>#DIV/0!</v>
      </c>
      <c r="AI87" s="6" t="e">
        <f>STDEV(AG87:AG89)</f>
        <v>#DIV/0!</v>
      </c>
      <c r="AJ87" s="6" t="e">
        <f>AH87*20</f>
        <v>#DIV/0!</v>
      </c>
      <c r="AK87" s="6" t="e">
        <f>AI87*20</f>
        <v>#DIV/0!</v>
      </c>
      <c r="AL87" s="10">
        <v>9.6405969999999994E-2</v>
      </c>
      <c r="AM87" s="6">
        <f>AVERAGE(AL87:AL89)</f>
        <v>0.11251954666666665</v>
      </c>
      <c r="AN87" s="6">
        <f>STDEV(AL87:AL89)</f>
        <v>1.4085511999059134E-2</v>
      </c>
      <c r="AO87" s="6">
        <f>AM87*20</f>
        <v>2.2503909333333332</v>
      </c>
      <c r="AP87" s="6">
        <f>AN87*20</f>
        <v>0.28171023998118266</v>
      </c>
      <c r="AQ87" s="10"/>
      <c r="AR87" s="6">
        <f>AVERAGE(AQ87:AQ89)</f>
        <v>1.3837855E-2</v>
      </c>
      <c r="AS87" s="6">
        <f>STDEV(AQ87:AQ89)</f>
        <v>4.7034621764185556E-4</v>
      </c>
      <c r="AT87" s="6">
        <f>AR87*20</f>
        <v>0.27675709999999998</v>
      </c>
      <c r="AU87" s="6">
        <f>AS87*20</f>
        <v>9.4069243528371108E-3</v>
      </c>
      <c r="AV87" s="10">
        <v>2.117289E-2</v>
      </c>
      <c r="AW87" s="6">
        <f>AVERAGE(AV87:AV89)</f>
        <v>2.208629333333333E-2</v>
      </c>
      <c r="AX87" s="6">
        <f>STDEV(AV87:AV89)</f>
        <v>8.2863265276800007E-4</v>
      </c>
      <c r="AY87" s="6">
        <f>AW87*20</f>
        <v>0.44172586666666658</v>
      </c>
      <c r="AZ87" s="6">
        <f>AX87*20</f>
        <v>1.6572653055360001E-2</v>
      </c>
    </row>
    <row r="88" spans="1:52" x14ac:dyDescent="0.2">
      <c r="A88" s="9" t="s">
        <v>188</v>
      </c>
      <c r="B88" s="8"/>
      <c r="C88" s="4">
        <v>1.26328956980524</v>
      </c>
      <c r="D88" s="6"/>
      <c r="E88" s="6"/>
      <c r="F88" s="6"/>
      <c r="G88" s="6"/>
      <c r="H88" s="10">
        <v>1.0586871499999999</v>
      </c>
      <c r="I88" s="6"/>
      <c r="J88" s="6"/>
      <c r="K88" s="6"/>
      <c r="L88" s="6"/>
      <c r="M88" s="10">
        <v>0.32536489000000002</v>
      </c>
      <c r="N88" s="6"/>
      <c r="O88" s="6"/>
      <c r="P88" s="6"/>
      <c r="Q88" s="6"/>
      <c r="R88" s="10">
        <v>1.8942999300000001</v>
      </c>
      <c r="S88" s="6"/>
      <c r="T88" s="6"/>
      <c r="U88" s="6"/>
      <c r="V88" s="6"/>
      <c r="W88" s="10">
        <v>0.67040706000000005</v>
      </c>
      <c r="X88" s="6"/>
      <c r="Y88" s="6"/>
      <c r="Z88" s="6"/>
      <c r="AA88" s="6"/>
      <c r="AB88" s="10">
        <v>0.82800211000000001</v>
      </c>
      <c r="AC88" s="6"/>
      <c r="AD88" s="6"/>
      <c r="AE88" s="6"/>
      <c r="AF88" s="6"/>
      <c r="AG88" s="10"/>
      <c r="AH88" s="6"/>
      <c r="AI88" s="6"/>
      <c r="AJ88" s="6"/>
      <c r="AK88" s="6"/>
      <c r="AL88" s="10">
        <v>0.11866162</v>
      </c>
      <c r="AM88" s="6"/>
      <c r="AN88" s="6"/>
      <c r="AO88" s="6"/>
      <c r="AP88" s="6"/>
      <c r="AQ88" s="10">
        <v>1.350527E-2</v>
      </c>
      <c r="AR88" s="6"/>
      <c r="AS88" s="6"/>
      <c r="AT88" s="6"/>
      <c r="AU88" s="6"/>
      <c r="AV88" s="10">
        <v>2.2789779999999999E-2</v>
      </c>
      <c r="AW88" s="6"/>
      <c r="AX88" s="6"/>
      <c r="AY88" s="6"/>
      <c r="AZ88" s="6"/>
    </row>
    <row r="89" spans="1:52" x14ac:dyDescent="0.2">
      <c r="A89" s="9" t="s">
        <v>324</v>
      </c>
      <c r="B89" s="8"/>
      <c r="C89" s="4">
        <v>1.29236359973536</v>
      </c>
      <c r="D89" s="6"/>
      <c r="E89" s="6"/>
      <c r="F89" s="6"/>
      <c r="G89" s="6"/>
      <c r="H89" s="10">
        <v>1.0923600899999999</v>
      </c>
      <c r="I89" s="6"/>
      <c r="J89" s="6"/>
      <c r="K89" s="6"/>
      <c r="L89" s="6"/>
      <c r="M89" s="10">
        <v>0.35396676999999999</v>
      </c>
      <c r="N89" s="6"/>
      <c r="O89" s="6"/>
      <c r="P89" s="6"/>
      <c r="Q89" s="6"/>
      <c r="R89" s="10">
        <v>1.93687342</v>
      </c>
      <c r="S89" s="6"/>
      <c r="T89" s="6"/>
      <c r="U89" s="6"/>
      <c r="V89" s="6"/>
      <c r="W89" s="10">
        <v>0.68543105999999998</v>
      </c>
      <c r="X89" s="6"/>
      <c r="Y89" s="6"/>
      <c r="Z89" s="6"/>
      <c r="AA89" s="6"/>
      <c r="AB89" s="10">
        <v>0.86654772000000002</v>
      </c>
      <c r="AC89" s="6"/>
      <c r="AD89" s="6"/>
      <c r="AE89" s="6"/>
      <c r="AF89" s="6"/>
      <c r="AG89" s="10"/>
      <c r="AH89" s="6"/>
      <c r="AI89" s="6"/>
      <c r="AJ89" s="6"/>
      <c r="AK89" s="6"/>
      <c r="AL89" s="10">
        <v>0.12249105</v>
      </c>
      <c r="AM89" s="6"/>
      <c r="AN89" s="6"/>
      <c r="AO89" s="6"/>
      <c r="AP89" s="6"/>
      <c r="AQ89" s="10">
        <v>1.4170439999999999E-2</v>
      </c>
      <c r="AR89" s="6"/>
      <c r="AS89" s="6"/>
      <c r="AT89" s="6"/>
      <c r="AU89" s="6"/>
      <c r="AV89" s="10">
        <v>2.229621E-2</v>
      </c>
      <c r="AW89" s="6"/>
      <c r="AX89" s="6"/>
      <c r="AY89" s="6"/>
      <c r="AZ89" s="6"/>
    </row>
    <row r="90" spans="1:52" x14ac:dyDescent="0.2">
      <c r="A90" s="9" t="s">
        <v>105</v>
      </c>
      <c r="B90" s="8" t="s">
        <v>492</v>
      </c>
      <c r="C90" s="4">
        <v>1.1163618405090101</v>
      </c>
      <c r="D90" s="6">
        <f>AVERAGE(C90:C91)</f>
        <v>1.152086423948175</v>
      </c>
      <c r="E90" s="6">
        <f>STDEV(C90:C91)</f>
        <v>5.0522190409796358E-2</v>
      </c>
      <c r="F90" s="6">
        <f>D90*20</f>
        <v>23.041728478963499</v>
      </c>
      <c r="G90" s="6">
        <f>E90*20</f>
        <v>1.0104438081959271</v>
      </c>
      <c r="H90" s="10">
        <v>0.46001632999999997</v>
      </c>
      <c r="I90" s="6">
        <f>AVERAGE(H90:H91)</f>
        <v>0.43648220500000001</v>
      </c>
      <c r="J90" s="6">
        <f>STDEV(H90:H91)</f>
        <v>3.3282278753583701E-2</v>
      </c>
      <c r="K90" s="6">
        <f>I90*20</f>
        <v>8.7296440999999998</v>
      </c>
      <c r="L90" s="6">
        <f>J90*20</f>
        <v>0.66564557507167399</v>
      </c>
      <c r="M90" s="10">
        <v>0.37360001999999998</v>
      </c>
      <c r="N90" s="6">
        <f>AVERAGE(M90:M91)</f>
        <v>0.384784085</v>
      </c>
      <c r="O90" s="6">
        <f>STDEV(M90:M91)</f>
        <v>1.5816656405462277E-2</v>
      </c>
      <c r="P90" s="6">
        <f>N90*20</f>
        <v>7.6956816999999997</v>
      </c>
      <c r="Q90" s="6">
        <f>O90*20</f>
        <v>0.31633312810924552</v>
      </c>
      <c r="R90" s="10">
        <v>1.3920189599999999</v>
      </c>
      <c r="S90" s="6">
        <f>AVERAGE(R90:R91)</f>
        <v>1.39956535</v>
      </c>
      <c r="T90" s="6">
        <f>STDEV(R90:R91)</f>
        <v>1.067220708495672E-2</v>
      </c>
      <c r="U90" s="6">
        <f>S90*20</f>
        <v>27.991306999999999</v>
      </c>
      <c r="V90" s="6">
        <f>T90*20</f>
        <v>0.21344414169913439</v>
      </c>
      <c r="W90" s="10">
        <v>0.72425888999999999</v>
      </c>
      <c r="X90" s="6">
        <f>AVERAGE(W90:W91)</f>
        <v>0.75388670499999999</v>
      </c>
      <c r="Y90" s="6">
        <f>STDEV(W90:W91)</f>
        <v>4.1900057796481024E-2</v>
      </c>
      <c r="Z90" s="6">
        <f>X90*20</f>
        <v>15.077734100000001</v>
      </c>
      <c r="AA90" s="6">
        <f>Y90*20</f>
        <v>0.83800115592962054</v>
      </c>
      <c r="AB90" s="10">
        <v>0.36545954000000003</v>
      </c>
      <c r="AC90" s="6">
        <f>AVERAGE(AB90:AB91)</f>
        <v>0.32555571000000005</v>
      </c>
      <c r="AD90" s="6">
        <f>STDEV(AB90:AB91)</f>
        <v>5.6432537576630019E-2</v>
      </c>
      <c r="AE90" s="6">
        <f>AC90*20</f>
        <v>6.5111142000000015</v>
      </c>
      <c r="AF90" s="6">
        <f>AD90*20</f>
        <v>1.1286507515326003</v>
      </c>
      <c r="AG90" s="10"/>
      <c r="AH90" s="6" t="e">
        <f>AVERAGE(AG90:AG91)</f>
        <v>#DIV/0!</v>
      </c>
      <c r="AI90" s="6" t="e">
        <f>STDEV(AG90:AG91)</f>
        <v>#DIV/0!</v>
      </c>
      <c r="AJ90" s="6" t="e">
        <f>AH90*20</f>
        <v>#DIV/0!</v>
      </c>
      <c r="AK90" s="6" t="e">
        <f>AI90*20</f>
        <v>#DIV/0!</v>
      </c>
      <c r="AL90" s="10">
        <v>9.7388359999999993E-2</v>
      </c>
      <c r="AM90" s="6">
        <f>AVERAGE(AL90:AL91)</f>
        <v>9.8461539999999986E-2</v>
      </c>
      <c r="AN90" s="6">
        <f>STDEV(AL90:AL91)</f>
        <v>1.517705710867558E-3</v>
      </c>
      <c r="AO90" s="6">
        <f>AM90*20</f>
        <v>1.9692307999999996</v>
      </c>
      <c r="AP90" s="6">
        <f>AN90*20</f>
        <v>3.0354114217351159E-2</v>
      </c>
      <c r="AQ90" s="10">
        <v>1.423804E-2</v>
      </c>
      <c r="AR90" s="6">
        <f>AVERAGE(AQ90:AQ91)</f>
        <v>1.423804E-2</v>
      </c>
      <c r="AS90" s="6" t="e">
        <f>STDEV(AQ90:AQ91)</f>
        <v>#DIV/0!</v>
      </c>
      <c r="AT90" s="6">
        <f>AR90*20</f>
        <v>0.28476080000000004</v>
      </c>
      <c r="AU90" s="6" t="e">
        <f>AS90*20</f>
        <v>#DIV/0!</v>
      </c>
      <c r="AV90" s="10">
        <v>2.2375659999999999E-2</v>
      </c>
      <c r="AW90" s="6">
        <f>AVERAGE(AV90:AV91)</f>
        <v>2.2731044999999998E-2</v>
      </c>
      <c r="AX90" s="6">
        <f>STDEV(AV90:AV91)</f>
        <v>5.0259028686396446E-4</v>
      </c>
      <c r="AY90" s="6">
        <f>AW90*20</f>
        <v>0.45462089999999999</v>
      </c>
      <c r="AZ90" s="6">
        <f>AX90*20</f>
        <v>1.005180573727929E-2</v>
      </c>
    </row>
    <row r="91" spans="1:52" x14ac:dyDescent="0.2">
      <c r="A91" s="9" t="s">
        <v>410</v>
      </c>
      <c r="B91" s="8"/>
      <c r="C91" s="4">
        <v>1.18781100738734</v>
      </c>
      <c r="D91" s="6"/>
      <c r="E91" s="6"/>
      <c r="F91" s="6"/>
      <c r="G91" s="6"/>
      <c r="H91" s="10">
        <v>0.41294808</v>
      </c>
      <c r="I91" s="6"/>
      <c r="J91" s="6"/>
      <c r="K91" s="6"/>
      <c r="L91" s="6"/>
      <c r="M91" s="10">
        <v>0.39596815000000002</v>
      </c>
      <c r="N91" s="6"/>
      <c r="O91" s="6"/>
      <c r="P91" s="6"/>
      <c r="Q91" s="6"/>
      <c r="R91" s="10">
        <v>1.4071117399999999</v>
      </c>
      <c r="S91" s="6"/>
      <c r="T91" s="6"/>
      <c r="U91" s="6"/>
      <c r="V91" s="6"/>
      <c r="W91" s="10">
        <v>0.78351451999999999</v>
      </c>
      <c r="X91" s="6"/>
      <c r="Y91" s="6"/>
      <c r="Z91" s="6"/>
      <c r="AA91" s="6"/>
      <c r="AB91" s="10">
        <v>0.28565188000000002</v>
      </c>
      <c r="AC91" s="6"/>
      <c r="AD91" s="6"/>
      <c r="AE91" s="6"/>
      <c r="AF91" s="6"/>
      <c r="AG91" s="10"/>
      <c r="AH91" s="6"/>
      <c r="AI91" s="6"/>
      <c r="AJ91" s="6"/>
      <c r="AK91" s="6"/>
      <c r="AL91" s="10">
        <v>9.9534719999999993E-2</v>
      </c>
      <c r="AM91" s="6"/>
      <c r="AN91" s="6"/>
      <c r="AO91" s="6"/>
      <c r="AP91" s="6"/>
      <c r="AQ91" s="10"/>
      <c r="AR91" s="6"/>
      <c r="AS91" s="6"/>
      <c r="AT91" s="6"/>
      <c r="AU91" s="6"/>
      <c r="AV91" s="10">
        <v>2.3086430000000002E-2</v>
      </c>
      <c r="AW91" s="6"/>
      <c r="AX91" s="6"/>
      <c r="AY91" s="6"/>
      <c r="AZ91" s="6"/>
    </row>
    <row r="92" spans="1:52" x14ac:dyDescent="0.2">
      <c r="A92" s="9" t="s">
        <v>215</v>
      </c>
      <c r="B92" s="8" t="s">
        <v>493</v>
      </c>
      <c r="C92" s="4">
        <v>1.7687724159396601</v>
      </c>
      <c r="D92" s="6">
        <f>AVERAGE(C92:C93)</f>
        <v>1.780962275544945</v>
      </c>
      <c r="E92" s="6">
        <f>STDEV(C92:C93)</f>
        <v>1.7239064777217931E-2</v>
      </c>
      <c r="F92" s="6">
        <f>D92*20</f>
        <v>35.619245510898899</v>
      </c>
      <c r="G92" s="6">
        <f>E92*20</f>
        <v>0.3447812955443586</v>
      </c>
      <c r="H92" s="10">
        <v>8.8890670000000005E-2</v>
      </c>
      <c r="I92" s="6">
        <f>AVERAGE(H92:H93)</f>
        <v>6.0621820000000007E-2</v>
      </c>
      <c r="J92" s="6">
        <f>STDEV(H92:H93)</f>
        <v>3.9978191062690654E-2</v>
      </c>
      <c r="K92" s="6">
        <f>I92*20</f>
        <v>1.2124364000000001</v>
      </c>
      <c r="L92" s="6">
        <f>J92*20</f>
        <v>0.79956382125381309</v>
      </c>
      <c r="M92" s="10">
        <v>6.3093730000000001E-2</v>
      </c>
      <c r="N92" s="6">
        <f>AVERAGE(M92:M93)</f>
        <v>4.4125394999999998E-2</v>
      </c>
      <c r="O92" s="6">
        <f>STDEV(M92:M93)</f>
        <v>2.6825276612636288E-2</v>
      </c>
      <c r="P92" s="6">
        <f>N92*20</f>
        <v>0.88250790000000001</v>
      </c>
      <c r="Q92" s="6">
        <f>O92*20</f>
        <v>0.53650553225272579</v>
      </c>
      <c r="R92" s="10">
        <v>0.26278153999999998</v>
      </c>
      <c r="S92" s="6">
        <f>AVERAGE(R92:R93)</f>
        <v>0.18568030999999999</v>
      </c>
      <c r="T92" s="6">
        <f>STDEV(R92:R93)</f>
        <v>0.10903760514164736</v>
      </c>
      <c r="U92" s="6">
        <f>S92*20</f>
        <v>3.7136061999999996</v>
      </c>
      <c r="V92" s="6">
        <f>T92*20</f>
        <v>2.1807521028329471</v>
      </c>
      <c r="W92" s="10">
        <v>0.13757358</v>
      </c>
      <c r="X92" s="6">
        <f>AVERAGE(W92:W93)</f>
        <v>0.10035975999999999</v>
      </c>
      <c r="Y92" s="6">
        <f>STDEV(W92:W93)</f>
        <v>5.262828895171115E-2</v>
      </c>
      <c r="Z92" s="6">
        <f>X92*20</f>
        <v>2.0071952</v>
      </c>
      <c r="AA92" s="6">
        <f>Y92*20</f>
        <v>1.0525657790342229</v>
      </c>
      <c r="AB92" s="10">
        <v>7.6496049999999996E-2</v>
      </c>
      <c r="AC92" s="6">
        <f>AVERAGE(AB92:AB93)</f>
        <v>5.688675E-2</v>
      </c>
      <c r="AD92" s="6">
        <f>STDEV(AB92:AB93)</f>
        <v>2.773173800864271E-2</v>
      </c>
      <c r="AE92" s="6">
        <f>AC92*20</f>
        <v>1.1377349999999999</v>
      </c>
      <c r="AF92" s="6">
        <f>AD92*20</f>
        <v>0.55463476017285418</v>
      </c>
      <c r="AG92" s="10"/>
      <c r="AH92" s="6" t="e">
        <f>AVERAGE(AG92:AG93)</f>
        <v>#DIV/0!</v>
      </c>
      <c r="AI92" s="6" t="e">
        <f>STDEV(AG92:AG93)</f>
        <v>#DIV/0!</v>
      </c>
      <c r="AJ92" s="6" t="e">
        <f>AH92*20</f>
        <v>#DIV/0!</v>
      </c>
      <c r="AK92" s="6" t="e">
        <f>AI92*20</f>
        <v>#DIV/0!</v>
      </c>
      <c r="AL92" s="10">
        <v>3.2255109999999997E-2</v>
      </c>
      <c r="AM92" s="6">
        <f>AVERAGE(AL92:AL93)</f>
        <v>2.4670064999999998E-2</v>
      </c>
      <c r="AN92" s="6">
        <f>STDEV(AL92:AL93)</f>
        <v>1.0726873510210228E-2</v>
      </c>
      <c r="AO92" s="6">
        <f>AM92*20</f>
        <v>0.49340129999999993</v>
      </c>
      <c r="AP92" s="6">
        <f>AN92*20</f>
        <v>0.21453747020420455</v>
      </c>
      <c r="AQ92" s="10"/>
      <c r="AR92" s="6" t="e">
        <f>AVERAGE(AQ92:AQ93)</f>
        <v>#DIV/0!</v>
      </c>
      <c r="AS92" s="6" t="e">
        <f>STDEV(AQ92:AQ93)</f>
        <v>#DIV/0!</v>
      </c>
      <c r="AT92" s="6" t="e">
        <f>AR92*20</f>
        <v>#DIV/0!</v>
      </c>
      <c r="AU92" s="6" t="e">
        <f>AS92*20</f>
        <v>#DIV/0!</v>
      </c>
      <c r="AV92" s="10">
        <v>2.2378470000000001E-2</v>
      </c>
      <c r="AW92" s="6">
        <f>AVERAGE(AV92:AV93)</f>
        <v>2.2430840000000001E-2</v>
      </c>
      <c r="AX92" s="6">
        <f>STDEV(AV92:AV93)</f>
        <v>7.4062364261478277E-5</v>
      </c>
      <c r="AY92" s="6">
        <f>AW92*20</f>
        <v>0.44861680000000004</v>
      </c>
      <c r="AZ92" s="6">
        <f>AX92*20</f>
        <v>1.4812472852295654E-3</v>
      </c>
    </row>
    <row r="93" spans="1:52" x14ac:dyDescent="0.2">
      <c r="A93" s="9" t="s">
        <v>119</v>
      </c>
      <c r="B93" s="8"/>
      <c r="C93" s="4">
        <v>1.79315213515023</v>
      </c>
      <c r="D93" s="6"/>
      <c r="E93" s="6"/>
      <c r="F93" s="6"/>
      <c r="G93" s="6"/>
      <c r="H93" s="10">
        <v>3.2352970000000002E-2</v>
      </c>
      <c r="I93" s="6"/>
      <c r="J93" s="6"/>
      <c r="K93" s="6"/>
      <c r="L93" s="6"/>
      <c r="M93" s="10">
        <v>2.5157059999999998E-2</v>
      </c>
      <c r="N93" s="6"/>
      <c r="O93" s="6"/>
      <c r="P93" s="6"/>
      <c r="Q93" s="6"/>
      <c r="R93" s="10">
        <v>0.10857907999999999</v>
      </c>
      <c r="S93" s="6"/>
      <c r="T93" s="6"/>
      <c r="U93" s="6"/>
      <c r="V93" s="6"/>
      <c r="W93" s="10">
        <v>6.3145939999999998E-2</v>
      </c>
      <c r="X93" s="6"/>
      <c r="Y93" s="6"/>
      <c r="Z93" s="6"/>
      <c r="AA93" s="6"/>
      <c r="AB93" s="10">
        <v>3.7277449999999997E-2</v>
      </c>
      <c r="AC93" s="6"/>
      <c r="AD93" s="6"/>
      <c r="AE93" s="6"/>
      <c r="AF93" s="6"/>
      <c r="AG93" s="10"/>
      <c r="AH93" s="6"/>
      <c r="AI93" s="6"/>
      <c r="AJ93" s="6"/>
      <c r="AK93" s="6"/>
      <c r="AL93" s="10">
        <v>1.7085019999999999E-2</v>
      </c>
      <c r="AM93" s="6"/>
      <c r="AN93" s="6"/>
      <c r="AO93" s="6"/>
      <c r="AP93" s="6"/>
      <c r="AQ93" s="10"/>
      <c r="AR93" s="6"/>
      <c r="AS93" s="6"/>
      <c r="AT93" s="6"/>
      <c r="AU93" s="6"/>
      <c r="AV93" s="10">
        <v>2.248321E-2</v>
      </c>
      <c r="AW93" s="6"/>
      <c r="AX93" s="6"/>
      <c r="AY93" s="6"/>
      <c r="AZ93" s="6"/>
    </row>
    <row r="96" spans="1:52" x14ac:dyDescent="0.2">
      <c r="C96" s="1"/>
      <c r="D96" s="4"/>
    </row>
    <row r="103" spans="3:4" x14ac:dyDescent="0.2">
      <c r="C103" s="1"/>
      <c r="D103" s="4"/>
    </row>
  </sheetData>
  <mergeCells count="11">
    <mergeCell ref="W1:Y1"/>
    <mergeCell ref="A1:B1"/>
    <mergeCell ref="C1:E1"/>
    <mergeCell ref="H1:J1"/>
    <mergeCell ref="M1:O1"/>
    <mergeCell ref="R1:T1"/>
    <mergeCell ref="AB1:AD1"/>
    <mergeCell ref="AG1:AI1"/>
    <mergeCell ref="AL1:AN1"/>
    <mergeCell ref="AQ1:AS1"/>
    <mergeCell ref="AV1:A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023B-70AD-B648-B22E-74452CFC0C19}">
  <dimension ref="A1:V49"/>
  <sheetViews>
    <sheetView tabSelected="1" topLeftCell="J1" zoomScale="125" zoomScaleNormal="125" workbookViewId="0">
      <pane ySplit="1" topLeftCell="A6" activePane="bottomLeft" state="frozen"/>
      <selection pane="bottomLeft" activeCell="U23" sqref="U23:V23"/>
    </sheetView>
  </sheetViews>
  <sheetFormatPr baseColWidth="10" defaultRowHeight="15" x14ac:dyDescent="0.2"/>
  <sheetData>
    <row r="1" spans="1:22" ht="32" x14ac:dyDescent="0.2">
      <c r="A1" t="s">
        <v>512</v>
      </c>
      <c r="B1" s="6" t="s">
        <v>513</v>
      </c>
      <c r="C1" s="7" t="s">
        <v>444</v>
      </c>
      <c r="D1" s="7" t="s">
        <v>520</v>
      </c>
      <c r="E1" s="7" t="s">
        <v>445</v>
      </c>
      <c r="F1" s="7" t="s">
        <v>521</v>
      </c>
      <c r="G1" s="7" t="s">
        <v>516</v>
      </c>
      <c r="H1" s="7" t="s">
        <v>522</v>
      </c>
      <c r="I1" s="7" t="s">
        <v>515</v>
      </c>
      <c r="J1" s="7" t="s">
        <v>523</v>
      </c>
      <c r="K1" s="7" t="s">
        <v>517</v>
      </c>
      <c r="L1" s="7" t="s">
        <v>524</v>
      </c>
      <c r="M1" s="7" t="s">
        <v>449</v>
      </c>
      <c r="N1" s="7" t="s">
        <v>525</v>
      </c>
      <c r="O1" s="7" t="s">
        <v>518</v>
      </c>
      <c r="P1" s="7" t="s">
        <v>526</v>
      </c>
      <c r="Q1" s="7" t="s">
        <v>519</v>
      </c>
      <c r="R1" s="7" t="s">
        <v>527</v>
      </c>
      <c r="S1" s="7" t="s">
        <v>452</v>
      </c>
      <c r="T1" s="7" t="s">
        <v>528</v>
      </c>
      <c r="U1" s="7" t="s">
        <v>453</v>
      </c>
      <c r="V1" s="7" t="s">
        <v>529</v>
      </c>
    </row>
    <row r="2" spans="1:22" x14ac:dyDescent="0.2">
      <c r="A2">
        <v>0</v>
      </c>
      <c r="B2" s="8" t="s">
        <v>461</v>
      </c>
      <c r="C2" s="7"/>
      <c r="D2" s="7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</row>
    <row r="3" spans="1:22" x14ac:dyDescent="0.2">
      <c r="B3" s="8" t="s">
        <v>481</v>
      </c>
      <c r="C3" s="7"/>
      <c r="D3" s="7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2">
      <c r="B4" s="8" t="s">
        <v>462</v>
      </c>
      <c r="C4" s="7"/>
      <c r="D4" s="7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2">
      <c r="B5" s="8" t="s">
        <v>459</v>
      </c>
      <c r="C5" s="7"/>
      <c r="D5" s="7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2">
      <c r="B6" s="8" t="s">
        <v>460</v>
      </c>
      <c r="C6" s="7"/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2" x14ac:dyDescent="0.2">
      <c r="A7">
        <v>14</v>
      </c>
      <c r="B7" s="8" t="s">
        <v>461</v>
      </c>
      <c r="C7" s="6">
        <v>39.659203761944653</v>
      </c>
      <c r="D7" s="6">
        <v>1.9169869653114249</v>
      </c>
      <c r="E7" s="6">
        <v>0.67670405</v>
      </c>
      <c r="F7" s="6">
        <v>4.6266168494484179E-2</v>
      </c>
      <c r="G7" s="6">
        <v>8.7870299999999998E-2</v>
      </c>
      <c r="H7" s="6">
        <v>1.3344195199879984E-2</v>
      </c>
      <c r="I7" s="6">
        <v>2.0088145666666666</v>
      </c>
      <c r="J7" s="6">
        <v>7.3190624266710788E-2</v>
      </c>
      <c r="K7" s="6">
        <v>0.27814231666666667</v>
      </c>
      <c r="L7" s="6">
        <v>1.549856541750989E-2</v>
      </c>
      <c r="M7" s="6">
        <v>9.8608716666666665E-2</v>
      </c>
      <c r="N7" s="6">
        <v>6.7518257592545791E-4</v>
      </c>
      <c r="O7" s="6">
        <v>1.9284300000000001E-2</v>
      </c>
      <c r="P7" s="6" t="e">
        <v>#DIV/0!</v>
      </c>
      <c r="Q7" s="6">
        <v>0.30543116666666664</v>
      </c>
      <c r="R7" s="6">
        <v>2.2816240442738007E-2</v>
      </c>
      <c r="S7" s="6">
        <v>7.6291749999999992E-2</v>
      </c>
      <c r="T7" s="6">
        <v>5.1849182008977066E-4</v>
      </c>
      <c r="U7" s="6">
        <v>0.12867888333333333</v>
      </c>
      <c r="V7" s="6">
        <v>3.903361322736255E-3</v>
      </c>
    </row>
    <row r="8" spans="1:22" x14ac:dyDescent="0.2">
      <c r="B8" s="8" t="s">
        <v>481</v>
      </c>
      <c r="C8" s="6">
        <v>39.516880359056628</v>
      </c>
      <c r="D8" s="6">
        <v>0.62989670562226474</v>
      </c>
      <c r="E8" s="6">
        <v>0.59498234999999988</v>
      </c>
      <c r="F8" s="6">
        <v>2.689459827098184E-2</v>
      </c>
      <c r="G8" s="6">
        <v>8.608345000000002E-2</v>
      </c>
      <c r="H8" s="6">
        <v>3.4287975250078566E-3</v>
      </c>
      <c r="I8" s="6">
        <v>2.441521166666667</v>
      </c>
      <c r="J8" s="6">
        <v>0.14601009447707164</v>
      </c>
      <c r="K8" s="6">
        <v>0.26677148333333334</v>
      </c>
      <c r="L8" s="6">
        <v>9.5043896808702771E-3</v>
      </c>
      <c r="M8" s="6">
        <v>9.080995E-2</v>
      </c>
      <c r="N8" s="6">
        <v>7.7570219329005409E-3</v>
      </c>
      <c r="O8" s="6">
        <v>2.0222E-2</v>
      </c>
      <c r="P8" s="6" t="e">
        <v>#DIV/0!</v>
      </c>
      <c r="Q8" s="6">
        <v>0.37219456666666673</v>
      </c>
      <c r="R8" s="6">
        <v>3.0932499975039732E-2</v>
      </c>
      <c r="S8" s="6">
        <v>7.7801633333333328E-2</v>
      </c>
      <c r="T8" s="6">
        <v>6.364844898607779E-4</v>
      </c>
      <c r="U8" s="6">
        <v>0.12422875</v>
      </c>
      <c r="V8" s="6">
        <v>8.1138718870833043E-4</v>
      </c>
    </row>
    <row r="9" spans="1:22" x14ac:dyDescent="0.2">
      <c r="B9" s="8" t="s">
        <v>462</v>
      </c>
      <c r="C9" s="6">
        <v>39.433379286460038</v>
      </c>
      <c r="D9" s="6">
        <v>2.068564271466681</v>
      </c>
      <c r="E9" s="6">
        <v>0.13397603333333333</v>
      </c>
      <c r="F9" s="6">
        <v>9.283737663561659E-3</v>
      </c>
      <c r="G9" s="6">
        <v>5.4195333333333338E-2</v>
      </c>
      <c r="H9" s="6">
        <v>5.1806021296595742E-3</v>
      </c>
      <c r="I9" s="6">
        <v>1.3069784833333333</v>
      </c>
      <c r="J9" s="6">
        <v>8.0145725796862202E-2</v>
      </c>
      <c r="K9" s="6">
        <v>0.14584714999999998</v>
      </c>
      <c r="L9" s="6">
        <v>1.2158637493465296E-2</v>
      </c>
      <c r="M9" s="6">
        <v>3.9696416666666665E-2</v>
      </c>
      <c r="N9" s="6">
        <v>3.7380226077210026E-3</v>
      </c>
      <c r="O9" s="6" t="e">
        <v>#DIV/0!</v>
      </c>
      <c r="P9" s="6" t="e">
        <v>#DIV/0!</v>
      </c>
      <c r="Q9" s="6">
        <v>0.20794013333333333</v>
      </c>
      <c r="R9" s="6">
        <v>9.0492130790933139E-3</v>
      </c>
      <c r="S9" s="6">
        <v>7.4520266666666668E-2</v>
      </c>
      <c r="T9" s="6">
        <v>3.5673555192654079E-3</v>
      </c>
      <c r="U9" s="6">
        <v>0.11768944999999997</v>
      </c>
      <c r="V9" s="6">
        <v>1.9023374943736941E-3</v>
      </c>
    </row>
    <row r="10" spans="1:22" x14ac:dyDescent="0.2">
      <c r="B10" s="8" t="s">
        <v>459</v>
      </c>
      <c r="C10" s="6">
        <v>41.125661534248252</v>
      </c>
      <c r="D10" s="6">
        <v>1.0573127134400322</v>
      </c>
      <c r="E10" s="6">
        <v>1.2425280999999999</v>
      </c>
      <c r="F10" s="6">
        <v>0.27614040084914354</v>
      </c>
      <c r="G10" s="6">
        <v>8.9857075000000008E-2</v>
      </c>
      <c r="H10" s="6">
        <v>2.2485394600968205E-2</v>
      </c>
      <c r="I10" s="6">
        <v>1.77612035</v>
      </c>
      <c r="J10" s="6">
        <v>0.23137919809714955</v>
      </c>
      <c r="K10" s="6">
        <v>0.34728292500000002</v>
      </c>
      <c r="L10" s="6">
        <v>6.9148856015709054E-2</v>
      </c>
      <c r="M10" s="6">
        <v>0.12047722499999999</v>
      </c>
      <c r="N10" s="6">
        <v>1.886529072400555E-2</v>
      </c>
      <c r="O10" s="6" t="e">
        <v>#DIV/0!</v>
      </c>
      <c r="P10" s="6" t="e">
        <v>#DIV/0!</v>
      </c>
      <c r="Q10" s="6">
        <v>0.25671935000000001</v>
      </c>
      <c r="R10" s="6">
        <v>3.9863569053460418E-2</v>
      </c>
      <c r="S10" s="6">
        <v>7.5955700000000001E-2</v>
      </c>
      <c r="T10" s="6">
        <v>3.4662374413764783E-4</v>
      </c>
      <c r="U10" s="6">
        <v>0.127145225</v>
      </c>
      <c r="V10" s="6">
        <v>6.9703050955463965E-4</v>
      </c>
    </row>
    <row r="11" spans="1:22" x14ac:dyDescent="0.2">
      <c r="B11" s="8" t="s">
        <v>460</v>
      </c>
      <c r="C11" s="6">
        <v>36.002499547007226</v>
      </c>
      <c r="D11" s="6">
        <v>0.26249941876990396</v>
      </c>
      <c r="E11" s="6">
        <v>0.10495892499999999</v>
      </c>
      <c r="F11" s="6">
        <v>4.3117603749802695E-3</v>
      </c>
      <c r="G11" s="6">
        <v>4.4537424999999999E-2</v>
      </c>
      <c r="H11" s="6">
        <v>1.4040665800630647E-3</v>
      </c>
      <c r="I11" s="6">
        <v>0.134627</v>
      </c>
      <c r="J11" s="6">
        <v>2.8467058350398634E-2</v>
      </c>
      <c r="K11" s="6">
        <v>4.3560774999999996E-2</v>
      </c>
      <c r="L11" s="6">
        <v>5.5832797889099174E-3</v>
      </c>
      <c r="M11" s="6">
        <v>2.3639649999999998E-2</v>
      </c>
      <c r="N11" s="6">
        <v>4.8915525802141827E-3</v>
      </c>
      <c r="O11" s="6">
        <v>1.97758E-2</v>
      </c>
      <c r="P11" s="6" t="e">
        <v>#DIV/0!</v>
      </c>
      <c r="Q11" s="6">
        <v>5.7365649999999997E-2</v>
      </c>
      <c r="R11" s="6">
        <v>7.4851495429283177E-3</v>
      </c>
      <c r="S11" s="6">
        <v>6.9598800000000002E-2</v>
      </c>
      <c r="T11" s="6" t="e">
        <v>#DIV/0!</v>
      </c>
      <c r="U11" s="6">
        <v>0.11334984999999999</v>
      </c>
      <c r="V11" s="6">
        <v>1.9378261338417308E-3</v>
      </c>
    </row>
    <row r="12" spans="1:22" x14ac:dyDescent="0.2">
      <c r="A12">
        <v>23</v>
      </c>
      <c r="B12" s="8" t="s">
        <v>461</v>
      </c>
      <c r="C12" s="6">
        <v>35.73393124393597</v>
      </c>
      <c r="D12" s="6">
        <v>1.2077207433501671</v>
      </c>
      <c r="E12" s="6">
        <v>2.6734333000000006</v>
      </c>
      <c r="F12" s="6">
        <v>0.15010525941441896</v>
      </c>
      <c r="G12" s="6">
        <v>0.27589849999999999</v>
      </c>
      <c r="H12" s="6">
        <v>1.7896245930082644E-2</v>
      </c>
      <c r="I12" s="6">
        <v>9.6442492333333316</v>
      </c>
      <c r="J12" s="6">
        <v>0.6907025943571683</v>
      </c>
      <c r="K12" s="6">
        <v>1.4952421666666669</v>
      </c>
      <c r="L12" s="6">
        <v>0.12366874821644847</v>
      </c>
      <c r="M12" s="6">
        <v>2.2969552333333332</v>
      </c>
      <c r="N12" s="6">
        <v>0.16509381831602107</v>
      </c>
      <c r="O12" s="6">
        <v>6.1188400000000004E-2</v>
      </c>
      <c r="P12" s="6" t="e">
        <v>#DIV/0!</v>
      </c>
      <c r="Q12" s="6">
        <v>5.9740336000000003</v>
      </c>
      <c r="R12" s="6">
        <v>0.56393062586296017</v>
      </c>
      <c r="S12" s="6">
        <v>0.46056240000000004</v>
      </c>
      <c r="T12" s="6">
        <v>3.0396241363201452E-2</v>
      </c>
      <c r="U12" s="6">
        <v>0.42076206666666671</v>
      </c>
      <c r="V12" s="6">
        <v>2.2656892545610329E-2</v>
      </c>
    </row>
    <row r="13" spans="1:22" x14ac:dyDescent="0.2">
      <c r="B13" s="8" t="s">
        <v>481</v>
      </c>
      <c r="C13" s="6">
        <v>34.201278901421865</v>
      </c>
      <c r="D13" s="6">
        <v>5.9352064765563561</v>
      </c>
      <c r="E13" s="6">
        <v>2.2729097999999999</v>
      </c>
      <c r="F13" s="6">
        <v>0.43657600623300319</v>
      </c>
      <c r="G13" s="6">
        <v>0.29983293333333333</v>
      </c>
      <c r="H13" s="6">
        <v>5.2782281436229456E-2</v>
      </c>
      <c r="I13" s="6">
        <v>11.155371800000001</v>
      </c>
      <c r="J13" s="6">
        <v>2.0758351328623355</v>
      </c>
      <c r="K13" s="6">
        <v>1.7069487999999999</v>
      </c>
      <c r="L13" s="6">
        <v>0.32018051226419258</v>
      </c>
      <c r="M13" s="6">
        <v>2.0660389333333331</v>
      </c>
      <c r="N13" s="6">
        <v>0.37933428279618198</v>
      </c>
      <c r="O13" s="6">
        <v>3.93405E-2</v>
      </c>
      <c r="P13" s="6" t="e">
        <v>#DIV/0!</v>
      </c>
      <c r="Q13" s="6">
        <v>7.407648233333334</v>
      </c>
      <c r="R13" s="6">
        <v>1.4453080642793268</v>
      </c>
      <c r="S13" s="6">
        <v>0.46191536666666672</v>
      </c>
      <c r="T13" s="6">
        <v>8.5751187043114768E-2</v>
      </c>
      <c r="U13" s="6">
        <v>0.46250936666666664</v>
      </c>
      <c r="V13" s="6">
        <v>5.2390777018701831E-2</v>
      </c>
    </row>
    <row r="14" spans="1:22" x14ac:dyDescent="0.2">
      <c r="B14" s="8" t="s">
        <v>462</v>
      </c>
      <c r="C14" s="6">
        <v>43.400452435142931</v>
      </c>
      <c r="D14" s="6">
        <v>4.9273581086808314</v>
      </c>
      <c r="E14" s="6">
        <v>1.5143935666666666</v>
      </c>
      <c r="F14" s="6">
        <v>0.21228846050061984</v>
      </c>
      <c r="G14" s="6">
        <v>0.1678452</v>
      </c>
      <c r="H14" s="6">
        <v>2.0575295197639325E-2</v>
      </c>
      <c r="I14" s="6">
        <v>8.5716583333333336</v>
      </c>
      <c r="J14" s="6">
        <v>0.5670535237210359</v>
      </c>
      <c r="K14" s="6">
        <v>0.95370953333333341</v>
      </c>
      <c r="L14" s="6">
        <v>7.4037773834734741E-2</v>
      </c>
      <c r="M14" s="6">
        <v>0.57135853333333342</v>
      </c>
      <c r="N14" s="6">
        <v>8.7546878939589859E-2</v>
      </c>
      <c r="O14" s="6" t="e">
        <v>#DIV/0!</v>
      </c>
      <c r="P14" s="6" t="e">
        <v>#DIV/0!</v>
      </c>
      <c r="Q14" s="6">
        <v>3.1294441333333332</v>
      </c>
      <c r="R14" s="6">
        <v>0.27243085797820948</v>
      </c>
      <c r="S14" s="6">
        <v>0.20588350000000002</v>
      </c>
      <c r="T14" s="6">
        <v>2.4712324347782429E-2</v>
      </c>
      <c r="U14" s="6">
        <v>0.28981946666666664</v>
      </c>
      <c r="V14" s="6">
        <v>1.9135831579874803E-2</v>
      </c>
    </row>
    <row r="15" spans="1:22" x14ac:dyDescent="0.2">
      <c r="B15" s="8" t="s">
        <v>459</v>
      </c>
      <c r="C15" s="6">
        <v>43.509468066039005</v>
      </c>
      <c r="D15" s="6">
        <v>5.2771610983356698</v>
      </c>
      <c r="E15" s="6">
        <v>8.6464506499999985</v>
      </c>
      <c r="F15" s="6">
        <v>0.9155903566836241</v>
      </c>
      <c r="G15" s="6">
        <v>0.46528015000000006</v>
      </c>
      <c r="H15" s="6">
        <v>6.1021688870802338E-2</v>
      </c>
      <c r="I15" s="6">
        <v>6.9830436500000008</v>
      </c>
      <c r="J15" s="6">
        <v>0.69913846558003434</v>
      </c>
      <c r="K15" s="6">
        <v>1.8949864500000002</v>
      </c>
      <c r="L15" s="6">
        <v>0.18170204758099187</v>
      </c>
      <c r="M15" s="6">
        <v>1.95158425</v>
      </c>
      <c r="N15" s="6">
        <v>0.27509727692553587</v>
      </c>
      <c r="O15" s="6" t="e">
        <v>#DIV/0!</v>
      </c>
      <c r="P15" s="6" t="e">
        <v>#DIV/0!</v>
      </c>
      <c r="Q15" s="6">
        <v>1.5340385000000001</v>
      </c>
      <c r="R15" s="6">
        <v>9.5869113129203334E-2</v>
      </c>
      <c r="S15" s="6">
        <v>0.27191854999999998</v>
      </c>
      <c r="T15" s="6">
        <v>1.6624575400442564E-2</v>
      </c>
      <c r="U15" s="6">
        <v>0.25738830000000001</v>
      </c>
      <c r="V15" s="6">
        <v>4.2033255500853245E-3</v>
      </c>
    </row>
    <row r="16" spans="1:22" x14ac:dyDescent="0.2">
      <c r="B16" s="8" t="s">
        <v>460</v>
      </c>
      <c r="C16" s="6">
        <v>48.669458670418848</v>
      </c>
      <c r="D16" s="6">
        <v>2.377452825138505</v>
      </c>
      <c r="E16" s="6">
        <v>0.69846359999999996</v>
      </c>
      <c r="F16" s="6">
        <v>0.52672596262620286</v>
      </c>
      <c r="G16" s="6">
        <v>8.6878200000000003E-2</v>
      </c>
      <c r="H16" s="6" t="e">
        <v>#DIV/0!</v>
      </c>
      <c r="I16" s="6">
        <v>0.74792700000000001</v>
      </c>
      <c r="J16" s="6">
        <v>0.45273218772249885</v>
      </c>
      <c r="K16" s="6">
        <v>0.24656795000000004</v>
      </c>
      <c r="L16" s="6">
        <v>0.11980248564134632</v>
      </c>
      <c r="M16" s="6">
        <v>0.25651350000000001</v>
      </c>
      <c r="N16" s="6">
        <v>0.15868154992336073</v>
      </c>
      <c r="O16" s="6">
        <v>4.2708099999999999E-2</v>
      </c>
      <c r="P16" s="6" t="e">
        <v>#DIV/0!</v>
      </c>
      <c r="Q16" s="6">
        <v>0.32699560000000005</v>
      </c>
      <c r="R16" s="6">
        <v>0.12996891338785599</v>
      </c>
      <c r="S16" s="6">
        <v>0.15642324999999999</v>
      </c>
      <c r="T16" s="6">
        <v>1.2487010781007616E-2</v>
      </c>
      <c r="U16" s="6">
        <v>0.22554165000000001</v>
      </c>
      <c r="V16" s="6">
        <v>4.5481815272700047E-3</v>
      </c>
    </row>
    <row r="17" spans="1:22" x14ac:dyDescent="0.2">
      <c r="A17">
        <v>29</v>
      </c>
      <c r="B17" s="8" t="s">
        <v>461</v>
      </c>
      <c r="C17" s="6">
        <v>30.759685934307335</v>
      </c>
      <c r="D17" s="6">
        <v>4.2701815012357258</v>
      </c>
      <c r="E17" s="6">
        <v>1.4282998666666666</v>
      </c>
      <c r="F17" s="6">
        <v>0.1932470377994277</v>
      </c>
      <c r="G17" s="6">
        <v>0.56901840000000004</v>
      </c>
      <c r="H17" s="6">
        <v>8.9529345847269542E-2</v>
      </c>
      <c r="I17" s="6">
        <v>12.5447384</v>
      </c>
      <c r="J17" s="6">
        <v>1.2712311518896471</v>
      </c>
      <c r="K17" s="6">
        <v>3.3909912666666671</v>
      </c>
      <c r="L17" s="6">
        <v>0.29439174171612442</v>
      </c>
      <c r="M17" s="6">
        <v>3.3495509333333335</v>
      </c>
      <c r="N17" s="6">
        <v>0.33982670561592609</v>
      </c>
      <c r="O17" s="6">
        <v>8.2349199999999997E-2</v>
      </c>
      <c r="P17" s="6" t="e">
        <v>#DIV/0!</v>
      </c>
      <c r="Q17" s="6">
        <v>20.4425156</v>
      </c>
      <c r="R17" s="6">
        <v>2.3775032619121186</v>
      </c>
      <c r="S17" s="6">
        <v>1.7410169333333334</v>
      </c>
      <c r="T17" s="6">
        <v>0.19552907149314996</v>
      </c>
      <c r="U17" s="6">
        <v>1.9651749999999999</v>
      </c>
      <c r="V17" s="6">
        <v>8.8833525942405317E-2</v>
      </c>
    </row>
    <row r="18" spans="1:22" x14ac:dyDescent="0.2">
      <c r="B18" s="8" t="s">
        <v>481</v>
      </c>
      <c r="C18" s="6">
        <v>25.510863324597604</v>
      </c>
      <c r="D18" s="6">
        <v>3.8536592112197816</v>
      </c>
      <c r="E18" s="6">
        <v>1.2208023333333333</v>
      </c>
      <c r="F18" s="6">
        <v>0.21623948326439679</v>
      </c>
      <c r="G18" s="6">
        <v>0.74475059999999993</v>
      </c>
      <c r="H18" s="6">
        <v>0.11279912873351461</v>
      </c>
      <c r="I18" s="6">
        <v>12.580702266666668</v>
      </c>
      <c r="J18" s="6">
        <v>1.8880475493610402</v>
      </c>
      <c r="K18" s="6">
        <v>4.1328943999999996</v>
      </c>
      <c r="L18" s="6">
        <v>0.5249664002793768</v>
      </c>
      <c r="M18" s="6">
        <v>2.8065176000000003</v>
      </c>
      <c r="N18" s="6">
        <v>0.41886127614201818</v>
      </c>
      <c r="O18" s="6" t="e">
        <v>#DIV/0!</v>
      </c>
      <c r="P18" s="6" t="e">
        <v>#DIV/0!</v>
      </c>
      <c r="Q18" s="6">
        <v>23.143336266666665</v>
      </c>
      <c r="R18" s="6">
        <v>3.5515951641264865</v>
      </c>
      <c r="S18" s="6">
        <v>1.6904959333333334</v>
      </c>
      <c r="T18" s="6">
        <v>0.25474320223631891</v>
      </c>
      <c r="U18" s="6">
        <v>2.2974171333333335</v>
      </c>
      <c r="V18" s="6">
        <v>0.30867517661427341</v>
      </c>
    </row>
    <row r="19" spans="1:22" x14ac:dyDescent="0.2">
      <c r="B19" s="8" t="s">
        <v>462</v>
      </c>
      <c r="C19" s="6">
        <v>35.41565261355273</v>
      </c>
      <c r="D19" s="6">
        <v>2.6913127653895619</v>
      </c>
      <c r="E19" s="6">
        <v>1.2511657333333335</v>
      </c>
      <c r="F19" s="6">
        <v>9.166253066555248E-2</v>
      </c>
      <c r="G19" s="6">
        <v>0.30992459999999999</v>
      </c>
      <c r="H19" s="6">
        <v>3.7373245992287272E-3</v>
      </c>
      <c r="I19" s="6">
        <v>10.644630133333333</v>
      </c>
      <c r="J19" s="6">
        <v>0.70977754870923704</v>
      </c>
      <c r="K19" s="6">
        <v>1.5846302666666667</v>
      </c>
      <c r="L19" s="6">
        <v>0.20985819557609192</v>
      </c>
      <c r="M19" s="6">
        <v>0.88919360000000003</v>
      </c>
      <c r="N19" s="6">
        <v>0.18192836106346935</v>
      </c>
      <c r="O19" s="6">
        <v>8.4455199999999994E-2</v>
      </c>
      <c r="P19" s="6" t="e">
        <v>#DIV/0!</v>
      </c>
      <c r="Q19" s="6">
        <v>6.8895942666666663</v>
      </c>
      <c r="R19" s="6">
        <v>2.0022661152178562</v>
      </c>
      <c r="S19" s="6">
        <v>0.52272466666666662</v>
      </c>
      <c r="T19" s="6">
        <v>0.1706662141564447</v>
      </c>
      <c r="U19" s="6">
        <v>0.77519193333333336</v>
      </c>
      <c r="V19" s="6">
        <v>0.21620496847245047</v>
      </c>
    </row>
    <row r="20" spans="1:22" x14ac:dyDescent="0.2">
      <c r="B20" s="8" t="s">
        <v>459</v>
      </c>
      <c r="C20" s="6">
        <v>36.0917772961864</v>
      </c>
      <c r="D20" s="6">
        <v>8.7499425059993925</v>
      </c>
      <c r="E20" s="6">
        <v>7.7573775999999999</v>
      </c>
      <c r="F20" s="6">
        <v>1.6698513313910637</v>
      </c>
      <c r="G20" s="6">
        <v>0.57721040000000001</v>
      </c>
      <c r="H20" s="6">
        <v>8.9183701355797146E-2</v>
      </c>
      <c r="I20" s="6">
        <v>6.9364080000000001</v>
      </c>
      <c r="J20" s="6">
        <v>1.5472064886213661</v>
      </c>
      <c r="K20" s="6">
        <v>2.1823801</v>
      </c>
      <c r="L20" s="6">
        <v>0.46756884362671164</v>
      </c>
      <c r="M20" s="6">
        <v>1.8680976</v>
      </c>
      <c r="N20" s="6">
        <v>0.49136227970685853</v>
      </c>
      <c r="O20" s="6">
        <v>0.14315420000000001</v>
      </c>
      <c r="P20" s="6" t="e">
        <v>#DIV/0!</v>
      </c>
      <c r="Q20" s="6">
        <v>1.8681671999999998</v>
      </c>
      <c r="R20" s="6">
        <v>0.20508811944449634</v>
      </c>
      <c r="S20" s="6">
        <v>0.48694110000000002</v>
      </c>
      <c r="T20" s="6">
        <v>4.545013688890278E-2</v>
      </c>
      <c r="U20" s="6">
        <v>0.49783250000000001</v>
      </c>
      <c r="V20" s="6">
        <v>3.6861476503254886E-3</v>
      </c>
    </row>
    <row r="21" spans="1:22" x14ac:dyDescent="0.2">
      <c r="B21" s="8" t="s">
        <v>460</v>
      </c>
      <c r="C21" s="6">
        <v>43.844699811846198</v>
      </c>
      <c r="D21" s="6">
        <v>4.6997214609651383</v>
      </c>
      <c r="E21" s="6">
        <v>0.89050379999999996</v>
      </c>
      <c r="F21" s="6">
        <v>0.30707328196689482</v>
      </c>
      <c r="G21" s="6">
        <v>0.1568502</v>
      </c>
      <c r="H21" s="6">
        <v>7.9713561656721953E-3</v>
      </c>
      <c r="I21" s="6">
        <v>0.94531509999999996</v>
      </c>
      <c r="J21" s="6">
        <v>0.31935530249203625</v>
      </c>
      <c r="K21" s="6">
        <v>0.38634979999999997</v>
      </c>
      <c r="L21" s="6">
        <v>8.6581548401030578E-2</v>
      </c>
      <c r="M21" s="6">
        <v>0.32720480000000002</v>
      </c>
      <c r="N21" s="6">
        <v>0.11157070204816305</v>
      </c>
      <c r="O21" s="6" t="e">
        <v>#DIV/0!</v>
      </c>
      <c r="P21" s="6" t="e">
        <v>#DIV/0!</v>
      </c>
      <c r="Q21" s="6">
        <v>0.57835369999999997</v>
      </c>
      <c r="R21" s="6">
        <v>7.7600302330467746E-2</v>
      </c>
      <c r="S21" s="6">
        <v>0.32388210000000001</v>
      </c>
      <c r="T21" s="6">
        <v>1.1093515447323305E-2</v>
      </c>
      <c r="U21" s="6">
        <v>0.45709159999999999</v>
      </c>
      <c r="V21" s="6">
        <v>8.3662045922867738E-3</v>
      </c>
    </row>
    <row r="22" spans="1:22" x14ac:dyDescent="0.2">
      <c r="A22">
        <v>35</v>
      </c>
      <c r="B22" s="8" t="s">
        <v>461</v>
      </c>
      <c r="C22" s="6">
        <v>26.288304649386802</v>
      </c>
      <c r="D22" s="6">
        <v>1.8192145937601349</v>
      </c>
      <c r="E22" s="6">
        <v>2.3381260666666668</v>
      </c>
      <c r="F22" s="6">
        <v>0.17143937359548828</v>
      </c>
      <c r="G22" s="6">
        <v>0.86206046666666658</v>
      </c>
      <c r="H22" s="6">
        <v>0.12537206536965609</v>
      </c>
      <c r="I22" s="6">
        <v>12.057864133333334</v>
      </c>
      <c r="J22" s="6">
        <v>1.9715100018180454</v>
      </c>
      <c r="K22" s="6">
        <v>5.1492868666666656</v>
      </c>
      <c r="L22" s="6">
        <v>0.73723391960442197</v>
      </c>
      <c r="M22" s="6">
        <v>3.7074473333333335</v>
      </c>
      <c r="N22" s="6">
        <v>0.62446276109316068</v>
      </c>
      <c r="O22" s="6" t="e">
        <v>#DIV/0!</v>
      </c>
      <c r="P22" s="6" t="e">
        <v>#DIV/0!</v>
      </c>
      <c r="Q22" s="6">
        <v>28.575053999999994</v>
      </c>
      <c r="R22" s="6">
        <v>5.1628953100548269</v>
      </c>
      <c r="S22" s="6">
        <v>2.5009719333333331</v>
      </c>
      <c r="T22" s="6">
        <v>0.38838923862385033</v>
      </c>
      <c r="U22" s="6">
        <v>3.4690142666666661</v>
      </c>
      <c r="V22" s="6">
        <v>0.56940792101558835</v>
      </c>
    </row>
    <row r="23" spans="1:22" x14ac:dyDescent="0.2">
      <c r="B23" s="8" t="s">
        <v>481</v>
      </c>
      <c r="C23" s="6">
        <v>21.371224076766421</v>
      </c>
      <c r="D23" s="6">
        <v>1.2812663281249115</v>
      </c>
      <c r="E23" s="6">
        <v>2.1366626000000002</v>
      </c>
      <c r="F23" s="6">
        <v>0.13902635208750894</v>
      </c>
      <c r="G23" s="6">
        <v>1.1361759333333332</v>
      </c>
      <c r="H23" s="6">
        <v>3.4646160170693226E-2</v>
      </c>
      <c r="I23" s="6">
        <v>11.209959533333336</v>
      </c>
      <c r="J23" s="6">
        <v>0.70880202033508155</v>
      </c>
      <c r="K23" s="6">
        <v>6.1557465333333328</v>
      </c>
      <c r="L23" s="6">
        <v>0.25840101950993394</v>
      </c>
      <c r="M23" s="6">
        <v>3.2479746666666669</v>
      </c>
      <c r="N23" s="6">
        <v>0.16387583100290704</v>
      </c>
      <c r="O23" s="6">
        <v>9.8572800000000016E-2</v>
      </c>
      <c r="P23" s="6">
        <v>1.6224186006083635E-2</v>
      </c>
      <c r="Q23" s="6">
        <v>31.719810266666663</v>
      </c>
      <c r="R23" s="6">
        <v>1.6981102075095402</v>
      </c>
      <c r="S23" s="6">
        <v>2.3325397333333333</v>
      </c>
      <c r="T23" s="6">
        <v>0.10453952758288755</v>
      </c>
      <c r="U23" s="6">
        <v>4.0903039333333329</v>
      </c>
      <c r="V23" s="6">
        <v>0.15077575399437837</v>
      </c>
    </row>
    <row r="24" spans="1:22" x14ac:dyDescent="0.2">
      <c r="B24" s="8" t="s">
        <v>462</v>
      </c>
      <c r="C24" s="6">
        <v>39.433499444566664</v>
      </c>
      <c r="D24" s="6">
        <v>4.9726869841667387</v>
      </c>
      <c r="E24" s="6">
        <v>1.4250896666666666</v>
      </c>
      <c r="F24" s="6">
        <v>0.10453381720559776</v>
      </c>
      <c r="G24" s="6">
        <v>0.60661273333333343</v>
      </c>
      <c r="H24" s="6">
        <v>5.9992561921069325E-2</v>
      </c>
      <c r="I24" s="6">
        <v>15.451643933333335</v>
      </c>
      <c r="J24" s="6">
        <v>2.0003631332550227</v>
      </c>
      <c r="K24" s="6">
        <v>3.278987466666667</v>
      </c>
      <c r="L24" s="6">
        <v>0.3266436838079278</v>
      </c>
      <c r="M24" s="6">
        <v>1.3866641333333332</v>
      </c>
      <c r="N24" s="6">
        <v>0.1590663512865412</v>
      </c>
      <c r="O24" s="6">
        <v>9.0497400000000006E-2</v>
      </c>
      <c r="P24" s="6" t="e">
        <v>#DIV/0!</v>
      </c>
      <c r="Q24" s="6">
        <v>13.617143599999999</v>
      </c>
      <c r="R24" s="6">
        <v>1.4665354830181097</v>
      </c>
      <c r="S24" s="6">
        <v>0.79085899999999998</v>
      </c>
      <c r="T24" s="6">
        <v>0.13023830059763492</v>
      </c>
      <c r="U24" s="6">
        <v>1.3646212000000002</v>
      </c>
      <c r="V24" s="6">
        <v>0.24539411911347603</v>
      </c>
    </row>
    <row r="25" spans="1:22" x14ac:dyDescent="0.2">
      <c r="B25" s="8" t="s">
        <v>459</v>
      </c>
      <c r="C25" s="6">
        <v>47.070629981760902</v>
      </c>
      <c r="D25" s="6">
        <v>2.961384732521835</v>
      </c>
      <c r="E25" s="6">
        <v>10.075491699999999</v>
      </c>
      <c r="F25" s="6">
        <v>1.0167065556826209</v>
      </c>
      <c r="G25" s="6">
        <v>0.96838619999999997</v>
      </c>
      <c r="H25" s="6">
        <v>0.1039950428372429</v>
      </c>
      <c r="I25" s="6">
        <v>9.7217965</v>
      </c>
      <c r="J25" s="6">
        <v>0.12093322009514176</v>
      </c>
      <c r="K25" s="6">
        <v>3.4488875999999999</v>
      </c>
      <c r="L25" s="6">
        <v>0.13343500940787603</v>
      </c>
      <c r="M25" s="6">
        <v>2.5400295000000002</v>
      </c>
      <c r="N25" s="6">
        <v>0.14484898564843318</v>
      </c>
      <c r="O25" s="6" t="e">
        <v>#DIV/0!</v>
      </c>
      <c r="P25" s="6" t="e">
        <v>#DIV/0!</v>
      </c>
      <c r="Q25" s="6">
        <v>2.9753271000000003</v>
      </c>
      <c r="R25" s="6">
        <v>0.48838267315228917</v>
      </c>
      <c r="S25" s="6">
        <v>0.62419670000000005</v>
      </c>
      <c r="T25" s="6">
        <v>1.0789459531413081E-2</v>
      </c>
      <c r="U25" s="6">
        <v>0.61037629999999998</v>
      </c>
      <c r="V25" s="6">
        <v>6.762387417606297E-2</v>
      </c>
    </row>
    <row r="26" spans="1:22" x14ac:dyDescent="0.2">
      <c r="B26" s="8" t="s">
        <v>460</v>
      </c>
      <c r="C26" s="6">
        <v>49.681713731644699</v>
      </c>
      <c r="D26" s="6">
        <v>4.72450273601061</v>
      </c>
      <c r="E26" s="6">
        <v>0.93741450000000004</v>
      </c>
      <c r="F26" s="6">
        <v>0.61830138195868489</v>
      </c>
      <c r="G26" s="6">
        <v>0.22801149999999998</v>
      </c>
      <c r="H26" s="6">
        <v>9.0275615647305379E-2</v>
      </c>
      <c r="I26" s="6">
        <v>1.1939378</v>
      </c>
      <c r="J26" s="6">
        <v>0.79926089670875289</v>
      </c>
      <c r="K26" s="6">
        <v>0.47948160000000006</v>
      </c>
      <c r="L26" s="6">
        <v>0.25435309741790058</v>
      </c>
      <c r="M26" s="6">
        <v>0.37127190000000004</v>
      </c>
      <c r="N26" s="6">
        <v>0.22716413457449638</v>
      </c>
      <c r="O26" s="6" t="e">
        <v>#DIV/0!</v>
      </c>
      <c r="P26" s="6" t="e">
        <v>#DIV/0!</v>
      </c>
      <c r="Q26" s="6">
        <v>0.75015349999999992</v>
      </c>
      <c r="R26" s="6">
        <v>0.28918560172321867</v>
      </c>
      <c r="S26" s="6">
        <v>0.33534330000000001</v>
      </c>
      <c r="T26" s="6">
        <v>3.8917318758876468E-2</v>
      </c>
      <c r="U26" s="6">
        <v>0.4882746</v>
      </c>
      <c r="V26" s="6">
        <v>3.6120994281996166E-2</v>
      </c>
    </row>
    <row r="27" spans="1:22" x14ac:dyDescent="0.2">
      <c r="A27">
        <v>48.5</v>
      </c>
      <c r="B27" s="8" t="s">
        <v>461</v>
      </c>
      <c r="C27" s="6">
        <v>31.654015387602001</v>
      </c>
      <c r="D27" s="6">
        <v>1.5584591309964493</v>
      </c>
      <c r="E27" s="6">
        <v>3.3371114666666668</v>
      </c>
      <c r="F27" s="6">
        <v>9.8957281248291062E-2</v>
      </c>
      <c r="G27" s="6">
        <v>1.6451930666666668</v>
      </c>
      <c r="H27" s="6">
        <v>7.3189229879356721E-2</v>
      </c>
      <c r="I27" s="6">
        <v>15.3448618</v>
      </c>
      <c r="J27" s="6">
        <v>1.0217139994192697</v>
      </c>
      <c r="K27" s="6">
        <v>7.6592818666666673</v>
      </c>
      <c r="L27" s="6">
        <v>0.61934315004751117</v>
      </c>
      <c r="M27" s="6">
        <v>5.0295523333333332</v>
      </c>
      <c r="N27" s="6">
        <v>0.46036327527188065</v>
      </c>
      <c r="O27" s="6">
        <v>0.13266500000000001</v>
      </c>
      <c r="P27" s="6">
        <v>2.6364052072471708E-2</v>
      </c>
      <c r="Q27" s="6">
        <v>38.8703018</v>
      </c>
      <c r="R27" s="6">
        <v>3.963852544555126</v>
      </c>
      <c r="S27" s="6">
        <v>3.3791533333333335</v>
      </c>
      <c r="T27" s="6">
        <v>0.26240653250209539</v>
      </c>
      <c r="U27" s="6">
        <v>4.6202316666666672</v>
      </c>
      <c r="V27" s="6">
        <v>0.4812250274215728</v>
      </c>
    </row>
    <row r="28" spans="1:22" x14ac:dyDescent="0.2">
      <c r="B28" s="8" t="s">
        <v>481</v>
      </c>
      <c r="C28" s="6">
        <v>22.179339679433202</v>
      </c>
      <c r="D28" s="6">
        <v>0.94880716367987783</v>
      </c>
      <c r="E28" s="6">
        <v>2.7383991999999999</v>
      </c>
      <c r="F28" s="6">
        <v>4.4560407529105887E-2</v>
      </c>
      <c r="G28" s="6">
        <v>1.8569079333333329</v>
      </c>
      <c r="H28" s="6">
        <v>7.3650089618773271E-2</v>
      </c>
      <c r="I28" s="6">
        <v>12.129405266666666</v>
      </c>
      <c r="J28" s="6">
        <v>0.26806251256841784</v>
      </c>
      <c r="K28" s="6">
        <v>7.8483701999999997</v>
      </c>
      <c r="L28" s="6">
        <v>0.10784386422379331</v>
      </c>
      <c r="M28" s="6">
        <v>3.8462824666666666</v>
      </c>
      <c r="N28" s="6">
        <v>9.5196209256741743E-2</v>
      </c>
      <c r="O28" s="6" t="e">
        <v>#DIV/0!</v>
      </c>
      <c r="P28" s="6" t="e">
        <v>#DIV/0!</v>
      </c>
      <c r="Q28" s="6">
        <v>36.102892199999999</v>
      </c>
      <c r="R28" s="6">
        <v>1.1965637561014613</v>
      </c>
      <c r="S28" s="6">
        <v>2.7448792000000006</v>
      </c>
      <c r="T28" s="6">
        <v>3.9511511886537495E-2</v>
      </c>
      <c r="U28" s="6">
        <v>4.7567109333333333</v>
      </c>
      <c r="V28" s="6">
        <v>0.14495750972203306</v>
      </c>
    </row>
    <row r="29" spans="1:22" x14ac:dyDescent="0.2">
      <c r="B29" s="8" t="s">
        <v>462</v>
      </c>
      <c r="C29" s="6">
        <v>21.309360970301366</v>
      </c>
      <c r="D29" s="6">
        <v>2.7071110855201592</v>
      </c>
      <c r="E29" s="6">
        <v>1.6363710666666667</v>
      </c>
      <c r="F29" s="6">
        <v>0.35708985829364082</v>
      </c>
      <c r="G29" s="6">
        <v>1.5445302666666669</v>
      </c>
      <c r="H29" s="6">
        <v>0.17793770367320497</v>
      </c>
      <c r="I29" s="6">
        <v>12.0833634</v>
      </c>
      <c r="J29" s="6">
        <v>1.725418524982395</v>
      </c>
      <c r="K29" s="6">
        <v>8.0472733333333331</v>
      </c>
      <c r="L29" s="6">
        <v>1.2958198683336655</v>
      </c>
      <c r="M29" s="6">
        <v>2.3521917333333331</v>
      </c>
      <c r="N29" s="6">
        <v>0.24688583480275514</v>
      </c>
      <c r="O29" s="6">
        <v>0.13062620000000003</v>
      </c>
      <c r="P29" s="6">
        <v>2.9327816812712123E-2</v>
      </c>
      <c r="Q29" s="6">
        <v>36.258491800000002</v>
      </c>
      <c r="R29" s="6">
        <v>5.4906417650708761</v>
      </c>
      <c r="S29" s="6">
        <v>1.6991738000000001</v>
      </c>
      <c r="T29" s="6">
        <v>0.12671182814670467</v>
      </c>
      <c r="U29" s="6">
        <v>5.2981308666666669</v>
      </c>
      <c r="V29" s="6">
        <v>0.632978402419619</v>
      </c>
    </row>
    <row r="30" spans="1:22" x14ac:dyDescent="0.2">
      <c r="B30" s="8" t="s">
        <v>459</v>
      </c>
      <c r="C30" s="6">
        <v>49.877652905348299</v>
      </c>
      <c r="D30" s="6">
        <v>14.141735333361476</v>
      </c>
      <c r="E30" s="6">
        <v>10.836946000000001</v>
      </c>
      <c r="F30" s="6">
        <v>3.0150922841136465</v>
      </c>
      <c r="G30" s="6">
        <v>1.2153640999999999</v>
      </c>
      <c r="H30" s="6">
        <v>0.28020619413028713</v>
      </c>
      <c r="I30" s="6">
        <v>10.975525399999999</v>
      </c>
      <c r="J30" s="6">
        <v>2.7731398597387762</v>
      </c>
      <c r="K30" s="6">
        <v>4.5398141999999995</v>
      </c>
      <c r="L30" s="6">
        <v>1.0852708818776635</v>
      </c>
      <c r="M30" s="6">
        <v>3.0035647000000001</v>
      </c>
      <c r="N30" s="6">
        <v>0.76328825342944984</v>
      </c>
      <c r="O30" s="6" t="e">
        <v>#DIV/0!</v>
      </c>
      <c r="P30" s="6" t="e">
        <v>#DIV/0!</v>
      </c>
      <c r="Q30" s="6">
        <v>5.2979415000000003</v>
      </c>
      <c r="R30" s="6">
        <v>1.1045715028915135E-2</v>
      </c>
      <c r="S30" s="6">
        <v>0.79033400000000009</v>
      </c>
      <c r="T30" s="6">
        <v>7.6525358601707949E-2</v>
      </c>
      <c r="U30" s="6">
        <v>1.0226678</v>
      </c>
      <c r="V30" s="6">
        <v>5.306214138837597E-2</v>
      </c>
    </row>
    <row r="31" spans="1:22" x14ac:dyDescent="0.2">
      <c r="B31" s="8" t="s">
        <v>460</v>
      </c>
      <c r="C31" s="6">
        <v>39.964386057975297</v>
      </c>
      <c r="D31" s="6">
        <v>6.4453191094434628</v>
      </c>
      <c r="E31" s="6">
        <v>0.74508629999999987</v>
      </c>
      <c r="F31" s="6">
        <v>0.16830852590650319</v>
      </c>
      <c r="G31" s="6">
        <v>0.15507010000000002</v>
      </c>
      <c r="H31" s="6">
        <v>3.1127547614613019E-2</v>
      </c>
      <c r="I31" s="6">
        <v>0.86233160000000009</v>
      </c>
      <c r="J31" s="6">
        <v>0.18442023675855052</v>
      </c>
      <c r="K31" s="6">
        <v>0.41312740000000003</v>
      </c>
      <c r="L31" s="6">
        <v>3.2016663681277015E-2</v>
      </c>
      <c r="M31" s="6">
        <v>0.31525930000000002</v>
      </c>
      <c r="N31" s="6">
        <v>5.6291215215342437E-2</v>
      </c>
      <c r="O31" s="6">
        <v>9.1319999999999998E-2</v>
      </c>
      <c r="P31" s="6">
        <v>1.5871435967800766E-2</v>
      </c>
      <c r="Q31" s="6">
        <v>0.92431419999999997</v>
      </c>
      <c r="R31" s="6">
        <v>5.6903993951918627E-2</v>
      </c>
      <c r="S31" s="6">
        <v>0.34325549999999994</v>
      </c>
      <c r="T31" s="6">
        <v>1.7889942985375894E-2</v>
      </c>
      <c r="U31" s="6">
        <v>0.53241700000000003</v>
      </c>
      <c r="V31" s="6">
        <v>1.4112719981633631E-2</v>
      </c>
    </row>
    <row r="32" spans="1:22" x14ac:dyDescent="0.2">
      <c r="A32">
        <v>75</v>
      </c>
      <c r="B32" s="8" t="s">
        <v>461</v>
      </c>
      <c r="C32" s="6">
        <v>26.349698591474603</v>
      </c>
      <c r="D32" s="6">
        <v>3.1744823108008462</v>
      </c>
      <c r="E32" s="6">
        <v>2.7999719333333335</v>
      </c>
      <c r="F32" s="6">
        <v>7.3147417132618742E-2</v>
      </c>
      <c r="G32" s="6">
        <v>1.7414936000000001</v>
      </c>
      <c r="H32" s="6">
        <v>5.256848678666718E-2</v>
      </c>
      <c r="I32" s="6">
        <v>12.723759133333335</v>
      </c>
      <c r="J32" s="6">
        <v>0.19227918657206122</v>
      </c>
      <c r="K32" s="6">
        <v>7.0187270000000002</v>
      </c>
      <c r="L32" s="6">
        <v>5.0483433948573853E-2</v>
      </c>
      <c r="M32" s="6">
        <v>4.2019157333333341</v>
      </c>
      <c r="N32" s="6">
        <v>1.4483068682200338E-2</v>
      </c>
      <c r="O32" s="6">
        <v>0.11569053333333335</v>
      </c>
      <c r="P32" s="6">
        <v>5.2614317455739502E-3</v>
      </c>
      <c r="Q32" s="6">
        <v>32.858196399999997</v>
      </c>
      <c r="R32" s="6">
        <v>1.2997078788263301</v>
      </c>
      <c r="S32" s="6">
        <v>2.9442064666666661</v>
      </c>
      <c r="T32" s="6">
        <v>0.26634396195366111</v>
      </c>
      <c r="U32" s="6">
        <v>4.0429014000000008</v>
      </c>
      <c r="V32" s="6">
        <v>0.1974332504953509</v>
      </c>
    </row>
    <row r="33" spans="2:22" x14ac:dyDescent="0.2">
      <c r="B33" s="8" t="s">
        <v>481</v>
      </c>
      <c r="C33" s="6">
        <v>26.44810508854647</v>
      </c>
      <c r="D33" s="6">
        <v>2.2207775563039114</v>
      </c>
      <c r="E33" s="6">
        <v>3.2962984</v>
      </c>
      <c r="F33" s="6">
        <v>0.24194991882685163</v>
      </c>
      <c r="G33" s="6">
        <v>2.5519916666666664</v>
      </c>
      <c r="H33" s="6">
        <v>0.17593532919767244</v>
      </c>
      <c r="I33" s="6">
        <v>14.379569066666669</v>
      </c>
      <c r="J33" s="6">
        <v>1.2218031184175191</v>
      </c>
      <c r="K33" s="6">
        <v>10.284539666666666</v>
      </c>
      <c r="L33" s="6">
        <v>0.81871144566056508</v>
      </c>
      <c r="M33" s="6">
        <v>4.536517466666667</v>
      </c>
      <c r="N33" s="6">
        <v>0.37865649705078785</v>
      </c>
      <c r="O33" s="6">
        <v>0.14626220000000001</v>
      </c>
      <c r="P33" s="6" t="e">
        <v>#DIV/0!</v>
      </c>
      <c r="Q33" s="6">
        <v>42.905566733333337</v>
      </c>
      <c r="R33" s="6">
        <v>2.1469505627191485</v>
      </c>
      <c r="S33" s="6">
        <v>3.3430519333333337</v>
      </c>
      <c r="T33" s="6">
        <v>0.1927629764875336</v>
      </c>
      <c r="U33" s="6">
        <v>5.5879555333333331</v>
      </c>
      <c r="V33" s="6">
        <v>0.10427770949773155</v>
      </c>
    </row>
    <row r="34" spans="2:22" x14ac:dyDescent="0.2">
      <c r="B34" s="8" t="s">
        <v>462</v>
      </c>
      <c r="C34" s="6">
        <v>20.024757653111362</v>
      </c>
      <c r="D34" s="6">
        <v>1.9309436358587537</v>
      </c>
      <c r="E34" s="6">
        <v>3.0203740666666667</v>
      </c>
      <c r="F34" s="6">
        <v>0.2447796950272087</v>
      </c>
      <c r="G34" s="6">
        <v>2.7806793333333335</v>
      </c>
      <c r="H34" s="6">
        <v>0.35637612339393876</v>
      </c>
      <c r="I34" s="6">
        <v>12.107952333333333</v>
      </c>
      <c r="J34" s="6">
        <v>1.3038238723829585</v>
      </c>
      <c r="K34" s="6">
        <v>11.043670133333334</v>
      </c>
      <c r="L34" s="6">
        <v>1.202458685273907</v>
      </c>
      <c r="M34" s="6">
        <v>3.1240508</v>
      </c>
      <c r="N34" s="6">
        <v>0.25625420234158131</v>
      </c>
      <c r="O34" s="6">
        <v>0.15279746666666669</v>
      </c>
      <c r="P34" s="6">
        <v>1.5598831307932447E-2</v>
      </c>
      <c r="Q34" s="6">
        <v>41.544405533333332</v>
      </c>
      <c r="R34" s="6">
        <v>4.8192155862175357</v>
      </c>
      <c r="S34" s="6">
        <v>2.0711747333333332</v>
      </c>
      <c r="T34" s="6">
        <v>0.2413715522861245</v>
      </c>
      <c r="U34" s="6">
        <v>6.4133136000000004</v>
      </c>
      <c r="V34" s="6">
        <v>0.74784702220309751</v>
      </c>
    </row>
    <row r="35" spans="2:22" x14ac:dyDescent="0.2">
      <c r="B35" s="8" t="s">
        <v>459</v>
      </c>
      <c r="C35" s="6">
        <v>36.469198346059699</v>
      </c>
      <c r="D35" s="6">
        <v>1.0345586334934413</v>
      </c>
      <c r="E35" s="6">
        <v>7.8421415999999997</v>
      </c>
      <c r="F35" s="6">
        <v>4.6259774153361258E-2</v>
      </c>
      <c r="G35" s="6">
        <v>1.5045640999999998</v>
      </c>
      <c r="H35" s="6">
        <v>0.11049604116211595</v>
      </c>
      <c r="I35" s="6">
        <v>9.2551264</v>
      </c>
      <c r="J35" s="6">
        <v>0.57861784229171476</v>
      </c>
      <c r="K35" s="6">
        <v>5.3173577999999999</v>
      </c>
      <c r="L35" s="6">
        <v>0.5096062003468953</v>
      </c>
      <c r="M35" s="6">
        <v>3.0110087000000001</v>
      </c>
      <c r="N35" s="6">
        <v>0.14938747981280096</v>
      </c>
      <c r="O35" s="6">
        <v>0.10055339999999999</v>
      </c>
      <c r="P35" s="6" t="e">
        <v>#DIV/0!</v>
      </c>
      <c r="Q35" s="6">
        <v>5.9301557999999996</v>
      </c>
      <c r="R35" s="6">
        <v>2.1900211413634518</v>
      </c>
      <c r="S35" s="6">
        <v>0.85831920000000006</v>
      </c>
      <c r="T35" s="6">
        <v>0.10820289387072789</v>
      </c>
      <c r="U35" s="6">
        <v>1.2267809000000001</v>
      </c>
      <c r="V35" s="6">
        <v>0.3769279366162453</v>
      </c>
    </row>
    <row r="36" spans="2:22" x14ac:dyDescent="0.2">
      <c r="B36" s="8" t="s">
        <v>460</v>
      </c>
      <c r="C36" s="6">
        <v>42.453378080630998</v>
      </c>
      <c r="D36" s="6">
        <v>1.6611006839872533</v>
      </c>
      <c r="E36" s="6">
        <v>0.80757909999999999</v>
      </c>
      <c r="F36" s="6">
        <v>0.49667137884136237</v>
      </c>
      <c r="G36" s="6">
        <v>0.21960069999999998</v>
      </c>
      <c r="H36" s="6">
        <v>0.11713577383745763</v>
      </c>
      <c r="I36" s="6">
        <v>1.1102429999999999</v>
      </c>
      <c r="J36" s="6">
        <v>0.74403387719909631</v>
      </c>
      <c r="K36" s="6">
        <v>0.72591729999999988</v>
      </c>
      <c r="L36" s="6">
        <v>0.42617905529673811</v>
      </c>
      <c r="M36" s="6">
        <v>0.47375260000000002</v>
      </c>
      <c r="N36" s="6">
        <v>0.28901207771911525</v>
      </c>
      <c r="O36" s="6" t="e">
        <v>#DIV/0!</v>
      </c>
      <c r="P36" s="6" t="e">
        <v>#DIV/0!</v>
      </c>
      <c r="Q36" s="6">
        <v>1.3810604</v>
      </c>
      <c r="R36" s="6">
        <v>0.60722229148969786</v>
      </c>
      <c r="S36" s="6">
        <v>0.39060060000000002</v>
      </c>
      <c r="T36" s="6">
        <v>6.7669270431415199E-2</v>
      </c>
      <c r="U36" s="6">
        <v>0.65623739999999997</v>
      </c>
      <c r="V36" s="6">
        <v>9.3573703096115596E-2</v>
      </c>
    </row>
    <row r="37" spans="2:2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42" spans="2:22" x14ac:dyDescent="0.2">
      <c r="B42" s="1"/>
    </row>
    <row r="49" spans="2:2" x14ac:dyDescent="0.2">
      <c r="B4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62A-40CD-DF40-AD3F-F3AD94A5AE5C}">
  <dimension ref="A1:V37"/>
  <sheetViews>
    <sheetView topLeftCell="A7" workbookViewId="0">
      <selection activeCell="I33" sqref="I33"/>
    </sheetView>
  </sheetViews>
  <sheetFormatPr baseColWidth="10" defaultRowHeight="15" x14ac:dyDescent="0.2"/>
  <sheetData>
    <row r="1" spans="1:22" ht="32" x14ac:dyDescent="0.2">
      <c r="A1" t="s">
        <v>512</v>
      </c>
      <c r="B1" s="6" t="s">
        <v>514</v>
      </c>
      <c r="C1" s="7" t="s">
        <v>444</v>
      </c>
      <c r="D1" s="7" t="s">
        <v>520</v>
      </c>
      <c r="E1" s="7" t="s">
        <v>445</v>
      </c>
      <c r="F1" s="7" t="s">
        <v>521</v>
      </c>
      <c r="G1" s="7" t="s">
        <v>516</v>
      </c>
      <c r="H1" s="7" t="s">
        <v>522</v>
      </c>
      <c r="I1" s="7" t="s">
        <v>515</v>
      </c>
      <c r="J1" s="7" t="s">
        <v>523</v>
      </c>
      <c r="K1" s="7" t="s">
        <v>517</v>
      </c>
      <c r="L1" s="7" t="s">
        <v>524</v>
      </c>
      <c r="M1" s="7" t="s">
        <v>449</v>
      </c>
      <c r="N1" s="7" t="s">
        <v>525</v>
      </c>
      <c r="O1" s="7" t="s">
        <v>518</v>
      </c>
      <c r="P1" s="7" t="s">
        <v>526</v>
      </c>
      <c r="Q1" s="7" t="s">
        <v>519</v>
      </c>
      <c r="R1" s="7" t="s">
        <v>527</v>
      </c>
      <c r="S1" s="7" t="s">
        <v>452</v>
      </c>
      <c r="T1" s="7" t="s">
        <v>528</v>
      </c>
      <c r="U1" s="7" t="s">
        <v>453</v>
      </c>
      <c r="V1" s="7" t="s">
        <v>529</v>
      </c>
    </row>
    <row r="2" spans="1:22" x14ac:dyDescent="0.2">
      <c r="A2">
        <v>0</v>
      </c>
      <c r="B2" s="8" t="s">
        <v>461</v>
      </c>
      <c r="C2" s="7"/>
      <c r="D2" s="7"/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</row>
    <row r="3" spans="1:22" x14ac:dyDescent="0.2">
      <c r="B3" s="8" t="s">
        <v>481</v>
      </c>
      <c r="C3" s="7"/>
      <c r="D3" s="7"/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2">
      <c r="B4" s="8" t="s">
        <v>462</v>
      </c>
      <c r="C4" s="7"/>
      <c r="D4" s="7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2">
      <c r="B5" s="8" t="s">
        <v>459</v>
      </c>
      <c r="C5" s="7"/>
      <c r="D5" s="7"/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2">
      <c r="B6" s="8" t="s">
        <v>460</v>
      </c>
      <c r="C6" s="7"/>
      <c r="D6" s="7"/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2" x14ac:dyDescent="0.2">
      <c r="A7">
        <v>7.66</v>
      </c>
      <c r="B7" s="8" t="s">
        <v>461</v>
      </c>
      <c r="C7" s="6">
        <v>49.466395289935924</v>
      </c>
      <c r="D7" s="6">
        <v>9.6937460271446678</v>
      </c>
      <c r="E7" s="6">
        <v>3.2241316000000002</v>
      </c>
      <c r="F7" s="6">
        <v>0.67610947184951409</v>
      </c>
      <c r="G7" s="6">
        <v>6.5411433333333338E-2</v>
      </c>
      <c r="H7" s="6">
        <v>1.4278968011233632E-2</v>
      </c>
      <c r="I7" s="6">
        <v>1.2852860333333331</v>
      </c>
      <c r="J7" s="6">
        <v>0.23285600391199021</v>
      </c>
      <c r="K7" s="6">
        <v>0.20342951666666667</v>
      </c>
      <c r="L7" s="6">
        <v>4.6485100908041789E-2</v>
      </c>
      <c r="M7" s="6">
        <v>6.8437600000000001E-2</v>
      </c>
      <c r="N7" s="6">
        <v>1.0488382450954958E-2</v>
      </c>
      <c r="O7" s="6">
        <v>2.0308E-2</v>
      </c>
      <c r="P7" s="6" t="e">
        <v>#DIV/0!</v>
      </c>
      <c r="Q7" s="6">
        <v>6.8375666666666668E-2</v>
      </c>
      <c r="R7" s="6">
        <v>1.1070416730224445E-2</v>
      </c>
      <c r="S7" s="6">
        <v>7.3624300000000004E-2</v>
      </c>
      <c r="T7" s="6">
        <v>5.7467952475705915E-3</v>
      </c>
      <c r="U7" s="6">
        <v>0.12373048333333332</v>
      </c>
      <c r="V7" s="6">
        <v>1.0089118827892422E-2</v>
      </c>
    </row>
    <row r="8" spans="1:22" x14ac:dyDescent="0.2">
      <c r="B8" s="8" t="s">
        <v>481</v>
      </c>
      <c r="C8" s="6">
        <v>42.218958873957</v>
      </c>
      <c r="D8" s="6">
        <v>1.0736190463224589</v>
      </c>
      <c r="E8" s="6">
        <v>3.5596629000000002</v>
      </c>
      <c r="F8" s="6">
        <v>0.23797426896503443</v>
      </c>
      <c r="G8" s="6">
        <v>5.6528599999999998E-2</v>
      </c>
      <c r="H8" s="6">
        <v>1.6552498886346433E-2</v>
      </c>
      <c r="I8" s="6">
        <v>1.39681085</v>
      </c>
      <c r="J8" s="6">
        <v>0.11505852429532343</v>
      </c>
      <c r="K8" s="6">
        <v>0.16029946666666667</v>
      </c>
      <c r="L8" s="6">
        <v>2.8722134358554269E-2</v>
      </c>
      <c r="M8" s="6">
        <v>6.7398183333333334E-2</v>
      </c>
      <c r="N8" s="6">
        <v>6.0885371256840775E-3</v>
      </c>
      <c r="O8" s="6" t="e">
        <v>#DIV/0!</v>
      </c>
      <c r="P8" s="6" t="e">
        <v>#DIV/0!</v>
      </c>
      <c r="Q8" s="6">
        <v>6.1714000000000005E-2</v>
      </c>
      <c r="R8" s="6">
        <v>1.732846023886718E-3</v>
      </c>
      <c r="S8" s="6">
        <v>6.9640916666666677E-2</v>
      </c>
      <c r="T8" s="6">
        <v>7.9598255686499366E-4</v>
      </c>
      <c r="U8" s="6">
        <v>0.11341096666666667</v>
      </c>
      <c r="V8" s="6">
        <v>1.2929867326594404E-3</v>
      </c>
    </row>
    <row r="9" spans="1:22" x14ac:dyDescent="0.2">
      <c r="B9" s="8" t="s">
        <v>462</v>
      </c>
      <c r="C9" s="6">
        <v>37.567891706000871</v>
      </c>
      <c r="D9" s="6">
        <v>1.8928025877313388</v>
      </c>
      <c r="E9" s="6">
        <v>3.3710828333333338</v>
      </c>
      <c r="F9" s="6">
        <v>0.51505622214599445</v>
      </c>
      <c r="G9" s="6">
        <v>5.714523333333333E-2</v>
      </c>
      <c r="H9" s="6">
        <v>3.0481639524201003E-3</v>
      </c>
      <c r="I9" s="6">
        <v>1.5254709666666666</v>
      </c>
      <c r="J9" s="6">
        <v>0.26995004972038056</v>
      </c>
      <c r="K9" s="6">
        <v>0.12279145</v>
      </c>
      <c r="L9" s="6">
        <v>1.2410816113072492E-2</v>
      </c>
      <c r="M9" s="6">
        <v>6.6181333333333342E-2</v>
      </c>
      <c r="N9" s="6">
        <v>8.9481588126180088E-3</v>
      </c>
      <c r="O9" s="6">
        <v>1.939225E-2</v>
      </c>
      <c r="P9" s="6" t="e">
        <v>#DIV/0!</v>
      </c>
      <c r="Q9" s="6">
        <v>5.8510699999999999E-2</v>
      </c>
      <c r="R9" s="6">
        <v>1.8879372678931895E-3</v>
      </c>
      <c r="S9" s="6">
        <v>7.0129049999999998E-2</v>
      </c>
      <c r="T9" s="6">
        <v>1.4649838292622858E-3</v>
      </c>
      <c r="U9" s="6">
        <v>0.11095248333333334</v>
      </c>
      <c r="V9" s="6">
        <v>1.4893861061972256E-3</v>
      </c>
    </row>
    <row r="10" spans="1:22" x14ac:dyDescent="0.2">
      <c r="B10" s="8" t="s">
        <v>459</v>
      </c>
      <c r="C10" s="6">
        <v>38.368944445122722</v>
      </c>
      <c r="D10" s="6">
        <v>1.126477468374659</v>
      </c>
      <c r="E10" s="6">
        <v>0.73039047500000009</v>
      </c>
      <c r="F10" s="6">
        <v>0.15142992239491859</v>
      </c>
      <c r="G10" s="6">
        <v>6.9613574999999997E-2</v>
      </c>
      <c r="H10" s="6">
        <v>1.7104099864104223E-2</v>
      </c>
      <c r="I10" s="6">
        <v>1.6631611499999999</v>
      </c>
      <c r="J10" s="6">
        <v>5.1043492949444783E-2</v>
      </c>
      <c r="K10" s="6">
        <v>0.27421267500000002</v>
      </c>
      <c r="L10" s="6">
        <v>3.2019032488993938E-2</v>
      </c>
      <c r="M10" s="6">
        <v>6.6922549999999997E-2</v>
      </c>
      <c r="N10" s="6">
        <v>1.8942683561206407E-3</v>
      </c>
      <c r="O10" s="6">
        <v>2.1948050000000004E-2</v>
      </c>
      <c r="P10" s="6" t="e">
        <v>#DIV/0!</v>
      </c>
      <c r="Q10" s="6">
        <v>5.8861499999999997E-2</v>
      </c>
      <c r="R10" s="6">
        <v>1.0713374841757359E-3</v>
      </c>
      <c r="S10" s="6">
        <v>7.1297899999999997E-2</v>
      </c>
      <c r="T10" s="6">
        <v>1.3010057667051241E-3</v>
      </c>
      <c r="U10" s="6">
        <v>0.11396205</v>
      </c>
      <c r="V10" s="6">
        <v>1.0049401574223269E-3</v>
      </c>
    </row>
    <row r="11" spans="1:22" x14ac:dyDescent="0.2">
      <c r="B11" s="8" t="s">
        <v>460</v>
      </c>
      <c r="C11" s="6">
        <v>38.238004466461327</v>
      </c>
      <c r="D11" s="6">
        <v>6.9278414108365757E-2</v>
      </c>
      <c r="E11" s="6">
        <v>0.15108614999999997</v>
      </c>
      <c r="F11" s="6">
        <v>2.4234034315503465E-2</v>
      </c>
      <c r="G11" s="6">
        <v>4.7765450000000001E-2</v>
      </c>
      <c r="H11" s="6" t="e">
        <v>#DIV/0!</v>
      </c>
      <c r="I11" s="6">
        <v>0.27552874999999999</v>
      </c>
      <c r="J11" s="6">
        <v>9.7656254807974352E-2</v>
      </c>
      <c r="K11" s="6">
        <v>6.8232824999999997E-2</v>
      </c>
      <c r="L11" s="6">
        <v>1.4362505452087742E-2</v>
      </c>
      <c r="M11" s="6">
        <v>2.9372925000000001E-2</v>
      </c>
      <c r="N11" s="6">
        <v>4.2140382178202894E-3</v>
      </c>
      <c r="O11" s="6" t="e">
        <v>#DIV/0!</v>
      </c>
      <c r="P11" s="6" t="e">
        <v>#DIV/0!</v>
      </c>
      <c r="Q11" s="6">
        <v>5.8980024999999998E-2</v>
      </c>
      <c r="R11" s="6">
        <v>2.106577167171898E-3</v>
      </c>
      <c r="S11" s="6">
        <v>6.9250174999999997E-2</v>
      </c>
      <c r="T11" s="6">
        <v>4.4653793231929009E-5</v>
      </c>
      <c r="U11" s="6">
        <v>0.11445215</v>
      </c>
      <c r="V11" s="6">
        <v>1.0157588911744659E-3</v>
      </c>
    </row>
    <row r="12" spans="1:22" x14ac:dyDescent="0.2">
      <c r="A12">
        <v>13.16</v>
      </c>
      <c r="B12" s="8" t="s">
        <v>461</v>
      </c>
      <c r="C12" s="6">
        <v>52.044838087886397</v>
      </c>
      <c r="D12" s="6">
        <v>2.793422531441982</v>
      </c>
      <c r="E12" s="6">
        <v>27.938730999999997</v>
      </c>
      <c r="F12" s="6">
        <v>1.6392909276059526</v>
      </c>
      <c r="G12" s="6">
        <v>0.14788365000000001</v>
      </c>
      <c r="H12" s="6" t="e">
        <v>#DIV/0!</v>
      </c>
      <c r="I12" s="6">
        <v>16.592845050000001</v>
      </c>
      <c r="J12" s="6">
        <v>0.6524746529109926</v>
      </c>
      <c r="K12" s="6">
        <v>0.8877739</v>
      </c>
      <c r="L12" s="6">
        <v>6.9889614401640598E-2</v>
      </c>
      <c r="M12" s="6">
        <v>3.45051285</v>
      </c>
      <c r="N12" s="6">
        <v>0.23301743146337789</v>
      </c>
      <c r="O12" s="6" t="e">
        <v>#DIV/0!</v>
      </c>
      <c r="P12" s="6" t="e">
        <v>#DIV/0!</v>
      </c>
      <c r="Q12" s="6">
        <v>0.21071375000000001</v>
      </c>
      <c r="R12" s="6">
        <v>2.6230292443137192E-2</v>
      </c>
      <c r="S12" s="6">
        <v>0.21281515000000001</v>
      </c>
      <c r="T12" s="6">
        <v>6.2786821778140723E-3</v>
      </c>
      <c r="U12" s="6">
        <v>0.34533115000000003</v>
      </c>
      <c r="V12" s="6">
        <v>5.5970601629337473E-3</v>
      </c>
    </row>
    <row r="13" spans="1:22" x14ac:dyDescent="0.2">
      <c r="B13" s="8" t="s">
        <v>481</v>
      </c>
      <c r="C13" s="6">
        <v>48.046752440798898</v>
      </c>
      <c r="D13" s="6">
        <v>3.5319370394428491</v>
      </c>
      <c r="E13" s="6">
        <v>28.323303449999997</v>
      </c>
      <c r="F13" s="6">
        <v>1.0241151379375908</v>
      </c>
      <c r="G13" s="6">
        <v>9.6054299999999995E-2</v>
      </c>
      <c r="H13" s="6" t="e">
        <v>#DIV/0!</v>
      </c>
      <c r="I13" s="6">
        <v>15.119354300000001</v>
      </c>
      <c r="J13" s="6">
        <v>0.66323240680459317</v>
      </c>
      <c r="K13" s="6">
        <v>0.75784170000000017</v>
      </c>
      <c r="L13" s="6">
        <v>0.12599971626646556</v>
      </c>
      <c r="M13" s="6">
        <v>3.0793170499999998</v>
      </c>
      <c r="N13" s="6">
        <v>0.28266792586759842</v>
      </c>
      <c r="O13" s="6" t="e">
        <v>#DIV/0!</v>
      </c>
      <c r="P13" s="6" t="e">
        <v>#DIV/0!</v>
      </c>
      <c r="Q13" s="6">
        <v>0.18887000000000001</v>
      </c>
      <c r="R13" s="6">
        <v>1.4216850361103199E-2</v>
      </c>
      <c r="S13" s="6">
        <v>0.20578165000000004</v>
      </c>
      <c r="T13" s="6">
        <v>2.1939057961772165E-3</v>
      </c>
      <c r="U13" s="6">
        <v>0.33443409999999996</v>
      </c>
      <c r="V13" s="6">
        <v>9.0001452242450021E-3</v>
      </c>
    </row>
    <row r="14" spans="1:22" x14ac:dyDescent="0.2">
      <c r="B14" s="8" t="s">
        <v>462</v>
      </c>
      <c r="C14" s="6">
        <v>44.870854307309997</v>
      </c>
      <c r="D14" s="6">
        <v>4.3605548196449977</v>
      </c>
      <c r="E14" s="6">
        <v>25.166256100000002</v>
      </c>
      <c r="F14" s="6">
        <v>3.0481350824379954</v>
      </c>
      <c r="G14" s="6">
        <v>9.7155224999999998E-2</v>
      </c>
      <c r="H14" s="6">
        <v>2.3483546533291138E-2</v>
      </c>
      <c r="I14" s="6">
        <v>11.009610349999999</v>
      </c>
      <c r="J14" s="6">
        <v>3.3672622832456898</v>
      </c>
      <c r="K14" s="6">
        <v>0.45649784999999998</v>
      </c>
      <c r="L14" s="6">
        <v>0.15996229756046421</v>
      </c>
      <c r="M14" s="6">
        <v>1.9022986500000001</v>
      </c>
      <c r="N14" s="6">
        <v>0.95578457366012781</v>
      </c>
      <c r="O14" s="6" t="e">
        <v>#DIV/0!</v>
      </c>
      <c r="P14" s="6" t="e">
        <v>#DIV/0!</v>
      </c>
      <c r="Q14" s="6">
        <v>0.16245894999999999</v>
      </c>
      <c r="R14" s="6">
        <v>2.4469045789170037E-2</v>
      </c>
      <c r="S14" s="6">
        <v>0.20808235000000003</v>
      </c>
      <c r="T14" s="6">
        <v>1.8292190116276422E-3</v>
      </c>
      <c r="U14" s="6">
        <v>0.33169094999999993</v>
      </c>
      <c r="V14" s="6">
        <v>3.731944120361398E-3</v>
      </c>
    </row>
    <row r="15" spans="1:22" x14ac:dyDescent="0.2">
      <c r="B15" s="8" t="s">
        <v>459</v>
      </c>
      <c r="C15" s="6">
        <v>38.221747870004251</v>
      </c>
      <c r="D15" s="6">
        <v>0.27774435784683638</v>
      </c>
      <c r="E15" s="6">
        <v>6.7804088999999994</v>
      </c>
      <c r="F15" s="6">
        <v>2.0049500128128197</v>
      </c>
      <c r="G15" s="6">
        <v>0.45503279999999996</v>
      </c>
      <c r="H15" s="6">
        <v>9.9763150173197784E-2</v>
      </c>
      <c r="I15" s="6">
        <v>9.0166445999999993</v>
      </c>
      <c r="J15" s="6">
        <v>0.30526711911570892</v>
      </c>
      <c r="K15" s="6">
        <v>4.7508870750000005</v>
      </c>
      <c r="L15" s="6">
        <v>0.99124028173488499</v>
      </c>
      <c r="M15" s="6">
        <v>0.76539772500000003</v>
      </c>
      <c r="N15" s="6">
        <v>8.6913146126068014E-2</v>
      </c>
      <c r="O15" s="6" t="e">
        <v>#DIV/0!</v>
      </c>
      <c r="P15" s="6" t="e">
        <v>#DIV/0!</v>
      </c>
      <c r="Q15" s="6">
        <v>0.22138447499999997</v>
      </c>
      <c r="R15" s="6">
        <v>3.9430041885914731E-3</v>
      </c>
      <c r="S15" s="6">
        <v>0.20662282499999998</v>
      </c>
      <c r="T15" s="6">
        <v>3.3766116568610632E-3</v>
      </c>
      <c r="U15" s="6">
        <v>0.32189182500000002</v>
      </c>
      <c r="V15" s="6">
        <v>4.1714703895928702E-3</v>
      </c>
    </row>
    <row r="16" spans="1:22" x14ac:dyDescent="0.2">
      <c r="B16" s="8" t="s">
        <v>460</v>
      </c>
      <c r="C16" s="6">
        <v>36.204087663468684</v>
      </c>
      <c r="D16" s="6">
        <v>3.2969943627515983</v>
      </c>
      <c r="E16" s="6">
        <v>1.0085405249999999</v>
      </c>
      <c r="F16" s="6">
        <v>0.58764126728177524</v>
      </c>
      <c r="G16" s="6">
        <v>0.120572625</v>
      </c>
      <c r="H16" s="6">
        <v>4.543963635320216E-2</v>
      </c>
      <c r="I16" s="6">
        <v>1.4852202749999999</v>
      </c>
      <c r="J16" s="6">
        <v>0.8726139268026849</v>
      </c>
      <c r="K16" s="6">
        <v>0.7799738249999999</v>
      </c>
      <c r="L16" s="6">
        <v>0.45733852878252174</v>
      </c>
      <c r="M16" s="6">
        <v>0.211657875</v>
      </c>
      <c r="N16" s="6">
        <v>7.9842573288949392E-2</v>
      </c>
      <c r="O16" s="6">
        <v>6.6607050000000001E-2</v>
      </c>
      <c r="P16" s="6" t="e">
        <v>#DIV/0!</v>
      </c>
      <c r="Q16" s="6">
        <v>0.15739845</v>
      </c>
      <c r="R16" s="6">
        <v>1.2034250309013866E-2</v>
      </c>
      <c r="S16" s="6">
        <v>0.2067021</v>
      </c>
      <c r="T16" s="6">
        <v>2.8319626586521215E-3</v>
      </c>
      <c r="U16" s="6">
        <v>0.33141464999999998</v>
      </c>
      <c r="V16" s="6">
        <v>8.4598255301160277E-4</v>
      </c>
    </row>
    <row r="17" spans="1:22" x14ac:dyDescent="0.2">
      <c r="A17">
        <v>22</v>
      </c>
      <c r="B17" s="8" t="s">
        <v>461</v>
      </c>
      <c r="C17" s="6">
        <v>33.729845425791531</v>
      </c>
      <c r="D17" s="6">
        <v>4.9184470087971146</v>
      </c>
      <c r="E17" s="6">
        <v>21.353483333333333</v>
      </c>
      <c r="F17" s="6">
        <v>3.5431684630645104</v>
      </c>
      <c r="G17" s="6">
        <v>1.9864910666666666</v>
      </c>
      <c r="H17" s="6">
        <v>0.29221040264113424</v>
      </c>
      <c r="I17" s="6">
        <v>27.259937600000001</v>
      </c>
      <c r="J17" s="6">
        <v>4.5666363005932666</v>
      </c>
      <c r="K17" s="6">
        <v>9.7742445333333325</v>
      </c>
      <c r="L17" s="6">
        <v>1.5871022070347185</v>
      </c>
      <c r="M17" s="6">
        <v>9.2418133999999998</v>
      </c>
      <c r="N17" s="6">
        <v>1.7212738341114633</v>
      </c>
      <c r="O17" s="6" t="e">
        <v>#DIV/0!</v>
      </c>
      <c r="P17" s="6" t="e">
        <v>#DIV/0!</v>
      </c>
      <c r="Q17" s="6">
        <v>0.92217646666666664</v>
      </c>
      <c r="R17" s="6">
        <v>0.13095942816923617</v>
      </c>
      <c r="S17" s="6">
        <v>0.2741498</v>
      </c>
      <c r="T17" s="6">
        <v>5.3919084302313488E-3</v>
      </c>
      <c r="U17" s="6">
        <v>0.44308886666666664</v>
      </c>
      <c r="V17" s="6">
        <v>1.2447729117125446E-2</v>
      </c>
    </row>
    <row r="18" spans="1:22" x14ac:dyDescent="0.2">
      <c r="B18" s="8" t="s">
        <v>481</v>
      </c>
      <c r="C18" s="6">
        <v>33.510466917395533</v>
      </c>
      <c r="D18" s="6">
        <v>6.4148592596042162</v>
      </c>
      <c r="E18" s="6">
        <v>21.980133399999996</v>
      </c>
      <c r="F18" s="6">
        <v>4.2264888097381679</v>
      </c>
      <c r="G18" s="6">
        <v>2.3983971333333334</v>
      </c>
      <c r="H18" s="6">
        <v>0.45718916820398492</v>
      </c>
      <c r="I18" s="6">
        <v>28.813158333333334</v>
      </c>
      <c r="J18" s="6">
        <v>5.4424589208748451</v>
      </c>
      <c r="K18" s="6">
        <v>10.258291800000002</v>
      </c>
      <c r="L18" s="6">
        <v>1.6495806661164294</v>
      </c>
      <c r="M18" s="6">
        <v>10.189085666666667</v>
      </c>
      <c r="N18" s="6">
        <v>1.7852480410406211</v>
      </c>
      <c r="O18" s="6" t="e">
        <v>#DIV/0!</v>
      </c>
      <c r="P18" s="6" t="e">
        <v>#DIV/0!</v>
      </c>
      <c r="Q18" s="6">
        <v>1.0380864666666667</v>
      </c>
      <c r="R18" s="6">
        <v>0.16270742335386162</v>
      </c>
      <c r="S18" s="6">
        <v>0.27591599999999999</v>
      </c>
      <c r="T18" s="6" t="e">
        <v>#DIV/0!</v>
      </c>
      <c r="U18" s="6">
        <v>0.43961320000000004</v>
      </c>
      <c r="V18" s="6">
        <v>2.4607059244046214E-2</v>
      </c>
    </row>
    <row r="19" spans="1:22" x14ac:dyDescent="0.2">
      <c r="B19" s="8" t="s">
        <v>462</v>
      </c>
      <c r="C19" s="6">
        <v>29.466569326567331</v>
      </c>
      <c r="D19" s="6">
        <v>0.25927992009195133</v>
      </c>
      <c r="E19" s="6">
        <v>21.359211800000001</v>
      </c>
      <c r="F19" s="6">
        <v>0.57682931353851807</v>
      </c>
      <c r="G19" s="6">
        <v>2.2316766666666665</v>
      </c>
      <c r="H19" s="6">
        <v>0.25184185455133018</v>
      </c>
      <c r="I19" s="6">
        <v>30.447491600000003</v>
      </c>
      <c r="J19" s="6">
        <v>0.72900858936799939</v>
      </c>
      <c r="K19" s="6">
        <v>10.4271356</v>
      </c>
      <c r="L19" s="6">
        <v>0.41024627921925216</v>
      </c>
      <c r="M19" s="6">
        <v>11.915074733333332</v>
      </c>
      <c r="N19" s="6">
        <v>0.43569801659426155</v>
      </c>
      <c r="O19" s="6">
        <v>7.9055199999999992E-2</v>
      </c>
      <c r="P19" s="6" t="e">
        <v>#DIV/0!</v>
      </c>
      <c r="Q19" s="6">
        <v>1.2683012666666669</v>
      </c>
      <c r="R19" s="6">
        <v>3.6259579616610721E-2</v>
      </c>
      <c r="S19" s="6">
        <v>0.27698410000000001</v>
      </c>
      <c r="T19" s="6">
        <v>7.3355257480291029E-4</v>
      </c>
      <c r="U19" s="6">
        <v>0.4384884</v>
      </c>
      <c r="V19" s="6">
        <v>2.40217662597903E-2</v>
      </c>
    </row>
    <row r="20" spans="1:22" x14ac:dyDescent="0.2">
      <c r="B20" s="8" t="s">
        <v>459</v>
      </c>
      <c r="C20" s="6">
        <v>24.280052824377101</v>
      </c>
      <c r="D20" s="6">
        <v>0.99925412192290963</v>
      </c>
      <c r="E20" s="6">
        <v>6.1938924000000011</v>
      </c>
      <c r="F20" s="6">
        <v>1.2435725740381649</v>
      </c>
      <c r="G20" s="6">
        <v>3.9552604999999996</v>
      </c>
      <c r="H20" s="6">
        <v>0.7896486285466624</v>
      </c>
      <c r="I20" s="6">
        <v>18.863480799999998</v>
      </c>
      <c r="J20" s="6">
        <v>0.69557386958539613</v>
      </c>
      <c r="K20" s="6">
        <v>11.6306254</v>
      </c>
      <c r="L20" s="6">
        <v>1.2141275162987113</v>
      </c>
      <c r="M20" s="6">
        <v>3.6580887</v>
      </c>
      <c r="N20" s="6">
        <v>0.73211106691879646</v>
      </c>
      <c r="O20" s="6" t="e">
        <v>#DIV/0!</v>
      </c>
      <c r="P20" s="6" t="e">
        <v>#DIV/0!</v>
      </c>
      <c r="Q20" s="6">
        <v>0.84677410000000009</v>
      </c>
      <c r="R20" s="6">
        <v>1.551180145888934E-2</v>
      </c>
      <c r="S20" s="6">
        <v>0.276507</v>
      </c>
      <c r="T20" s="6" t="e">
        <v>#DIV/0!</v>
      </c>
      <c r="U20" s="6">
        <v>0.44211029999999996</v>
      </c>
      <c r="V20" s="6">
        <v>1.2350327040204245E-3</v>
      </c>
    </row>
    <row r="21" spans="1:22" x14ac:dyDescent="0.2">
      <c r="B21" s="8" t="s">
        <v>460</v>
      </c>
      <c r="C21" s="6">
        <v>36.319325456009999</v>
      </c>
      <c r="D21" s="6">
        <v>9.984253583755906E-2</v>
      </c>
      <c r="E21" s="6">
        <v>1.1208651999999999</v>
      </c>
      <c r="F21" s="6">
        <v>0.85738281138058758</v>
      </c>
      <c r="G21" s="6">
        <v>0.68259769999999997</v>
      </c>
      <c r="H21" s="6">
        <v>0.49309002441600863</v>
      </c>
      <c r="I21" s="6">
        <v>3.5347046</v>
      </c>
      <c r="J21" s="6">
        <v>2.6634279999969968</v>
      </c>
      <c r="K21" s="6">
        <v>2.2652945</v>
      </c>
      <c r="L21" s="6">
        <v>1.6859675677265034</v>
      </c>
      <c r="M21" s="6">
        <v>0.96225740000000004</v>
      </c>
      <c r="N21" s="6">
        <v>0.59953321235107571</v>
      </c>
      <c r="O21" s="6" t="e">
        <v>#DIV/0!</v>
      </c>
      <c r="P21" s="6" t="e">
        <v>#DIV/0!</v>
      </c>
      <c r="Q21" s="6">
        <v>0.35316089999999994</v>
      </c>
      <c r="R21" s="6">
        <v>0.12714755733092181</v>
      </c>
      <c r="S21" s="6">
        <v>0.27510420000000002</v>
      </c>
      <c r="T21" s="6" t="e">
        <v>#DIV/0!</v>
      </c>
      <c r="U21" s="6">
        <v>0.43074659999999998</v>
      </c>
      <c r="V21" s="6">
        <v>1.5649121595795713E-2</v>
      </c>
    </row>
    <row r="22" spans="1:22" x14ac:dyDescent="0.2">
      <c r="A22">
        <v>27.66</v>
      </c>
      <c r="B22" s="8" t="s">
        <v>461</v>
      </c>
      <c r="C22" s="6">
        <v>28.745701748190861</v>
      </c>
      <c r="D22" s="6">
        <v>2.7242307734590803</v>
      </c>
      <c r="E22" s="6">
        <v>19.521459133333334</v>
      </c>
      <c r="F22" s="6">
        <v>3.842960154979616</v>
      </c>
      <c r="G22" s="6">
        <v>3.3319880666666668</v>
      </c>
      <c r="H22" s="6">
        <v>0.65859888772880082</v>
      </c>
      <c r="I22" s="6">
        <v>27.277421066666662</v>
      </c>
      <c r="J22" s="6">
        <v>4.9982806319897239</v>
      </c>
      <c r="K22" s="6">
        <v>10.477820199999998</v>
      </c>
      <c r="L22" s="6">
        <v>1.8567866003612268</v>
      </c>
      <c r="M22" s="6">
        <v>9.6604207333333338</v>
      </c>
      <c r="N22" s="6">
        <v>1.8205702581329473</v>
      </c>
      <c r="O22" s="6" t="e">
        <v>#DIV/0!</v>
      </c>
      <c r="P22" s="6" t="e">
        <v>#DIV/0!</v>
      </c>
      <c r="Q22" s="6">
        <v>1.1085475333333334</v>
      </c>
      <c r="R22" s="6">
        <v>0.18703982584148429</v>
      </c>
      <c r="S22" s="6">
        <v>0.27067559999999996</v>
      </c>
      <c r="T22" s="6">
        <v>4.7048056793028139E-3</v>
      </c>
      <c r="U22" s="6">
        <v>0.45264606666666674</v>
      </c>
      <c r="V22" s="6">
        <v>1.7190578364131147E-2</v>
      </c>
    </row>
    <row r="23" spans="1:22" x14ac:dyDescent="0.2">
      <c r="B23" s="8" t="s">
        <v>481</v>
      </c>
      <c r="C23" s="6">
        <v>31.575664840845533</v>
      </c>
      <c r="D23" s="6">
        <v>1.853281599100969</v>
      </c>
      <c r="E23" s="6">
        <v>22.536034600000004</v>
      </c>
      <c r="F23" s="6">
        <v>1.56959254740793</v>
      </c>
      <c r="G23" s="6">
        <v>4.1163474000000004</v>
      </c>
      <c r="H23" s="6">
        <v>0.37695473637470045</v>
      </c>
      <c r="I23" s="6">
        <v>31.958707</v>
      </c>
      <c r="J23" s="6">
        <v>1.652307610268873</v>
      </c>
      <c r="K23" s="6">
        <v>12.266025333333335</v>
      </c>
      <c r="L23" s="6">
        <v>0.73564889818701817</v>
      </c>
      <c r="M23" s="6">
        <v>12.159765066666665</v>
      </c>
      <c r="N23" s="6">
        <v>0.61299947229048568</v>
      </c>
      <c r="O23" s="6" t="e">
        <v>#DIV/0!</v>
      </c>
      <c r="P23" s="6" t="e">
        <v>#DIV/0!</v>
      </c>
      <c r="Q23" s="6">
        <v>1.3649814666666669</v>
      </c>
      <c r="R23" s="6">
        <v>9.7977965439650372E-2</v>
      </c>
      <c r="S23" s="6">
        <v>0.27707433333333331</v>
      </c>
      <c r="T23" s="6">
        <v>7.7478157575753773E-3</v>
      </c>
      <c r="U23" s="6">
        <v>0.43831426666666673</v>
      </c>
      <c r="V23" s="6">
        <v>1.7639279260030262E-2</v>
      </c>
    </row>
    <row r="24" spans="1:22" x14ac:dyDescent="0.2">
      <c r="B24" s="8" t="s">
        <v>462</v>
      </c>
      <c r="C24" s="6">
        <v>26.529782813867264</v>
      </c>
      <c r="D24" s="6">
        <v>0.44130976783362813</v>
      </c>
      <c r="E24" s="6">
        <v>20.175078266666663</v>
      </c>
      <c r="F24" s="6">
        <v>7.7009962357693584E-2</v>
      </c>
      <c r="G24" s="6">
        <v>3.9955732666666672</v>
      </c>
      <c r="H24" s="6">
        <v>0.25275182115247635</v>
      </c>
      <c r="I24" s="6">
        <v>32.589998200000004</v>
      </c>
      <c r="J24" s="6">
        <v>0.59949974722366606</v>
      </c>
      <c r="K24" s="6">
        <v>11.724105866666665</v>
      </c>
      <c r="L24" s="6">
        <v>0.17847590997749074</v>
      </c>
      <c r="M24" s="6">
        <v>13.480639400000001</v>
      </c>
      <c r="N24" s="6">
        <v>0.24330239337523984</v>
      </c>
      <c r="O24" s="6" t="e">
        <v>#DIV/0!</v>
      </c>
      <c r="P24" s="6" t="e">
        <v>#DIV/0!</v>
      </c>
      <c r="Q24" s="6">
        <v>1.6239467333333333</v>
      </c>
      <c r="R24" s="6">
        <v>1.1327608355400191E-2</v>
      </c>
      <c r="S24" s="6">
        <v>0.28023389999999998</v>
      </c>
      <c r="T24" s="6">
        <v>9.4561389848076965E-3</v>
      </c>
      <c r="U24" s="6">
        <v>0.4519815333333333</v>
      </c>
      <c r="V24" s="6">
        <v>1.4103543148206805E-3</v>
      </c>
    </row>
    <row r="25" spans="1:22" x14ac:dyDescent="0.2">
      <c r="B25" s="8" t="s">
        <v>459</v>
      </c>
      <c r="C25" s="6">
        <v>22.2261282704103</v>
      </c>
      <c r="D25" s="6">
        <v>1.0400299306563767</v>
      </c>
      <c r="E25" s="6">
        <v>6.3146100000000001</v>
      </c>
      <c r="F25" s="6">
        <v>1.2265344118814061</v>
      </c>
      <c r="G25" s="6">
        <v>5.3415790000000012</v>
      </c>
      <c r="H25" s="6">
        <v>0.38982457435559426</v>
      </c>
      <c r="I25" s="6">
        <v>20.894265399999998</v>
      </c>
      <c r="J25" s="6">
        <v>0.39954163574265816</v>
      </c>
      <c r="K25" s="6">
        <v>12.162615799999998</v>
      </c>
      <c r="L25" s="6">
        <v>0.59455065512812366</v>
      </c>
      <c r="M25" s="6">
        <v>4.2582668000000004</v>
      </c>
      <c r="N25" s="6">
        <v>0.95458764921944816</v>
      </c>
      <c r="O25" s="6" t="e">
        <v>#DIV/0!</v>
      </c>
      <c r="P25" s="6" t="e">
        <v>#DIV/0!</v>
      </c>
      <c r="Q25" s="6">
        <v>1.1732768</v>
      </c>
      <c r="R25" s="6">
        <v>2.0401162008081779E-2</v>
      </c>
      <c r="S25" s="6">
        <v>0.27119319999999997</v>
      </c>
      <c r="T25" s="6" t="e">
        <v>#DIV/0!</v>
      </c>
      <c r="U25" s="6">
        <v>0.4508856</v>
      </c>
      <c r="V25" s="6" t="e">
        <v>#DIV/0!</v>
      </c>
    </row>
    <row r="26" spans="1:22" x14ac:dyDescent="0.2">
      <c r="B26" s="8" t="s">
        <v>460</v>
      </c>
      <c r="C26" s="6">
        <v>34.411330781681698</v>
      </c>
      <c r="D26" s="6">
        <v>1.2197315068694858</v>
      </c>
      <c r="E26" s="6">
        <v>0.86767719999999993</v>
      </c>
      <c r="F26" s="6">
        <v>0.50076199157052659</v>
      </c>
      <c r="G26" s="6">
        <v>0.69853460000000012</v>
      </c>
      <c r="H26" s="6">
        <v>0.39644281098478751</v>
      </c>
      <c r="I26" s="6">
        <v>2.8692392</v>
      </c>
      <c r="J26" s="6">
        <v>1.5248520148409417</v>
      </c>
      <c r="K26" s="6">
        <v>1.8750407</v>
      </c>
      <c r="L26" s="6">
        <v>0.95486073385834636</v>
      </c>
      <c r="M26" s="6">
        <v>0.82072370000000006</v>
      </c>
      <c r="N26" s="6">
        <v>0.30466134073626722</v>
      </c>
      <c r="O26" s="6" t="e">
        <v>#DIV/0!</v>
      </c>
      <c r="P26" s="6" t="e">
        <v>#DIV/0!</v>
      </c>
      <c r="Q26" s="6">
        <v>0.37268980000000002</v>
      </c>
      <c r="R26" s="6">
        <v>7.7029667158050194E-2</v>
      </c>
      <c r="S26" s="6">
        <v>0.26764870000000002</v>
      </c>
      <c r="T26" s="6">
        <v>2.7357961364107707E-3</v>
      </c>
      <c r="U26" s="6">
        <v>0.44506820000000002</v>
      </c>
      <c r="V26" s="6">
        <v>1.6157955635537572E-2</v>
      </c>
    </row>
    <row r="27" spans="1:22" x14ac:dyDescent="0.2">
      <c r="A27">
        <v>35</v>
      </c>
      <c r="B27" s="8" t="s">
        <v>461</v>
      </c>
      <c r="C27" s="6">
        <v>18.671377837484833</v>
      </c>
      <c r="D27" s="6">
        <v>13.609506051556204</v>
      </c>
      <c r="E27" s="6">
        <v>12.682847266666668</v>
      </c>
      <c r="F27" s="6">
        <v>10.707653912391725</v>
      </c>
      <c r="G27" s="6">
        <v>2.9969407333333336</v>
      </c>
      <c r="H27" s="6">
        <v>2.4273944679112565</v>
      </c>
      <c r="I27" s="6">
        <v>18.474881400000001</v>
      </c>
      <c r="J27" s="6">
        <v>15.35816777864714</v>
      </c>
      <c r="K27" s="6">
        <v>7.1248548666666665</v>
      </c>
      <c r="L27" s="6">
        <v>5.6940532255256473</v>
      </c>
      <c r="M27" s="6">
        <v>6.8377131333333327</v>
      </c>
      <c r="N27" s="6">
        <v>5.6248940813356638</v>
      </c>
      <c r="O27" s="6" t="e">
        <v>#DIV/0!</v>
      </c>
      <c r="P27" s="6" t="e">
        <v>#DIV/0!</v>
      </c>
      <c r="Q27" s="6">
        <v>0.91322733333333339</v>
      </c>
      <c r="R27" s="6">
        <v>0.59174611965502011</v>
      </c>
      <c r="S27" s="6">
        <v>0.28054913333333331</v>
      </c>
      <c r="T27" s="6">
        <v>4.01215207255823E-3</v>
      </c>
      <c r="U27" s="6">
        <v>0.44023859999999998</v>
      </c>
      <c r="V27" s="6">
        <v>5.0782476229502393E-3</v>
      </c>
    </row>
    <row r="28" spans="1:22" x14ac:dyDescent="0.2">
      <c r="B28" s="8" t="s">
        <v>481</v>
      </c>
      <c r="C28" s="6">
        <v>28.162094638295535</v>
      </c>
      <c r="D28" s="6">
        <v>0.54889466098317807</v>
      </c>
      <c r="E28" s="6">
        <v>21.064374000000004</v>
      </c>
      <c r="F28" s="6">
        <v>0.41341102947613756</v>
      </c>
      <c r="G28" s="6">
        <v>5.3531726666666666</v>
      </c>
      <c r="H28" s="6">
        <v>0.26355955475492282</v>
      </c>
      <c r="I28" s="6">
        <v>31.609521199999996</v>
      </c>
      <c r="J28" s="6">
        <v>0.56704020468351302</v>
      </c>
      <c r="K28" s="6">
        <v>12.053699666666667</v>
      </c>
      <c r="L28" s="6">
        <v>0.2326570849048307</v>
      </c>
      <c r="M28" s="6">
        <v>12.443542066666666</v>
      </c>
      <c r="N28" s="6">
        <v>0.1016414013792277</v>
      </c>
      <c r="O28" s="6" t="e">
        <v>#DIV/0!</v>
      </c>
      <c r="P28" s="6" t="e">
        <v>#DIV/0!</v>
      </c>
      <c r="Q28" s="6">
        <v>1.5354067999999998</v>
      </c>
      <c r="R28" s="6">
        <v>3.5508803521380486E-2</v>
      </c>
      <c r="S28" s="6">
        <v>0.27550259999999999</v>
      </c>
      <c r="T28" s="6">
        <v>8.7514363666771743E-3</v>
      </c>
      <c r="U28" s="6">
        <v>0.43727386666666668</v>
      </c>
      <c r="V28" s="6">
        <v>6.6194003726420094E-3</v>
      </c>
    </row>
    <row r="29" spans="1:22" x14ac:dyDescent="0.2">
      <c r="B29" s="8" t="s">
        <v>462</v>
      </c>
      <c r="C29" s="6">
        <v>24.280749059389599</v>
      </c>
      <c r="D29" s="6">
        <v>1.8564956853358701</v>
      </c>
      <c r="E29" s="6">
        <v>18.748670399999998</v>
      </c>
      <c r="F29" s="6">
        <v>1.4300308421110788</v>
      </c>
      <c r="G29" s="6">
        <v>5.0307749999999993</v>
      </c>
      <c r="H29" s="6">
        <v>0.43386433415744141</v>
      </c>
      <c r="I29" s="6">
        <v>32.902918933333339</v>
      </c>
      <c r="J29" s="6">
        <v>2.7241784951981431</v>
      </c>
      <c r="K29" s="6">
        <v>11.781846533333333</v>
      </c>
      <c r="L29" s="6">
        <v>1.1163383030640193</v>
      </c>
      <c r="M29" s="6">
        <v>13.923898066666666</v>
      </c>
      <c r="N29" s="6">
        <v>1.3642080053991372</v>
      </c>
      <c r="O29" s="6" t="e">
        <v>#DIV/0!</v>
      </c>
      <c r="P29" s="6" t="e">
        <v>#DIV/0!</v>
      </c>
      <c r="Q29" s="6">
        <v>1.8445503333333333</v>
      </c>
      <c r="R29" s="6">
        <v>0.16302586689483772</v>
      </c>
      <c r="S29" s="6">
        <v>0.2695746</v>
      </c>
      <c r="T29" s="6" t="e">
        <v>#DIV/0!</v>
      </c>
      <c r="U29" s="6">
        <v>0.43680340000000006</v>
      </c>
      <c r="V29" s="6">
        <v>9.1438569280145772E-3</v>
      </c>
    </row>
    <row r="30" spans="1:22" x14ac:dyDescent="0.2">
      <c r="B30" s="8" t="s">
        <v>459</v>
      </c>
      <c r="C30" s="6">
        <v>21.2309884085311</v>
      </c>
      <c r="D30" s="6">
        <v>1.5583008703812771</v>
      </c>
      <c r="E30" s="6">
        <v>7.2138361</v>
      </c>
      <c r="F30" s="6">
        <v>1.6221814448946528</v>
      </c>
      <c r="G30" s="6">
        <v>6.2951291999999999</v>
      </c>
      <c r="H30" s="6">
        <v>0.24257863814029421</v>
      </c>
      <c r="I30" s="6">
        <v>23.422724099999996</v>
      </c>
      <c r="J30" s="6">
        <v>2.6778296438094227</v>
      </c>
      <c r="K30" s="6">
        <v>12.925800499999999</v>
      </c>
      <c r="L30" s="6">
        <v>0.44135158692201443</v>
      </c>
      <c r="M30" s="6">
        <v>5.0418018</v>
      </c>
      <c r="N30" s="6">
        <v>1.5508854237825314</v>
      </c>
      <c r="O30" s="6" t="e">
        <v>#DIV/0!</v>
      </c>
      <c r="P30" s="6" t="e">
        <v>#DIV/0!</v>
      </c>
      <c r="Q30" s="6">
        <v>1.4934122999999999</v>
      </c>
      <c r="R30" s="6">
        <v>0.16282618561060747</v>
      </c>
      <c r="S30" s="6">
        <v>0.28051520000000002</v>
      </c>
      <c r="T30" s="6" t="e">
        <v>#DIV/0!</v>
      </c>
      <c r="U30" s="6">
        <v>0.4535247</v>
      </c>
      <c r="V30" s="6">
        <v>5.4714508514652795E-3</v>
      </c>
    </row>
    <row r="31" spans="1:22" x14ac:dyDescent="0.2">
      <c r="B31" s="8" t="s">
        <v>460</v>
      </c>
      <c r="C31" s="6">
        <v>36.127530992364399</v>
      </c>
      <c r="D31" s="6">
        <v>2.1052918481264875</v>
      </c>
      <c r="E31" s="6">
        <v>1.3743444999999999</v>
      </c>
      <c r="F31" s="6">
        <v>1.0046413340965921</v>
      </c>
      <c r="G31" s="6">
        <v>1.0280545999999999</v>
      </c>
      <c r="H31" s="6">
        <v>0.75558545641927255</v>
      </c>
      <c r="I31" s="6">
        <v>3.9730723999999999</v>
      </c>
      <c r="J31" s="6">
        <v>2.7595594497420208</v>
      </c>
      <c r="K31" s="6">
        <v>2.4278463000000001</v>
      </c>
      <c r="L31" s="6">
        <v>1.5757969371050886</v>
      </c>
      <c r="M31" s="6">
        <v>1.1871437</v>
      </c>
      <c r="N31" s="6">
        <v>0.63218726208491405</v>
      </c>
      <c r="O31" s="6" t="e">
        <v>#DIV/0!</v>
      </c>
      <c r="P31" s="6" t="e">
        <v>#DIV/0!</v>
      </c>
      <c r="Q31" s="6">
        <v>0.46998990000000007</v>
      </c>
      <c r="R31" s="6">
        <v>0.18839431829017533</v>
      </c>
      <c r="S31" s="6">
        <v>0.27087830000000002</v>
      </c>
      <c r="T31" s="6">
        <v>7.2450160800372723E-4</v>
      </c>
      <c r="U31" s="6">
        <v>0.43760569999999999</v>
      </c>
      <c r="V31" s="6">
        <v>9.0997571670896841E-3</v>
      </c>
    </row>
    <row r="32" spans="1:22" x14ac:dyDescent="0.2">
      <c r="A32">
        <v>51.66</v>
      </c>
      <c r="B32" s="8" t="s">
        <v>461</v>
      </c>
      <c r="C32" s="6">
        <v>26.892611226641399</v>
      </c>
      <c r="D32" s="6">
        <v>1.3117817961142111</v>
      </c>
      <c r="E32" s="6">
        <v>18.839050733333334</v>
      </c>
      <c r="F32" s="6">
        <v>1.1890586747066825</v>
      </c>
      <c r="G32" s="6">
        <v>5.7820927999999991</v>
      </c>
      <c r="H32" s="6">
        <v>0.56429678009122131</v>
      </c>
      <c r="I32" s="6">
        <v>29.671138333333328</v>
      </c>
      <c r="J32" s="6">
        <v>2.9758839658485976</v>
      </c>
      <c r="K32" s="6">
        <v>11.282117599999999</v>
      </c>
      <c r="L32" s="6">
        <v>1.3170749675006201</v>
      </c>
      <c r="M32" s="6">
        <v>11.805664666666667</v>
      </c>
      <c r="N32" s="6">
        <v>1.3636441085061801</v>
      </c>
      <c r="O32" s="6" t="e">
        <v>#DIV/0!</v>
      </c>
      <c r="P32" s="6" t="e">
        <v>#DIV/0!</v>
      </c>
      <c r="Q32" s="6">
        <v>1.5877696666666665</v>
      </c>
      <c r="R32" s="6">
        <v>0.16126433231056811</v>
      </c>
      <c r="S32" s="6">
        <v>0.26885890000000001</v>
      </c>
      <c r="T32" s="6">
        <v>4.006608443559218E-3</v>
      </c>
      <c r="U32" s="6">
        <v>0.43950653333333334</v>
      </c>
      <c r="V32" s="6">
        <v>4.7335602555933715E-3</v>
      </c>
    </row>
    <row r="33" spans="2:22" x14ac:dyDescent="0.2">
      <c r="B33" s="8" t="s">
        <v>481</v>
      </c>
      <c r="C33" s="6">
        <v>28.349057593134329</v>
      </c>
      <c r="D33" s="6">
        <v>1.1745741987729876</v>
      </c>
      <c r="E33" s="6">
        <v>22.292783266666664</v>
      </c>
      <c r="F33" s="6">
        <v>1.1126748426636826</v>
      </c>
      <c r="G33" s="6">
        <v>6.4832436666666666</v>
      </c>
      <c r="H33" s="6">
        <v>0.31207334676452791</v>
      </c>
      <c r="I33" s="6">
        <v>34.642547266666668</v>
      </c>
      <c r="J33" s="6">
        <v>1.3525465848954621</v>
      </c>
      <c r="K33" s="6">
        <v>12.833569266666666</v>
      </c>
      <c r="L33" s="6">
        <v>0.42684426057368119</v>
      </c>
      <c r="M33" s="6">
        <v>14.513256533333331</v>
      </c>
      <c r="N33" s="6">
        <v>0.49552841049374136</v>
      </c>
      <c r="O33" s="6" t="e">
        <v>#DIV/0!</v>
      </c>
      <c r="P33" s="6" t="e">
        <v>#DIV/0!</v>
      </c>
      <c r="Q33" s="6">
        <v>1.9377104666666667</v>
      </c>
      <c r="R33" s="6">
        <v>4.8412131839171646E-2</v>
      </c>
      <c r="S33" s="6">
        <v>0.28321980000000002</v>
      </c>
      <c r="T33" s="6">
        <v>1.4699335767305989E-3</v>
      </c>
      <c r="U33" s="6">
        <v>0.45133866666666667</v>
      </c>
      <c r="V33" s="6">
        <v>8.3200288276744031E-3</v>
      </c>
    </row>
    <row r="34" spans="2:22" x14ac:dyDescent="0.2">
      <c r="B34" s="8" t="s">
        <v>462</v>
      </c>
      <c r="C34" s="6">
        <v>24.256814812922865</v>
      </c>
      <c r="D34" s="6">
        <v>2.2698726496155635</v>
      </c>
      <c r="E34" s="6">
        <v>20.316077</v>
      </c>
      <c r="F34" s="6">
        <v>2.0959789606405481</v>
      </c>
      <c r="G34" s="6">
        <v>6.4389819333333334</v>
      </c>
      <c r="H34" s="6">
        <v>0.67710111649499805</v>
      </c>
      <c r="I34" s="6">
        <v>36.281224533333329</v>
      </c>
      <c r="J34" s="6">
        <v>3.5426191153183839</v>
      </c>
      <c r="K34" s="6">
        <v>12.740060399999999</v>
      </c>
      <c r="L34" s="6">
        <v>1.4253135980330502</v>
      </c>
      <c r="M34" s="6">
        <v>16.008055533333334</v>
      </c>
      <c r="N34" s="6">
        <v>1.6688239054358536</v>
      </c>
      <c r="O34" s="6" t="e">
        <v>#DIV/0!</v>
      </c>
      <c r="P34" s="6" t="e">
        <v>#DIV/0!</v>
      </c>
      <c r="Q34" s="6">
        <v>2.2503909333333332</v>
      </c>
      <c r="R34" s="6">
        <v>0.28171023998118266</v>
      </c>
      <c r="S34" s="6">
        <v>0.27675709999999998</v>
      </c>
      <c r="T34" s="6">
        <v>9.4069243528371108E-3</v>
      </c>
      <c r="U34" s="6">
        <v>0.44172586666666658</v>
      </c>
      <c r="V34" s="6">
        <v>1.6572653055360001E-2</v>
      </c>
    </row>
    <row r="35" spans="2:22" x14ac:dyDescent="0.2">
      <c r="B35" s="8" t="s">
        <v>459</v>
      </c>
      <c r="C35" s="6">
        <v>23.041728478963499</v>
      </c>
      <c r="D35" s="6">
        <v>1.0104438081959271</v>
      </c>
      <c r="E35" s="6">
        <v>8.7296440999999998</v>
      </c>
      <c r="F35" s="6">
        <v>0.66564557507167399</v>
      </c>
      <c r="G35" s="6">
        <v>7.6956816999999997</v>
      </c>
      <c r="H35" s="6">
        <v>0.31633312810924552</v>
      </c>
      <c r="I35" s="6">
        <v>27.991306999999999</v>
      </c>
      <c r="J35" s="6">
        <v>0.21344414169913439</v>
      </c>
      <c r="K35" s="6">
        <v>15.077734100000001</v>
      </c>
      <c r="L35" s="6">
        <v>0.83800115592962054</v>
      </c>
      <c r="M35" s="6">
        <v>6.5111142000000015</v>
      </c>
      <c r="N35" s="6">
        <v>1.1286507515326003</v>
      </c>
      <c r="O35" s="6" t="e">
        <v>#DIV/0!</v>
      </c>
      <c r="P35" s="6" t="e">
        <v>#DIV/0!</v>
      </c>
      <c r="Q35" s="6">
        <v>1.9692307999999996</v>
      </c>
      <c r="R35" s="6">
        <v>3.0354114217351159E-2</v>
      </c>
      <c r="S35" s="6">
        <v>0.28476080000000004</v>
      </c>
      <c r="T35" s="6" t="e">
        <v>#DIV/0!</v>
      </c>
      <c r="U35" s="6">
        <v>0.45462089999999999</v>
      </c>
      <c r="V35" s="6">
        <v>1.005180573727929E-2</v>
      </c>
    </row>
    <row r="36" spans="2:22" x14ac:dyDescent="0.2">
      <c r="B36" s="8" t="s">
        <v>460</v>
      </c>
      <c r="C36" s="6">
        <v>35.619245510898899</v>
      </c>
      <c r="D36" s="6">
        <v>0.3447812955443586</v>
      </c>
      <c r="E36" s="6">
        <v>1.2124364000000001</v>
      </c>
      <c r="F36" s="6">
        <v>0.79956382125381309</v>
      </c>
      <c r="G36" s="6">
        <v>0.88250790000000001</v>
      </c>
      <c r="H36" s="6">
        <v>0.53650553225272579</v>
      </c>
      <c r="I36" s="6">
        <v>3.7136061999999996</v>
      </c>
      <c r="J36" s="6">
        <v>2.1807521028329471</v>
      </c>
      <c r="K36" s="6">
        <v>2.0071952</v>
      </c>
      <c r="L36" s="6">
        <v>1.0525657790342229</v>
      </c>
      <c r="M36" s="6">
        <v>1.1377349999999999</v>
      </c>
      <c r="N36" s="6">
        <v>0.55463476017285418</v>
      </c>
      <c r="O36" s="6" t="e">
        <v>#DIV/0!</v>
      </c>
      <c r="P36" s="6" t="e">
        <v>#DIV/0!</v>
      </c>
      <c r="Q36" s="6">
        <v>0.49340129999999993</v>
      </c>
      <c r="R36" s="6">
        <v>0.21453747020420455</v>
      </c>
      <c r="S36" s="6" t="e">
        <v>#DIV/0!</v>
      </c>
      <c r="T36" s="6" t="e">
        <v>#DIV/0!</v>
      </c>
      <c r="U36" s="6">
        <v>0.44861680000000004</v>
      </c>
      <c r="V36" s="6">
        <v>1.4812472852295654E-3</v>
      </c>
    </row>
    <row r="37" spans="2:22" x14ac:dyDescent="0.2">
      <c r="B37" s="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F413-2726-C942-B5C4-A188E8F8BFCE}">
  <dimension ref="A1:BD71"/>
  <sheetViews>
    <sheetView zoomScale="81" workbookViewId="0">
      <selection activeCell="F17" sqref="F17"/>
    </sheetView>
  </sheetViews>
  <sheetFormatPr baseColWidth="10" defaultRowHeight="15" x14ac:dyDescent="0.2"/>
  <sheetData>
    <row r="1" spans="1:56" s="15" customFormat="1" ht="68" x14ac:dyDescent="0.2">
      <c r="A1" s="14" t="s">
        <v>530</v>
      </c>
      <c r="B1" s="14" t="s">
        <v>533</v>
      </c>
      <c r="C1" s="13" t="s">
        <v>530</v>
      </c>
      <c r="D1" s="14" t="s">
        <v>534</v>
      </c>
      <c r="E1" s="14" t="s">
        <v>444</v>
      </c>
      <c r="F1" s="14" t="s">
        <v>520</v>
      </c>
      <c r="G1" s="14" t="s">
        <v>535</v>
      </c>
      <c r="H1" s="14" t="s">
        <v>536</v>
      </c>
      <c r="I1" s="14" t="s">
        <v>445</v>
      </c>
      <c r="J1" s="14" t="s">
        <v>521</v>
      </c>
      <c r="K1" s="14" t="s">
        <v>555</v>
      </c>
      <c r="L1" s="14" t="s">
        <v>556</v>
      </c>
      <c r="M1" s="14" t="s">
        <v>537</v>
      </c>
      <c r="N1" s="14" t="s">
        <v>538</v>
      </c>
      <c r="O1" s="14" t="s">
        <v>516</v>
      </c>
      <c r="P1" s="14" t="s">
        <v>522</v>
      </c>
      <c r="Q1" s="14" t="s">
        <v>557</v>
      </c>
      <c r="R1" s="14" t="s">
        <v>571</v>
      </c>
      <c r="S1" s="14" t="s">
        <v>539</v>
      </c>
      <c r="T1" s="14" t="s">
        <v>540</v>
      </c>
      <c r="U1" s="14" t="s">
        <v>515</v>
      </c>
      <c r="V1" s="14" t="s">
        <v>523</v>
      </c>
      <c r="W1" s="14" t="s">
        <v>559</v>
      </c>
      <c r="X1" s="14" t="s">
        <v>560</v>
      </c>
      <c r="Y1" s="14" t="s">
        <v>542</v>
      </c>
      <c r="Z1" s="14" t="s">
        <v>543</v>
      </c>
      <c r="AA1" s="14" t="s">
        <v>517</v>
      </c>
      <c r="AB1" s="14" t="s">
        <v>524</v>
      </c>
      <c r="AC1" s="14" t="s">
        <v>561</v>
      </c>
      <c r="AD1" s="14" t="s">
        <v>562</v>
      </c>
      <c r="AE1" s="14" t="s">
        <v>541</v>
      </c>
      <c r="AF1" s="14" t="s">
        <v>544</v>
      </c>
      <c r="AG1" s="14" t="s">
        <v>449</v>
      </c>
      <c r="AH1" s="14" t="s">
        <v>525</v>
      </c>
      <c r="AI1" s="14" t="s">
        <v>572</v>
      </c>
      <c r="AJ1" s="14" t="s">
        <v>564</v>
      </c>
      <c r="AK1" s="14" t="s">
        <v>545</v>
      </c>
      <c r="AL1" s="14" t="s">
        <v>546</v>
      </c>
      <c r="AM1" s="14" t="s">
        <v>519</v>
      </c>
      <c r="AN1" s="14" t="s">
        <v>527</v>
      </c>
      <c r="AO1" s="14" t="s">
        <v>565</v>
      </c>
      <c r="AP1" s="14" t="s">
        <v>566</v>
      </c>
      <c r="AQ1" s="14" t="s">
        <v>547</v>
      </c>
      <c r="AR1" s="14" t="s">
        <v>548</v>
      </c>
      <c r="AS1" s="14" t="s">
        <v>452</v>
      </c>
      <c r="AT1" s="14" t="s">
        <v>528</v>
      </c>
      <c r="AU1" s="14" t="s">
        <v>567</v>
      </c>
      <c r="AV1" s="14" t="s">
        <v>573</v>
      </c>
      <c r="AW1" s="14" t="s">
        <v>549</v>
      </c>
      <c r="AX1" s="14" t="s">
        <v>550</v>
      </c>
      <c r="AY1" s="14" t="s">
        <v>453</v>
      </c>
      <c r="AZ1" s="14" t="s">
        <v>529</v>
      </c>
      <c r="BA1" s="14" t="s">
        <v>569</v>
      </c>
      <c r="BB1" s="14" t="s">
        <v>570</v>
      </c>
      <c r="BC1" s="14" t="s">
        <v>551</v>
      </c>
      <c r="BD1" s="14" t="s">
        <v>552</v>
      </c>
    </row>
    <row r="2" spans="1:56" ht="16" x14ac:dyDescent="0.2">
      <c r="A2" s="12" t="s">
        <v>532</v>
      </c>
      <c r="B2">
        <v>5.33</v>
      </c>
      <c r="C2">
        <v>1.5E-3</v>
      </c>
      <c r="D2">
        <v>7.0710678118654751E-4</v>
      </c>
      <c r="G2" t="s">
        <v>553</v>
      </c>
    </row>
    <row r="3" spans="1:56" x14ac:dyDescent="0.2">
      <c r="B3">
        <v>8</v>
      </c>
      <c r="C3">
        <v>0</v>
      </c>
      <c r="D3">
        <v>0</v>
      </c>
    </row>
    <row r="4" spans="1:56" x14ac:dyDescent="0.2">
      <c r="B4">
        <v>10</v>
      </c>
      <c r="C4">
        <v>0</v>
      </c>
      <c r="D4">
        <v>0</v>
      </c>
    </row>
    <row r="5" spans="1:56" x14ac:dyDescent="0.2">
      <c r="B5">
        <v>14</v>
      </c>
      <c r="C5">
        <v>0</v>
      </c>
      <c r="D5">
        <v>0</v>
      </c>
      <c r="E5">
        <v>36.002499547007233</v>
      </c>
      <c r="F5">
        <v>0.26249941876990401</v>
      </c>
      <c r="I5">
        <v>0.10495892499999999</v>
      </c>
      <c r="J5">
        <v>4.3117603749802686E-3</v>
      </c>
      <c r="O5">
        <v>4.4537424999999999E-2</v>
      </c>
      <c r="P5">
        <v>1.4040665800630649E-3</v>
      </c>
      <c r="U5">
        <v>0.134627</v>
      </c>
      <c r="V5">
        <v>2.846705835039863E-2</v>
      </c>
      <c r="AA5">
        <v>4.3560775000000003E-2</v>
      </c>
      <c r="AB5">
        <v>5.5832797889099166E-3</v>
      </c>
      <c r="AG5">
        <v>2.3639650000000002E-2</v>
      </c>
      <c r="AH5">
        <v>4.8915525802141827E-3</v>
      </c>
      <c r="AM5">
        <v>5.7365649999999997E-2</v>
      </c>
      <c r="AN5">
        <v>7.4851495429283177E-3</v>
      </c>
      <c r="AS5">
        <v>6.9598800000000002E-2</v>
      </c>
      <c r="AY5">
        <v>0.11334985</v>
      </c>
      <c r="AZ5">
        <v>1.937826133841731E-3</v>
      </c>
    </row>
    <row r="6" spans="1:56" x14ac:dyDescent="0.2">
      <c r="B6">
        <v>23</v>
      </c>
      <c r="C6">
        <v>0</v>
      </c>
      <c r="D6">
        <v>0</v>
      </c>
      <c r="E6">
        <v>48.669458670418848</v>
      </c>
      <c r="F6">
        <v>2.377452825138505</v>
      </c>
      <c r="I6">
        <v>0.69846359999999996</v>
      </c>
      <c r="J6">
        <v>0.52672596262620286</v>
      </c>
      <c r="O6">
        <v>8.6878200000000003E-2</v>
      </c>
      <c r="U6">
        <v>0.74792700000000001</v>
      </c>
      <c r="V6">
        <v>0.45273218772249879</v>
      </c>
      <c r="AA6">
        <v>0.24656795000000001</v>
      </c>
      <c r="AB6">
        <v>0.1198024856413463</v>
      </c>
      <c r="AG6">
        <v>0.25651350000000001</v>
      </c>
      <c r="AH6">
        <v>0.1586815499233607</v>
      </c>
      <c r="AM6">
        <v>0.32699560000000011</v>
      </c>
      <c r="AN6">
        <v>0.12996891338785599</v>
      </c>
      <c r="AS6">
        <v>0.15642325000000001</v>
      </c>
      <c r="AT6">
        <v>1.2487010781007619E-2</v>
      </c>
      <c r="AY6">
        <v>0.22554165000000001</v>
      </c>
      <c r="AZ6">
        <v>4.5481815272700047E-3</v>
      </c>
    </row>
    <row r="7" spans="1:56" x14ac:dyDescent="0.2">
      <c r="B7">
        <v>29</v>
      </c>
      <c r="C7">
        <v>0</v>
      </c>
      <c r="D7">
        <v>0</v>
      </c>
      <c r="E7">
        <v>43.844699811846198</v>
      </c>
      <c r="F7">
        <v>4.6997214609651383</v>
      </c>
      <c r="I7">
        <v>0.89050379999999996</v>
      </c>
      <c r="J7">
        <v>0.30707328196689482</v>
      </c>
      <c r="O7">
        <v>0.1568502</v>
      </c>
      <c r="P7">
        <v>7.9713561656721953E-3</v>
      </c>
      <c r="U7">
        <v>0.94531509999999996</v>
      </c>
      <c r="V7">
        <v>0.31935530249203631</v>
      </c>
      <c r="AA7">
        <v>0.38634980000000002</v>
      </c>
      <c r="AB7">
        <v>8.6581548401030578E-2</v>
      </c>
      <c r="AG7">
        <v>0.32720480000000002</v>
      </c>
      <c r="AH7">
        <v>0.11157070204816311</v>
      </c>
      <c r="AM7">
        <v>0.57835369999999997</v>
      </c>
      <c r="AN7">
        <v>7.7600302330467746E-2</v>
      </c>
      <c r="AS7">
        <v>0.32388210000000001</v>
      </c>
      <c r="AT7">
        <v>1.109351544732331E-2</v>
      </c>
      <c r="AY7">
        <v>0.45709159999999999</v>
      </c>
      <c r="AZ7">
        <v>8.3662045922867738E-3</v>
      </c>
    </row>
    <row r="8" spans="1:56" x14ac:dyDescent="0.2">
      <c r="B8">
        <v>31.5</v>
      </c>
      <c r="C8">
        <v>0</v>
      </c>
      <c r="D8">
        <v>0</v>
      </c>
    </row>
    <row r="9" spans="1:56" x14ac:dyDescent="0.2">
      <c r="B9">
        <v>33</v>
      </c>
      <c r="C9">
        <v>0</v>
      </c>
      <c r="D9">
        <v>0</v>
      </c>
    </row>
    <row r="10" spans="1:56" x14ac:dyDescent="0.2">
      <c r="B10">
        <v>35</v>
      </c>
      <c r="C10">
        <v>0</v>
      </c>
      <c r="D10">
        <v>0</v>
      </c>
      <c r="E10">
        <v>49.681713731644699</v>
      </c>
      <c r="F10">
        <v>4.72450273601061</v>
      </c>
      <c r="I10">
        <v>0.93741450000000004</v>
      </c>
      <c r="J10">
        <v>0.61830138195868489</v>
      </c>
      <c r="O10">
        <v>0.22801150000000001</v>
      </c>
      <c r="P10">
        <v>9.0275615647305379E-2</v>
      </c>
      <c r="U10">
        <v>1.1939378</v>
      </c>
      <c r="V10">
        <v>0.79926089670875289</v>
      </c>
      <c r="AA10">
        <v>0.47948160000000012</v>
      </c>
      <c r="AB10">
        <v>0.25435309741790058</v>
      </c>
      <c r="AG10">
        <v>0.37127189999999999</v>
      </c>
      <c r="AH10">
        <v>0.22716413457449641</v>
      </c>
      <c r="AM10">
        <v>0.75015349999999992</v>
      </c>
      <c r="AN10">
        <v>0.28918560172321872</v>
      </c>
      <c r="AS10">
        <v>0.33534330000000001</v>
      </c>
      <c r="AT10">
        <v>3.8917318758876468E-2</v>
      </c>
      <c r="AY10">
        <v>0.4882746</v>
      </c>
      <c r="AZ10">
        <v>3.6120994281996173E-2</v>
      </c>
    </row>
    <row r="11" spans="1:56" x14ac:dyDescent="0.2">
      <c r="B11">
        <v>48.5</v>
      </c>
      <c r="C11">
        <v>0</v>
      </c>
      <c r="D11">
        <v>0</v>
      </c>
      <c r="E11">
        <v>39.964386057975297</v>
      </c>
      <c r="F11">
        <v>6.4453191094434628</v>
      </c>
      <c r="I11">
        <v>0.74508629999999987</v>
      </c>
      <c r="J11">
        <v>0.16830852590650319</v>
      </c>
      <c r="O11">
        <v>0.15507009999999999</v>
      </c>
      <c r="P11">
        <v>3.1127547614613019E-2</v>
      </c>
      <c r="U11">
        <v>0.86233160000000009</v>
      </c>
      <c r="V11">
        <v>0.18442023675855049</v>
      </c>
      <c r="AA11">
        <v>0.41312739999999998</v>
      </c>
      <c r="AB11">
        <v>3.2016663681277008E-2</v>
      </c>
      <c r="AG11">
        <v>0.31525930000000002</v>
      </c>
      <c r="AH11">
        <v>5.6291215215342437E-2</v>
      </c>
      <c r="AM11">
        <v>0.92431419999999997</v>
      </c>
      <c r="AN11">
        <v>5.6903993951918627E-2</v>
      </c>
      <c r="AS11">
        <v>0.34325549999999988</v>
      </c>
      <c r="AT11">
        <v>1.7889942985375891E-2</v>
      </c>
      <c r="AY11">
        <v>0.53241700000000003</v>
      </c>
      <c r="AZ11">
        <v>1.411271998163363E-2</v>
      </c>
    </row>
    <row r="12" spans="1:56" x14ac:dyDescent="0.2">
      <c r="B12">
        <v>50.5</v>
      </c>
      <c r="C12">
        <v>0</v>
      </c>
      <c r="D12">
        <v>0</v>
      </c>
    </row>
    <row r="13" spans="1:56" x14ac:dyDescent="0.2">
      <c r="B13">
        <v>56.5</v>
      </c>
      <c r="C13">
        <v>0</v>
      </c>
      <c r="D13">
        <v>0</v>
      </c>
    </row>
    <row r="14" spans="1:56" x14ac:dyDescent="0.2">
      <c r="B14">
        <v>75</v>
      </c>
      <c r="C14">
        <v>0</v>
      </c>
      <c r="D14">
        <v>0</v>
      </c>
      <c r="E14">
        <v>42.453378080630998</v>
      </c>
      <c r="F14">
        <v>1.6611006839872531</v>
      </c>
      <c r="I14">
        <v>0.80757909999999999</v>
      </c>
      <c r="J14">
        <v>0.49667137884136242</v>
      </c>
      <c r="O14">
        <v>0.21960070000000001</v>
      </c>
      <c r="P14">
        <v>0.1171357738374576</v>
      </c>
      <c r="U14">
        <v>1.1102430000000001</v>
      </c>
      <c r="V14">
        <v>0.74403387719909631</v>
      </c>
      <c r="AA14">
        <v>0.72591729999999988</v>
      </c>
      <c r="AB14">
        <v>0.42617905529673811</v>
      </c>
      <c r="AG14">
        <v>0.47375260000000002</v>
      </c>
      <c r="AH14">
        <v>0.28901207771911519</v>
      </c>
      <c r="AM14">
        <v>1.3810604</v>
      </c>
      <c r="AN14">
        <v>0.60722229148969786</v>
      </c>
      <c r="AS14">
        <v>0.39060060000000002</v>
      </c>
      <c r="AT14">
        <v>6.7669270431415199E-2</v>
      </c>
      <c r="AY14">
        <v>0.65623739999999997</v>
      </c>
      <c r="AZ14">
        <v>9.3573703096115596E-2</v>
      </c>
    </row>
    <row r="15" spans="1:56" x14ac:dyDescent="0.2">
      <c r="B15">
        <v>77.5</v>
      </c>
      <c r="C15">
        <v>0</v>
      </c>
      <c r="D15">
        <v>0</v>
      </c>
    </row>
    <row r="16" spans="1:56" ht="16" x14ac:dyDescent="0.2">
      <c r="A16" s="12" t="s">
        <v>531</v>
      </c>
      <c r="B16">
        <v>5.33</v>
      </c>
      <c r="C16">
        <v>8.0000000000000002E-3</v>
      </c>
      <c r="D16">
        <v>1.4142135623730944E-3</v>
      </c>
    </row>
    <row r="17" spans="1:56" x14ac:dyDescent="0.2">
      <c r="B17">
        <v>8</v>
      </c>
      <c r="C17">
        <v>8.0000000000000002E-3</v>
      </c>
      <c r="D17">
        <v>1.4142135623730944E-3</v>
      </c>
    </row>
    <row r="18" spans="1:56" x14ac:dyDescent="0.2">
      <c r="B18">
        <v>10</v>
      </c>
      <c r="C18">
        <v>1.7000000000000001E-2</v>
      </c>
      <c r="D18">
        <v>1.4142135623730939E-3</v>
      </c>
    </row>
    <row r="19" spans="1:56" x14ac:dyDescent="0.2">
      <c r="B19">
        <v>14</v>
      </c>
      <c r="C19">
        <v>6.5500000000000003E-2</v>
      </c>
      <c r="D19">
        <v>1.2020815280171258E-2</v>
      </c>
      <c r="E19">
        <v>41.125661534248252</v>
      </c>
      <c r="F19">
        <v>1.057312713440032</v>
      </c>
      <c r="I19">
        <v>1.2425280999999999</v>
      </c>
      <c r="J19">
        <v>0.27614040084914349</v>
      </c>
      <c r="K19">
        <f>I19-I$5</f>
        <v>1.1375691749999999</v>
      </c>
      <c r="L19">
        <f>SQRT(J19^2 + J$5^2)</f>
        <v>0.27617406152399049</v>
      </c>
      <c r="M19">
        <f>(K19)/($B19*$C19)</f>
        <v>1.2405334514721917</v>
      </c>
      <c r="N19">
        <f>SQRT((L19/($C19*$B19))^2 + (K19*$D19/($B19*$C19^2))^2)</f>
        <v>0.37754025535068281</v>
      </c>
      <c r="O19">
        <v>8.9857075000000008E-2</v>
      </c>
      <c r="P19">
        <v>2.2485394600968201E-2</v>
      </c>
      <c r="Q19">
        <f>O19-O$5</f>
        <v>4.531965000000001E-2</v>
      </c>
      <c r="R19">
        <f>SQRT(P19^2 + P$5^2)</f>
        <v>2.2529189362302849E-2</v>
      </c>
      <c r="S19">
        <f>(Q19)/($B19*$C19)</f>
        <v>4.942164667393676E-2</v>
      </c>
      <c r="T19">
        <f>SQRT((R19/($C19*$B19))^2 + (Q19*$D19/($B19*$C19^2))^2)</f>
        <v>2.6189126601101113E-2</v>
      </c>
      <c r="U19">
        <v>1.77612035</v>
      </c>
      <c r="V19">
        <v>0.23137919809714949</v>
      </c>
      <c r="W19">
        <f>U19-U$5</f>
        <v>1.64149335</v>
      </c>
      <c r="X19">
        <f>SQRT(V19^2 + V$5^2)</f>
        <v>0.2331238012799314</v>
      </c>
      <c r="Y19">
        <f>(W19)/($B19*$C19)</f>
        <v>1.7900690839694655</v>
      </c>
      <c r="Z19">
        <f>SQRT((X19/($C19*$B19))^2 + (W19*$D19/($B19*$C19^2))^2)</f>
        <v>0.41539830228028873</v>
      </c>
      <c r="AA19">
        <v>0.34728292500000002</v>
      </c>
      <c r="AB19">
        <v>6.9148856015709054E-2</v>
      </c>
      <c r="AC19">
        <f>AA19-AA$5</f>
        <v>0.30372215000000002</v>
      </c>
      <c r="AD19">
        <f>SQRT(AB19^2 + AB$5^2)</f>
        <v>6.9373894956838864E-2</v>
      </c>
      <c r="AE19">
        <f>(AC19)/($B19*$C19)</f>
        <v>0.33121281352235554</v>
      </c>
      <c r="AF19">
        <f>SQRT((AD19/($C19*$B19))^2 + (AC19*$D19/($B19*$C19^2))^2)</f>
        <v>9.7047745149126355E-2</v>
      </c>
      <c r="AG19">
        <v>0.12047722499999999</v>
      </c>
      <c r="AH19">
        <v>1.886529072400555E-2</v>
      </c>
      <c r="AI19">
        <f>AG19-AG$5</f>
        <v>9.6837574999999995E-2</v>
      </c>
      <c r="AJ19">
        <f>SQRT(AH19^2 + AH$5^2)</f>
        <v>1.9489137506473957E-2</v>
      </c>
      <c r="AK19">
        <f>(AI19)/($B19*$C19)</f>
        <v>0.10560258996728461</v>
      </c>
      <c r="AL19">
        <f>SQRT((AJ19/($C19*$B19))^2 + (AI19*$D19/($B19*$C19^2))^2)</f>
        <v>2.8762891888221724E-2</v>
      </c>
      <c r="AM19">
        <v>0.25671935000000001</v>
      </c>
      <c r="AN19">
        <v>3.9863569053460418E-2</v>
      </c>
      <c r="AO19">
        <f>AM19-AM$5</f>
        <v>0.19935370000000002</v>
      </c>
      <c r="AP19">
        <f>SQRT(AN19^2 + AN$5^2)</f>
        <v>4.0560221909649447E-2</v>
      </c>
      <c r="AQ19">
        <f>(AO19)/($B19*$C19)</f>
        <v>0.21739770992366414</v>
      </c>
      <c r="AR19">
        <f>SQRT((AP19/($C19*$B19))^2 + (AO19*$D19/($B19*$C19^2))^2)</f>
        <v>5.9567137996576737E-2</v>
      </c>
      <c r="AS19">
        <v>7.5955700000000001E-2</v>
      </c>
      <c r="AT19">
        <v>3.4662374413764777E-4</v>
      </c>
      <c r="AU19">
        <f>AS19-AS$5</f>
        <v>6.3568999999999987E-3</v>
      </c>
      <c r="AV19">
        <f>SQRT(AT19^2 + AT$5^2)</f>
        <v>3.4662374413764777E-4</v>
      </c>
      <c r="AW19">
        <f>(AU19)/($B19*$C19)</f>
        <v>6.9322791712104672E-3</v>
      </c>
      <c r="AX19">
        <f>SQRT((AV19/($C19*$B19))^2 + (AU19*$D19/($B19*$C19^2))^2)</f>
        <v>1.3272053108093988E-3</v>
      </c>
      <c r="AY19">
        <v>0.127145225</v>
      </c>
      <c r="AZ19">
        <v>6.9703050955463965E-4</v>
      </c>
      <c r="BA19">
        <f>AY19-AY$5</f>
        <v>1.3795374999999999E-2</v>
      </c>
      <c r="BB19">
        <f>SQRT(AZ19^2 + AZ$5^2)</f>
        <v>2.0593740933230152E-3</v>
      </c>
      <c r="BC19">
        <f>SQRT((BA19/($C19*$B19))^2 + (AZ19*$D19/($B19*$C19^2))^2)</f>
        <v>1.5044676209041125E-2</v>
      </c>
      <c r="BD19">
        <f>SQRT((BB19/($C19*$B19))^2 + (BA19*$D19/($B19*$C19^2))^2)</f>
        <v>3.5589719446278241E-3</v>
      </c>
    </row>
    <row r="20" spans="1:56" x14ac:dyDescent="0.2">
      <c r="B20">
        <v>23</v>
      </c>
      <c r="C20">
        <v>0.38850000000000001</v>
      </c>
      <c r="D20">
        <v>7.0710678118654816E-4</v>
      </c>
      <c r="E20">
        <v>43.509468066039013</v>
      </c>
      <c r="F20">
        <v>5.2771610983356698</v>
      </c>
      <c r="G20">
        <f>(E20-E19)/(($B20-$B19)*$C20)</f>
        <v>0.68176934986150739</v>
      </c>
      <c r="H20">
        <f>SQRT((F20/(($B20-$B19)*$C20))^2 + (F19/(($B20-$B19)*$C20))^2 + ((E20-E19)/($B20-$B19) * $D20/$C20^2)^2)</f>
        <v>1.5392650774399248</v>
      </c>
      <c r="I20">
        <v>8.6464506499999985</v>
      </c>
      <c r="J20">
        <v>0.9155903566836241</v>
      </c>
      <c r="K20">
        <f>I20-I$6</f>
        <v>7.9479870499999983</v>
      </c>
      <c r="L20">
        <f>SQRT(J20^2 + J$6^2)</f>
        <v>1.0562887583215803</v>
      </c>
      <c r="M20">
        <f>(K20-K19)/(($B20-$B19)*$C20)</f>
        <v>1.9477814600314596</v>
      </c>
      <c r="N20">
        <f>SQRT((L20/(($B20-$B19)*$C20))^2 + (L19/(($B20-$B19)*$C20))^2 + ((K20-K19)/($B20-$B19) * $D20/$C20^2)^2)</f>
        <v>0.31227403310324137</v>
      </c>
      <c r="O20">
        <v>0.46528015000000011</v>
      </c>
      <c r="P20">
        <v>6.1021688870802338E-2</v>
      </c>
      <c r="Q20">
        <f>O20-O$6</f>
        <v>0.3784019500000001</v>
      </c>
      <c r="R20">
        <f>SQRT(P20^2 + P$6^2)</f>
        <v>6.1021688870802338E-2</v>
      </c>
      <c r="S20">
        <f>(Q20-Q19)/(($B20-$B19)*$C20)</f>
        <v>9.5261633061633086E-2</v>
      </c>
      <c r="T20">
        <f>SQRT((R20/(($B20-$B19)*$C20))^2 + (R19/(($B20-$B19)*$C20))^2 + ((Q20-Q19)/($B20-$B19) * $D20/$C20^2)^2)</f>
        <v>1.8604485487278714E-2</v>
      </c>
      <c r="U20">
        <v>6.9830436500000008</v>
      </c>
      <c r="V20">
        <v>0.69913846558003434</v>
      </c>
      <c r="W20">
        <f>U20-U$6</f>
        <v>6.235116650000001</v>
      </c>
      <c r="X20">
        <f>SQRT(V20^2 + V$6^2)</f>
        <v>0.83292318244457852</v>
      </c>
      <c r="Y20">
        <f>(W20-W19)/(($B20-$B19)*$C20)</f>
        <v>1.3137775775775777</v>
      </c>
      <c r="Z20">
        <f>SQRT((X20/(($B20-$B19)*$C20))^2 + (X19/(($B20-$B19)*$C20))^2 + ((W20-W19)/($B20-$B19) * $D20/$C20^2)^2)</f>
        <v>0.24738241747841799</v>
      </c>
      <c r="AA20">
        <v>1.89498645</v>
      </c>
      <c r="AB20">
        <v>0.1817020475809919</v>
      </c>
      <c r="AC20">
        <f>AA20-AA$6</f>
        <v>1.6484185</v>
      </c>
      <c r="AD20">
        <f>SQRT(AB20^2 + AB$6^2)</f>
        <v>0.21764252723438501</v>
      </c>
      <c r="AE20">
        <f>(AC20-AC19)/(($B20-$B19)*$C20)</f>
        <v>0.38458354068354067</v>
      </c>
      <c r="AF20">
        <f>SQRT((AD20/(($B20-$B19)*$C20))^2 + (AD19/(($B20-$B19)*$C20))^2 + ((AC20-AC19)/($B20-$B19) * $D20/$C20^2)^2)</f>
        <v>6.5335259636321516E-2</v>
      </c>
      <c r="AG20">
        <v>1.95158425</v>
      </c>
      <c r="AH20">
        <v>0.27509727692553593</v>
      </c>
      <c r="AI20">
        <f>AG20-AG$6</f>
        <v>1.69507075</v>
      </c>
      <c r="AJ20">
        <f>SQRT(AH20^2 + AH$6^2)</f>
        <v>0.31758203043926309</v>
      </c>
      <c r="AK20">
        <f>(AI20-AI19)/(($B20-$B19)*$C20)</f>
        <v>0.45709514514514515</v>
      </c>
      <c r="AL20">
        <f>SQRT((AJ20/(($B20-$B19)*$C20))^2 + (AJ19/(($B20-$B19)*$C20))^2 + ((AI20-AI19)/($B20-$B19) * $D20/$C20^2)^2)</f>
        <v>9.1003221230187725E-2</v>
      </c>
      <c r="AM20">
        <v>1.5340385000000001</v>
      </c>
      <c r="AN20">
        <v>9.5869113129203334E-2</v>
      </c>
      <c r="AO20">
        <f>AM20-AM$6</f>
        <v>1.2070429</v>
      </c>
      <c r="AP20">
        <f>SQRT(AN20^2 + AN$6^2)</f>
        <v>0.16150171918403841</v>
      </c>
      <c r="AQ20">
        <f>(AO20-AO19)/(($B20-$B19)*$C20)</f>
        <v>0.28819939939939937</v>
      </c>
      <c r="AR20">
        <f>SQRT((AP20/(($B20-$B19)*$C20))^2 + (AP19/(($B20-$B19)*$C20))^2 + ((AO20-AO19)/($B20-$B19) * $D20/$C20^2)^2)</f>
        <v>4.7626820340162378E-2</v>
      </c>
      <c r="AS20">
        <v>0.27191854999999998</v>
      </c>
      <c r="AT20">
        <v>1.662457540044256E-2</v>
      </c>
      <c r="AU20">
        <f>AS20-AS$6</f>
        <v>0.11549529999999997</v>
      </c>
      <c r="AV20">
        <f>SQRT(AT20^2 + AT$6^2)</f>
        <v>2.0791872101617027E-2</v>
      </c>
      <c r="AW20">
        <f>(AU20-AU19)/(($B20-$B19)*$C20)</f>
        <v>3.1213613613613602E-2</v>
      </c>
      <c r="AX20">
        <f>SQRT((AV20/(($B20-$B19)*$C20))^2 + (AV19/(($B20-$B19)*$C20))^2 + ((AU20-AU19)/($B20-$B19) * $D20/$C20^2)^2)</f>
        <v>5.947578992710323E-3</v>
      </c>
      <c r="AY20">
        <v>0.25738830000000001</v>
      </c>
      <c r="AZ20">
        <v>4.2033255500853236E-3</v>
      </c>
      <c r="BA20">
        <f>AY20-AY$6</f>
        <v>3.1846650000000004E-2</v>
      </c>
      <c r="BB20">
        <f>SQRT(AZ20^2 + AZ$6^2)</f>
        <v>6.1930526305692089E-3</v>
      </c>
      <c r="BC20">
        <f>SQRT((BA20/(($B20-$B19)*$C20))^2 + (BA19/(($B20-$B19)*$C20))^2 + ((AZ20-AZ19)/($B20-$B19) * $D20/$C20^2)^2)</f>
        <v>9.9259881111408328E-3</v>
      </c>
      <c r="BD20">
        <f>SQRT((BB20/(($B20-$B19)*$C20))^2 + (BB19/(($B20-$B19)*$C20))^2 + ((BA20-BA19)/($B20-$B19) * $D20/$C20^2)^2)</f>
        <v>1.8665983894491929E-3</v>
      </c>
    </row>
    <row r="21" spans="1:56" x14ac:dyDescent="0.2">
      <c r="B21">
        <v>29</v>
      </c>
      <c r="C21">
        <v>0.40400000000000003</v>
      </c>
      <c r="D21">
        <v>1.2727922061357828E-2</v>
      </c>
      <c r="E21">
        <v>36.0917772961864</v>
      </c>
      <c r="F21">
        <v>8.7499425059993925</v>
      </c>
      <c r="G21">
        <f>(E21-E20)/(($B21-$B20)*$C21)</f>
        <v>-3.0601034529094928</v>
      </c>
      <c r="H21">
        <f>SQRT((F21/(($B21-$B20)*$C21))^2 + (F20/(($B21-$B20)*$C21))^2 + ((E21-E20)/($B21-$B20) * $D21/$C21^2)^2)</f>
        <v>4.2164972644047554</v>
      </c>
      <c r="I21">
        <v>7.7573775999999999</v>
      </c>
      <c r="J21">
        <v>1.6698513313910599</v>
      </c>
      <c r="K21">
        <f>I21-I$7</f>
        <v>6.8668737999999996</v>
      </c>
      <c r="L21">
        <f>SQRT(J21^2 + J$7^2)</f>
        <v>1.6978508383973003</v>
      </c>
      <c r="M21">
        <f>(K21-K20)/(($B21-$B20)*$C21)</f>
        <v>-0.44600381600660005</v>
      </c>
      <c r="N21">
        <f>SQRT((L21/(($B21-$B20)*$C21))^2 + (L20/(($B21-$B20)*$C21))^2 + ((K21-K20)/($B21-$B20) * $D21/$C21^2)^2)</f>
        <v>0.82504161494849659</v>
      </c>
      <c r="O21">
        <v>0.57721040000000001</v>
      </c>
      <c r="P21">
        <v>8.9183701355797146E-2</v>
      </c>
      <c r="Q21">
        <f>O21-O$7</f>
        <v>0.42036020000000002</v>
      </c>
      <c r="R21">
        <f>SQRT(P21^2 + P$7^2)</f>
        <v>8.9539237804663122E-2</v>
      </c>
      <c r="S21">
        <f>(Q21-Q20)/(($B21-$B20)*$C21)</f>
        <v>1.7309509075907555E-2</v>
      </c>
      <c r="T21">
        <f>SQRT((R21/(($B21-$B20)*$C21))^2 + (R20/(($B21-$B20)*$C21))^2 + ((Q21-Q20)/($B21-$B20) * $D21/$C21^2)^2)</f>
        <v>4.4704453909306094E-2</v>
      </c>
      <c r="U21">
        <v>6.9364080000000001</v>
      </c>
      <c r="V21">
        <v>1.5472064886213659</v>
      </c>
      <c r="W21">
        <f>U21-U$7</f>
        <v>5.9910928999999999</v>
      </c>
      <c r="X21">
        <f>SQRT(V21^2 + V$7^2)</f>
        <v>1.5798214227126548</v>
      </c>
      <c r="Y21">
        <f>(W21-W20)/(($B21-$B20)*$C21)</f>
        <v>-0.10066986386138657</v>
      </c>
      <c r="Z21">
        <f>SQRT((X21/(($B21-$B20)*$C21))^2 + (X20/(($B21-$B20)*$C21))^2 + ((W21-W20)/($B21-$B20) * $D21/$C21^2)^2)</f>
        <v>0.73678249442888</v>
      </c>
      <c r="AA21">
        <v>2.1823801</v>
      </c>
      <c r="AB21">
        <v>0.46756884362671158</v>
      </c>
      <c r="AC21">
        <f>AA21-AA$7</f>
        <v>1.7960303</v>
      </c>
      <c r="AD21">
        <f>SQRT(AB21^2 + AB$7^2)</f>
        <v>0.47551760015160355</v>
      </c>
      <c r="AE21">
        <f>(AC21-AC20)/(($B21-$B20)*$C21)</f>
        <v>6.0895957095709545E-2</v>
      </c>
      <c r="AF21">
        <f>SQRT((AD21/(($B21-$B20)*$C21))^2 + (AD20/(($B21-$B20)*$C21))^2 + ((AC21-AC20)/($B21-$B20) * $D21/$C21^2)^2)</f>
        <v>0.21575035345085722</v>
      </c>
      <c r="AG21">
        <v>1.8680976</v>
      </c>
      <c r="AH21">
        <v>0.49136227970685847</v>
      </c>
      <c r="AI21">
        <f>AG21-AG$7</f>
        <v>1.5408928</v>
      </c>
      <c r="AJ21">
        <f>SQRT(AH21^2 + AH$7^2)</f>
        <v>0.50386993507674283</v>
      </c>
      <c r="AK21">
        <f>(AI21-AI20)/(($B21-$B20)*$C21)</f>
        <v>-6.360476485148514E-2</v>
      </c>
      <c r="AL21">
        <f>SQRT((AJ21/(($B21-$B20)*$C21))^2 + (AJ20/(($B21-$B20)*$C21))^2 + ((AI21-AI20)/($B21-$B20) * $D21/$C21^2)^2)</f>
        <v>0.24571909166295658</v>
      </c>
      <c r="AM21">
        <v>1.8681672</v>
      </c>
      <c r="AN21">
        <v>0.20508811944449629</v>
      </c>
      <c r="AO21">
        <f>AM21-AM$7</f>
        <v>1.2898135000000002</v>
      </c>
      <c r="AP21">
        <f>SQRT(AN21^2 + AN$7^2)</f>
        <v>0.21927823343656336</v>
      </c>
      <c r="AQ21">
        <f>(AO21-AO20)/(($B21-$B20)*$C21)</f>
        <v>3.414628712871292E-2</v>
      </c>
      <c r="AR21">
        <f>SQRT((AP21/(($B21-$B20)*$C21))^2 + (AP20/(($B21-$B20)*$C21))^2 + ((AO21-AO20)/($B21-$B20) * $D21/$C21^2)^2)</f>
        <v>0.11235411579094633</v>
      </c>
      <c r="AS21">
        <v>0.48694110000000002</v>
      </c>
      <c r="AT21">
        <v>4.545013688890278E-2</v>
      </c>
      <c r="AU21">
        <f>AS21-AS$7</f>
        <v>0.16305900000000001</v>
      </c>
      <c r="AV21">
        <f>SQRT(AT21^2 + AT$7^2)</f>
        <v>4.6784410097809315E-2</v>
      </c>
      <c r="AW21">
        <f>(AU21-AU20)/(($B21-$B20)*$C21)</f>
        <v>1.9621988448844899E-2</v>
      </c>
      <c r="AX21">
        <f>SQRT((AV21/(($B21-$B20)*$C21))^2 + (AV20/(($B21-$B20)*$C21))^2 + ((AU21-AU20)/($B21-$B20) * $D21/$C21^2)^2)</f>
        <v>2.1129718781157814E-2</v>
      </c>
      <c r="AY21">
        <v>0.49783250000000001</v>
      </c>
      <c r="AZ21">
        <v>3.6861476503254891E-3</v>
      </c>
      <c r="BA21">
        <f>AY21-AY$7</f>
        <v>4.0740900000000024E-2</v>
      </c>
      <c r="BB21">
        <f>SQRT(AZ21^2 + AZ$7^2)</f>
        <v>9.1422679779144759E-3</v>
      </c>
      <c r="BC21">
        <f>SQRT((BA21/(($B21-$B20)*$C21))^2 + (BA20/(($B21-$B20)*$C21))^2 + ((AZ21-AZ20)/($B21-$B20) * $D21/$C21^2)^2)</f>
        <v>2.1332931935152719E-2</v>
      </c>
      <c r="BD21">
        <f>SQRT((BB21/(($B21-$B20)*$C21))^2 + (BB20/(($B21-$B20)*$C21))^2 + ((BA21-BA20)/($B21-$B20) * $D21/$C21^2)^2)</f>
        <v>4.5569188721009367E-3</v>
      </c>
    </row>
    <row r="22" spans="1:56" x14ac:dyDescent="0.2">
      <c r="B22">
        <v>31.5</v>
      </c>
      <c r="C22">
        <v>0.40749999999999997</v>
      </c>
      <c r="D22">
        <v>1.2020815280171279E-2</v>
      </c>
    </row>
    <row r="23" spans="1:56" x14ac:dyDescent="0.2">
      <c r="B23">
        <v>33</v>
      </c>
      <c r="C23">
        <v>0.40600000000000003</v>
      </c>
      <c r="D23">
        <v>1.2727922061357828E-2</v>
      </c>
    </row>
    <row r="24" spans="1:56" x14ac:dyDescent="0.2">
      <c r="B24">
        <v>35</v>
      </c>
      <c r="C24">
        <v>0.39600000000000002</v>
      </c>
      <c r="D24">
        <v>1.555634918610402E-2</v>
      </c>
      <c r="E24">
        <v>47.070629981760902</v>
      </c>
      <c r="F24">
        <v>2.961384732521835</v>
      </c>
      <c r="G24">
        <f>(E24-E21)/(($B24-$B21)*$C24)</f>
        <v>4.6207292447704127</v>
      </c>
      <c r="H24">
        <f>SQRT((F24/(($B24-$B21)*$C24))^2 + (F21/(($B24-$B21)*$C24))^2 + ((E24-E21)/($B24-$B21) * $D24/$C24^2)^2)</f>
        <v>3.8920693089295271</v>
      </c>
      <c r="I24">
        <v>10.075491700000001</v>
      </c>
      <c r="J24">
        <v>1.0167065556826209</v>
      </c>
      <c r="K24">
        <f>I24-I$10</f>
        <v>9.1380772000000015</v>
      </c>
      <c r="L24">
        <f>SQRT(J24^2 + J$10^2)</f>
        <v>1.1899532845032355</v>
      </c>
      <c r="M24">
        <f>(K24-K21)/(($B24-$B21)*$C24)</f>
        <v>0.95589368686868748</v>
      </c>
      <c r="N24">
        <f>SQRT((L24/(($B24-$B21)*$C24))^2 + (L21/(($B24-$B21)*$C24))^2 + ((K24-K21)/($B24-$B21) * $D24/$C24^2)^2)</f>
        <v>0.87342011153456889</v>
      </c>
      <c r="O24">
        <v>0.96838619999999997</v>
      </c>
      <c r="P24">
        <v>0.1039950428372429</v>
      </c>
      <c r="Q24">
        <f>O24-O$10</f>
        <v>0.74037469999999994</v>
      </c>
      <c r="R24">
        <f>SQRT(P24^2 + P$10^2)</f>
        <v>0.13771222064588165</v>
      </c>
      <c r="S24">
        <f>(Q24-Q21)/(($B24-$B21)*$C24)</f>
        <v>0.13468623737373733</v>
      </c>
      <c r="T24">
        <f>SQRT((R24/(($B24-$B21)*$C24))^2 + (R21/(($B24-$B21)*$C24))^2 + ((Q24-Q21)/($B24-$B21) * $D24/$C24^2)^2)</f>
        <v>6.9335913858634579E-2</v>
      </c>
      <c r="U24">
        <v>9.7217965</v>
      </c>
      <c r="V24">
        <v>0.12093322009514181</v>
      </c>
      <c r="W24">
        <f>U24-U$10</f>
        <v>8.5278586999999995</v>
      </c>
      <c r="X24">
        <f>SQRT(V24^2 + V$10^2)</f>
        <v>0.80835810426460109</v>
      </c>
      <c r="Y24">
        <f>(W24-W21)/(($B24-$B21)*$C24)</f>
        <v>1.0676623737373734</v>
      </c>
      <c r="Z24">
        <f>SQRT((X24/(($B24-$B21)*$C24))^2 + (X21/(($B24-$B21)*$C24))^2 + ((W24-W21)/($B24-$B21) * $D24/$C24^2)^2)</f>
        <v>0.74807091423722005</v>
      </c>
      <c r="AA24">
        <v>3.4488875999999999</v>
      </c>
      <c r="AB24">
        <v>0.133435009407876</v>
      </c>
      <c r="AC24">
        <f>AA24-AA$10</f>
        <v>2.9694059999999998</v>
      </c>
      <c r="AD24">
        <f>SQRT(AB24^2 + AB$10^2)</f>
        <v>0.28722882846566772</v>
      </c>
      <c r="AE24">
        <f>(AC24-AC21)/(($B24-$B21)*$C24)</f>
        <v>0.49384499158249145</v>
      </c>
      <c r="AF24">
        <f>SQRT((AD24/(($B24-$B21)*$C24))^2 + (AD21/(($B24-$B21)*$C24))^2 + ((AC24-AC21)/($B24-$B21) * $D24/$C24^2)^2)</f>
        <v>0.23461382972398784</v>
      </c>
      <c r="AG24">
        <v>2.5400295000000002</v>
      </c>
      <c r="AH24">
        <v>0.14484898564843321</v>
      </c>
      <c r="AI24">
        <f>AG24-AG$10</f>
        <v>2.1687576000000002</v>
      </c>
      <c r="AJ24">
        <f>SQRT(AH24^2 + AH$10^2)</f>
        <v>0.26941561328245239</v>
      </c>
      <c r="AK24">
        <f>(AI24-AI21)/(($B24-$B21)*$C24)</f>
        <v>0.26425286195286202</v>
      </c>
      <c r="AL24">
        <f>SQRT((AJ24/(($B24-$B21)*$C24))^2 + (AJ21/(($B24-$B21)*$C24))^2 + ((AI24-AI21)/($B24-$B21) * $D24/$C24^2)^2)</f>
        <v>0.24070175488570492</v>
      </c>
      <c r="AM24">
        <v>2.9753270999999999</v>
      </c>
      <c r="AN24">
        <v>0.48838267315228923</v>
      </c>
      <c r="AO24">
        <f>AM24-AM$10</f>
        <v>2.2251735999999998</v>
      </c>
      <c r="AP24">
        <f>SQRT(AN24^2 + AN$10^2)</f>
        <v>0.56757902329049814</v>
      </c>
      <c r="AQ24">
        <f>(AO24-AO21)/(($B24-$B21)*$C24)</f>
        <v>0.39367007575757551</v>
      </c>
      <c r="AR24">
        <f>SQRT((AP24/(($B24-$B21)*$C24))^2 + (AP21/(($B24-$B21)*$C24))^2 + ((AO24-AO21)/($B24-$B21) * $D24/$C24^2)^2)</f>
        <v>0.25655422424448088</v>
      </c>
      <c r="AS24">
        <v>0.62419670000000005</v>
      </c>
      <c r="AT24">
        <v>1.078945953141308E-2</v>
      </c>
      <c r="AU24">
        <f>AS24-AS$10</f>
        <v>0.28885340000000004</v>
      </c>
      <c r="AV24">
        <f>SQRT(AT24^2 + AT$10^2)</f>
        <v>4.0385271280009981E-2</v>
      </c>
      <c r="AW24">
        <f>(AU24-AU21)/(($B24-$B21)*$C24)</f>
        <v>5.294377104377105E-2</v>
      </c>
      <c r="AX24">
        <f>SQRT((AV24/(($B24-$B21)*$C24))^2 + (AV21/(($B24-$B21)*$C24))^2 + ((AU24-AU21)/($B24-$B21) * $D24/$C24^2)^2)</f>
        <v>2.6094857419389571E-2</v>
      </c>
      <c r="AY24">
        <v>0.61037629999999998</v>
      </c>
      <c r="AZ24">
        <v>6.762387417606297E-2</v>
      </c>
      <c r="BA24">
        <f>AY24-AY$10</f>
        <v>0.12210169999999998</v>
      </c>
      <c r="BB24">
        <f>SQRT(AZ24^2 + AZ$10^2)</f>
        <v>7.6666254548530002E-2</v>
      </c>
      <c r="BC24">
        <f>SQRT((BA24/(($B24-$B21)*$C24))^2 + (BA21/(($B24-$B21)*$C24))^2 + ((AZ24-AZ21)/($B24-$B21) * $D24/$C24^2)^2)</f>
        <v>5.4185082588704227E-2</v>
      </c>
      <c r="BD24">
        <f>SQRT((BB24/(($B24-$B21)*$C24))^2 + (BB21/(($B24-$B21)*$C24))^2 + ((BA24-BA21)/($B24-$B21) * $D24/$C24^2)^2)</f>
        <v>3.2523380782548746E-2</v>
      </c>
    </row>
    <row r="25" spans="1:56" x14ac:dyDescent="0.2">
      <c r="B25">
        <v>48.5</v>
      </c>
      <c r="C25">
        <v>0.372</v>
      </c>
      <c r="D25">
        <v>9.8994949366116736E-3</v>
      </c>
      <c r="E25">
        <v>49.877652905348299</v>
      </c>
      <c r="F25">
        <v>14.141735333361479</v>
      </c>
      <c r="G25">
        <f>(E25-E24)/(($B25-$B24)*$C25)</f>
        <v>0.55894522572429239</v>
      </c>
      <c r="H25">
        <f>SQRT((F25/(($B25-$B24)*$C25))^2 + (F24/(($B25-$B24)*$C25))^2 + ((E25-E24)/($B25-$B24) * $D25/$C25^2)^2)</f>
        <v>2.8770748221770961</v>
      </c>
      <c r="I25">
        <v>10.836945999999999</v>
      </c>
      <c r="J25">
        <v>3.015092284113646</v>
      </c>
      <c r="K25">
        <f>I25-I$11</f>
        <v>10.091859699999999</v>
      </c>
      <c r="L25">
        <f>SQRT(J25^2 + J$11^2)</f>
        <v>3.0197862907190078</v>
      </c>
      <c r="M25">
        <f>(K25-K24)/(($B25-$B24)*$C25)</f>
        <v>0.18992084826762193</v>
      </c>
      <c r="N25">
        <f>SQRT((L25/(($B25-$B24)*$C25))^2 + (L24/(($B25-$B24)*$C25))^2 + ((K25-K24)/($B25-$B24) * $D25/$C25^2)^2)</f>
        <v>0.64633230157210164</v>
      </c>
      <c r="O25">
        <v>1.2153640999999999</v>
      </c>
      <c r="P25">
        <v>0.28020619413028708</v>
      </c>
      <c r="Q25">
        <f>O25-O$11</f>
        <v>1.0602939999999998</v>
      </c>
      <c r="R25">
        <f>SQRT(P25^2 + P$11^2)</f>
        <v>0.2819298413603642</v>
      </c>
      <c r="S25">
        <f>(Q25-Q24)/(($B25-$B24)*$C25)</f>
        <v>6.3703564317005162E-2</v>
      </c>
      <c r="T25">
        <f>SQRT((R25/(($B25-$B24)*$C25))^2 + (R24/(($B25-$B24)*$C25))^2 + ((Q25-Q24)/($B25-$B24) * $D25/$C25^2)^2)</f>
        <v>6.2501286567147984E-2</v>
      </c>
      <c r="U25">
        <v>10.9755254</v>
      </c>
      <c r="V25">
        <v>2.7731398597387762</v>
      </c>
      <c r="W25">
        <f>U25-U$11</f>
        <v>10.113193800000001</v>
      </c>
      <c r="X25">
        <f>SQRT(V25^2 + V$11^2)</f>
        <v>2.7792652815803818</v>
      </c>
      <c r="Y25">
        <f>(W25-W24)/(($B25-$B24)*$C25)</f>
        <v>0.31567803663878968</v>
      </c>
      <c r="Z25">
        <f>SQRT((X25/(($B25-$B24)*$C25))^2 + (X24/(($B25-$B24)*$C25))^2 + ((W25-W24)/($B25-$B24) * $D25/$C25^2)^2)</f>
        <v>0.57641242470436793</v>
      </c>
      <c r="AA25">
        <v>4.5398141999999986</v>
      </c>
      <c r="AB25">
        <v>1.085270881877664</v>
      </c>
      <c r="AC25">
        <f>AA25-AA$11</f>
        <v>4.126686799999999</v>
      </c>
      <c r="AD25">
        <f>SQRT(AB25^2 + AB$11^2)</f>
        <v>1.0857430422548433</v>
      </c>
      <c r="AE25">
        <f>(AC25-AC24)/(($B25-$B24)*$C25)</f>
        <v>0.23044221425726785</v>
      </c>
      <c r="AF25">
        <f>SQRT((AD25/(($B25-$B24)*$C25))^2 + (AD24/(($B25-$B24)*$C25))^2 + ((AC25-AC24)/($B25-$B24) * $D25/$C25^2)^2)</f>
        <v>0.22371871381141825</v>
      </c>
      <c r="AG25">
        <v>3.0035647000000001</v>
      </c>
      <c r="AH25">
        <v>0.76328825342944984</v>
      </c>
      <c r="AI25">
        <f>AG25-AG$11</f>
        <v>2.6883054</v>
      </c>
      <c r="AJ25">
        <f>SQRT(AH25^2 + AH$11^2)</f>
        <v>0.76536112962039038</v>
      </c>
      <c r="AK25">
        <f>(AI25-AI24)/(($B25-$B24)*$C25)</f>
        <v>0.10345436081242528</v>
      </c>
      <c r="AL25">
        <f>SQRT((AJ25/(($B25-$B24)*$C25))^2 + (AJ24/(($B25-$B24)*$C25))^2 + ((AI25-AI24)/($B25-$B24) * $D25/$C25^2)^2)</f>
        <v>0.16159162638008445</v>
      </c>
      <c r="AM25">
        <v>5.2979415000000003</v>
      </c>
      <c r="AN25">
        <v>1.104571502891514E-2</v>
      </c>
      <c r="AO25">
        <f>AM25-AM$11</f>
        <v>4.3736273000000008</v>
      </c>
      <c r="AP25">
        <f>SQRT(AN25^2 + AN$11^2)</f>
        <v>5.7966131043739613E-2</v>
      </c>
      <c r="AQ25">
        <f>(AO25-AO24)/(($B25-$B24)*$C25)</f>
        <v>0.42780838311429725</v>
      </c>
      <c r="AR25">
        <f>SQRT((AP25/(($B25-$B24)*$C25))^2 + (AP24/(($B25-$B24)*$C25))^2 + ((AO25-AO24)/($B25-$B24) * $D25/$C25^2)^2)</f>
        <v>0.11417541138503758</v>
      </c>
      <c r="AS25">
        <v>0.79033400000000009</v>
      </c>
      <c r="AT25">
        <v>7.6525358601707949E-2</v>
      </c>
      <c r="AU25">
        <f>AS25-AS$11</f>
        <v>0.44707850000000021</v>
      </c>
      <c r="AV25">
        <f>SQRT(AT25^2 + AT$11^2)</f>
        <v>7.8588679650061541E-2</v>
      </c>
      <c r="AW25">
        <f>(AU25-AU24)/(($B25-$B24)*$C25)</f>
        <v>3.1506391875746748E-2</v>
      </c>
      <c r="AX25">
        <f>SQRT((AV25/(($B25-$B24)*$C25))^2 + (AV24/(($B25-$B24)*$C25))^2 + ((AU25-AU24)/($B25-$B24) * $D25/$C25^2)^2)</f>
        <v>1.7614167994140048E-2</v>
      </c>
      <c r="AY25">
        <v>1.0226678</v>
      </c>
      <c r="AZ25">
        <v>5.306214138837597E-2</v>
      </c>
      <c r="BA25">
        <f>AY25-AY$11</f>
        <v>0.49025079999999999</v>
      </c>
      <c r="BB25">
        <f>SQRT(AZ25^2 + AZ$11^2)</f>
        <v>5.4906827571805705E-2</v>
      </c>
      <c r="BC25">
        <f>SQRT((BA25/(($B25-$B24)*$C25))^2 + (BA24/(($B25-$B24)*$C25))^2 + ((AZ25-AZ24)/($B25-$B24) * $D25/$C25^2)^2)</f>
        <v>0.10060284657477296</v>
      </c>
      <c r="BD25">
        <f>SQRT((BB25/(($B25-$B24)*$C25))^2 + (BB24/(($B25-$B24)*$C25))^2 + ((BA25-BA24)/($B25-$B24) * $D25/$C25^2)^2)</f>
        <v>1.8878428351694097E-2</v>
      </c>
    </row>
    <row r="26" spans="1:56" x14ac:dyDescent="0.2">
      <c r="B26">
        <v>50.5</v>
      </c>
      <c r="C26">
        <v>0.377</v>
      </c>
      <c r="D26">
        <v>9.8994949366116736E-3</v>
      </c>
    </row>
    <row r="27" spans="1:56" x14ac:dyDescent="0.2">
      <c r="B27">
        <v>56.5</v>
      </c>
      <c r="C27">
        <v>0.35050000000000003</v>
      </c>
      <c r="D27">
        <v>1.2020815280171279E-2</v>
      </c>
    </row>
    <row r="28" spans="1:56" x14ac:dyDescent="0.2">
      <c r="B28">
        <v>75</v>
      </c>
      <c r="C28">
        <v>0.317</v>
      </c>
      <c r="D28">
        <v>1.1313708498984771E-2</v>
      </c>
      <c r="E28">
        <v>36.469198346059699</v>
      </c>
      <c r="F28">
        <v>1.0345586334934409</v>
      </c>
      <c r="G28">
        <f>(E28-E25)/(($B28-$B25)*$C28)</f>
        <v>-1.5961495814878399</v>
      </c>
      <c r="H28">
        <f>SQRT((F28/(($B28-$B25)*$C28))^2 + (F25/(($B28-$B25)*$C28))^2 + ((E28-E25)/($B28-$B25) * $D28/$C28^2)^2)</f>
        <v>1.6888994833465547</v>
      </c>
      <c r="I28">
        <v>7.8421415999999997</v>
      </c>
      <c r="J28">
        <v>4.6259774153361258E-2</v>
      </c>
      <c r="K28">
        <f>I28-I$14</f>
        <v>7.0345624999999998</v>
      </c>
      <c r="L28">
        <f>SQRT(J28^2 + J$14^2)</f>
        <v>0.49882103530715316</v>
      </c>
      <c r="M28">
        <f>(K28-K25)/(($B28-$B25)*$C28)</f>
        <v>-0.3639422891494552</v>
      </c>
      <c r="N28">
        <f>SQRT((L28/(($B28-$B25)*$C28))^2 + (L25/(($B28-$B25)*$C28))^2 + ((K28-K25)/($B28-$B25) * $D28/$C28^2)^2)</f>
        <v>0.36457973552094342</v>
      </c>
      <c r="O28">
        <v>1.5045641000000001</v>
      </c>
      <c r="P28">
        <v>0.11049604116211589</v>
      </c>
      <c r="Q28">
        <f>O28-O$14</f>
        <v>1.2849634000000001</v>
      </c>
      <c r="R28">
        <f>SQRT(P28^2 + P$14^2)</f>
        <v>0.16102845905305069</v>
      </c>
      <c r="S28">
        <f>(Q28-Q25)/(($B28-$B25)*$C28)</f>
        <v>2.6744765192548089E-2</v>
      </c>
      <c r="T28">
        <f>SQRT((R28/(($B28-$B25)*$C28))^2 + (R25/(($B28-$B25)*$C28))^2 + ((Q28-Q25)/($B28-$B25) * $D28/$C28^2)^2)</f>
        <v>3.8661406569268211E-2</v>
      </c>
      <c r="U28">
        <v>9.2551264</v>
      </c>
      <c r="V28">
        <v>0.57861784229171476</v>
      </c>
      <c r="W28">
        <f>U28-U$14</f>
        <v>8.1448833999999994</v>
      </c>
      <c r="X28">
        <f>SQRT(V28^2 + V$14^2)</f>
        <v>0.94254178572530123</v>
      </c>
      <c r="Y28">
        <f>(W28-W25)/(($B28-$B25)*$C28)</f>
        <v>-0.23430871971906453</v>
      </c>
      <c r="Z28">
        <f>SQRT((X28/(($B28-$B25)*$C28))^2 + (X25/(($B28-$B25)*$C28))^2 + ((W28-W25)/($B28-$B25) * $D28/$C28^2)^2)</f>
        <v>0.34945312005822909</v>
      </c>
      <c r="AA28">
        <v>5.3173577999999999</v>
      </c>
      <c r="AB28">
        <v>0.5096062003468953</v>
      </c>
      <c r="AC28">
        <f>AA28-AA$14</f>
        <v>4.5914405</v>
      </c>
      <c r="AD28">
        <f>SQRT(AB28^2 + AB$14^2)</f>
        <v>0.66432451904594048</v>
      </c>
      <c r="AE28">
        <f>(AC28-AC25)/(($B28-$B25)*$C28)</f>
        <v>5.5324528301886909E-2</v>
      </c>
      <c r="AF28">
        <f>SQRT((AD28/(($B28-$B25)*$C28))^2 + (AD25/(($B28-$B25)*$C28))^2 + ((AC28-AC25)/($B28-$B25) * $D28/$C28^2)^2)</f>
        <v>0.15153444456960813</v>
      </c>
      <c r="AG28">
        <v>3.0110087000000001</v>
      </c>
      <c r="AH28">
        <v>0.14938747981280101</v>
      </c>
      <c r="AI28">
        <f>AG28-AG$14</f>
        <v>2.5372561</v>
      </c>
      <c r="AJ28">
        <f>SQRT(AH28^2 + AH$14^2)</f>
        <v>0.32533767103171424</v>
      </c>
      <c r="AK28">
        <f>(AI28-AI25)/(($B28-$B25)*$C28)</f>
        <v>-1.7980989226831726E-2</v>
      </c>
      <c r="AL28">
        <f>SQRT((AJ28/(($B28-$B25)*$C28))^2 + (AJ25/(($B28-$B25)*$C28))^2 + ((AI28-AI25)/($B28-$B25) * $D28/$C28^2)^2)</f>
        <v>9.9000746482770755E-2</v>
      </c>
      <c r="AM28">
        <v>5.9301557999999996</v>
      </c>
      <c r="AN28">
        <v>2.1900211413634518</v>
      </c>
      <c r="AO28">
        <f>AM28-AM$14</f>
        <v>4.5490953999999997</v>
      </c>
      <c r="AP28">
        <f>SQRT(AN28^2 + AN$14^2)</f>
        <v>2.2726441672423943</v>
      </c>
      <c r="AQ28">
        <f>(AO28-AO25)/(($B28-$B25)*$C28)</f>
        <v>2.088781620141645E-2</v>
      </c>
      <c r="AR28">
        <f>SQRT((AP28/(($B28-$B25)*$C28))^2 + (AP25/(($B28-$B25)*$C28))^2 + ((AO28-AO25)/($B28-$B25) * $D28/$C28^2)^2)</f>
        <v>0.27062578602465476</v>
      </c>
      <c r="AS28">
        <v>0.85831920000000006</v>
      </c>
      <c r="AT28">
        <v>0.1082028938707279</v>
      </c>
      <c r="AU28">
        <f>AS28-AS$14</f>
        <v>0.46771860000000004</v>
      </c>
      <c r="AV28">
        <f>SQRT(AT28^2 + AT$14^2)</f>
        <v>0.12762051716992848</v>
      </c>
      <c r="AW28">
        <f>(AU28-AU25)/(($B28-$B25)*$C28)</f>
        <v>2.4570085113981102E-3</v>
      </c>
      <c r="AX28">
        <f>SQRT((AV28/(($B28-$B25)*$C28))^2 + (AV25/(($B28-$B25)*$C28))^2 + ((AU28-AU25)/($B28-$B25) * $D28/$C28^2)^2)</f>
        <v>1.7841678066352614E-2</v>
      </c>
      <c r="AY28">
        <v>1.2267809000000001</v>
      </c>
      <c r="AZ28">
        <v>0.3769279366162453</v>
      </c>
      <c r="BA28">
        <f>AY28-AY$14</f>
        <v>0.57054350000000009</v>
      </c>
      <c r="BB28">
        <f>SQRT(AZ28^2 + AZ$14^2)</f>
        <v>0.38836929244328805</v>
      </c>
      <c r="BC28">
        <f>SQRT((BA28/(($B28-$B25)*$C28))^2 + (BA25/(($B28-$B25)*$C28))^2 + ((AZ28-AZ25)/($B28-$B25) * $D28/$C28^2)^2)</f>
        <v>8.9557678029928631E-2</v>
      </c>
      <c r="BD28">
        <f>SQRT((BB28/(($B28-$B25)*$C28))^2 + (BB25/(($B28-$B25)*$C28))^2 + ((BA28-BA25)/($B28-$B25) * $D28/$C28^2)^2)</f>
        <v>4.669268052978643E-2</v>
      </c>
    </row>
    <row r="29" spans="1:56" x14ac:dyDescent="0.2">
      <c r="B29">
        <v>77.5</v>
      </c>
      <c r="C29">
        <v>0.32050000000000001</v>
      </c>
      <c r="D29">
        <v>9.1923881554251269E-3</v>
      </c>
    </row>
    <row r="30" spans="1:56" ht="16" x14ac:dyDescent="0.2">
      <c r="A30" s="12" t="s">
        <v>462</v>
      </c>
      <c r="B30">
        <v>5.33</v>
      </c>
      <c r="C30">
        <v>1.0333333333333333E-2</v>
      </c>
      <c r="D30">
        <v>4.9328828623162457E-3</v>
      </c>
    </row>
    <row r="31" spans="1:56" x14ac:dyDescent="0.2">
      <c r="B31">
        <v>8</v>
      </c>
      <c r="C31">
        <v>7.0000000000000001E-3</v>
      </c>
      <c r="D31">
        <v>2.9999999999999979E-3</v>
      </c>
    </row>
    <row r="32" spans="1:56" x14ac:dyDescent="0.2">
      <c r="B32">
        <v>10</v>
      </c>
      <c r="C32">
        <v>1.2000000000000002E-2</v>
      </c>
      <c r="D32">
        <v>3.0000000000000001E-3</v>
      </c>
    </row>
    <row r="33" spans="1:56" x14ac:dyDescent="0.2">
      <c r="B33">
        <v>14</v>
      </c>
      <c r="C33">
        <v>3.2333333333333332E-2</v>
      </c>
      <c r="D33">
        <v>3.5118845842842441E-3</v>
      </c>
      <c r="E33">
        <v>39.433379286460038</v>
      </c>
      <c r="F33">
        <v>2.068564271466681</v>
      </c>
      <c r="H33">
        <f>SQRT((F33/($C33*$B33))^2 + (E33*$D33/($B33*$C33^2))^2)</f>
        <v>10.507554181528587</v>
      </c>
      <c r="I33">
        <v>0.1339760333333333</v>
      </c>
      <c r="J33">
        <v>9.283737663561659E-3</v>
      </c>
      <c r="K33">
        <f>I33-I$5</f>
        <v>2.9017108333333305E-2</v>
      </c>
      <c r="L33">
        <f>SQRT(J33^2 + J$5^2)</f>
        <v>1.0236164444609284E-2</v>
      </c>
      <c r="M33">
        <f>(K33)/($B33*$C33)</f>
        <v>6.4102595729013195E-2</v>
      </c>
      <c r="N33">
        <f>SQRT((L33/($C33*$B33))^2 + (K33*$D33/($B33*$C33^2))^2)</f>
        <v>2.3660632315255593E-2</v>
      </c>
      <c r="O33">
        <v>5.4195333333333338E-2</v>
      </c>
      <c r="P33">
        <v>5.1806021296595742E-3</v>
      </c>
      <c r="Q33">
        <f>O33-O$5</f>
        <v>9.6579083333333399E-3</v>
      </c>
      <c r="R33">
        <f>SQRT(P33^2 + P$5^2)</f>
        <v>5.3674986154710197E-3</v>
      </c>
      <c r="S33">
        <f>(Q33)/($B33*$C33)</f>
        <v>2.1335585419734918E-2</v>
      </c>
      <c r="T33">
        <f>SQRT((R33/($C33*$B33))^2 + (Q33*$D33/($B33*$C33^2))^2)</f>
        <v>1.2081832358087538E-2</v>
      </c>
      <c r="U33">
        <v>1.3069784833333331</v>
      </c>
      <c r="V33">
        <v>8.0145725796862202E-2</v>
      </c>
      <c r="W33">
        <f>U33-U$5</f>
        <v>1.1723514833333331</v>
      </c>
      <c r="X33">
        <f>SQRT(V33^2 + V$5^2)</f>
        <v>8.5051224415823815E-2</v>
      </c>
      <c r="Y33">
        <f>(W33)/($B33*$C33)</f>
        <v>2.5898780927835046</v>
      </c>
      <c r="Z33">
        <f>SQRT((X33/($C33*$B33))^2 + (W33*$D33/($B33*$C33^2))^2)</f>
        <v>0.33827775782008274</v>
      </c>
      <c r="AA33">
        <v>0.14584715000000001</v>
      </c>
      <c r="AB33">
        <v>1.21586374934653E-2</v>
      </c>
      <c r="AC33">
        <f>AA33-AA$5</f>
        <v>0.10228637500000001</v>
      </c>
      <c r="AD33">
        <f>SQRT(AB33^2 + AB$5^2)</f>
        <v>1.3379292914752637E-2</v>
      </c>
      <c r="AE33">
        <f>(AC33)/($B33*$C33)</f>
        <v>0.22596400957290136</v>
      </c>
      <c r="AF33">
        <f>SQRT((AD33/($C33*$B33))^2 + (AC33*$D33/($B33*$C33^2))^2)</f>
        <v>3.8418172458504568E-2</v>
      </c>
      <c r="AG33">
        <v>3.9696416666666658E-2</v>
      </c>
      <c r="AH33">
        <v>3.738022607721003E-3</v>
      </c>
      <c r="AI33">
        <f>AG33-AG$5</f>
        <v>1.6056766666666656E-2</v>
      </c>
      <c r="AJ33">
        <f>SQRT(AH33^2 + AH$5^2)</f>
        <v>6.156305682861545E-3</v>
      </c>
      <c r="AK33">
        <f>(AI33)/($B33*$C33)</f>
        <v>3.5471502209131055E-2</v>
      </c>
      <c r="AL33">
        <f>SQRT((AJ33/($C33*$B33))^2 + (AI33*$D33/($B33*$C33^2))^2)</f>
        <v>1.4135272368821422E-2</v>
      </c>
      <c r="AM33">
        <v>0.2079401333333333</v>
      </c>
      <c r="AN33">
        <v>9.0492130790933139E-3</v>
      </c>
      <c r="AO33">
        <f>AM33-AM$5</f>
        <v>0.15057448333333331</v>
      </c>
      <c r="AP33">
        <f>SQRT(AN33^2 + AN$5^2)</f>
        <v>1.1743752425474301E-2</v>
      </c>
      <c r="AQ33">
        <f>(AO33)/($B33*$C33)</f>
        <v>0.33263877025036814</v>
      </c>
      <c r="AR33">
        <f>SQRT((AP33/($C33*$B33))^2 + (AO33*$D33/($B33*$C33^2))^2)</f>
        <v>4.4479314185977205E-2</v>
      </c>
      <c r="AS33">
        <v>7.4520266666666668E-2</v>
      </c>
      <c r="AT33">
        <v>3.5673555192654079E-3</v>
      </c>
      <c r="AU33">
        <f>AS33-AS$5</f>
        <v>4.9214666666666657E-3</v>
      </c>
      <c r="AV33">
        <f>SQRT(AT33^2 + AT$5^2)</f>
        <v>3.5673555192654079E-3</v>
      </c>
      <c r="AW33">
        <f>(AU33)/($B33*$C33)</f>
        <v>1.0872164948453606E-2</v>
      </c>
      <c r="AX33">
        <f>SQRT((AV33/($C33*$B33))^2 + (AU33*$D33/($B33*$C33^2))^2)</f>
        <v>7.9687384065149584E-3</v>
      </c>
      <c r="AY33">
        <v>0.11768945</v>
      </c>
      <c r="AZ33">
        <v>1.9023374943736939E-3</v>
      </c>
      <c r="BA33">
        <f>AY33-AY$5</f>
        <v>4.339599999999999E-3</v>
      </c>
      <c r="BB33">
        <f>SQRT(AZ33^2 + AZ$5^2)</f>
        <v>2.7155216934320325E-3</v>
      </c>
      <c r="BC33">
        <f>SQRT((BA33/($C33*$B33))^2 + (AZ33*$D33/($B33*$C33^2))^2)</f>
        <v>9.5976057306776594E-3</v>
      </c>
      <c r="BD33">
        <f>SQRT((BB33/($C33*$B33))^2 + (BA33*$D33/($B33*$C33^2))^2)</f>
        <v>6.0886412741064464E-3</v>
      </c>
    </row>
    <row r="34" spans="1:56" x14ac:dyDescent="0.2">
      <c r="B34">
        <v>23</v>
      </c>
      <c r="C34">
        <v>0.35233333333333333</v>
      </c>
      <c r="D34">
        <v>3.1021497922139953E-2</v>
      </c>
      <c r="E34">
        <v>43.400452435142931</v>
      </c>
      <c r="F34">
        <v>4.9273581086808314</v>
      </c>
      <c r="G34">
        <f>(E34-E33)/(($B34-$B33)*$C34)</f>
        <v>1.2510479812938797</v>
      </c>
      <c r="H34">
        <f>SQRT((F34/(($B34-$B33)*$C34))^2 + (F33/(($B34-$B33)*$C34))^2 + ((E34-E33)/($B34-$B33) * $D34/$C34^2)^2)</f>
        <v>1.6888533359465736</v>
      </c>
      <c r="I34">
        <v>1.514393566666667</v>
      </c>
      <c r="J34">
        <v>0.21228846050061981</v>
      </c>
      <c r="K34">
        <f>I34-I$6</f>
        <v>0.81592996666666706</v>
      </c>
      <c r="L34">
        <f>SQRT(J34^2 + J$6^2)</f>
        <v>0.56789667208588512</v>
      </c>
      <c r="M34">
        <f>(K34-K33)/(($B34-$B33)*$C34)</f>
        <v>0.24815921107957548</v>
      </c>
      <c r="N34">
        <f>SQRT((L34/(($B34-$B33)*$C34))^2 + (L33/(($B34-$B33)*$C34))^2 + ((K34-K33)/($B34-$B33) * $D34/$C34^2)^2)</f>
        <v>0.18044750569913492</v>
      </c>
      <c r="O34">
        <v>0.1678452</v>
      </c>
      <c r="P34">
        <v>2.0575295197639329E-2</v>
      </c>
      <c r="Q34">
        <f>O34-O$6</f>
        <v>8.0966999999999997E-2</v>
      </c>
      <c r="R34">
        <f>SQRT(P34^2 + P$6^2)</f>
        <v>2.0575295197639329E-2</v>
      </c>
      <c r="S34">
        <f>(Q34-Q33)/(($B34-$B33)*$C34)</f>
        <v>2.2487887627457161E-2</v>
      </c>
      <c r="T34">
        <f>SQRT((R34/(($B34-$B33)*$C34))^2 + (R33/(($B34-$B33)*$C34))^2 + ((Q34-Q33)/($B34-$B33) * $D34/$C34^2)^2)</f>
        <v>6.9919342471378562E-3</v>
      </c>
      <c r="U34">
        <v>8.5716583333333336</v>
      </c>
      <c r="V34">
        <v>0.5670535237210359</v>
      </c>
      <c r="W34">
        <f>U34-U$6</f>
        <v>7.8237313333333338</v>
      </c>
      <c r="X34">
        <f>SQRT(V34^2 + V$6^2)</f>
        <v>0.72561431391920828</v>
      </c>
      <c r="Y34">
        <f>(W34-W33)/(($B34-$B33)*$C34)</f>
        <v>2.0975653894670452</v>
      </c>
      <c r="Z34">
        <f>SQRT((X34/(($B34-$B33)*$C34))^2 + (X33/(($B34-$B33)*$C34))^2 + ((W34-W33)/($B34-$B33) * $D34/$C34^2)^2)</f>
        <v>0.29527816043427269</v>
      </c>
      <c r="AA34">
        <v>0.95370953333333341</v>
      </c>
      <c r="AB34">
        <v>7.4037773834734741E-2</v>
      </c>
      <c r="AC34">
        <f>AA34-AA$6</f>
        <v>0.70714158333333343</v>
      </c>
      <c r="AD34">
        <f>SQRT(AB34^2 + AB$6^2)</f>
        <v>0.14083404247641376</v>
      </c>
      <c r="AE34">
        <f>(AC34-AC33)/(($B34-$B33)*$C34)</f>
        <v>0.19074588720697996</v>
      </c>
      <c r="AF34">
        <f>SQRT((AD34/(($B34-$B33)*$C34))^2 + (AD33/(($B34-$B33)*$C34))^2 + ((AC34-AC33)/($B34-$B33) * $D34/$C34^2)^2)</f>
        <v>4.7669487475572793E-2</v>
      </c>
      <c r="AG34">
        <v>0.57135853333333342</v>
      </c>
      <c r="AH34">
        <v>8.7546878939589859E-2</v>
      </c>
      <c r="AI34">
        <f>AG34-AG$6</f>
        <v>0.31484503333333341</v>
      </c>
      <c r="AJ34">
        <f>SQRT(AH34^2 + AH$6^2)</f>
        <v>0.18122993764315878</v>
      </c>
      <c r="AK34">
        <f>(AI34-AI33)/(($B34-$B33)*$C34)</f>
        <v>9.4225249658362278E-2</v>
      </c>
      <c r="AL34">
        <f>SQRT((AJ34/(($B34-$B33)*$C34))^2 + (AJ33/(($B34-$B33)*$C34))^2 + ((AI34-AI33)/($B34-$B33) * $D34/$C34^2)^2)</f>
        <v>5.7783911257152529E-2</v>
      </c>
      <c r="AM34">
        <v>3.1294441333333332</v>
      </c>
      <c r="AN34">
        <v>0.27243085797820948</v>
      </c>
      <c r="AO34">
        <f>AM34-AM$6</f>
        <v>2.8024485333333331</v>
      </c>
      <c r="AP34">
        <f>SQRT(AN34^2 + AN$6^2)</f>
        <v>0.30184514378396643</v>
      </c>
      <c r="AQ34">
        <f>(AO34-AO33)/(($B34-$B33)*$C34)</f>
        <v>0.83628951434878596</v>
      </c>
      <c r="AR34">
        <f>SQRT((AP34/(($B34-$B33)*$C34))^2 + (AP33/(($B34-$B33)*$C34))^2 + ((AO34-AO33)/($B34-$B33) * $D34/$C34^2)^2)</f>
        <v>0.12040082914849561</v>
      </c>
      <c r="AS34">
        <v>0.2058835</v>
      </c>
      <c r="AT34">
        <v>2.4712324347782429E-2</v>
      </c>
      <c r="AU34">
        <f>AS34-AS$6</f>
        <v>4.9460249999999983E-2</v>
      </c>
      <c r="AV34">
        <f>SQRT(AT34^2 + AT$6^2)</f>
        <v>2.7687983186122471E-2</v>
      </c>
      <c r="AW34">
        <f>(AU34-AU33)/(($B34-$B33)*$C34)</f>
        <v>1.4045658572479761E-2</v>
      </c>
      <c r="AX34">
        <f>SQRT((AV34/(($B34-$B33)*$C34))^2 + (AV33/(($B34-$B33)*$C34))^2 + ((AU34-AU33)/($B34-$B33) * $D34/$C34^2)^2)</f>
        <v>8.8902318193052141E-3</v>
      </c>
      <c r="AY34">
        <v>0.28981946666666658</v>
      </c>
      <c r="AZ34">
        <v>1.91358315798748E-2</v>
      </c>
      <c r="BA34">
        <f>AY34-AY$6</f>
        <v>6.4277816666666571E-2</v>
      </c>
      <c r="BB34">
        <f>SQRT(AZ34^2 + AZ$6^2)</f>
        <v>1.9668909615388794E-2</v>
      </c>
      <c r="BC34">
        <f>SQRT((BA34/(($B34-$B33)*$C34))^2 + (BA33/(($B34-$B33)*$C34))^2 + ((AZ34-AZ33)/($B34-$B33) * $D34/$C34^2)^2)</f>
        <v>2.0322297749977368E-2</v>
      </c>
      <c r="BD34">
        <f>SQRT((BB34/(($B34-$B33)*$C34))^2 + (BB33/(($B34-$B33)*$C34))^2 + ((BA34-BA33)/($B34-$B33) * $D34/$C34^2)^2)</f>
        <v>6.4789755149896175E-3</v>
      </c>
    </row>
    <row r="35" spans="1:56" x14ac:dyDescent="0.2">
      <c r="B35">
        <v>29</v>
      </c>
      <c r="C35">
        <v>0.47433333333333333</v>
      </c>
      <c r="D35">
        <v>1.6196707484341769E-2</v>
      </c>
      <c r="E35">
        <v>35.41565261355273</v>
      </c>
      <c r="F35">
        <v>2.6913127653895619</v>
      </c>
      <c r="G35">
        <f>(E35-E34)/(($B35-$B34)*$C35)</f>
        <v>-2.8056218628215746</v>
      </c>
      <c r="H35">
        <f>SQRT((F35/(($B35-$B34)*$C35))^2 + (F34/(($B35-$B34)*$C35))^2 + ((E35-E34)/($B35-$B34) * $D35/$C35^2)^2)</f>
        <v>1.9750752063432677</v>
      </c>
      <c r="I35">
        <v>1.251165733333333</v>
      </c>
      <c r="J35">
        <v>9.166253066555248E-2</v>
      </c>
      <c r="K35">
        <f>I35-I$7</f>
        <v>0.36066193333333307</v>
      </c>
      <c r="L35">
        <f>SQRT(J35^2 + J$7^2)</f>
        <v>0.32046219749907079</v>
      </c>
      <c r="M35">
        <f>(K35-K34)/(($B35-$B34)*$C35)</f>
        <v>-0.15996768564066549</v>
      </c>
      <c r="N35">
        <f>SQRT((L35/(($B35-$B34)*$C35))^2 + (L34/(($B35-$B34)*$C35))^2 + ((K35-K34)/($B35-$B34) * $D35/$C35^2)^2)</f>
        <v>0.22918514707481979</v>
      </c>
      <c r="O35">
        <v>0.30992459999999999</v>
      </c>
      <c r="P35">
        <v>3.7373245992287272E-3</v>
      </c>
      <c r="Q35">
        <f>O35-O$7</f>
        <v>0.1530744</v>
      </c>
      <c r="R35">
        <f>SQRT(P35^2 + P$7^2)</f>
        <v>8.8039828645903387E-3</v>
      </c>
      <c r="S35">
        <f>(Q35-Q34)/(($B35-$B34)*$C35)</f>
        <v>2.5336401967673929E-2</v>
      </c>
      <c r="T35">
        <f>SQRT((R35/(($B35-$B34)*$C35))^2 + (R34/(($B35-$B34)*$C35))^2 + ((Q35-Q34)/($B35-$B34) * $D35/$C35^2)^2)</f>
        <v>7.9110258925765287E-3</v>
      </c>
      <c r="U35">
        <v>10.64463013333333</v>
      </c>
      <c r="V35">
        <v>0.70977754870923704</v>
      </c>
      <c r="W35">
        <f>U35-U$7</f>
        <v>9.6993150333333293</v>
      </c>
      <c r="X35">
        <f>SQRT(V35^2 + V$7^2)</f>
        <v>0.77831354728121838</v>
      </c>
      <c r="Y35">
        <f>(W35-W34)/(($B35-$B34)*$C35)</f>
        <v>0.65902449051299916</v>
      </c>
      <c r="Z35">
        <f>SQRT((X35/(($B35-$B34)*$C35))^2 + (X34/(($B35-$B34)*$C35))^2 + ((W35-W34)/($B35-$B34) * $D35/$C35^2)^2)</f>
        <v>0.37456635177426917</v>
      </c>
      <c r="AA35">
        <v>1.584630266666667</v>
      </c>
      <c r="AB35">
        <v>0.20985819557609189</v>
      </c>
      <c r="AC35">
        <f>AA35-AA$7</f>
        <v>1.1982804666666669</v>
      </c>
      <c r="AD35">
        <f>SQRT(AB35^2 + AB$7^2)</f>
        <v>0.22701723893566594</v>
      </c>
      <c r="AE35">
        <f>(AC35-AC34)/(($B35-$B34)*$C35)</f>
        <v>0.17257163855703916</v>
      </c>
      <c r="AF35">
        <f>SQRT((AD35/(($B35-$B34)*$C35))^2 + (AD34/(($B35-$B34)*$C35))^2 + ((AC35-AC34)/($B35-$B34) * $D35/$C35^2)^2)</f>
        <v>9.4054632220166856E-2</v>
      </c>
      <c r="AG35">
        <v>0.88919360000000003</v>
      </c>
      <c r="AH35">
        <v>0.18192836106346941</v>
      </c>
      <c r="AI35">
        <f>AG35-AG$7</f>
        <v>0.56198879999999996</v>
      </c>
      <c r="AJ35">
        <f>SQRT(AH35^2 + AH$7^2)</f>
        <v>0.21341497162748466</v>
      </c>
      <c r="AK35">
        <f>(AI35-AI34)/(($B35-$B34)*$C35)</f>
        <v>8.6838990395877211E-2</v>
      </c>
      <c r="AL35">
        <f>SQRT((AJ35/(($B35-$B34)*$C35))^2 + (AJ34/(($B35-$B34)*$C35))^2 + ((AI35-AI34)/($B35-$B34) * $D35/$C35^2)^2)</f>
        <v>9.8422250322686242E-2</v>
      </c>
      <c r="AM35">
        <v>6.8895942666666663</v>
      </c>
      <c r="AN35">
        <v>2.0022661152178558</v>
      </c>
      <c r="AO35">
        <f>AM35-AM$7</f>
        <v>6.3112405666666662</v>
      </c>
      <c r="AP35">
        <f>SQRT(AN35^2 + AN$7^2)</f>
        <v>2.0037692988643636</v>
      </c>
      <c r="AQ35">
        <f>(AO35-AO34)/(($B35-$B34)*$C35)</f>
        <v>1.2328854649800889</v>
      </c>
      <c r="AR35">
        <f>SQRT((AP35/(($B35-$B34)*$C35))^2 + (AP34/(($B35-$B34)*$C35))^2 + ((AO35-AO34)/($B35-$B34) * $D35/$C35^2)^2)</f>
        <v>0.71325209946357071</v>
      </c>
      <c r="AS35">
        <v>0.52272466666666662</v>
      </c>
      <c r="AT35">
        <v>0.1706662141564447</v>
      </c>
      <c r="AU35">
        <f>AS35-AS$7</f>
        <v>0.19884256666666661</v>
      </c>
      <c r="AV35">
        <f>SQRT(AT35^2 + AT$7^2)</f>
        <v>0.17102638024431624</v>
      </c>
      <c r="AW35">
        <f>(AU35-AU34)/(($B35-$B34)*$C35)</f>
        <v>5.2488516045912377E-2</v>
      </c>
      <c r="AX35">
        <f>SQRT((AV35/(($B35-$B34)*$C35))^2 + (AV34/(($B35-$B34)*$C35))^2 + ((AU35-AU34)/($B35-$B34) * $D35/$C35^2)^2)</f>
        <v>6.0902390205924618E-2</v>
      </c>
      <c r="AY35">
        <v>0.77519193333333336</v>
      </c>
      <c r="AZ35">
        <v>0.21620496847245049</v>
      </c>
      <c r="BA35">
        <f>AY35-AY$7</f>
        <v>0.31810033333333337</v>
      </c>
      <c r="BB35">
        <f>SQRT(AZ35^2 + AZ$7^2)</f>
        <v>0.21636677603424539</v>
      </c>
      <c r="BC35">
        <f>SQRT((BA35/(($B35-$B34)*$C35))^2 + (BA34/(($B35-$B34)*$C35))^2 + ((AZ35-AZ34)/($B35-$B34) * $D35/$C35^2)^2)</f>
        <v>0.114054587295739</v>
      </c>
      <c r="BD35">
        <f>SQRT((BB35/(($B35-$B34)*$C35))^2 + (BB34/(($B35-$B34)*$C35))^2 + ((BA35-BA34)/($B35-$B34) * $D35/$C35^2)^2)</f>
        <v>7.6399069106726392E-2</v>
      </c>
    </row>
    <row r="36" spans="1:56" x14ac:dyDescent="0.2">
      <c r="B36">
        <v>31.5</v>
      </c>
      <c r="C36">
        <v>0.52366666666666661</v>
      </c>
      <c r="D36">
        <v>2.0305992547357394E-2</v>
      </c>
    </row>
    <row r="37" spans="1:56" x14ac:dyDescent="0.2">
      <c r="B37">
        <v>33</v>
      </c>
      <c r="C37">
        <v>0.55433333333333323</v>
      </c>
      <c r="D37">
        <v>2.0647840887931396E-2</v>
      </c>
    </row>
    <row r="38" spans="1:56" x14ac:dyDescent="0.2">
      <c r="B38">
        <v>35</v>
      </c>
      <c r="C38">
        <v>0.6206666666666667</v>
      </c>
      <c r="D38">
        <v>2.2854612955229284E-2</v>
      </c>
      <c r="E38">
        <v>39.433499444566657</v>
      </c>
      <c r="F38">
        <v>4.9726869841667387</v>
      </c>
      <c r="G38">
        <f>(E38-E35)/(($B38-$B35)*$C38)</f>
        <v>1.0789062381884873</v>
      </c>
      <c r="H38">
        <f>SQRT((F38/(($B38-$B35)*$C38))^2 + (F35/(($B38-$B35)*$C38))^2 + ((E38-E35)/($B38-$B35) * $D38/$C38^2)^2)</f>
        <v>1.5188523689824251</v>
      </c>
      <c r="I38">
        <v>1.425089666666667</v>
      </c>
      <c r="J38">
        <v>0.1045338172055978</v>
      </c>
      <c r="K38">
        <f>I38-I$10</f>
        <v>0.48767516666666699</v>
      </c>
      <c r="L38">
        <f>SQRT(J38^2 + J$10^2)</f>
        <v>0.6270756875143485</v>
      </c>
      <c r="M38">
        <f>(K38-K35)/(($B38-$B35)*$C38)</f>
        <v>3.410666845685658E-2</v>
      </c>
      <c r="N38">
        <f>SQRT((L38/(($B38-$B35)*$C38))^2 + (L35/(($B38-$B35)*$C38))^2 + ((K38-K35)/($B38-$B35) * $D38/$C38^2)^2)</f>
        <v>0.1891061660850159</v>
      </c>
      <c r="O38">
        <v>0.60661273333333343</v>
      </c>
      <c r="P38">
        <v>5.9992561921069318E-2</v>
      </c>
      <c r="Q38">
        <f>O38-O$10</f>
        <v>0.3786012333333334</v>
      </c>
      <c r="R38">
        <f>SQRT(P38^2 + P$10^2)</f>
        <v>0.10839185516612096</v>
      </c>
      <c r="S38">
        <f>(Q38-Q35)/(($B38-$B35)*$C38)</f>
        <v>6.0560374149659875E-2</v>
      </c>
      <c r="T38">
        <f>SQRT((R38/(($B38-$B35)*$C38))^2 + (R35/(($B38-$B35)*$C38))^2 + ((Q38-Q35)/($B38-$B35) * $D38/$C38^2)^2)</f>
        <v>2.9287173795494739E-2</v>
      </c>
      <c r="U38">
        <v>15.45164393333333</v>
      </c>
      <c r="V38">
        <v>2.0003631332550231</v>
      </c>
      <c r="W38">
        <f>U38-U$10</f>
        <v>14.257706133333329</v>
      </c>
      <c r="X38">
        <f>SQRT(V38^2 + V$10^2)</f>
        <v>2.1541287440386503</v>
      </c>
      <c r="Y38">
        <f>(W38-W35)/(($B38-$B35)*$C38)</f>
        <v>1.2240577604726099</v>
      </c>
      <c r="Z38">
        <f>SQRT((X38/(($B38-$B35)*$C38))^2 + (X35/(($B38-$B35)*$C38))^2 + ((W38-W35)/($B38-$B35) * $D38/$C38^2)^2)</f>
        <v>0.61669343355712691</v>
      </c>
      <c r="AA38">
        <v>3.278987466666667</v>
      </c>
      <c r="AB38">
        <v>0.3266436838079278</v>
      </c>
      <c r="AC38">
        <f>AA38-AA$10</f>
        <v>2.7995058666666668</v>
      </c>
      <c r="AD38">
        <f>SQRT(AB38^2 + AB$10^2)</f>
        <v>0.41399467911761079</v>
      </c>
      <c r="AE38">
        <f>(AC38-AC35)/(($B38-$B35)*$C38)</f>
        <v>0.42997459720730391</v>
      </c>
      <c r="AF38">
        <f>SQRT((AD38/(($B38-$B35)*$C38))^2 + (AD35/(($B38-$B35)*$C38))^2 + ((AC38-AC35)/($B38-$B35) * $D38/$C38^2)^2)</f>
        <v>0.12777126948488293</v>
      </c>
      <c r="AG38">
        <v>1.3866641333333329</v>
      </c>
      <c r="AH38">
        <v>0.1590663512865412</v>
      </c>
      <c r="AI38">
        <f>AG38-AG$10</f>
        <v>1.0153922333333329</v>
      </c>
      <c r="AJ38">
        <f>SQRT(AH38^2 + AH$10^2)</f>
        <v>0.27731867616262929</v>
      </c>
      <c r="AK38">
        <f>(AI38-AI35)/(($B38-$B35)*$C38)</f>
        <v>0.12175172753311841</v>
      </c>
      <c r="AL38">
        <f>SQRT((AJ38/(($B38-$B35)*$C38))^2 + (AJ35/(($B38-$B35)*$C38))^2 + ((AI38-AI35)/($B38-$B35) * $D38/$C38^2)^2)</f>
        <v>9.4073281749509227E-2</v>
      </c>
      <c r="AM38">
        <v>13.6171436</v>
      </c>
      <c r="AN38">
        <v>1.4665354830181101</v>
      </c>
      <c r="AO38">
        <f>AM38-AM$10</f>
        <v>12.866990100000001</v>
      </c>
      <c r="AP38">
        <f>SQRT(AN38^2 + AN$10^2)</f>
        <v>1.4947757809100271</v>
      </c>
      <c r="AQ38">
        <f>(AO38-AO35)/(($B38-$B35)*$C38)</f>
        <v>1.7604053526673829</v>
      </c>
      <c r="AR38">
        <f>SQRT((AP38/(($B38-$B35)*$C38))^2 + (AP35/(($B38-$B35)*$C38))^2 + ((AO38-AO35)/($B38-$B35) * $D38/$C38^2)^2)</f>
        <v>0.67441393605395694</v>
      </c>
      <c r="AS38">
        <v>0.79085899999999998</v>
      </c>
      <c r="AT38">
        <v>0.13023830059763489</v>
      </c>
      <c r="AU38">
        <f>AS38-AS$10</f>
        <v>0.45551569999999997</v>
      </c>
      <c r="AV38">
        <f>SQRT(AT38^2 + AT$10^2)</f>
        <v>0.13592855712446852</v>
      </c>
      <c r="AW38">
        <f>(AU38-AU35)/(($B38-$B35)*$C38)</f>
        <v>6.892404224847834E-2</v>
      </c>
      <c r="AX38">
        <f>SQRT((AV38/(($B38-$B35)*$C38))^2 + (AV35/(($B38-$B35)*$C38))^2 + ((AU38-AU35)/($B38-$B35) * $D38/$C38^2)^2)</f>
        <v>5.8718723393683767E-2</v>
      </c>
      <c r="AY38">
        <v>1.3646212</v>
      </c>
      <c r="AZ38">
        <v>0.245394119113476</v>
      </c>
      <c r="BA38">
        <f>AY38-AY$10</f>
        <v>0.87634659999999998</v>
      </c>
      <c r="BB38">
        <f>SQRT(AZ38^2 + AZ$10^2)</f>
        <v>0.24803830333921986</v>
      </c>
      <c r="BC38">
        <f>SQRT((BA38/(($B38-$B35)*$C38))^2 + (BA35/(($B38-$B35)*$C38))^2 + ((AZ38-AZ35)/($B38-$B35) * $D38/$C38^2)^2)</f>
        <v>0.25034751013773426</v>
      </c>
      <c r="BD38">
        <f>SQRT((BB38/(($B38-$B35)*$C38))^2 + (BB35/(($B38-$B35)*$C38))^2 + ((BA38-BA35)/($B38-$B35) * $D38/$C38^2)^2)</f>
        <v>8.8557469601082961E-2</v>
      </c>
    </row>
    <row r="39" spans="1:56" x14ac:dyDescent="0.2">
      <c r="B39">
        <v>48.5</v>
      </c>
      <c r="C39">
        <v>1.0209999999999999</v>
      </c>
      <c r="D39">
        <v>8.0000000000000071E-3</v>
      </c>
      <c r="E39">
        <v>21.30936097030137</v>
      </c>
      <c r="F39">
        <v>2.7071110855201592</v>
      </c>
      <c r="G39">
        <f>(E39-E38)/(($B39-$B38)*$C39)</f>
        <v>-1.3149155493354583</v>
      </c>
      <c r="H39">
        <f>SQRT((F39/(($B39-$B38)*$C39))^2 + (F38/(($B39-$B38)*$C39))^2 + ((E39-E38)/($B39-$B38) * $D39/$C39^2)^2)</f>
        <v>0.41089624421123827</v>
      </c>
      <c r="I39">
        <v>1.6363710666666671</v>
      </c>
      <c r="J39">
        <v>0.35708985829364082</v>
      </c>
      <c r="K39">
        <f>I39-I$11</f>
        <v>0.89128476666666723</v>
      </c>
      <c r="L39">
        <f>SQRT(J39^2 + J$11^2)</f>
        <v>0.39476692717221451</v>
      </c>
      <c r="M39">
        <f>(K39-K38)/(($B39-$B38)*$C39)</f>
        <v>2.928208365074185E-2</v>
      </c>
      <c r="N39">
        <f>SQRT((L39/(($B39-$B38)*$C39))^2 + (L38/(($B39-$B38)*$C39))^2 + ((K39-K38)/($B39-$B38) * $D39/$C39^2)^2)</f>
        <v>5.3759629077346653E-2</v>
      </c>
      <c r="O39">
        <v>1.5445302666666669</v>
      </c>
      <c r="P39">
        <v>0.17793770367320499</v>
      </c>
      <c r="Q39">
        <f>O39-O$11</f>
        <v>1.3894601666666668</v>
      </c>
      <c r="R39">
        <f>SQRT(P39^2 + P$11^2)</f>
        <v>0.18063983671658174</v>
      </c>
      <c r="S39">
        <f>(Q39-Q38)/(($B39-$B38)*$C39)</f>
        <v>7.3338334482049822E-2</v>
      </c>
      <c r="T39">
        <f>SQRT((R39/(($B39-$B38)*$C39))^2 + (R38/(($B39-$B38)*$C39))^2 + ((Q39-Q38)/($B39-$B38) * $D39/$C39^2)^2)</f>
        <v>1.5294618695128971E-2</v>
      </c>
      <c r="U39">
        <v>12.0833634</v>
      </c>
      <c r="V39">
        <v>1.725418524982395</v>
      </c>
      <c r="W39">
        <f>U39-U$11</f>
        <v>11.221031799999999</v>
      </c>
      <c r="X39">
        <f>SQRT(V39^2 + V$11^2)</f>
        <v>1.7352463542905092</v>
      </c>
      <c r="Y39">
        <f>(W39-W38)/(($B39-$B38)*$C39)</f>
        <v>-0.22031228159272542</v>
      </c>
      <c r="Z39">
        <f>SQRT((X39/(($B39-$B38)*$C39))^2 + (X38/(($B39-$B38)*$C39))^2 + ((W39-W38)/($B39-$B38) * $D39/$C39^2)^2)</f>
        <v>0.20068994139289734</v>
      </c>
      <c r="AA39">
        <v>8.0472733333333331</v>
      </c>
      <c r="AB39">
        <v>1.295819868333665</v>
      </c>
      <c r="AC39">
        <f>AA39-AA$11</f>
        <v>7.6341459333333335</v>
      </c>
      <c r="AD39">
        <f>SQRT(AB39^2 + AB$11^2)</f>
        <v>1.2962153362468587</v>
      </c>
      <c r="AE39">
        <f>(AC39-AC38)/(($B39-$B38)*$C39)</f>
        <v>0.35075561843266717</v>
      </c>
      <c r="AF39">
        <f>SQRT((AD39/(($B39-$B38)*$C39))^2 + (AD38/(($B39-$B38)*$C39))^2 + ((AC39-AC38)/($B39-$B38) * $D39/$C39^2)^2)</f>
        <v>9.8759366126824136E-2</v>
      </c>
      <c r="AG39">
        <v>2.3521917333333331</v>
      </c>
      <c r="AH39">
        <v>0.24688583480275511</v>
      </c>
      <c r="AI39">
        <f>AG39-AG$11</f>
        <v>2.036932433333333</v>
      </c>
      <c r="AJ39">
        <f>SQRT(AH39^2 + AH$11^2)</f>
        <v>0.25322187175809535</v>
      </c>
      <c r="AK39">
        <f>(AI39-AI38)/(($B39-$B38)*$C39)</f>
        <v>7.4113265861355984E-2</v>
      </c>
      <c r="AL39">
        <f>SQRT((AJ39/(($B39-$B38)*$C39))^2 + (AJ38/(($B39-$B38)*$C39))^2 + ((AI39-AI38)/($B39-$B38) * $D39/$C39^2)^2)</f>
        <v>2.7251486367182314E-2</v>
      </c>
      <c r="AM39">
        <v>36.258491800000002</v>
      </c>
      <c r="AN39">
        <v>5.4906417650708761</v>
      </c>
      <c r="AO39">
        <f>AM39-AM$11</f>
        <v>35.334177600000004</v>
      </c>
      <c r="AP39">
        <f>SQRT(AN39^2 + AN$11^2)</f>
        <v>5.4909366283784689</v>
      </c>
      <c r="AQ39">
        <f>(AO39-AO38)/(($B39-$B38)*$C39)</f>
        <v>1.6300059854173472</v>
      </c>
      <c r="AR39">
        <f>SQRT((AP39/(($B39-$B38)*$C39))^2 + (AP38/(($B39-$B38)*$C39))^2 + ((AO39-AO38)/($B39-$B38) * $D39/$C39^2)^2)</f>
        <v>0.41306499513208367</v>
      </c>
      <c r="AS39">
        <v>1.6991738000000001</v>
      </c>
      <c r="AT39">
        <v>0.1267118281467047</v>
      </c>
      <c r="AU39">
        <f>AS39-AS$11</f>
        <v>1.3559183000000001</v>
      </c>
      <c r="AV39">
        <f>SQRT(AT39^2 + AT$11^2)</f>
        <v>0.12796850179751276</v>
      </c>
      <c r="AW39">
        <f>(AU39-AU38)/(($B39-$B38)*$C39)</f>
        <v>6.5324670802045945E-2</v>
      </c>
      <c r="AX39">
        <f>SQRT((AV39/(($B39-$B38)*$C39))^2 + (AV38/(($B39-$B38)*$C39))^2 + ((AU39-AU38)/($B39-$B38) * $D39/$C39^2)^2)</f>
        <v>1.3553997887694517E-2</v>
      </c>
      <c r="AY39">
        <v>5.2981308666666669</v>
      </c>
      <c r="AZ39">
        <v>0.632978402419619</v>
      </c>
      <c r="BA39">
        <f>AY39-AY$11</f>
        <v>4.7657138666666672</v>
      </c>
      <c r="BB39">
        <f>SQRT(AZ39^2 + AZ$11^2)</f>
        <v>0.63313570961917254</v>
      </c>
      <c r="BC39">
        <f>SQRT((BA39/(($B39-$B38)*$C39))^2 + (BA38/(($B39-$B38)*$C39))^2 + ((AZ39-AZ38)/($B39-$B38) * $D39/$C39^2)^2)</f>
        <v>0.3515521288514673</v>
      </c>
      <c r="BD39">
        <f>SQRT((BB39/(($B39-$B38)*$C39))^2 + (BB38/(($B39-$B38)*$C39))^2 + ((BA39-BA38)/($B39-$B38) * $D39/$C39^2)^2)</f>
        <v>4.9383005914734705E-2</v>
      </c>
    </row>
    <row r="40" spans="1:56" x14ac:dyDescent="0.2">
      <c r="B40">
        <v>50.5</v>
      </c>
      <c r="C40">
        <v>1.0183333333333333</v>
      </c>
      <c r="D40">
        <v>6.5064070986476609E-3</v>
      </c>
    </row>
    <row r="41" spans="1:56" x14ac:dyDescent="0.2">
      <c r="B41">
        <v>56.5</v>
      </c>
      <c r="C41">
        <v>0.96399999999999997</v>
      </c>
      <c r="D41">
        <v>6.9282032302755156E-3</v>
      </c>
    </row>
    <row r="42" spans="1:56" x14ac:dyDescent="0.2">
      <c r="B42">
        <v>75</v>
      </c>
      <c r="C42">
        <v>0.88099999999999989</v>
      </c>
      <c r="D42">
        <v>8.7177978870813556E-3</v>
      </c>
      <c r="E42">
        <v>20.024757653111362</v>
      </c>
      <c r="F42">
        <v>1.9309436358587539</v>
      </c>
      <c r="G42">
        <f>(E42-E39)/(($B42-$B39)*$C42)</f>
        <v>-5.5023378972865668E-2</v>
      </c>
      <c r="H42">
        <f>SQRT((F42/(($B42-$B39)*$C42))^2 + (F39/(($B42-$B39)*$C42))^2 + ((E42-E39)/($B42-$B39) * $D42/$C42^2)^2)</f>
        <v>0.14242949127994983</v>
      </c>
      <c r="I42">
        <v>3.0203740666666672</v>
      </c>
      <c r="J42">
        <v>0.2447796950272087</v>
      </c>
      <c r="K42">
        <f>I42-I$14</f>
        <v>2.2127949666666673</v>
      </c>
      <c r="L42">
        <f>SQRT(J42^2 + J$14^2)</f>
        <v>0.55371432856464298</v>
      </c>
      <c r="M42">
        <f>(K42-K39)/(($B42-$B39)*$C42)</f>
        <v>5.6604210481228455E-2</v>
      </c>
      <c r="N42">
        <f>SQRT((L42/(($B42-$B39)*$C42))^2 + (L39/(($B42-$B39)*$C42))^2 + ((K42-K39)/($B42-$B39) * $D42/$C42^2)^2)</f>
        <v>2.9133081508318465E-2</v>
      </c>
      <c r="O42">
        <v>2.7806793333333339</v>
      </c>
      <c r="P42">
        <v>0.35637612339393882</v>
      </c>
      <c r="Q42">
        <f>O42-O$14</f>
        <v>2.561078633333334</v>
      </c>
      <c r="R42">
        <f>SQRT(P42^2 + P$14^2)</f>
        <v>0.37513295088247306</v>
      </c>
      <c r="S42">
        <f>(Q42-Q39)/(($B42-$B39)*$C42)</f>
        <v>5.0183901941047576E-2</v>
      </c>
      <c r="T42">
        <f>SQRT((R42/(($B42-$B39)*$C42))^2 + (R39/(($B42-$B39)*$C42))^2 + ((Q42-Q39)/($B42-$B39) * $D42/$C42^2)^2)</f>
        <v>1.7840840324631936E-2</v>
      </c>
      <c r="U42">
        <v>12.10795233333333</v>
      </c>
      <c r="V42">
        <v>1.303823872382958</v>
      </c>
      <c r="W42">
        <f>U42-U$14</f>
        <v>10.997709333333329</v>
      </c>
      <c r="X42">
        <f>SQRT(V42^2 + V$14^2)</f>
        <v>1.5011805689575164</v>
      </c>
      <c r="Y42">
        <f>(W42-W39)/(($B42-$B39)*$C42)</f>
        <v>-9.5655651453823622E-3</v>
      </c>
      <c r="Z42">
        <f>SQRT((X42/(($B42-$B39)*$C42))^2 + (X39/(($B42-$B39)*$C42))^2 + ((W42-W39)/($B42-$B39) * $D42/$C42^2)^2)</f>
        <v>9.8279300763759944E-2</v>
      </c>
      <c r="AA42">
        <v>11.043670133333331</v>
      </c>
      <c r="AB42">
        <v>1.202458685273907</v>
      </c>
      <c r="AC42">
        <f>AA42-AA$14</f>
        <v>10.31775283333333</v>
      </c>
      <c r="AD42">
        <f>SQRT(AB42^2 + AB$14^2)</f>
        <v>1.2757489866601004</v>
      </c>
      <c r="AE42">
        <f>(AC42-AC39)/(($B42-$B39)*$C42)</f>
        <v>0.11494686141391629</v>
      </c>
      <c r="AF42">
        <f>SQRT((AD42/(($B42-$B39)*$C42))^2 + (AD39/(($B42-$B39)*$C42))^2 + ((AC42-AC39)/($B42-$B39) * $D42/$C42^2)^2)</f>
        <v>7.7909102016901752E-2</v>
      </c>
      <c r="AG42">
        <v>3.1240508</v>
      </c>
      <c r="AH42">
        <v>0.25625420234158131</v>
      </c>
      <c r="AI42">
        <f>AG42-AG$14</f>
        <v>2.6502981999999999</v>
      </c>
      <c r="AJ42">
        <f>SQRT(AH42^2 + AH$14^2)</f>
        <v>0.38625664691399159</v>
      </c>
      <c r="AK42">
        <f>(AI42-AI39)/(($B42-$B39)*$C42)</f>
        <v>2.6272279213872186E-2</v>
      </c>
      <c r="AL42">
        <f>SQRT((AJ42/(($B42-$B39)*$C42))^2 + (AJ39/(($B42-$B39)*$C42))^2 + ((AI42-AI39)/($B42-$B39) * $D42/$C42^2)^2)</f>
        <v>1.9784584551637046E-2</v>
      </c>
      <c r="AM42">
        <v>41.544405533333332</v>
      </c>
      <c r="AN42">
        <v>4.8192155862175357</v>
      </c>
      <c r="AO42">
        <f>AM42-AM$14</f>
        <v>40.16334513333333</v>
      </c>
      <c r="AP42">
        <f>SQRT(AN42^2 + AN$14^2)</f>
        <v>4.8573200201061519</v>
      </c>
      <c r="AQ42">
        <f>(AO42-AO39)/(($B42-$B39)*$C42)</f>
        <v>0.20684760171046307</v>
      </c>
      <c r="AR42">
        <f>SQRT((AP42/(($B42-$B39)*$C42))^2 + (AP39/(($B42-$B39)*$C42))^2 + ((AO42-AO39)/($B42-$B39) * $D42/$C42^2)^2)</f>
        <v>0.3140163101470253</v>
      </c>
      <c r="AS42">
        <v>2.0711747333333328</v>
      </c>
      <c r="AT42">
        <v>0.2413715522861245</v>
      </c>
      <c r="AU42">
        <f>AS42-AS$14</f>
        <v>1.6805741333333328</v>
      </c>
      <c r="AV42">
        <f>SQRT(AT42^2 + AT$14^2)</f>
        <v>0.250677794018005</v>
      </c>
      <c r="AW42">
        <f>(AU42-AU39)/(($B42-$B39)*$C42)</f>
        <v>1.3905974485825829E-2</v>
      </c>
      <c r="AX42">
        <f>SQRT((AV42/(($B42-$B39)*$C42))^2 + (AV39/(($B42-$B39)*$C42))^2 + ((AU42-AU39)/($B42-$B39) * $D42/$C42^2)^2)</f>
        <v>1.2056216159534533E-2</v>
      </c>
      <c r="AY42">
        <v>6.4133136000000004</v>
      </c>
      <c r="AZ42">
        <v>0.74784702220309751</v>
      </c>
      <c r="BA42">
        <f>AY42-AY$14</f>
        <v>5.7570762000000002</v>
      </c>
      <c r="BB42">
        <f>SQRT(AZ42^2 + AZ$14^2)</f>
        <v>0.75367845035476522</v>
      </c>
      <c r="BC42">
        <f>SQRT((BA42/(($B42-$B39)*$C42))^2 + (BA39/(($B42-$B39)*$C42))^2 + ((AZ42-AZ39)/($B42-$B39) * $D42/$C42^2)^2)</f>
        <v>0.32012011452122485</v>
      </c>
      <c r="BD42">
        <f>SQRT((BB42/(($B42-$B39)*$C42))^2 + (BB39/(($B42-$B39)*$C42))^2 + ((BA42-BA39)/($B42-$B39) * $D42/$C42^2)^2)</f>
        <v>4.2163579830545028E-2</v>
      </c>
    </row>
    <row r="43" spans="1:56" x14ac:dyDescent="0.2">
      <c r="B43">
        <v>77.5</v>
      </c>
      <c r="C43">
        <v>0.88266666666666671</v>
      </c>
      <c r="D43">
        <v>6.3508529610858885E-3</v>
      </c>
    </row>
    <row r="44" spans="1:56" ht="16" x14ac:dyDescent="0.2">
      <c r="A44" s="12" t="s">
        <v>481</v>
      </c>
      <c r="B44">
        <v>5.33</v>
      </c>
      <c r="C44">
        <v>0.01</v>
      </c>
      <c r="D44">
        <v>4.5825756949558396E-3</v>
      </c>
    </row>
    <row r="45" spans="1:56" x14ac:dyDescent="0.2">
      <c r="B45">
        <v>8</v>
      </c>
      <c r="C45">
        <v>9.3333333333333324E-3</v>
      </c>
      <c r="D45">
        <v>2.5166114784235831E-3</v>
      </c>
    </row>
    <row r="46" spans="1:56" x14ac:dyDescent="0.2">
      <c r="B46">
        <v>10</v>
      </c>
      <c r="C46">
        <v>1.9666666666666666E-2</v>
      </c>
      <c r="D46">
        <v>3.5118845842842458E-3</v>
      </c>
    </row>
    <row r="47" spans="1:56" x14ac:dyDescent="0.2">
      <c r="B47">
        <v>14</v>
      </c>
      <c r="C47">
        <v>7.166666666666667E-2</v>
      </c>
      <c r="D47">
        <v>5.5075705472860991E-3</v>
      </c>
      <c r="E47">
        <v>39.516880359056628</v>
      </c>
      <c r="F47">
        <v>0.62989670562226474</v>
      </c>
      <c r="H47">
        <f>SQRT((F47/($C47*$B47))^2 + (E47*$D47/($B47*$C47^2))^2)</f>
        <v>3.0911988870636824</v>
      </c>
      <c r="I47">
        <v>0.59498234999999988</v>
      </c>
      <c r="J47">
        <v>2.689459827098184E-2</v>
      </c>
      <c r="K47">
        <f>I47-I$5</f>
        <v>0.4900234249999999</v>
      </c>
      <c r="L47">
        <f>SQRT(J47^2 + J$5^2)</f>
        <v>2.7238037625510934E-2</v>
      </c>
      <c r="M47">
        <f>(K47)/($B47*$C47)</f>
        <v>0.4883954401993354</v>
      </c>
      <c r="N47">
        <f>SQRT((L47/($C47*$B47))^2 + (K47*$D47/($B47*$C47^2))^2)</f>
        <v>4.632194968286945E-2</v>
      </c>
      <c r="O47">
        <v>8.608345000000002E-2</v>
      </c>
      <c r="P47">
        <v>3.428797525007857E-3</v>
      </c>
      <c r="Q47">
        <f>O47-O$5</f>
        <v>4.1546025000000021E-2</v>
      </c>
      <c r="R47">
        <f>SQRT(P47^2 + P$5^2)</f>
        <v>3.7051390566009796E-3</v>
      </c>
      <c r="S47">
        <f>(Q47)/($B47*$C47)</f>
        <v>4.1407998338870447E-2</v>
      </c>
      <c r="T47">
        <f>SQRT((R47/($C47*$B47))^2 + (Q47*$D47/($B47*$C47^2))^2)</f>
        <v>4.8747687324376199E-3</v>
      </c>
      <c r="U47">
        <v>2.441521166666667</v>
      </c>
      <c r="V47">
        <v>0.14601009447707161</v>
      </c>
      <c r="W47">
        <f>U47-U$5</f>
        <v>2.3068941666666669</v>
      </c>
      <c r="X47">
        <f>SQRT(V47^2 + V$5^2)</f>
        <v>0.1487592723171513</v>
      </c>
      <c r="Y47">
        <f>(W47)/($B47*$C47)</f>
        <v>2.2992300664451828</v>
      </c>
      <c r="Z47">
        <f>SQRT((X47/($C47*$B47))^2 + (W47*$D47/($B47*$C47^2))^2)</f>
        <v>0.23065948552535245</v>
      </c>
      <c r="AA47">
        <v>0.26677148333333328</v>
      </c>
      <c r="AB47">
        <v>9.5043896808702771E-3</v>
      </c>
      <c r="AC47">
        <f>AA47-AA$5</f>
        <v>0.22321070833333329</v>
      </c>
      <c r="AD47">
        <f>SQRT(AB47^2 + AB$5^2)</f>
        <v>1.1022995800012054E-2</v>
      </c>
      <c r="AE47">
        <f>(AC47)/($B47*$C47)</f>
        <v>0.22246914451827235</v>
      </c>
      <c r="AF47">
        <f>SQRT((AD47/($C47*$B47))^2 + (AC47*$D47/($B47*$C47^2))^2)</f>
        <v>2.0322353643809899E-2</v>
      </c>
      <c r="AG47">
        <v>9.080995E-2</v>
      </c>
      <c r="AH47">
        <v>7.7570219329005409E-3</v>
      </c>
      <c r="AI47">
        <f>AG47-AG$5</f>
        <v>6.7170300000000002E-2</v>
      </c>
      <c r="AJ47">
        <f>SQRT(AH47^2 + AH$5^2)</f>
        <v>9.1705330222675765E-3</v>
      </c>
      <c r="AK47">
        <f>(AI47)/($B47*$C47)</f>
        <v>6.6947142857142858E-2</v>
      </c>
      <c r="AL47">
        <f>SQRT((AJ47/($C47*$B47))^2 + (AI47*$D47/($B47*$C47^2))^2)</f>
        <v>1.0488591795429958E-2</v>
      </c>
      <c r="AM47">
        <v>0.37219456666666673</v>
      </c>
      <c r="AN47">
        <v>3.0932499975039732E-2</v>
      </c>
      <c r="AO47">
        <f>AM47-AM$5</f>
        <v>0.31482891666666674</v>
      </c>
      <c r="AP47">
        <f>SQRT(AN47^2 + AN$5^2)</f>
        <v>3.1825257554116242E-2</v>
      </c>
      <c r="AQ47">
        <f>(AO47)/($B47*$C47)</f>
        <v>0.31378297342192696</v>
      </c>
      <c r="AR47">
        <f>SQRT((AP47/($C47*$B47))^2 + (AO47*$D47/($B47*$C47^2))^2)</f>
        <v>3.9844965755514668E-2</v>
      </c>
      <c r="AS47">
        <v>7.7801633333333328E-2</v>
      </c>
      <c r="AT47">
        <v>6.364844898607779E-4</v>
      </c>
      <c r="AU47">
        <f>AS47-AS$5</f>
        <v>8.2028333333333259E-3</v>
      </c>
      <c r="AV47">
        <f>SQRT(AT47^2 + AT$5^2)</f>
        <v>6.364844898607779E-4</v>
      </c>
      <c r="AW47">
        <f>(AU47)/($B47*$C47)</f>
        <v>8.1755813953488295E-3</v>
      </c>
      <c r="AX47">
        <f>SQRT((AV47/($C47*$B47))^2 + (AU47*$D47/($B47*$C47^2))^2)</f>
        <v>8.9284713215000405E-4</v>
      </c>
      <c r="AY47">
        <v>0.12422875</v>
      </c>
      <c r="AZ47">
        <v>8.1138718870833043E-4</v>
      </c>
      <c r="BA47">
        <f>AY47-AY$5</f>
        <v>1.0878899999999997E-2</v>
      </c>
      <c r="BB47">
        <f>SQRT(AZ47^2 + AZ$5^2)</f>
        <v>2.1008377602756471E-3</v>
      </c>
      <c r="BC47">
        <f>SQRT((BA47/($C47*$B47))^2 + (AZ47*$D47/($B47*$C47^2))^2)</f>
        <v>1.0842935580952359E-2</v>
      </c>
      <c r="BD47">
        <f>SQRT((BB47/($C47*$B47))^2 + (BA47*$D47/($B47*$C47^2))^2)</f>
        <v>2.2535685379877169E-3</v>
      </c>
    </row>
    <row r="48" spans="1:56" x14ac:dyDescent="0.2">
      <c r="B48">
        <v>23</v>
      </c>
      <c r="C48">
        <v>0.58599999999999997</v>
      </c>
      <c r="D48">
        <v>1.2288205727444518E-2</v>
      </c>
      <c r="E48">
        <v>34.201278901421873</v>
      </c>
      <c r="F48">
        <v>5.9352064765563561</v>
      </c>
      <c r="G48">
        <f>(E48-E47)/(($B48-$B47)*$C48)</f>
        <v>-1.0078880276137194</v>
      </c>
      <c r="H48">
        <f>SQRT((F48/(($B48-$B47)*$C48))^2 + (F47/(($B48-$B47)*$C48))^2 + ((E48-E47)/($B48-$B47) * $D48/$C48^2)^2)</f>
        <v>1.1318882733668687</v>
      </c>
      <c r="I48">
        <v>2.2729097999999999</v>
      </c>
      <c r="J48">
        <v>0.43657600623300319</v>
      </c>
      <c r="K48">
        <f>I48-I$6</f>
        <v>1.5744461999999999</v>
      </c>
      <c r="L48">
        <f>SQRT(J48^2 + J$6^2)</f>
        <v>0.68413364843637048</v>
      </c>
      <c r="M48">
        <f>(K48-K47)/(($B48-$B47)*$C48)</f>
        <v>0.20561675673113386</v>
      </c>
      <c r="N48">
        <f>SQRT((L48/(($B48-$B47)*$C48))^2 + (L47/(($B48-$B47)*$C48))^2 + ((K48-K47)/($B48-$B47) * $D48/$C48^2)^2)</f>
        <v>0.12989252635455772</v>
      </c>
      <c r="O48">
        <v>0.29983293333333327</v>
      </c>
      <c r="P48">
        <v>5.2782281436229463E-2</v>
      </c>
      <c r="Q48">
        <f>O48-O$6</f>
        <v>0.21295473333333326</v>
      </c>
      <c r="R48">
        <f>SQRT(P48^2 + P$6^2)</f>
        <v>5.2782281436229463E-2</v>
      </c>
      <c r="S48">
        <f>(Q48-Q47)/(($B48-$B47)*$C48)</f>
        <v>3.2500703134875471E-2</v>
      </c>
      <c r="T48">
        <f>SQRT((R48/(($B48-$B47)*$C48))^2 + (R47/(($B48-$B47)*$C48))^2 + ((Q48-Q47)/($B48-$B47) * $D48/$C48^2)^2)</f>
        <v>1.0055766054723829E-2</v>
      </c>
      <c r="U48">
        <v>11.155371799999999</v>
      </c>
      <c r="V48">
        <v>2.075835132862335</v>
      </c>
      <c r="W48">
        <f>U48-U$6</f>
        <v>10.407444799999999</v>
      </c>
      <c r="X48">
        <f>SQRT(V48^2 + V$6^2)</f>
        <v>2.1246312462697117</v>
      </c>
      <c r="Y48">
        <f>(W48-W47)/(($B48-$B47)*$C48)</f>
        <v>1.5359405827329031</v>
      </c>
      <c r="Z48">
        <f>SQRT((X48/(($B48-$B47)*$C48))^2 + (X47/(($B48-$B47)*$C48))^2 + ((W48-W47)/($B48-$B47) * $D48/$C48^2)^2)</f>
        <v>0.40511865570379119</v>
      </c>
      <c r="AA48">
        <v>1.7069487999999999</v>
      </c>
      <c r="AB48">
        <v>0.32018051226419258</v>
      </c>
      <c r="AC48">
        <f>AA48-AA$6</f>
        <v>1.46038085</v>
      </c>
      <c r="AD48">
        <f>SQRT(AB48^2 + AB$6^2)</f>
        <v>0.34185990697887603</v>
      </c>
      <c r="AE48">
        <f>(AC48-AC47)/(($B48-$B47)*$C48)</f>
        <v>0.23457909398306157</v>
      </c>
      <c r="AF48">
        <f>SQRT((AD48/(($B48-$B47)*$C48))^2 + (AD47/(($B48-$B47)*$C48))^2 + ((AC48-AC47)/($B48-$B47) * $D48/$C48^2)^2)</f>
        <v>6.5039823936589553E-2</v>
      </c>
      <c r="AG48">
        <v>2.0660389333333331</v>
      </c>
      <c r="AH48">
        <v>0.37933428279618198</v>
      </c>
      <c r="AI48">
        <f>AG48-AG$6</f>
        <v>1.809525433333333</v>
      </c>
      <c r="AJ48">
        <f>SQRT(AH48^2 + AH$6^2)</f>
        <v>0.41118649344375813</v>
      </c>
      <c r="AK48">
        <f>(AI48-AI47)/(($B48-$B47)*$C48)</f>
        <v>0.33036691947920616</v>
      </c>
      <c r="AL48">
        <f>SQRT((AJ48/(($B48-$B47)*$C48))^2 + (AJ47/(($B48-$B47)*$C48))^2 + ((AI48-AI47)/($B48-$B47) * $D48/$C48^2)^2)</f>
        <v>7.8291316753813317E-2</v>
      </c>
      <c r="AM48">
        <v>7.407648233333334</v>
      </c>
      <c r="AN48">
        <v>1.445308064279327</v>
      </c>
      <c r="AO48">
        <f>AM48-AM$6</f>
        <v>7.0806526333333339</v>
      </c>
      <c r="AP48">
        <f>SQRT(AN48^2 + AN$6^2)</f>
        <v>1.4511400067250835</v>
      </c>
      <c r="AQ48">
        <f>(AO48-AO47)/(($B48-$B47)*$C48)</f>
        <v>1.2828638067248137</v>
      </c>
      <c r="AR48">
        <f>SQRT((AP48/(($B48-$B47)*$C48))^2 + (AP47/(($B48-$B47)*$C48))^2 + ((AO48-AO47)/($B48-$B47) * $D48/$C48^2)^2)</f>
        <v>0.27652756784036459</v>
      </c>
      <c r="AS48">
        <v>0.46191536666666672</v>
      </c>
      <c r="AT48">
        <v>8.5751187043114768E-2</v>
      </c>
      <c r="AU48">
        <f>AS48-AS$6</f>
        <v>0.3054921166666667</v>
      </c>
      <c r="AV48">
        <f>SQRT(AT48^2 + AT$6^2)</f>
        <v>8.6655591380754279E-2</v>
      </c>
      <c r="AW48">
        <f>(AU48-AU47)/(($B48-$B47)*$C48)</f>
        <v>5.6368844014663133E-2</v>
      </c>
      <c r="AX48">
        <f>SQRT((AV48/(($B48-$B47)*$C48))^2 + (AV47/(($B48-$B47)*$C48))^2 + ((AU48-AU47)/($B48-$B47) * $D48/$C48^2)^2)</f>
        <v>1.6473620346722499E-2</v>
      </c>
      <c r="AY48">
        <v>0.46250936666666659</v>
      </c>
      <c r="AZ48">
        <v>5.2390777018701831E-2</v>
      </c>
      <c r="BA48">
        <f>AY48-AY$6</f>
        <v>0.23696771666666658</v>
      </c>
      <c r="BB48">
        <f>SQRT(AZ48^2 + AZ$6^2)</f>
        <v>5.2587826270234214E-2</v>
      </c>
      <c r="BC48">
        <f>SQRT((BA48/(($B48-$B47)*$C48))^2 + (BA47/(($B48-$B47)*$C48))^2 + ((AZ48-AZ47)/($B48-$B47) * $D48/$C48^2)^2)</f>
        <v>4.4979099271071576E-2</v>
      </c>
      <c r="BD48">
        <f>SQRT((BB48/(($B48-$B47)*$C48))^2 + (BB47/(($B48-$B47)*$C48))^2 + ((BA48-BA47)/($B48-$B47) * $D48/$C48^2)^2)</f>
        <v>1.0019507201557734E-2</v>
      </c>
    </row>
    <row r="49" spans="1:56" x14ac:dyDescent="0.2">
      <c r="B49">
        <v>29</v>
      </c>
      <c r="C49">
        <v>0.93233333333333324</v>
      </c>
      <c r="D49">
        <v>1.3316656236958734E-2</v>
      </c>
      <c r="E49">
        <v>25.510863324597601</v>
      </c>
      <c r="F49">
        <v>3.8536592112197821</v>
      </c>
      <c r="G49">
        <f>(E49-E48)/(($B49-$B48)*$C49)</f>
        <v>-1.5535244148774174</v>
      </c>
      <c r="H49">
        <f>SQRT((F49/(($B49-$B48)*$C49))^2 + (F48/(($B49-$B48)*$C49))^2 + ((E49-E48)/($B49-$B48) * $D49/$C49^2)^2)</f>
        <v>1.265217158906353</v>
      </c>
      <c r="I49">
        <v>1.2208023333333331</v>
      </c>
      <c r="J49">
        <v>0.21623948326439679</v>
      </c>
      <c r="K49">
        <f>I49-I$7</f>
        <v>0.33029853333333314</v>
      </c>
      <c r="L49">
        <f>SQRT(J49^2 + J$7^2)</f>
        <v>0.37557091823033029</v>
      </c>
      <c r="M49">
        <f>(K49-K48)/(($B49-$B48)*$C49)</f>
        <v>-0.22240751996186392</v>
      </c>
      <c r="N49">
        <f>SQRT((L49/(($B49-$B48)*$C49))^2 + (L48/(($B49-$B48)*$C49))^2 + ((K49-K48)/($B49-$B48) * $D49/$C49^2)^2)</f>
        <v>0.13955058664970266</v>
      </c>
      <c r="O49">
        <v>0.74475059999999993</v>
      </c>
      <c r="P49">
        <v>0.11279912873351459</v>
      </c>
      <c r="Q49">
        <f>O49-O$7</f>
        <v>0.58790039999999988</v>
      </c>
      <c r="R49">
        <f>SQRT(P49^2 + P$7^2)</f>
        <v>0.1130804402280076</v>
      </c>
      <c r="S49">
        <f>(Q49-Q48)/(($B49-$B48)*$C49)</f>
        <v>6.7026397330473123E-2</v>
      </c>
      <c r="T49">
        <f>SQRT((R49/(($B49-$B48)*$C49))^2 + (R48/(($B49-$B48)*$C49))^2 + ((Q49-Q48)/($B49-$B48) * $D49/$C49^2)^2)</f>
        <v>2.2328800118802002E-2</v>
      </c>
      <c r="U49">
        <v>12.58070226666667</v>
      </c>
      <c r="V49">
        <v>1.88804754936104</v>
      </c>
      <c r="W49">
        <f>U49-U$7</f>
        <v>11.63538716666667</v>
      </c>
      <c r="X49">
        <f>SQRT(V49^2 + V$7^2)</f>
        <v>1.9148658850890861</v>
      </c>
      <c r="Y49">
        <f>(W49-W48)/(($B49-$B48)*$C49)</f>
        <v>0.21951061256107812</v>
      </c>
      <c r="Z49">
        <f>SQRT((X49/(($B49-$B48)*$C49))^2 + (X48/(($B49-$B48)*$C49))^2 + ((W49-W48)/($B49-$B48) * $D49/$C49^2)^2)</f>
        <v>0.51130822098044915</v>
      </c>
      <c r="AA49">
        <v>4.1328943999999996</v>
      </c>
      <c r="AB49">
        <v>0.5249664002793768</v>
      </c>
      <c r="AC49">
        <f>AA49-AA$7</f>
        <v>3.7465445999999996</v>
      </c>
      <c r="AD49">
        <f>SQRT(AB49^2 + AB$7^2)</f>
        <v>0.5320583482530904</v>
      </c>
      <c r="AE49">
        <f>(AC49-AC48)/(($B49-$B48)*$C49)</f>
        <v>0.40868139971397921</v>
      </c>
      <c r="AF49">
        <f>SQRT((AD49/(($B49-$B48)*$C49))^2 + (AD48/(($B49-$B48)*$C49))^2 + ((AC49-AC48)/($B49-$B48) * $D49/$C49^2)^2)</f>
        <v>0.11320375873524015</v>
      </c>
      <c r="AG49">
        <v>2.8065175999999998</v>
      </c>
      <c r="AH49">
        <v>0.41886127614201818</v>
      </c>
      <c r="AI49">
        <f>AG49-AG$7</f>
        <v>2.4793127999999998</v>
      </c>
      <c r="AJ49">
        <f>SQRT(AH49^2 + AH$7^2)</f>
        <v>0.43346601966802428</v>
      </c>
      <c r="AK49">
        <f>(AI49-AI48)/(($B49-$B48)*$C49)</f>
        <v>0.11973317244666908</v>
      </c>
      <c r="AL49">
        <f>SQRT((AJ49/(($B49-$B48)*$C49))^2 + (AJ48/(($B49-$B48)*$C49))^2 + ((AI49-AI48)/($B49-$B48) * $D49/$C49^2)^2)</f>
        <v>0.10681870622098952</v>
      </c>
      <c r="AM49">
        <v>23.143336266666669</v>
      </c>
      <c r="AN49">
        <v>3.551595164126486</v>
      </c>
      <c r="AO49">
        <f>AM49-AM$7</f>
        <v>22.564982566666668</v>
      </c>
      <c r="AP49">
        <f>SQRT(AN49^2 + AN$7^2)</f>
        <v>3.5524428238563419</v>
      </c>
      <c r="AQ49">
        <f>(AO49-AO48)/(($B49-$B48)*$C49)</f>
        <v>2.7680246573709932</v>
      </c>
      <c r="AR49">
        <f>SQRT((AP49/(($B49-$B48)*$C49))^2 + (AP48/(($B49-$B48)*$C49))^2 + ((AO49-AO48)/($B49-$B48) * $D49/$C49^2)^2)</f>
        <v>0.68712378486414405</v>
      </c>
      <c r="AS49">
        <v>1.6904959333333329</v>
      </c>
      <c r="AT49">
        <v>0.25474320223631891</v>
      </c>
      <c r="AU49">
        <f>AS49-AS$7</f>
        <v>1.3666138333333329</v>
      </c>
      <c r="AV49">
        <f>SQRT(AT49^2 + AT$7^2)</f>
        <v>0.25498463712662001</v>
      </c>
      <c r="AW49">
        <f>(AU49-AU48)/(($B49-$B48)*$C49)</f>
        <v>0.18968925932546771</v>
      </c>
      <c r="AX49">
        <f>SQRT((AV49/(($B49-$B48)*$C49))^2 + (AV48/(($B49-$B48)*$C49))^2 + ((AU49-AU48)/($B49-$B48) * $D49/$C49^2)^2)</f>
        <v>4.8218327426300847E-2</v>
      </c>
      <c r="AY49">
        <v>2.297417133333334</v>
      </c>
      <c r="AZ49">
        <v>0.30867517661427341</v>
      </c>
      <c r="BA49">
        <f>AY49-AY$7</f>
        <v>1.8403255333333339</v>
      </c>
      <c r="BB49">
        <f>SQRT(AZ49^2 + AZ$7^2)</f>
        <v>0.30878853287829988</v>
      </c>
      <c r="BC49">
        <f>SQRT((BA49/(($B49-$B48)*$C49))^2 + (BA48/(($B49-$B48)*$C49))^2 + ((AZ49-AZ48)/($B49-$B48) * $D49/$C49^2)^2)</f>
        <v>0.33169876338380994</v>
      </c>
      <c r="BD49">
        <f>SQRT((BB49/(($B49-$B48)*$C49))^2 + (BB48/(($B49-$B48)*$C49))^2 + ((BA49-BA48)/($B49-$B48) * $D49/$C49^2)^2)</f>
        <v>5.6144176397292571E-2</v>
      </c>
    </row>
    <row r="50" spans="1:56" x14ac:dyDescent="0.2">
      <c r="B50">
        <v>31.5</v>
      </c>
      <c r="C50">
        <v>1.0313333333333332</v>
      </c>
      <c r="D50">
        <v>9.2915732431775935E-3</v>
      </c>
    </row>
    <row r="51" spans="1:56" x14ac:dyDescent="0.2">
      <c r="B51">
        <v>33</v>
      </c>
      <c r="C51">
        <v>1.0289999999999999</v>
      </c>
      <c r="D51">
        <v>3.4641016151377583E-3</v>
      </c>
    </row>
    <row r="52" spans="1:56" x14ac:dyDescent="0.2">
      <c r="B52">
        <v>35</v>
      </c>
      <c r="C52">
        <v>1.0099999999999998</v>
      </c>
      <c r="D52">
        <v>8.5440037453174862E-3</v>
      </c>
      <c r="E52">
        <v>21.371224076766421</v>
      </c>
      <c r="F52">
        <v>1.281266328124911</v>
      </c>
      <c r="G52">
        <f>(E52-E49)/(($B52-$B49)*$C52)</f>
        <v>-0.68310878677082199</v>
      </c>
      <c r="H52">
        <f>SQRT((F52/(($B52-$B49)*$C52))^2 + (F49/(($B52-$B49)*$C52))^2 + ((E52-E49)/($B52-$B49) * $D52/$C52^2)^2)</f>
        <v>0.67016935610337702</v>
      </c>
      <c r="I52">
        <v>2.1366626000000002</v>
      </c>
      <c r="J52">
        <v>0.13902635208750891</v>
      </c>
      <c r="K52">
        <f>I52-I$10</f>
        <v>1.1992481000000002</v>
      </c>
      <c r="L52">
        <f>SQRT(J52^2 + J$10^2)</f>
        <v>0.63373884645552503</v>
      </c>
      <c r="M52">
        <f>(K52-K49)/(($B52-$B49)*$C52)</f>
        <v>0.14339101760176026</v>
      </c>
      <c r="N52">
        <f>SQRT((L52/(($B52-$B49)*$C52))^2 + (L49/(($B52-$B49)*$C52))^2 + ((K52-K49)/($B52-$B49) * $D52/$C52^2)^2)</f>
        <v>0.12156828219978322</v>
      </c>
      <c r="O52">
        <v>1.136175933333333</v>
      </c>
      <c r="P52">
        <v>3.4646160170693233E-2</v>
      </c>
      <c r="Q52">
        <f>O52-O$10</f>
        <v>0.90816443333333297</v>
      </c>
      <c r="R52">
        <f>SQRT(P52^2 + P$10^2)</f>
        <v>9.6695621385217534E-2</v>
      </c>
      <c r="S52">
        <f>(Q52-Q49)/(($B52-$B49)*$C52)</f>
        <v>5.2848850385038476E-2</v>
      </c>
      <c r="T52">
        <f>SQRT((R52/(($B52-$B49)*$C52))^2 + (R49/(($B52-$B49)*$C52))^2 + ((Q52-Q49)/($B52-$B49) * $D52/$C52^2)^2)</f>
        <v>2.455619047721536E-2</v>
      </c>
      <c r="U52">
        <v>11.20995953333334</v>
      </c>
      <c r="V52">
        <v>0.70880202033508155</v>
      </c>
      <c r="W52">
        <f>U52-U$10</f>
        <v>10.016021733333339</v>
      </c>
      <c r="X52">
        <f>SQRT(V52^2 + V$10^2)</f>
        <v>1.0682781871023919</v>
      </c>
      <c r="Y52">
        <f>(W52-W49)/(($B52-$B49)*$C52)</f>
        <v>-0.26722201870186973</v>
      </c>
      <c r="Z52">
        <f>SQRT((X52/(($B52-$B49)*$C52))^2 + (X49/(($B52-$B49)*$C52))^2 + ((W52-W49)/($B52-$B49) * $D52/$C52^2)^2)</f>
        <v>0.36183860722174632</v>
      </c>
      <c r="AA52">
        <v>6.1557465333333328</v>
      </c>
      <c r="AB52">
        <v>0.25840101950993388</v>
      </c>
      <c r="AC52">
        <f>AA52-AA$10</f>
        <v>5.676264933333333</v>
      </c>
      <c r="AD52">
        <f>SQRT(AB52^2 + AB$10^2)</f>
        <v>0.36258321120792847</v>
      </c>
      <c r="AE52">
        <f>(AC52-AC49)/(($B52-$B49)*$C52)</f>
        <v>0.3184356985698571</v>
      </c>
      <c r="AF52">
        <f>SQRT((AD52/(($B52-$B49)*$C52))^2 + (AD49/(($B52-$B49)*$C52))^2 + ((AC52-AC49)/($B52-$B49) * $D52/$C52^2)^2)</f>
        <v>0.10628128003467008</v>
      </c>
      <c r="AG52">
        <v>3.2479746666666669</v>
      </c>
      <c r="AH52">
        <v>0.16387583100290701</v>
      </c>
      <c r="AI52">
        <f>AG52-AG$10</f>
        <v>2.8767027666666669</v>
      </c>
      <c r="AJ52">
        <f>SQRT(AH52^2 + AH$10^2)</f>
        <v>0.28010503748392895</v>
      </c>
      <c r="AK52">
        <f>(AI52-AI49)/(($B52-$B49)*$C52)</f>
        <v>6.5575902090209109E-2</v>
      </c>
      <c r="AL52">
        <f>SQRT((AJ52/(($B52-$B49)*$C52))^2 + (AJ49/(($B52-$B49)*$C52))^2 + ((AI52-AI49)/($B52-$B49) * $D52/$C52^2)^2)</f>
        <v>8.5165610116712767E-2</v>
      </c>
      <c r="AM52">
        <v>31.719810266666659</v>
      </c>
      <c r="AN52">
        <v>1.69811020750954</v>
      </c>
      <c r="AO52">
        <f>AM52-AM$10</f>
        <v>30.96965676666666</v>
      </c>
      <c r="AP52">
        <f>SQRT(AN52^2 + AN$10^2)</f>
        <v>1.7225581526009834</v>
      </c>
      <c r="AQ52">
        <f>(AO52-AO49)/(($B52-$B49)*$C52)</f>
        <v>1.3869099339933983</v>
      </c>
      <c r="AR52">
        <f>SQRT((AP52/(($B52-$B49)*$C52))^2 + (AP49/(($B52-$B49)*$C52))^2 + ((AO52-AO49)/($B52-$B49) * $D52/$C52^2)^2)</f>
        <v>0.65159815107288532</v>
      </c>
      <c r="AS52">
        <v>2.3325397333333329</v>
      </c>
      <c r="AT52">
        <v>0.10453952758288761</v>
      </c>
      <c r="AU52">
        <f>AS52-AS$10</f>
        <v>1.997196433333333</v>
      </c>
      <c r="AV52">
        <f>SQRT(AT52^2 + AT$10^2)</f>
        <v>0.11154851198753535</v>
      </c>
      <c r="AW52">
        <f>(AU52-AU49)/(($B52-$B49)*$C52)</f>
        <v>0.10405653465346539</v>
      </c>
      <c r="AX52">
        <f>SQRT((AV52/(($B52-$B49)*$C52))^2 + (AV49/(($B52-$B49)*$C52))^2 + ((AU52-AU49)/($B52-$B49) * $D52/$C52^2)^2)</f>
        <v>4.593529800972454E-2</v>
      </c>
      <c r="AY52">
        <v>4.0903039333333329</v>
      </c>
      <c r="AZ52">
        <v>0.1507757539943784</v>
      </c>
      <c r="BA52">
        <f>AY52-AY$10</f>
        <v>3.6020293333333329</v>
      </c>
      <c r="BB52">
        <f>SQRT(AZ52^2 + AZ$10^2)</f>
        <v>0.15504210466996801</v>
      </c>
      <c r="BC52">
        <f>SQRT((BA52/(($B52-$B49)*$C52))^2 + (BA49/(($B52-$B49)*$C52))^2 + ((AZ52-AZ49)/($B52-$B49) * $D52/$C52^2)^2)</f>
        <v>0.66747931001767358</v>
      </c>
      <c r="BD52">
        <f>SQRT((BB52/(($B52-$B49)*$C52))^2 + (BB49/(($B52-$B49)*$C52))^2 + ((BA52-BA49)/($B52-$B49) * $D52/$C52^2)^2)</f>
        <v>5.7070548762590156E-2</v>
      </c>
    </row>
    <row r="53" spans="1:56" x14ac:dyDescent="0.2">
      <c r="B53">
        <v>48.5</v>
      </c>
      <c r="C53">
        <v>0.90266666666666673</v>
      </c>
      <c r="D53">
        <v>4.0414518843273836E-3</v>
      </c>
      <c r="E53">
        <v>22.179339679433198</v>
      </c>
      <c r="F53">
        <v>0.94880716367987783</v>
      </c>
      <c r="G53">
        <f>(E53-E52)/(($B53-$B52)*$C53)</f>
        <v>6.6315083100835198E-2</v>
      </c>
      <c r="H53">
        <f>SQRT((F53/(($B53-$B52)*$C53))^2 + (F52/(($B53-$B52)*$C53))^2 + ((E53-E52)/($B53-$B52) * $D53/$C53^2)^2)</f>
        <v>0.13083300999554978</v>
      </c>
      <c r="I53">
        <v>2.7383991999999999</v>
      </c>
      <c r="J53">
        <v>4.4560407529105887E-2</v>
      </c>
      <c r="K53">
        <f>I53-I$11</f>
        <v>1.9933129000000001</v>
      </c>
      <c r="L53">
        <f>SQRT(J53^2 + J$11^2)</f>
        <v>0.17410740883713149</v>
      </c>
      <c r="M53">
        <f>(K53-K52)/(($B53-$B52)*$C53)</f>
        <v>6.5162054817003115E-2</v>
      </c>
      <c r="N53">
        <f>SQRT((L53/(($B53-$B52)*$C53))^2 + (L52/(($B53-$B52)*$C53))^2 + ((K53-K52)/($B53-$B52) * $D53/$C53^2)^2)</f>
        <v>5.3933182181044585E-2</v>
      </c>
      <c r="O53">
        <v>1.8569079333333329</v>
      </c>
      <c r="P53">
        <v>7.3650089618773271E-2</v>
      </c>
      <c r="Q53">
        <f>O53-O$11</f>
        <v>1.7018378333333328</v>
      </c>
      <c r="R53">
        <f>SQRT(P53^2 + P$11^2)</f>
        <v>7.9957863411632843E-2</v>
      </c>
      <c r="S53">
        <f>(Q53-Q52)/(($B53-$B52)*$C53)</f>
        <v>6.5129935992122093E-2</v>
      </c>
      <c r="T53">
        <f>SQRT((R53/(($B53-$B52)*$C53))^2 + (R52/(($B53-$B52)*$C53))^2 + ((Q53-Q52)/($B53-$B52) * $D53/$C53^2)^2)</f>
        <v>1.0300560340518516E-2</v>
      </c>
      <c r="U53">
        <v>12.129405266666669</v>
      </c>
      <c r="V53">
        <v>0.26806251256841779</v>
      </c>
      <c r="W53">
        <f>U53-U$11</f>
        <v>11.267073666666668</v>
      </c>
      <c r="X53">
        <f>SQRT(V53^2 + V$11^2)</f>
        <v>0.32537414520913144</v>
      </c>
      <c r="Y53">
        <f>(W53-W52)/(($B53-$B52)*$C53)</f>
        <v>0.10266305049510334</v>
      </c>
      <c r="Z53">
        <f>SQRT((X53/(($B53-$B52)*$C53))^2 + (X52/(($B53-$B52)*$C53))^2 + ((W53-W52)/($B53-$B52) * $D53/$C53^2)^2)</f>
        <v>9.1641586450073767E-2</v>
      </c>
      <c r="AA53">
        <v>7.8483701999999997</v>
      </c>
      <c r="AB53">
        <v>0.1078438642237933</v>
      </c>
      <c r="AC53">
        <f>AA53-AA$11</f>
        <v>7.4352428000000002</v>
      </c>
      <c r="AD53">
        <f>SQRT(AB53^2 + AB$11^2)</f>
        <v>0.11249607017136184</v>
      </c>
      <c r="AE53">
        <f>(AC53-AC52)/(($B53-$B52)*$C53)</f>
        <v>0.14434415449422838</v>
      </c>
      <c r="AF53">
        <f>SQRT((AD53/(($B53-$B52)*$C53))^2 + (AD52/(($B53-$B52)*$C53))^2 + ((AC53-AC52)/($B53-$B52) * $D53/$C53^2)^2)</f>
        <v>3.1159990679824015E-2</v>
      </c>
      <c r="AG53">
        <v>3.8462824666666671</v>
      </c>
      <c r="AH53">
        <v>9.5196209256741743E-2</v>
      </c>
      <c r="AI53">
        <f>AG53-AG$11</f>
        <v>3.5310231666666669</v>
      </c>
      <c r="AJ53">
        <f>SQRT(AH53^2 + AH$11^2)</f>
        <v>0.11059393820311023</v>
      </c>
      <c r="AK53">
        <f>(AI53-AI52)/(($B53-$B52)*$C53)</f>
        <v>5.3694436238306255E-2</v>
      </c>
      <c r="AL53">
        <f>SQRT((AJ53/(($B53-$B52)*$C53))^2 + (AJ52/(($B53-$B52)*$C53))^2 + ((AI53-AI52)/($B53-$B52) * $D53/$C53^2)^2)</f>
        <v>2.4713753985905373E-2</v>
      </c>
      <c r="AM53">
        <v>36.102892199999999</v>
      </c>
      <c r="AN53">
        <v>1.196563756101461</v>
      </c>
      <c r="AO53">
        <f>AM53-AM$11</f>
        <v>35.178578000000002</v>
      </c>
      <c r="AP53">
        <f>SQRT(AN53^2 + AN$11^2)</f>
        <v>1.1979160600573466</v>
      </c>
      <c r="AQ53">
        <f>(AO53-AO52)/(($B53-$B52)*$C53)</f>
        <v>0.34538989277312837</v>
      </c>
      <c r="AR53">
        <f>SQRT((AP53/(($B53-$B52)*$C53))^2 + (AP52/(($B53-$B52)*$C53))^2 + ((AO53-AO52)/($B53-$B52) * $D53/$C53^2)^2)</f>
        <v>0.17218356443854824</v>
      </c>
      <c r="AS53">
        <v>2.7448792000000011</v>
      </c>
      <c r="AT53">
        <v>3.9511511886537502E-2</v>
      </c>
      <c r="AU53">
        <f>AS53-AS$11</f>
        <v>2.4016237000000014</v>
      </c>
      <c r="AV53">
        <f>SQRT(AT53^2 + AT$11^2)</f>
        <v>4.3372913570337818E-2</v>
      </c>
      <c r="AW53">
        <f>(AU53-AU52)/(($B53-$B52)*$C53)</f>
        <v>3.318786038623571E-2</v>
      </c>
      <c r="AX53">
        <f>SQRT((AV53/(($B53-$B52)*$C53))^2 + (AV52/(($B53-$B52)*$C53))^2 + ((AU53-AU52)/($B53-$B52) * $D53/$C53^2)^2)</f>
        <v>9.8225653468356558E-3</v>
      </c>
      <c r="AY53">
        <v>4.7567109333333333</v>
      </c>
      <c r="AZ53">
        <v>0.14495750972203311</v>
      </c>
      <c r="BA53">
        <f>AY53-AY$11</f>
        <v>4.2242939333333336</v>
      </c>
      <c r="BB53">
        <f>SQRT(AZ53^2 + AZ$11^2)</f>
        <v>0.14564287998420425</v>
      </c>
      <c r="BC53">
        <f>SQRT((BA53/(($B53-$B52)*$C53))^2 + (BA52/(($B53-$B52)*$C53))^2 + ((AZ53-AZ52)/($B53-$B52) * $D53/$C53^2)^2)</f>
        <v>0.4555646656324096</v>
      </c>
      <c r="BD53">
        <f>SQRT((BB53/(($B53-$B52)*$C53))^2 + (BB52/(($B53-$B52)*$C53))^2 + ((BA53-BA52)/($B53-$B52) * $D53/$C53^2)^2)</f>
        <v>1.7457614383386534E-2</v>
      </c>
    </row>
    <row r="54" spans="1:56" x14ac:dyDescent="0.2">
      <c r="B54">
        <v>50.5</v>
      </c>
      <c r="C54">
        <v>0.90600000000000003</v>
      </c>
      <c r="D54">
        <v>6.0827625302982248E-3</v>
      </c>
    </row>
    <row r="55" spans="1:56" x14ac:dyDescent="0.2">
      <c r="B55">
        <v>56.5</v>
      </c>
      <c r="C55">
        <v>0.88099999999999989</v>
      </c>
      <c r="D55">
        <v>4.3588989435406778E-3</v>
      </c>
    </row>
    <row r="56" spans="1:56" x14ac:dyDescent="0.2">
      <c r="B56">
        <v>75</v>
      </c>
      <c r="C56">
        <v>0.85</v>
      </c>
      <c r="D56">
        <v>5.2915026221291859E-3</v>
      </c>
      <c r="E56">
        <v>26.44810508854647</v>
      </c>
      <c r="F56">
        <v>2.2207775563039109</v>
      </c>
      <c r="G56">
        <f>(E56-E53)/(($B56-$B53)*$C56)</f>
        <v>0.18951233780747043</v>
      </c>
      <c r="H56">
        <f>SQRT((F56/(($B56-$B53)*$C56))^2 + (F53/(($B56-$B53)*$C56))^2 + ((E56-E53)/($B56-$B53) * $D56/$C56^2)^2)</f>
        <v>0.10721943798117609</v>
      </c>
      <c r="I56">
        <v>3.2962984</v>
      </c>
      <c r="J56">
        <v>0.2419499188268516</v>
      </c>
      <c r="K56">
        <f>I56-I$14</f>
        <v>2.4887193000000001</v>
      </c>
      <c r="L56">
        <f>SQRT(J56^2 + J$14^2)</f>
        <v>0.55246920437296798</v>
      </c>
      <c r="M56">
        <f>(K56-K53)/(($B56-$B53)*$C56)</f>
        <v>2.1993624861265264E-2</v>
      </c>
      <c r="N56">
        <f>SQRT((L56/(($B56-$B53)*$C56))^2 + (L53/(($B56-$B53)*$C56))^2 + ((K56-K53)/($B56-$B53) * $D56/$C56^2)^2)</f>
        <v>2.5716429222859449E-2</v>
      </c>
      <c r="O56">
        <v>2.551991666666666</v>
      </c>
      <c r="P56">
        <v>0.17593532919767241</v>
      </c>
      <c r="Q56">
        <f>O56-O$14</f>
        <v>2.332390966666666</v>
      </c>
      <c r="R56">
        <f>SQRT(P56^2 + P$14^2)</f>
        <v>0.21136231824143437</v>
      </c>
      <c r="S56">
        <f>(Q56-Q53)/(($B56-$B53)*$C56)</f>
        <v>2.7993479837217901E-2</v>
      </c>
      <c r="T56">
        <f>SQRT((R56/(($B56-$B53)*$C56))^2 + (R53/(($B56-$B53)*$C56))^2 + ((Q56-Q53)/($B56-$B53) * $D56/$C56^2)^2)</f>
        <v>1.0033954199116594E-2</v>
      </c>
      <c r="U56">
        <v>14.37956906666667</v>
      </c>
      <c r="V56">
        <v>1.2218031184175191</v>
      </c>
      <c r="W56">
        <f>U56-U$14</f>
        <v>13.26932606666667</v>
      </c>
      <c r="X56">
        <f>SQRT(V56^2 + V$14^2)</f>
        <v>1.4305206292097623</v>
      </c>
      <c r="Y56">
        <f>(W56-W53)/(($B56-$B53)*$C56)</f>
        <v>8.8890228634850244E-2</v>
      </c>
      <c r="Z56">
        <f>SQRT((X56/(($B56-$B53)*$C56))^2 + (X53/(($B56-$B53)*$C56))^2 + ((W56-W53)/($B56-$B53) * $D56/$C56^2)^2)</f>
        <v>6.5132537874410201E-2</v>
      </c>
      <c r="AA56">
        <v>10.284539666666671</v>
      </c>
      <c r="AB56">
        <v>0.81871144566056508</v>
      </c>
      <c r="AC56">
        <f>AA56-AA$14</f>
        <v>9.5586223666666719</v>
      </c>
      <c r="AD56">
        <f>SQRT(AB56^2 + AB$14^2)</f>
        <v>0.9229935094188001</v>
      </c>
      <c r="AE56">
        <f>(AC56-AC53)/(($B56-$B53)*$C56)</f>
        <v>9.4267683314835593E-2</v>
      </c>
      <c r="AF56">
        <f>SQRT((AD56/(($B56-$B53)*$C56))^2 + (AD53/(($B56-$B53)*$C56))^2 + ((AC56-AC53)/($B56-$B53) * $D56/$C56^2)^2)</f>
        <v>4.1283809165049326E-2</v>
      </c>
      <c r="AG56">
        <v>4.536517466666667</v>
      </c>
      <c r="AH56">
        <v>0.37865649705078791</v>
      </c>
      <c r="AI56">
        <f>AG56-AG$14</f>
        <v>4.0627648666666669</v>
      </c>
      <c r="AJ56">
        <f>SQRT(AH56^2 + AH$14^2)</f>
        <v>0.47634937160270635</v>
      </c>
      <c r="AK56">
        <f>(AI56-AI53)/(($B56-$B53)*$C56)</f>
        <v>2.3606734739178691E-2</v>
      </c>
      <c r="AL56">
        <f>SQRT((AJ56/(($B56-$B53)*$C56))^2 + (AJ53/(($B56-$B53)*$C56))^2 + ((AI56-AI53)/($B56-$B53) * $D56/$C56^2)^2)</f>
        <v>2.1710560174094048E-2</v>
      </c>
      <c r="AM56">
        <v>42.905566733333337</v>
      </c>
      <c r="AN56">
        <v>2.146950562719149</v>
      </c>
      <c r="AO56">
        <f>AM56-AM$14</f>
        <v>41.524506333333335</v>
      </c>
      <c r="AP56">
        <f>SQRT(AN56^2 + AN$14^2)</f>
        <v>2.2311691173109378</v>
      </c>
      <c r="AQ56">
        <f>(AO56-AO53)/(($B56-$B53)*$C56)</f>
        <v>0.28172822789493157</v>
      </c>
      <c r="AR56">
        <f>SQRT((AP56/(($B56-$B53)*$C56))^2 + (AP53/(($B56-$B53)*$C56))^2 + ((AO56-AO53)/($B56-$B53) * $D56/$C56^2)^2)</f>
        <v>0.1124404748109586</v>
      </c>
      <c r="AS56">
        <v>3.3430519333333342</v>
      </c>
      <c r="AT56">
        <v>0.1927629764875336</v>
      </c>
      <c r="AU56">
        <f>AS56-AS$14</f>
        <v>2.9524513333333342</v>
      </c>
      <c r="AV56">
        <f>SQRT(AT56^2 + AT$14^2)</f>
        <v>0.20429560755203091</v>
      </c>
      <c r="AW56">
        <f>(AU56-AU53)/(($B56-$B53)*$C56)</f>
        <v>2.445405697373287E-2</v>
      </c>
      <c r="AX56">
        <f>SQRT((AV56/(($B56-$B53)*$C56))^2 + (AV53/(($B56-$B53)*$C56))^2 + ((AU56-AU53)/($B56-$B53) * $D56/$C56^2)^2)</f>
        <v>9.2731253732980176E-3</v>
      </c>
      <c r="AY56">
        <v>5.5879555333333331</v>
      </c>
      <c r="AZ56">
        <v>0.1042777094977315</v>
      </c>
      <c r="BA56">
        <f>AY56-AY$14</f>
        <v>4.9317181333333329</v>
      </c>
      <c r="BB56">
        <f>SQRT(AZ56^2 + AZ$14^2)</f>
        <v>0.14010666868216259</v>
      </c>
      <c r="BC56">
        <f>SQRT((BA56/(($B56-$B53)*$C56))^2 + (BA53/(($B56-$B53)*$C56))^2 + ((AZ56-AZ53)/($B56-$B53) * $D56/$C56^2)^2)</f>
        <v>0.28828297362676392</v>
      </c>
      <c r="BD56">
        <f>SQRT((BB56/(($B56-$B53)*$C56))^2 + (BB53/(($B56-$B53)*$C56))^2 + ((BA56-BA53)/($B56-$B53) * $D56/$C56^2)^2)</f>
        <v>8.9740883820349834E-3</v>
      </c>
    </row>
    <row r="57" spans="1:56" x14ac:dyDescent="0.2">
      <c r="B57">
        <v>77.5</v>
      </c>
      <c r="C57">
        <v>0.84666666666666668</v>
      </c>
      <c r="D57">
        <v>5.5075705472861069E-3</v>
      </c>
    </row>
    <row r="58" spans="1:56" ht="16" x14ac:dyDescent="0.2">
      <c r="A58" s="12" t="s">
        <v>461</v>
      </c>
      <c r="B58">
        <v>5.33</v>
      </c>
      <c r="C58">
        <v>1.1333333333333332E-2</v>
      </c>
      <c r="D58">
        <v>1.5275252316519464E-3</v>
      </c>
    </row>
    <row r="59" spans="1:56" x14ac:dyDescent="0.2">
      <c r="B59">
        <v>8</v>
      </c>
      <c r="C59">
        <v>1.2999999999999998E-2</v>
      </c>
      <c r="D59">
        <v>2E-3</v>
      </c>
    </row>
    <row r="60" spans="1:56" x14ac:dyDescent="0.2">
      <c r="B60">
        <v>10</v>
      </c>
      <c r="C60">
        <v>2.2000000000000002E-2</v>
      </c>
      <c r="D60">
        <v>2E-3</v>
      </c>
    </row>
    <row r="61" spans="1:56" x14ac:dyDescent="0.2">
      <c r="B61">
        <v>14</v>
      </c>
      <c r="C61">
        <v>5.9666666666666666E-2</v>
      </c>
      <c r="D61">
        <v>1.5275252316519442E-3</v>
      </c>
      <c r="E61">
        <v>39.659203761944653</v>
      </c>
      <c r="F61">
        <v>1.9169869653114251</v>
      </c>
      <c r="H61">
        <f>SQRT((F61/($C61*$B61))^2 + (E61*$D61/($B61*$C61^2))^2)</f>
        <v>2.5968832692674604</v>
      </c>
      <c r="I61">
        <v>0.67670405</v>
      </c>
      <c r="J61">
        <v>4.6266168494484179E-2</v>
      </c>
      <c r="K61">
        <f>I61-I$5</f>
        <v>0.57174512499999997</v>
      </c>
      <c r="L61">
        <f>SQRT(J61^2 + J$5^2)</f>
        <v>4.646665067218908E-2</v>
      </c>
      <c r="M61">
        <f>(K61)/($B61*$C61)</f>
        <v>0.68445146648044686</v>
      </c>
      <c r="N61">
        <f>SQRT((L61/($C61*$B61))^2 + (K61*$D61/($B61*$C61^2))^2)</f>
        <v>5.832107262412118E-2</v>
      </c>
      <c r="O61">
        <v>8.7870299999999998E-2</v>
      </c>
      <c r="P61">
        <v>1.334419519987998E-2</v>
      </c>
      <c r="Q61">
        <f>O61-O$5</f>
        <v>4.3332875E-2</v>
      </c>
      <c r="R61">
        <f>SQRT(P61^2 + P$5^2)</f>
        <v>1.3417859311147582E-2</v>
      </c>
      <c r="S61">
        <f>(Q61)/($B61*$C61)</f>
        <v>5.1874950119712687E-2</v>
      </c>
      <c r="T61">
        <f>SQRT((R61/($C61*$B61))^2 + (Q61*$D61/($B61*$C61^2))^2)</f>
        <v>1.6117687120615867E-2</v>
      </c>
      <c r="U61">
        <v>2.008814566666667</v>
      </c>
      <c r="V61">
        <v>7.3190624266710788E-2</v>
      </c>
      <c r="W61">
        <f>U61-U$5</f>
        <v>1.874187566666667</v>
      </c>
      <c r="X61">
        <f>SQRT(V61^2 + V$5^2)</f>
        <v>7.8531782684947593E-2</v>
      </c>
      <c r="Y61">
        <f>(W61)/($B61*$C61)</f>
        <v>2.2436403431763772</v>
      </c>
      <c r="Z61">
        <f>SQRT((X61/($C61*$B61))^2 + (W61*$D61/($B61*$C61^2))^2)</f>
        <v>0.11017093983410968</v>
      </c>
      <c r="AA61">
        <v>0.27814231666666672</v>
      </c>
      <c r="AB61">
        <v>1.549856541750989E-2</v>
      </c>
      <c r="AC61">
        <f>AA61-AA$5</f>
        <v>0.23458154166666673</v>
      </c>
      <c r="AD61">
        <f>SQRT(AB61^2 + AB$5^2)</f>
        <v>1.6473571051902603E-2</v>
      </c>
      <c r="AE61">
        <f>(AC61)/($B61*$C61)</f>
        <v>0.28082387270550685</v>
      </c>
      <c r="AF61">
        <f>SQRT((AD61/($C61*$B61))^2 + (AC61*$D61/($B61*$C61^2))^2)</f>
        <v>2.0990546911417048E-2</v>
      </c>
      <c r="AG61">
        <v>9.8608716666666665E-2</v>
      </c>
      <c r="AH61">
        <v>6.7518257592545791E-4</v>
      </c>
      <c r="AI61">
        <f>AG61-AG$5</f>
        <v>7.4969066666666667E-2</v>
      </c>
      <c r="AJ61">
        <f>SQRT(AH61^2 + AH$5^2)</f>
        <v>4.9379305539702925E-3</v>
      </c>
      <c r="AK61">
        <f>(AI61)/($B61*$C61)</f>
        <v>8.974748603351955E-2</v>
      </c>
      <c r="AL61">
        <f>SQRT((AJ61/($C61*$B61))^2 + (AI61*$D61/($B61*$C61^2))^2)</f>
        <v>6.3421519193617246E-3</v>
      </c>
      <c r="AM61">
        <v>0.30543116666666659</v>
      </c>
      <c r="AN61">
        <v>2.2816240442738011E-2</v>
      </c>
      <c r="AO61">
        <f>AM61-AM$5</f>
        <v>0.2480655166666666</v>
      </c>
      <c r="AP61">
        <f>SQRT(AN61^2 + AN$5^2)</f>
        <v>2.4012669398066382E-2</v>
      </c>
      <c r="AQ61">
        <f>(AO61)/($B61*$C61)</f>
        <v>0.29696590183559446</v>
      </c>
      <c r="AR61">
        <f>SQRT((AP61/($C61*$B61))^2 + (AO61*$D61/($B61*$C61^2))^2)</f>
        <v>2.9734568008007473E-2</v>
      </c>
      <c r="AS61">
        <v>7.6291749999999992E-2</v>
      </c>
      <c r="AT61">
        <v>5.1849182008977066E-4</v>
      </c>
      <c r="AU61">
        <f>AS61-AS$5</f>
        <v>6.6929499999999892E-3</v>
      </c>
      <c r="AV61">
        <f>SQRT(AT61^2 + AT$5^2)</f>
        <v>5.1849182008977066E-4</v>
      </c>
      <c r="AW61">
        <f>(AU61)/($B61*$C61)</f>
        <v>8.0123104549082065E-3</v>
      </c>
      <c r="AX61">
        <f>SQRT((AV61/($C61*$B61))^2 + (AU61*$D61/($B61*$C61^2))^2)</f>
        <v>6.5371596612009075E-4</v>
      </c>
      <c r="AY61">
        <v>0.1286788833333333</v>
      </c>
      <c r="AZ61">
        <v>3.903361322736255E-3</v>
      </c>
      <c r="BA61">
        <f>AY61-AY$5</f>
        <v>1.5329033333333297E-2</v>
      </c>
      <c r="BB61">
        <f>SQRT(AZ61^2 + AZ$5^2)</f>
        <v>4.3579123144957058E-3</v>
      </c>
      <c r="BC61">
        <f>SQRT((BA61/($C61*$B61))^2 + (AZ61*$D61/($B61*$C61^2))^2)</f>
        <v>1.8351188010019587E-2</v>
      </c>
      <c r="BD61">
        <f>SQRT((BB61/($C61*$B61))^2 + (BA61*$D61/($B61*$C61^2))^2)</f>
        <v>5.2380844502436354E-3</v>
      </c>
    </row>
    <row r="62" spans="1:56" x14ac:dyDescent="0.2">
      <c r="B62">
        <v>23</v>
      </c>
      <c r="C62">
        <v>0.49699999999999994</v>
      </c>
      <c r="D62">
        <v>7.5498344352707561E-3</v>
      </c>
      <c r="E62">
        <v>35.73393124393597</v>
      </c>
      <c r="F62">
        <v>1.2077207433501671</v>
      </c>
      <c r="G62">
        <f>(E62-E61)/(($B62-$B61)*$C62)</f>
        <v>-0.87754807020091274</v>
      </c>
      <c r="H62">
        <f>SQRT((F62/(($B62-$B61)*$C62))^2 + (F61/(($B62-$B61)*$C62))^2 + ((E62-E61)/($B62-$B61) * $D62/$C62^2)^2)</f>
        <v>0.50670501807780477</v>
      </c>
      <c r="I62">
        <v>2.673433300000001</v>
      </c>
      <c r="J62">
        <v>0.15010525941441899</v>
      </c>
      <c r="K62">
        <f>I62-I$6</f>
        <v>1.974969700000001</v>
      </c>
      <c r="L62">
        <f>SQRT(J62^2 + J$6^2)</f>
        <v>0.54769684005695163</v>
      </c>
      <c r="M62">
        <f>(K62-K61)/(($B62-$B61)*$C62)</f>
        <v>0.3137099429912813</v>
      </c>
      <c r="N62">
        <f>SQRT((L62/(($B62-$B61)*$C62))^2 + (L61/(($B62-$B61)*$C62))^2 + ((K62-K61)/($B62-$B61) * $D62/$C62^2)^2)</f>
        <v>0.12297732847995348</v>
      </c>
      <c r="O62">
        <v>0.27589849999999999</v>
      </c>
      <c r="P62">
        <v>1.7896245930082641E-2</v>
      </c>
      <c r="Q62">
        <f>O62-O$6</f>
        <v>0.18902029999999997</v>
      </c>
      <c r="R62">
        <f>SQRT(P62^2 + P$6^2)</f>
        <v>1.7896245930082641E-2</v>
      </c>
      <c r="S62">
        <f>(Q62-Q61)/(($B62-$B61)*$C62)</f>
        <v>3.2570405767940978E-2</v>
      </c>
      <c r="T62">
        <f>SQRT((R62/(($B62-$B61)*$C62))^2 + (R61/(($B62-$B61)*$C62))^2 + ((Q62-Q61)/($B62-$B61) * $D62/$C62^2)^2)</f>
        <v>5.0250236876181907E-3</v>
      </c>
      <c r="U62">
        <v>9.6442492333333316</v>
      </c>
      <c r="V62">
        <v>0.6907025943571683</v>
      </c>
      <c r="W62">
        <f>U62-U$6</f>
        <v>8.8963222333333309</v>
      </c>
      <c r="X62">
        <f>SQRT(V62^2 + V$6^2)</f>
        <v>0.82585501612070078</v>
      </c>
      <c r="Y62">
        <f>(W62-W61)/(($B62-$B61)*$C62)</f>
        <v>1.5698937327669718</v>
      </c>
      <c r="Z62">
        <f>SQRT((X62/(($B62-$B61)*$C62))^2 + (X61/(($B62-$B61)*$C62))^2 + ((W62-W61)/($B62-$B61) * $D62/$C62^2)^2)</f>
        <v>0.18699096261869416</v>
      </c>
      <c r="AA62">
        <v>1.4952421666666671</v>
      </c>
      <c r="AB62">
        <v>0.12366874821644851</v>
      </c>
      <c r="AC62">
        <f>AA62-AA$6</f>
        <v>1.2486742166666671</v>
      </c>
      <c r="AD62">
        <f>SQRT(AB62^2 + AB$6^2)</f>
        <v>0.17218186562837656</v>
      </c>
      <c r="AE62">
        <f>(AC62-AC61)/(($B62-$B61)*$C62)</f>
        <v>0.22671421305611456</v>
      </c>
      <c r="AF62">
        <f>SQRT((AD62/(($B62-$B61)*$C62))^2 + (AD61/(($B62-$B61)*$C62))^2 + ((AC62-AC61)/($B62-$B61) * $D62/$C62^2)^2)</f>
        <v>3.8822438816754665E-2</v>
      </c>
      <c r="AG62">
        <v>2.2969552333333332</v>
      </c>
      <c r="AH62">
        <v>0.1650938183160211</v>
      </c>
      <c r="AI62">
        <f>AG62-AG$6</f>
        <v>2.0404417333333331</v>
      </c>
      <c r="AJ62">
        <f>SQRT(AH62^2 + AH$6^2)</f>
        <v>0.2289886528460382</v>
      </c>
      <c r="AK62">
        <f>(AI62-AI61)/(($B62-$B61)*$C62)</f>
        <v>0.43940815261942018</v>
      </c>
      <c r="AL62">
        <f>SQRT((AJ62/(($B62-$B61)*$C62))^2 + (AJ61/(($B62-$B61)*$C62))^2 + ((AI62-AI61)/($B62-$B61) * $D62/$C62^2)^2)</f>
        <v>5.1638660265800843E-2</v>
      </c>
      <c r="AM62">
        <v>5.9740336000000003</v>
      </c>
      <c r="AN62">
        <v>0.56393062586296017</v>
      </c>
      <c r="AO62">
        <f>AM62-AM$6</f>
        <v>5.6470380000000002</v>
      </c>
      <c r="AP62">
        <f>SQRT(AN62^2 + AN$6^2)</f>
        <v>0.57871380598134159</v>
      </c>
      <c r="AQ62">
        <f>(AO62-AO61)/(($B62-$B61)*$C62)</f>
        <v>1.2070137454355765</v>
      </c>
      <c r="AR62">
        <f>SQRT((AP62/(($B62-$B61)*$C62))^2 + (AP61/(($B62-$B61)*$C62))^2 + ((AO62-AO61)/($B62-$B61) * $D62/$C62^2)^2)</f>
        <v>0.13078235843309194</v>
      </c>
      <c r="AS62">
        <v>0.46056239999999998</v>
      </c>
      <c r="AT62">
        <v>3.0396241363201449E-2</v>
      </c>
      <c r="AU62">
        <f>AS62-AS$6</f>
        <v>0.30413914999999997</v>
      </c>
      <c r="AV62">
        <f>SQRT(AT62^2 + AT$6^2)</f>
        <v>3.2861176595718529E-2</v>
      </c>
      <c r="AW62">
        <f>(AU62-AU61)/(($B62-$B61)*$C62)</f>
        <v>6.6498144422088082E-2</v>
      </c>
      <c r="AX62">
        <f>SQRT((AV62/(($B62-$B61)*$C62))^2 + (AV61/(($B62-$B61)*$C62))^2 + ((AU62-AU61)/($B62-$B61) * $D62/$C62^2)^2)</f>
        <v>7.4165929159958474E-3</v>
      </c>
      <c r="AY62">
        <v>0.42076206666666671</v>
      </c>
      <c r="AZ62">
        <v>2.2656892545610329E-2</v>
      </c>
      <c r="BA62">
        <f>AY62-AY$6</f>
        <v>0.1952204166666667</v>
      </c>
      <c r="BB62">
        <f>SQRT(AZ62^2 + AZ$6^2)</f>
        <v>2.3108888658443381E-2</v>
      </c>
      <c r="BC62">
        <f>SQRT((BA62/(($B62-$B61)*$C62))^2 + (BA61/(($B62-$B61)*$C62))^2 + ((AZ62-AZ61)/($B62-$B61) * $D62/$C62^2)^2)</f>
        <v>4.3778566895827598E-2</v>
      </c>
      <c r="BD62">
        <f>SQRT((BB62/(($B62-$B61)*$C62))^2 + (BB61/(($B62-$B61)*$C62))^2 + ((BA62-BA61)/($B62-$B61) * $D62/$C62^2)^2)</f>
        <v>5.2927462209935829E-3</v>
      </c>
    </row>
    <row r="63" spans="1:56" x14ac:dyDescent="0.2">
      <c r="B63">
        <v>29</v>
      </c>
      <c r="C63">
        <v>0.84966666666666668</v>
      </c>
      <c r="D63">
        <v>8.326663997864539E-3</v>
      </c>
      <c r="E63">
        <v>30.759685934307331</v>
      </c>
      <c r="F63">
        <v>4.2701815012357258</v>
      </c>
      <c r="G63">
        <f>(E63-E62)/(($B63-$B62)*$C63)</f>
        <v>-0.97572485477219284</v>
      </c>
      <c r="H63">
        <f>SQRT((F63/(($B63-$B62)*$C63))^2 + (F62/(($B63-$B62)*$C63))^2 + ((E63-E62)/($B63-$B62) * $D63/$C63^2)^2)</f>
        <v>0.87052800120810603</v>
      </c>
      <c r="I63">
        <v>1.4282998666666671</v>
      </c>
      <c r="J63">
        <v>0.1932470377994277</v>
      </c>
      <c r="K63">
        <f>I63-I$7</f>
        <v>0.53779606666666713</v>
      </c>
      <c r="L63">
        <f>SQRT(J63^2 + J$7^2)</f>
        <v>0.36282009056304138</v>
      </c>
      <c r="M63">
        <f>(K63-K62)/(($B63-$B62)*$C63)</f>
        <v>-0.2819093043023409</v>
      </c>
      <c r="N63">
        <f>SQRT((L63/(($B63-$B62)*$C63))^2 + (L62/(($B63-$B62)*$C63))^2 + ((K63-K62)/($B63-$B62) * $D63/$C63^2)^2)</f>
        <v>0.12889789296017679</v>
      </c>
      <c r="O63">
        <v>0.56901840000000004</v>
      </c>
      <c r="P63">
        <v>8.9529345847269542E-2</v>
      </c>
      <c r="Q63">
        <f>O63-O$7</f>
        <v>0.41216820000000004</v>
      </c>
      <c r="R63">
        <f>SQRT(P63^2 + P$7^2)</f>
        <v>8.9883515101268713E-2</v>
      </c>
      <c r="S63">
        <f>(Q63-Q62)/(($B63-$B62)*$C63)</f>
        <v>4.377165555119656E-2</v>
      </c>
      <c r="T63">
        <f>SQRT((R63/(($B63-$B62)*$C63))^2 + (R62/(($B63-$B62)*$C63))^2 + ((Q63-Q62)/($B63-$B62) * $D63/$C63^2)^2)</f>
        <v>1.7982326611007026E-2</v>
      </c>
      <c r="U63">
        <v>12.5447384</v>
      </c>
      <c r="V63">
        <v>1.2712311518896471</v>
      </c>
      <c r="W63">
        <f>U63-U$7</f>
        <v>11.5994233</v>
      </c>
      <c r="X63">
        <f>SQRT(V63^2 + V$7^2)</f>
        <v>1.3107312656545806</v>
      </c>
      <c r="Y63">
        <f>(W63-W62)/(($B63-$B62)*$C63)</f>
        <v>0.5302277494442269</v>
      </c>
      <c r="Z63">
        <f>SQRT((X63/(($B63-$B62)*$C63))^2 + (X62/(($B63-$B62)*$C63))^2 + ((W63-W62)/($B63-$B62) * $D63/$C63^2)^2)</f>
        <v>0.30393034399494417</v>
      </c>
      <c r="AA63">
        <v>3.3909912666666671</v>
      </c>
      <c r="AB63">
        <v>0.29439174171612442</v>
      </c>
      <c r="AC63">
        <f>AA63-AA$7</f>
        <v>3.004641466666667</v>
      </c>
      <c r="AD63">
        <f>SQRT(AB63^2 + AB$7^2)</f>
        <v>0.30685967821493476</v>
      </c>
      <c r="AE63">
        <f>(AC63-AC62)/(($B63-$B62)*$C63)</f>
        <v>0.34444237936445665</v>
      </c>
      <c r="AF63">
        <f>SQRT((AD63/(($B63-$B62)*$C63))^2 + (AD62/(($B63-$B62)*$C63))^2 + ((AC63-AC62)/($B63-$B62) * $D63/$C63^2)^2)</f>
        <v>6.9102829390724291E-2</v>
      </c>
      <c r="AG63">
        <v>3.349550933333334</v>
      </c>
      <c r="AH63">
        <v>0.33982670561592609</v>
      </c>
      <c r="AI63">
        <f>AG63-AG$7</f>
        <v>3.0223461333333339</v>
      </c>
      <c r="AJ63">
        <f>SQRT(AH63^2 + AH$7^2)</f>
        <v>0.35767333057595069</v>
      </c>
      <c r="AK63">
        <f>(AI63-AI62)/(($B63-$B62)*$C63)</f>
        <v>0.19260580619850937</v>
      </c>
      <c r="AL63">
        <f>SQRT((AJ63/(($B63-$B62)*$C63))^2 + (AJ62/(($B63-$B62)*$C63))^2 + ((AI63-AI62)/($B63-$B62) * $D63/$C63^2)^2)</f>
        <v>8.332761874402965E-2</v>
      </c>
      <c r="AM63">
        <v>20.4425156</v>
      </c>
      <c r="AN63">
        <v>2.377503261912119</v>
      </c>
      <c r="AO63">
        <f>AM63-AM$7</f>
        <v>19.864161899999999</v>
      </c>
      <c r="AP63">
        <f>SQRT(AN63^2 + AN$7^2)</f>
        <v>2.378769338823028</v>
      </c>
      <c r="AQ63">
        <f>(AO63-AO62)/(($B63-$B62)*$C63)</f>
        <v>2.7887649862691251</v>
      </c>
      <c r="AR63">
        <f>SQRT((AP63/(($B63-$B62)*$C63))^2 + (AP62/(($B63-$B62)*$C63))^2 + ((AO63-AO62)/($B63-$B62) * $D63/$C63^2)^2)</f>
        <v>0.4809953756293408</v>
      </c>
      <c r="AS63">
        <v>1.741016933333333</v>
      </c>
      <c r="AT63">
        <v>0.19552907149314999</v>
      </c>
      <c r="AU63">
        <f>AS63-AS$7</f>
        <v>1.4171348333333329</v>
      </c>
      <c r="AV63">
        <f>SQRT(AT63^2 + AT$7^2)</f>
        <v>0.19584351887145349</v>
      </c>
      <c r="AW63">
        <f>(AU63-AU62)/(($B63-$B62)*$C63)</f>
        <v>0.21832006342356475</v>
      </c>
      <c r="AX63">
        <f>SQRT((AV63/(($B63-$B62)*$C63))^2 + (AV62/(($B63-$B62)*$C63))^2 + ((AU63-AU62)/($B63-$B62) * $D63/$C63^2)^2)</f>
        <v>3.9011502705376934E-2</v>
      </c>
      <c r="AY63">
        <v>1.9651749999999999</v>
      </c>
      <c r="AZ63">
        <v>8.8833525942405317E-2</v>
      </c>
      <c r="BA63">
        <f>AY63-AY$7</f>
        <v>1.5080833999999999</v>
      </c>
      <c r="BB63">
        <f>SQRT(AZ63^2 + AZ$7^2)</f>
        <v>8.922661436275614E-2</v>
      </c>
      <c r="BC63">
        <f>SQRT((BA63/(($B63-$B62)*$C63))^2 + (BA62/(($B63-$B62)*$C63))^2 + ((AZ63-AZ62)/($B63-$B62) * $D63/$C63^2)^2)</f>
        <v>0.29828690099320559</v>
      </c>
      <c r="BD63">
        <f>SQRT((BB63/(($B63-$B62)*$C63))^2 + (BB62/(($B63-$B62)*$C63))^2 + ((BA63-BA62)/($B63-$B62) * $D63/$C63^2)^2)</f>
        <v>1.8255037816104533E-2</v>
      </c>
    </row>
    <row r="64" spans="1:56" x14ac:dyDescent="0.2">
      <c r="B64">
        <v>31.5</v>
      </c>
      <c r="C64">
        <v>0.95233333333333325</v>
      </c>
      <c r="D64">
        <v>6.1101009266077916E-3</v>
      </c>
    </row>
    <row r="65" spans="2:56" x14ac:dyDescent="0.2">
      <c r="B65">
        <v>33</v>
      </c>
      <c r="C65">
        <v>0.96766666666666656</v>
      </c>
      <c r="D65">
        <v>3.7859388972001857E-3</v>
      </c>
    </row>
    <row r="66" spans="2:56" x14ac:dyDescent="0.2">
      <c r="B66">
        <v>35</v>
      </c>
      <c r="C66">
        <v>0.95433333333333337</v>
      </c>
      <c r="D66">
        <v>6.658328118479398E-3</v>
      </c>
      <c r="E66">
        <v>26.288304649386799</v>
      </c>
      <c r="F66">
        <v>1.8192145937601349</v>
      </c>
      <c r="G66">
        <f>(E66-E63)/(($B66-$B63)*$C66)</f>
        <v>-0.78089089851912896</v>
      </c>
      <c r="H66">
        <f>SQRT((F66/(($B66-$B63)*$C66))^2 + (F63/(($B66-$B63)*$C66))^2 + ((E66-E63)/($B66-$B63) * $D66/$C66^2)^2)</f>
        <v>0.81062791089472142</v>
      </c>
      <c r="I66">
        <v>2.3381260666666668</v>
      </c>
      <c r="J66">
        <v>0.1714393735954883</v>
      </c>
      <c r="K66">
        <f>I66-I$10</f>
        <v>1.4007115666666667</v>
      </c>
      <c r="L66">
        <f>SQRT(J66^2 + J$10^2)</f>
        <v>0.64162922139724354</v>
      </c>
      <c r="M66">
        <f>(K66-K63)/(($B66-$B63)*$C66)</f>
        <v>0.15070127488648263</v>
      </c>
      <c r="N66">
        <f>SQRT((L66/(($B66-$B63)*$C66))^2 + (L63/(($B66-$B63)*$C66))^2 + ((K66-K63)/($B66-$B63) * $D66/$C66^2)^2)</f>
        <v>0.1287340926688412</v>
      </c>
      <c r="O66">
        <v>0.86206046666666658</v>
      </c>
      <c r="P66">
        <v>0.12537206536965609</v>
      </c>
      <c r="Q66">
        <f>O66-O$10</f>
        <v>0.63404896666666655</v>
      </c>
      <c r="R66">
        <f>SQRT(P66^2 + P$10^2)</f>
        <v>0.15449220548478595</v>
      </c>
      <c r="S66">
        <f>(Q66-Q63)/(($B66-$B63)*$C66)</f>
        <v>3.8749697287227824E-2</v>
      </c>
      <c r="T66">
        <f>SQRT((R66/(($B66-$B63)*$C66))^2 + (R63/(($B66-$B63)*$C66))^2 + ((Q66-Q63)/($B66-$B63) * $D66/$C66^2)^2)</f>
        <v>3.1216141686289053E-2</v>
      </c>
      <c r="U66">
        <v>12.057864133333331</v>
      </c>
      <c r="V66">
        <v>1.9715100018180449</v>
      </c>
      <c r="W66">
        <f>U66-U$10</f>
        <v>10.86392633333333</v>
      </c>
      <c r="X66">
        <f>SQRT(V66^2 + V$10^2)</f>
        <v>2.1273621384889472</v>
      </c>
      <c r="Y66">
        <f>(W66-W63)/(($B66-$B63)*$C66)</f>
        <v>-0.1284486494353248</v>
      </c>
      <c r="Z66">
        <f>SQRT((X66/(($B66-$B63)*$C66))^2 + (X63/(($B66-$B63)*$C66))^2 + ((W66-W63)/($B66-$B63) * $D66/$C66^2)^2)</f>
        <v>0.43638529058354264</v>
      </c>
      <c r="AA66">
        <v>5.1492868666666656</v>
      </c>
      <c r="AB66">
        <v>0.73723391960442197</v>
      </c>
      <c r="AC66">
        <f>AA66-AA$10</f>
        <v>4.6698052666666658</v>
      </c>
      <c r="AD66">
        <f>SQRT(AB66^2 + AB$10^2)</f>
        <v>0.77987777913040923</v>
      </c>
      <c r="AE66">
        <f>(AC66-AC63)/(($B66-$B63)*$C66)</f>
        <v>0.29080750960530893</v>
      </c>
      <c r="AF66">
        <f>SQRT((AD66/(($B66-$B63)*$C66))^2 + (AD63/(($B66-$B63)*$C66))^2 + ((AC66-AC63)/($B66-$B63) * $D66/$C66^2)^2)</f>
        <v>0.14637740424258197</v>
      </c>
      <c r="AG66">
        <v>3.707447333333334</v>
      </c>
      <c r="AH66">
        <v>0.62446276109316068</v>
      </c>
      <c r="AI66">
        <f>AG66-AG$10</f>
        <v>3.336175433333334</v>
      </c>
      <c r="AJ66">
        <f>SQRT(AH66^2 + AH$10^2)</f>
        <v>0.6644977682649309</v>
      </c>
      <c r="AK66">
        <f>(AI66-AI63)/(($B66-$B63)*$C66)</f>
        <v>5.4807771568285028E-2</v>
      </c>
      <c r="AL66">
        <f>SQRT((AJ66/(($B66-$B63)*$C66))^2 + (AJ63/(($B66-$B63)*$C66))^2 + ((AI66-AI63)/($B66-$B63) * $D66/$C66^2)^2)</f>
        <v>0.13179307181693981</v>
      </c>
      <c r="AM66">
        <v>28.575053999999991</v>
      </c>
      <c r="AN66">
        <v>5.1628953100548269</v>
      </c>
      <c r="AO66">
        <f>AM66-AM$10</f>
        <v>27.824900499999991</v>
      </c>
      <c r="AP66">
        <f>SQRT(AN66^2 + AN$10^2)</f>
        <v>5.1709879418569669</v>
      </c>
      <c r="AQ66">
        <f>(AO66-AO63)/(($B66-$B63)*$C66)</f>
        <v>1.3902791826755139</v>
      </c>
      <c r="AR66">
        <f>SQRT((AP66/(($B66-$B63)*$C66))^2 + (AP63/(($B66-$B63)*$C66))^2 + ((AO66-AO63)/($B66-$B63) * $D66/$C66^2)^2)</f>
        <v>0.99409102445267128</v>
      </c>
      <c r="AS66">
        <v>2.5009719333333331</v>
      </c>
      <c r="AT66">
        <v>0.38838923862385027</v>
      </c>
      <c r="AU66">
        <f>AS66-AS$10</f>
        <v>2.1656286333333332</v>
      </c>
      <c r="AV66">
        <f>SQRT(AT66^2 + AT$10^2)</f>
        <v>0.39033416245339597</v>
      </c>
      <c r="AW66">
        <f>(AU66-AU63)/(($B66-$B63)*$C66)</f>
        <v>0.13071844219350337</v>
      </c>
      <c r="AX66">
        <f>SQRT((AV66/(($B66-$B63)*$C66))^2 + (AV63/(($B66-$B63)*$C66))^2 + ((AU66-AU63)/($B66-$B63) * $D66/$C66^2)^2)</f>
        <v>7.627331721001647E-2</v>
      </c>
      <c r="AY66">
        <v>3.4690142666666661</v>
      </c>
      <c r="AZ66">
        <v>0.56940792101558835</v>
      </c>
      <c r="BA66">
        <f>AY66-AY$10</f>
        <v>2.9807396666666661</v>
      </c>
      <c r="BB66">
        <f>SQRT(AZ66^2 + AZ$10^2)</f>
        <v>0.57055245748591288</v>
      </c>
      <c r="BC66">
        <f>SQRT((BA66/(($B66-$B63)*$C66))^2 + (BA63/(($B66-$B63)*$C66))^2 + ((AZ66-AZ63)/($B66-$B63) * $D66/$C66^2)^2)</f>
        <v>0.58339665753758563</v>
      </c>
      <c r="BD66">
        <f>SQRT((BB66/(($B66-$B63)*$C66))^2 + (BB63/(($B66-$B63)*$C66))^2 + ((BA66-BA63)/($B66-$B63) * $D66/$C66^2)^2)</f>
        <v>0.10086947627653818</v>
      </c>
    </row>
    <row r="67" spans="2:56" x14ac:dyDescent="0.2">
      <c r="B67">
        <v>48.5</v>
      </c>
      <c r="C67">
        <v>0.84366666666666656</v>
      </c>
      <c r="D67">
        <v>2.0816659994661343E-3</v>
      </c>
      <c r="E67">
        <v>31.654015387602001</v>
      </c>
      <c r="F67">
        <v>1.5584591309964491</v>
      </c>
      <c r="G67">
        <f>(E67-E66)/(($B67-$B66)*$C67)</f>
        <v>0.47111029792486092</v>
      </c>
      <c r="H67">
        <f>SQRT((F67/(($B67-$B66)*$C67))^2 + (F66/(($B67-$B66)*$C67))^2 + ((E67-E66)/($B67-$B66) * $D67/$C67^2)^2)</f>
        <v>0.210326978867551</v>
      </c>
      <c r="I67">
        <v>3.3371114666666668</v>
      </c>
      <c r="J67">
        <v>9.8957281248291062E-2</v>
      </c>
      <c r="K67">
        <f>I67-I$11</f>
        <v>2.5920251666666667</v>
      </c>
      <c r="L67">
        <f>SQRT(J67^2 + J$11^2)</f>
        <v>0.19524421477952539</v>
      </c>
      <c r="M67">
        <f>(K67-K66)/(($B67-$B66)*$C67)</f>
        <v>0.10459753281531237</v>
      </c>
      <c r="N67">
        <f>SQRT((L67/(($B67-$B66)*$C67))^2 + (L66/(($B67-$B66)*$C67))^2 + ((K67-K66)/($B67-$B66) * $D67/$C67^2)^2)</f>
        <v>5.8886165360478845E-2</v>
      </c>
      <c r="O67">
        <v>1.645193066666667</v>
      </c>
      <c r="P67">
        <v>7.3189229879356721E-2</v>
      </c>
      <c r="Q67">
        <f>O67-O$11</f>
        <v>1.4901229666666671</v>
      </c>
      <c r="R67">
        <f>SQRT(P67^2 + P$11^2)</f>
        <v>7.9533562669060184E-2</v>
      </c>
      <c r="S67">
        <f>(Q67-Q66)/(($B67-$B66)*$C67)</f>
        <v>7.5163440010536084E-2</v>
      </c>
      <c r="T67">
        <f>SQRT((R67/(($B67-$B66)*$C67))^2 + (R66/(($B67-$B66)*$C67))^2 + ((Q67-Q66)/($B67-$B66) * $D67/$C67^2)^2)</f>
        <v>1.5257509419386535E-2</v>
      </c>
      <c r="U67">
        <v>15.3448618</v>
      </c>
      <c r="V67">
        <v>1.0217139994192701</v>
      </c>
      <c r="W67">
        <f>U67-U$11</f>
        <v>14.482530199999999</v>
      </c>
      <c r="X67">
        <f>SQRT(V67^2 + V$11^2)</f>
        <v>1.0382246001397772</v>
      </c>
      <c r="Y67">
        <f>(W67-W66)/(($B67-$B66)*$C67)</f>
        <v>0.3177140231499776</v>
      </c>
      <c r="Z67">
        <f>SQRT((X67/(($B67-$B66)*$C67))^2 + (X66/(($B67-$B66)*$C67))^2 + ((W67-W66)/($B67-$B66) * $D67/$C67^2)^2)</f>
        <v>0.20784099752697255</v>
      </c>
      <c r="AA67">
        <v>7.6592818666666673</v>
      </c>
      <c r="AB67">
        <v>0.61934315004751117</v>
      </c>
      <c r="AC67">
        <f>AA67-AA$11</f>
        <v>7.2461544666666677</v>
      </c>
      <c r="AD67">
        <f>SQRT(AB67^2 + AB$11^2)</f>
        <v>0.62017014138384152</v>
      </c>
      <c r="AE67">
        <f>(AC67-AC66)/(($B67-$B66)*$C67)</f>
        <v>0.22620388954739035</v>
      </c>
      <c r="AF67">
        <f>SQRT((AD67/(($B67-$B66)*$C67))^2 + (AD66/(($B67-$B66)*$C67))^2 + ((AC67-AC66)/($B67-$B66) * $D67/$C67^2)^2)</f>
        <v>8.7486192408463934E-2</v>
      </c>
      <c r="AG67">
        <v>5.0295523333333332</v>
      </c>
      <c r="AH67">
        <v>0.46036327527188059</v>
      </c>
      <c r="AI67">
        <f>AG67-AG$11</f>
        <v>4.714293033333333</v>
      </c>
      <c r="AJ67">
        <f>SQRT(AH67^2 + AH$11^2)</f>
        <v>0.46379202896284588</v>
      </c>
      <c r="AK67">
        <f>(AI67-AI66)/(($B67-$B66)*$C67)</f>
        <v>0.12099895517801477</v>
      </c>
      <c r="AL67">
        <f>SQRT((AJ67/(($B67-$B66)*$C67))^2 + (AJ66/(($B67-$B66)*$C67))^2 + ((AI67-AI66)/($B67-$B66) * $D67/$C67^2)^2)</f>
        <v>7.114912360364678E-2</v>
      </c>
      <c r="AM67">
        <v>38.8703018</v>
      </c>
      <c r="AN67">
        <v>3.963852544555126</v>
      </c>
      <c r="AO67">
        <f>AM67-AM$11</f>
        <v>37.945987600000002</v>
      </c>
      <c r="AP67">
        <f>SQRT(AN67^2 + AN$11^2)</f>
        <v>3.964260972678745</v>
      </c>
      <c r="AQ67">
        <f>(AO67-AO66)/(($B67-$B66)*$C67)</f>
        <v>0.8886331357829591</v>
      </c>
      <c r="AR67">
        <f>SQRT((AP67/(($B67-$B66)*$C67))^2 + (AP66/(($B67-$B66)*$C67))^2 + ((AO67-AO66)/($B67-$B66) * $D67/$C67^2)^2)</f>
        <v>0.57208465742239656</v>
      </c>
      <c r="AS67">
        <v>3.379153333333333</v>
      </c>
      <c r="AT67">
        <v>0.26240653250209539</v>
      </c>
      <c r="AU67">
        <f>AS67-AS$11</f>
        <v>3.0358978333333333</v>
      </c>
      <c r="AV67">
        <f>SQRT(AT67^2 + AT$11^2)</f>
        <v>0.26301566181464031</v>
      </c>
      <c r="AW67">
        <f>(AU67-AU66)/(($B67-$B66)*$C67)</f>
        <v>7.6409780938583804E-2</v>
      </c>
      <c r="AX67">
        <f>SQRT((AV67/(($B67-$B66)*$C67))^2 + (AV66/(($B67-$B66)*$C67))^2 + ((AU67-AU66)/($B67-$B66) * $D67/$C67^2)^2)</f>
        <v>4.1326057220740259E-2</v>
      </c>
      <c r="AY67">
        <v>4.6202316666666672</v>
      </c>
      <c r="AZ67">
        <v>0.4812250274215728</v>
      </c>
      <c r="BA67">
        <f>AY67-AY$11</f>
        <v>4.0878146666666675</v>
      </c>
      <c r="BB67">
        <f>SQRT(AZ67^2 + AZ$11^2)</f>
        <v>0.4814319223755042</v>
      </c>
      <c r="BC67">
        <f>SQRT((BA67/(($B67-$B66)*$C67))^2 + (BA66/(($B67-$B66)*$C67))^2 + ((AZ67-AZ66)/($B67-$B66) * $D67/$C67^2)^2)</f>
        <v>0.4441945526836647</v>
      </c>
      <c r="BD67">
        <f>SQRT((BB67/(($B67-$B66)*$C67))^2 + (BB66/(($B67-$B66)*$C67))^2 + ((BA67-BA66)/($B67-$B66) * $D67/$C67^2)^2)</f>
        <v>6.5545883308851957E-2</v>
      </c>
    </row>
    <row r="68" spans="2:56" x14ac:dyDescent="0.2">
      <c r="B68">
        <v>50.5</v>
      </c>
      <c r="C68">
        <v>0.84366666666666656</v>
      </c>
      <c r="D68">
        <v>4.5092497528228985E-3</v>
      </c>
    </row>
    <row r="69" spans="2:56" x14ac:dyDescent="0.2">
      <c r="B69">
        <v>56.5</v>
      </c>
      <c r="C69">
        <v>0.82499999999999984</v>
      </c>
      <c r="D69">
        <v>6.0000000000000053E-3</v>
      </c>
    </row>
    <row r="70" spans="2:56" x14ac:dyDescent="0.2">
      <c r="B70">
        <v>75</v>
      </c>
      <c r="C70">
        <v>0.79133333333333333</v>
      </c>
      <c r="D70">
        <v>4.5092497528228985E-3</v>
      </c>
      <c r="E70">
        <v>26.349698591474599</v>
      </c>
      <c r="F70">
        <v>3.1744823108008462</v>
      </c>
      <c r="G70">
        <f>(E70-E67)/(($B70-$B67)*$C70)</f>
        <v>-0.25294384747313198</v>
      </c>
      <c r="H70">
        <f>SQRT((F70/(($B70-$B67)*$C70))^2 + (F67/(($B70-$B67)*$C70))^2 + ((E70-E67)/($B70-$B67) * $D70/$C70^2)^2)</f>
        <v>0.16864444733305498</v>
      </c>
      <c r="I70">
        <v>2.7999719333333331</v>
      </c>
      <c r="J70">
        <v>7.3147417132618742E-2</v>
      </c>
      <c r="K70">
        <f>I70-I$14</f>
        <v>1.9923928333333332</v>
      </c>
      <c r="L70">
        <f>SQRT(J70^2 + J$14^2)</f>
        <v>0.50202888681165891</v>
      </c>
      <c r="M70">
        <f>(K70-K67)/(($B70-$B67)*$C70)</f>
        <v>-2.859431577943445E-2</v>
      </c>
      <c r="N70">
        <f>SQRT((L70/(($B70-$B67)*$C70))^2 + (L67/(($B70-$B67)*$C70))^2 + ((K70-K67)/($B70-$B67) * $D70/$C70^2)^2)</f>
        <v>2.5687223565337553E-2</v>
      </c>
      <c r="O70">
        <v>1.7414936000000001</v>
      </c>
      <c r="P70">
        <v>5.256848678666718E-2</v>
      </c>
      <c r="Q70">
        <f>O70-O$14</f>
        <v>1.5218929000000001</v>
      </c>
      <c r="R70">
        <f>SQRT(P70^2 + P$14^2)</f>
        <v>0.12839094717128624</v>
      </c>
      <c r="S70">
        <f>(Q70-Q67)/(($B70-$B67)*$C70)</f>
        <v>1.5149941981529305E-3</v>
      </c>
      <c r="T70">
        <f>SQRT((R70/(($B70-$B67)*$C70))^2 + (R67/(($B70-$B67)*$C70))^2 + ((Q70-Q67)/($B70-$B67) * $D70/$C70^2)^2)</f>
        <v>7.2020467293384379E-3</v>
      </c>
      <c r="U70">
        <v>12.72375913333333</v>
      </c>
      <c r="V70">
        <v>0.19227918657206119</v>
      </c>
      <c r="W70">
        <f>U70-U$14</f>
        <v>11.613516133333329</v>
      </c>
      <c r="X70">
        <f>SQRT(V70^2 + V$14^2)</f>
        <v>0.76847751821945554</v>
      </c>
      <c r="Y70">
        <f>(W70-W67)/(($B70-$B67)*$C70)</f>
        <v>-0.13681299295830637</v>
      </c>
      <c r="Z70">
        <f>SQRT((X70/(($B70-$B67)*$C70))^2 + (X67/(($B70-$B67)*$C70))^2 + ((W70-W67)/($B70-$B67) * $D70/$C70^2)^2)</f>
        <v>6.160108920816066E-2</v>
      </c>
      <c r="AA70">
        <v>7.0187270000000002</v>
      </c>
      <c r="AB70">
        <v>5.0483433948573853E-2</v>
      </c>
      <c r="AC70">
        <f>AA70-AA$14</f>
        <v>6.2928097000000003</v>
      </c>
      <c r="AD70">
        <f>SQRT(AB70^2 + AB$14^2)</f>
        <v>0.42915867028042226</v>
      </c>
      <c r="AE70">
        <f>(AC70-AC67)/(($B70-$B67)*$C70)</f>
        <v>-4.5461593362051189E-2</v>
      </c>
      <c r="AF70">
        <f>SQRT((AD70/(($B70-$B67)*$C70))^2 + (AD67/(($B70-$B67)*$C70))^2 + ((AC70-AC67)/($B70-$B67) * $D70/$C70^2)^2)</f>
        <v>3.5965094807154131E-2</v>
      </c>
      <c r="AG70">
        <v>4.2019157333333341</v>
      </c>
      <c r="AH70">
        <v>1.448306868220034E-2</v>
      </c>
      <c r="AI70">
        <f>AG70-AG$14</f>
        <v>3.728163133333334</v>
      </c>
      <c r="AJ70">
        <f>SQRT(AH70^2 + AH$14^2)</f>
        <v>0.28937474033849814</v>
      </c>
      <c r="AK70">
        <f>(AI70-AI67)/(($B70-$B67)*$C70)</f>
        <v>-4.7024998807839599E-2</v>
      </c>
      <c r="AL70">
        <f>SQRT((AJ70/(($B70-$B67)*$C70))^2 + (AJ67/(($B70-$B67)*$C70))^2 + ((AI70-AI67)/($B70-$B67) * $D70/$C70^2)^2)</f>
        <v>2.6069790699944067E-2</v>
      </c>
      <c r="AM70">
        <v>32.858196399999997</v>
      </c>
      <c r="AN70">
        <v>1.2997078788263301</v>
      </c>
      <c r="AO70">
        <f>AM70-AM$14</f>
        <v>31.477135999999998</v>
      </c>
      <c r="AP70">
        <f>SQRT(AN70^2 + AN$14^2)</f>
        <v>1.4345589850421758</v>
      </c>
      <c r="AQ70">
        <f>(AO70-AO67)/(($B70-$B67)*$C70)</f>
        <v>-0.30847633641175648</v>
      </c>
      <c r="AR70">
        <f>SQRT((AP70/(($B70-$B67)*$C70))^2 + (AP67/(($B70-$B67)*$C70))^2 + ((AO70-AO67)/($B70-$B67) * $D70/$C70^2)^2)</f>
        <v>0.20104607643819936</v>
      </c>
      <c r="AS70">
        <v>2.9442064666666661</v>
      </c>
      <c r="AT70">
        <v>0.26634396195366111</v>
      </c>
      <c r="AU70">
        <f>AS70-AS$14</f>
        <v>2.5536058666666661</v>
      </c>
      <c r="AV70">
        <f>SQRT(AT70^2 + AT$14^2)</f>
        <v>0.27480581549503874</v>
      </c>
      <c r="AW70">
        <f>(AU70-AU67)/(($B70-$B67)*$C70)</f>
        <v>-2.2998774459156612E-2</v>
      </c>
      <c r="AX70">
        <f>SQRT((AV70/(($B70-$B67)*$C70))^2 + (AV67/(($B70-$B67)*$C70))^2 + ((AU70-AU67)/($B70-$B67) * $D70/$C70^2)^2)</f>
        <v>1.8139840949612105E-2</v>
      </c>
      <c r="AY70">
        <v>4.0429014000000008</v>
      </c>
      <c r="AZ70">
        <v>0.1974332504953509</v>
      </c>
      <c r="BA70">
        <f>AY70-AY$14</f>
        <v>3.3866640000000006</v>
      </c>
      <c r="BB70">
        <f>SQRT(AZ70^2 + AZ$14^2)</f>
        <v>0.21848552883950911</v>
      </c>
      <c r="BC70">
        <f>SQRT((BA70/(($B70-$B67)*$C70))^2 + (BA67/(($B70-$B67)*$C70))^2 + ((AZ70-AZ67)/($B70-$B67) * $D70/$C70^2)^2)</f>
        <v>0.25314131799094286</v>
      </c>
      <c r="BD70">
        <f>SQRT((BB70/(($B70-$B67)*$C70))^2 + (BB67/(($B70-$B67)*$C70))^2 + ((BA70-BA67)/($B70-$B67) * $D70/$C70^2)^2)</f>
        <v>2.5212027914112322E-2</v>
      </c>
    </row>
    <row r="71" spans="2:56" x14ac:dyDescent="0.2">
      <c r="B71">
        <v>77.5</v>
      </c>
      <c r="C71">
        <v>0.78833333333333344</v>
      </c>
      <c r="D71">
        <v>1.5275252316519479E-3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F5BC-CA20-144A-AF59-1A4915C1BE24}">
  <dimension ref="A1:BP120"/>
  <sheetViews>
    <sheetView zoomScale="75" workbookViewId="0">
      <selection activeCell="M1" sqref="M1:N1"/>
    </sheetView>
  </sheetViews>
  <sheetFormatPr baseColWidth="10" defaultRowHeight="15" x14ac:dyDescent="0.2"/>
  <sheetData>
    <row r="1" spans="1:68" s="15" customFormat="1" ht="68" x14ac:dyDescent="0.2">
      <c r="A1" s="13" t="s">
        <v>456</v>
      </c>
      <c r="B1" s="13" t="s">
        <v>554</v>
      </c>
      <c r="C1" s="13" t="s">
        <v>530</v>
      </c>
      <c r="D1" s="13" t="s">
        <v>534</v>
      </c>
      <c r="E1" s="14" t="s">
        <v>444</v>
      </c>
      <c r="F1" s="14" t="s">
        <v>520</v>
      </c>
      <c r="G1" s="14" t="s">
        <v>535</v>
      </c>
      <c r="H1" s="14" t="s">
        <v>536</v>
      </c>
      <c r="I1" s="14" t="s">
        <v>445</v>
      </c>
      <c r="J1" s="14" t="s">
        <v>521</v>
      </c>
      <c r="K1" s="14" t="s">
        <v>555</v>
      </c>
      <c r="L1" s="14" t="s">
        <v>556</v>
      </c>
      <c r="M1" s="14" t="s">
        <v>537</v>
      </c>
      <c r="N1" s="14" t="s">
        <v>538</v>
      </c>
      <c r="O1" s="14" t="s">
        <v>516</v>
      </c>
      <c r="P1" s="14" t="s">
        <v>522</v>
      </c>
      <c r="Q1" s="14" t="s">
        <v>557</v>
      </c>
      <c r="R1" s="14" t="s">
        <v>558</v>
      </c>
      <c r="S1" s="14" t="s">
        <v>539</v>
      </c>
      <c r="T1" s="14" t="s">
        <v>540</v>
      </c>
      <c r="U1" s="14" t="s">
        <v>515</v>
      </c>
      <c r="V1" s="14" t="s">
        <v>523</v>
      </c>
      <c r="W1" s="14" t="s">
        <v>559</v>
      </c>
      <c r="X1" s="14" t="s">
        <v>560</v>
      </c>
      <c r="Y1" s="14" t="s">
        <v>542</v>
      </c>
      <c r="Z1" s="14" t="s">
        <v>543</v>
      </c>
      <c r="AA1" s="14" t="s">
        <v>517</v>
      </c>
      <c r="AB1" s="14" t="s">
        <v>524</v>
      </c>
      <c r="AC1" s="14" t="s">
        <v>561</v>
      </c>
      <c r="AD1" s="14" t="s">
        <v>562</v>
      </c>
      <c r="AE1" s="14" t="s">
        <v>541</v>
      </c>
      <c r="AF1" s="14" t="s">
        <v>544</v>
      </c>
      <c r="AG1" s="14" t="s">
        <v>449</v>
      </c>
      <c r="AH1" s="14" t="s">
        <v>525</v>
      </c>
      <c r="AI1" s="14" t="s">
        <v>563</v>
      </c>
      <c r="AJ1" s="14" t="s">
        <v>564</v>
      </c>
      <c r="AK1" s="14" t="s">
        <v>545</v>
      </c>
      <c r="AL1" s="14" t="s">
        <v>546</v>
      </c>
      <c r="AM1" s="14" t="s">
        <v>519</v>
      </c>
      <c r="AN1" s="14" t="s">
        <v>527</v>
      </c>
      <c r="AO1" s="14" t="s">
        <v>565</v>
      </c>
      <c r="AP1" s="14" t="s">
        <v>566</v>
      </c>
      <c r="AQ1" s="14" t="s">
        <v>547</v>
      </c>
      <c r="AR1" s="14" t="s">
        <v>548</v>
      </c>
      <c r="AS1" s="14" t="s">
        <v>452</v>
      </c>
      <c r="AT1" s="14" t="s">
        <v>528</v>
      </c>
      <c r="AU1" s="14" t="s">
        <v>567</v>
      </c>
      <c r="AV1" s="14" t="s">
        <v>568</v>
      </c>
      <c r="AW1" s="14" t="s">
        <v>549</v>
      </c>
      <c r="AX1" s="14" t="s">
        <v>550</v>
      </c>
      <c r="AY1" s="14" t="s">
        <v>453</v>
      </c>
      <c r="AZ1" s="14" t="s">
        <v>529</v>
      </c>
      <c r="BA1" s="14" t="s">
        <v>569</v>
      </c>
      <c r="BB1" s="14" t="s">
        <v>570</v>
      </c>
      <c r="BC1" s="14" t="s">
        <v>551</v>
      </c>
      <c r="BD1" s="14" t="s">
        <v>552</v>
      </c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">
      <c r="A2" t="s">
        <v>460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O2">
        <v>0</v>
      </c>
      <c r="P2">
        <v>0</v>
      </c>
      <c r="U2">
        <v>0</v>
      </c>
      <c r="V2">
        <v>0</v>
      </c>
      <c r="AA2">
        <v>0</v>
      </c>
      <c r="AB2">
        <v>0</v>
      </c>
      <c r="AG2">
        <v>0</v>
      </c>
      <c r="AH2">
        <v>0</v>
      </c>
      <c r="AM2">
        <v>0</v>
      </c>
      <c r="AN2">
        <v>0</v>
      </c>
      <c r="AS2">
        <v>0</v>
      </c>
      <c r="AT2">
        <v>0</v>
      </c>
      <c r="AY2">
        <v>0</v>
      </c>
      <c r="AZ2">
        <v>0</v>
      </c>
    </row>
    <row r="3" spans="1:68" x14ac:dyDescent="0.2">
      <c r="B3">
        <v>1.83</v>
      </c>
      <c r="C3">
        <v>4.0000000000000001E-3</v>
      </c>
      <c r="D3">
        <v>5.6568542494923801E-3</v>
      </c>
    </row>
    <row r="4" spans="1:68" x14ac:dyDescent="0.2">
      <c r="B4">
        <v>4.16</v>
      </c>
      <c r="C4">
        <v>1.5E-3</v>
      </c>
      <c r="D4">
        <v>2.1213203435596424E-3</v>
      </c>
    </row>
    <row r="5" spans="1:68" x14ac:dyDescent="0.2">
      <c r="B5">
        <v>6</v>
      </c>
      <c r="C5">
        <v>5.0000000000000001E-4</v>
      </c>
      <c r="D5">
        <v>7.0710678118654751E-4</v>
      </c>
    </row>
    <row r="6" spans="1:68" x14ac:dyDescent="0.2">
      <c r="B6">
        <v>7.66</v>
      </c>
      <c r="C6">
        <v>2E-3</v>
      </c>
      <c r="D6">
        <v>2.8284271247461901E-3</v>
      </c>
      <c r="E6">
        <v>38.238004466461327</v>
      </c>
      <c r="F6">
        <v>6.9278414108365757E-2</v>
      </c>
      <c r="I6">
        <v>0.15108615</v>
      </c>
      <c r="J6">
        <v>2.4234034315503469E-2</v>
      </c>
      <c r="O6">
        <v>4.7765450000000001E-2</v>
      </c>
      <c r="U6">
        <v>0.27552874999999999</v>
      </c>
      <c r="V6">
        <v>9.7656254807974352E-2</v>
      </c>
      <c r="AA6">
        <v>6.8232824999999997E-2</v>
      </c>
      <c r="AB6">
        <v>1.436250545208774E-2</v>
      </c>
      <c r="AG6">
        <v>2.9372925000000001E-2</v>
      </c>
      <c r="AH6">
        <v>4.2140382178202894E-3</v>
      </c>
      <c r="AM6">
        <v>5.8980024999999998E-2</v>
      </c>
      <c r="AN6">
        <v>2.106577167171898E-3</v>
      </c>
      <c r="AS6">
        <v>6.9250174999999997E-2</v>
      </c>
      <c r="AT6">
        <v>4.4653793231929009E-5</v>
      </c>
      <c r="AY6">
        <v>0.11445215</v>
      </c>
      <c r="AZ6">
        <v>1.0157588911744661E-3</v>
      </c>
    </row>
    <row r="7" spans="1:68" x14ac:dyDescent="0.2">
      <c r="B7">
        <v>13.16</v>
      </c>
      <c r="C7">
        <v>0</v>
      </c>
      <c r="D7">
        <v>0</v>
      </c>
      <c r="E7">
        <v>36.204087663468677</v>
      </c>
      <c r="F7">
        <v>3.2969943627516001</v>
      </c>
      <c r="I7">
        <v>1.0085405249999999</v>
      </c>
      <c r="J7">
        <v>0.58764126728177524</v>
      </c>
      <c r="O7">
        <v>0.120572625</v>
      </c>
      <c r="P7">
        <v>4.543963635320216E-2</v>
      </c>
      <c r="U7">
        <v>1.4852202750000001</v>
      </c>
      <c r="V7">
        <v>0.8726139268026849</v>
      </c>
      <c r="AA7">
        <v>0.7799738249999999</v>
      </c>
      <c r="AB7">
        <v>0.45733852878252168</v>
      </c>
      <c r="AG7">
        <v>0.211657875</v>
      </c>
      <c r="AH7">
        <v>7.9842573288949392E-2</v>
      </c>
      <c r="AM7">
        <v>0.15739845</v>
      </c>
      <c r="AN7">
        <v>1.203425030901387E-2</v>
      </c>
      <c r="AS7">
        <v>0.2067021</v>
      </c>
      <c r="AT7">
        <v>2.8319626586521211E-3</v>
      </c>
      <c r="AY7">
        <v>0.33141464999999998</v>
      </c>
      <c r="AZ7">
        <v>8.4598255301160277E-4</v>
      </c>
    </row>
    <row r="8" spans="1:68" x14ac:dyDescent="0.2">
      <c r="B8">
        <v>22</v>
      </c>
      <c r="C8">
        <v>1.5E-3</v>
      </c>
      <c r="D8">
        <v>2.1213203435596424E-3</v>
      </c>
      <c r="E8">
        <v>36.319325456009999</v>
      </c>
      <c r="F8">
        <v>9.984253583755906E-2</v>
      </c>
      <c r="I8">
        <v>1.1208651999999999</v>
      </c>
      <c r="J8">
        <v>0.85738281138058758</v>
      </c>
      <c r="O8">
        <v>0.68259769999999997</v>
      </c>
      <c r="P8">
        <v>0.49309002441600858</v>
      </c>
      <c r="U8">
        <v>3.5347046</v>
      </c>
      <c r="V8">
        <v>2.6634279999969972</v>
      </c>
      <c r="AA8">
        <v>2.2652945</v>
      </c>
      <c r="AB8">
        <v>1.6859675677265029</v>
      </c>
      <c r="AG8">
        <v>0.96225740000000004</v>
      </c>
      <c r="AH8">
        <v>0.59953321235107571</v>
      </c>
      <c r="AM8">
        <v>0.35316089999999989</v>
      </c>
      <c r="AN8">
        <v>0.12714755733092181</v>
      </c>
      <c r="AS8">
        <v>0.27510420000000002</v>
      </c>
      <c r="AY8">
        <v>0.43074659999999998</v>
      </c>
      <c r="AZ8">
        <v>1.564912159579571E-2</v>
      </c>
    </row>
    <row r="9" spans="1:68" x14ac:dyDescent="0.2">
      <c r="B9">
        <v>26</v>
      </c>
      <c r="C9">
        <v>5.0000000000000001E-4</v>
      </c>
      <c r="D9">
        <v>7.0710678118654751E-4</v>
      </c>
    </row>
    <row r="10" spans="1:68" x14ac:dyDescent="0.2">
      <c r="B10">
        <v>27.67</v>
      </c>
      <c r="C10">
        <v>3.0000000000000001E-3</v>
      </c>
      <c r="D10">
        <v>4.2426406871192849E-3</v>
      </c>
      <c r="E10">
        <v>34.411330781681698</v>
      </c>
      <c r="F10">
        <v>1.2197315068694861</v>
      </c>
      <c r="I10">
        <v>0.86767719999999993</v>
      </c>
      <c r="J10">
        <v>0.50076199157052659</v>
      </c>
      <c r="O10">
        <v>0.69853460000000012</v>
      </c>
      <c r="P10">
        <v>0.39644281098478751</v>
      </c>
      <c r="U10">
        <v>2.8692392</v>
      </c>
      <c r="V10">
        <v>1.5248520148409419</v>
      </c>
      <c r="AA10">
        <v>1.8750407</v>
      </c>
      <c r="AB10">
        <v>0.95486073385834636</v>
      </c>
      <c r="AG10">
        <v>0.82072370000000006</v>
      </c>
      <c r="AH10">
        <v>0.30466134073626722</v>
      </c>
      <c r="AM10">
        <v>0.37268980000000002</v>
      </c>
      <c r="AN10">
        <v>7.7029667158050194E-2</v>
      </c>
      <c r="AS10">
        <v>0.26764870000000002</v>
      </c>
      <c r="AT10">
        <v>2.7357961364107711E-3</v>
      </c>
      <c r="AY10">
        <v>0.44506820000000002</v>
      </c>
      <c r="AZ10">
        <v>1.6157955635537569E-2</v>
      </c>
    </row>
    <row r="11" spans="1:68" x14ac:dyDescent="0.2">
      <c r="B11">
        <v>30</v>
      </c>
      <c r="C11">
        <v>2E-3</v>
      </c>
      <c r="D11">
        <v>2.8284271247461901E-3</v>
      </c>
    </row>
    <row r="12" spans="1:68" x14ac:dyDescent="0.2">
      <c r="B12">
        <v>35</v>
      </c>
      <c r="C12">
        <v>3.0000000000000001E-3</v>
      </c>
      <c r="D12">
        <v>4.2426406871192849E-3</v>
      </c>
      <c r="E12">
        <v>36.127530992364399</v>
      </c>
      <c r="F12">
        <v>2.1052918481264902</v>
      </c>
      <c r="I12">
        <v>1.3743445000000001</v>
      </c>
      <c r="J12">
        <v>1.0046413340965921</v>
      </c>
      <c r="O12">
        <v>1.0280545999999999</v>
      </c>
      <c r="P12">
        <v>0.75558545641927255</v>
      </c>
      <c r="U12">
        <v>3.9730723999999999</v>
      </c>
      <c r="V12">
        <v>2.7595594497420208</v>
      </c>
      <c r="AA12">
        <v>2.4278463000000001</v>
      </c>
      <c r="AB12">
        <v>1.5757969371050891</v>
      </c>
      <c r="AG12">
        <v>1.1871437</v>
      </c>
      <c r="AH12">
        <v>0.63218726208491405</v>
      </c>
      <c r="AM12">
        <v>0.46998990000000013</v>
      </c>
      <c r="AN12">
        <v>0.18839431829017531</v>
      </c>
      <c r="AS12">
        <v>0.27087830000000002</v>
      </c>
      <c r="AT12">
        <v>7.2450160800372723E-4</v>
      </c>
      <c r="AY12">
        <v>0.43760569999999999</v>
      </c>
      <c r="AZ12">
        <v>9.0997571670896841E-3</v>
      </c>
    </row>
    <row r="13" spans="1:68" x14ac:dyDescent="0.2">
      <c r="B13">
        <v>48.66</v>
      </c>
      <c r="C13">
        <v>5.4999999999999997E-3</v>
      </c>
      <c r="D13">
        <v>4.9497474683058325E-3</v>
      </c>
    </row>
    <row r="14" spans="1:68" x14ac:dyDescent="0.2">
      <c r="B14">
        <v>51.66</v>
      </c>
      <c r="C14">
        <v>4.0000000000000001E-3</v>
      </c>
      <c r="D14">
        <v>5.6568542494923801E-3</v>
      </c>
      <c r="E14">
        <v>35.619245510898899</v>
      </c>
      <c r="F14">
        <v>0.3447812955443586</v>
      </c>
      <c r="I14">
        <v>1.2124364000000001</v>
      </c>
      <c r="J14">
        <v>0.79956382125381309</v>
      </c>
      <c r="O14">
        <v>0.88250790000000001</v>
      </c>
      <c r="P14">
        <v>0.53650553225272579</v>
      </c>
      <c r="U14">
        <v>3.7136062000000001</v>
      </c>
      <c r="V14">
        <v>2.1807521028329471</v>
      </c>
      <c r="AA14">
        <v>2.0071952</v>
      </c>
      <c r="AB14">
        <v>1.0525657790342231</v>
      </c>
      <c r="AG14">
        <v>1.1377349999999999</v>
      </c>
      <c r="AH14">
        <v>0.55463476017285418</v>
      </c>
      <c r="AM14">
        <v>0.49340129999999988</v>
      </c>
      <c r="AN14">
        <v>0.21453747020420461</v>
      </c>
      <c r="AY14">
        <v>0.44861679999999998</v>
      </c>
      <c r="AZ14">
        <v>1.481247285229565E-3</v>
      </c>
    </row>
    <row r="15" spans="1:68" x14ac:dyDescent="0.2">
      <c r="A15" t="s">
        <v>459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68" x14ac:dyDescent="0.2">
      <c r="B16">
        <v>1.83</v>
      </c>
      <c r="C16">
        <v>1.4499999999999999E-2</v>
      </c>
      <c r="D16">
        <v>7.0710678118654697E-4</v>
      </c>
    </row>
    <row r="17" spans="1:56" x14ac:dyDescent="0.2">
      <c r="B17">
        <v>4.16</v>
      </c>
      <c r="C17">
        <v>3.1E-2</v>
      </c>
      <c r="D17">
        <v>4.2426406871192866E-3</v>
      </c>
    </row>
    <row r="18" spans="1:56" x14ac:dyDescent="0.2">
      <c r="B18">
        <v>6</v>
      </c>
      <c r="C18">
        <v>9.7000000000000003E-2</v>
      </c>
      <c r="D18">
        <v>5.6568542494923853E-3</v>
      </c>
      <c r="F18">
        <v>0</v>
      </c>
    </row>
    <row r="19" spans="1:56" x14ac:dyDescent="0.2">
      <c r="B19">
        <v>7.66</v>
      </c>
      <c r="C19">
        <v>0.1615</v>
      </c>
      <c r="D19">
        <v>9.1923881554251269E-3</v>
      </c>
      <c r="E19">
        <v>38.368944445122722</v>
      </c>
      <c r="F19">
        <v>1.126477468374659</v>
      </c>
      <c r="I19">
        <v>0.73039047500000009</v>
      </c>
      <c r="J19">
        <v>0.15142992239491859</v>
      </c>
      <c r="K19">
        <f>I19-I$6</f>
        <v>0.57930432500000006</v>
      </c>
      <c r="L19">
        <f>SQRT(J19^2 + J$6^2)</f>
        <v>0.1533568055735906</v>
      </c>
      <c r="M19">
        <f>(K19)/($B19*$C19)</f>
        <v>0.46827985433557789</v>
      </c>
      <c r="N19">
        <f>SQRT((L19/($C19*$B19))^2 + (K19*$D19/($B19*$C19^2))^2)</f>
        <v>0.1267988269170317</v>
      </c>
      <c r="O19">
        <v>6.9613574999999997E-2</v>
      </c>
      <c r="P19">
        <v>1.710409986410422E-2</v>
      </c>
      <c r="Q19">
        <f>O19-O$6</f>
        <v>2.1848124999999996E-2</v>
      </c>
      <c r="R19">
        <f>SQRT(P19^2 + P$6^2)</f>
        <v>1.710409986410422E-2</v>
      </c>
      <c r="S19">
        <f>(Q19)/($B19*$C19)</f>
        <v>1.7660901793725595E-2</v>
      </c>
      <c r="T19">
        <f>SQRT((R19/($C19*$B19))^2 + (Q19*$D19/($B19*$C19^2))^2)</f>
        <v>1.3862570794509964E-2</v>
      </c>
      <c r="U19">
        <v>1.6631611500000001</v>
      </c>
      <c r="V19">
        <v>5.1043492949444783E-2</v>
      </c>
      <c r="W19">
        <f>U19-U$6</f>
        <v>1.3876324000000002</v>
      </c>
      <c r="X19">
        <f>SQRT(V19^2 + V$6^2)</f>
        <v>0.11019157080103738</v>
      </c>
      <c r="Y19">
        <f>(W19)/($B19*$C19)</f>
        <v>1.1216907419832027</v>
      </c>
      <c r="Z19">
        <f>SQRT((X19/($C19*$B19))^2 + (W19*$D19/($B19*$C19^2))^2)</f>
        <v>0.10959132590235345</v>
      </c>
      <c r="AA19">
        <v>0.27421267500000002</v>
      </c>
      <c r="AB19">
        <v>3.2019032488993938E-2</v>
      </c>
      <c r="AC19">
        <f>AA19-AA$6</f>
        <v>0.20597985000000002</v>
      </c>
      <c r="AD19">
        <f>SQRT(AB19^2 + AB$6^2)</f>
        <v>3.5092734353317348E-2</v>
      </c>
      <c r="AE19">
        <f>(AC19)/($B19*$C19)</f>
        <v>0.16650352844174637</v>
      </c>
      <c r="AF19">
        <f>SQRT((AD19/($C19*$B19))^2 + (AC19*$D19/($B19*$C19^2))^2)</f>
        <v>2.9908409625426069E-2</v>
      </c>
      <c r="AG19">
        <v>6.6922549999999997E-2</v>
      </c>
      <c r="AH19">
        <v>1.894268356120641E-3</v>
      </c>
      <c r="AI19">
        <f>AG19-AG$6</f>
        <v>3.7549624999999996E-2</v>
      </c>
      <c r="AJ19">
        <f>SQRT(AH19^2 + AH$6^2)</f>
        <v>4.6202132749744353E-3</v>
      </c>
      <c r="AK19">
        <f>(AI19)/($B19*$C19)</f>
        <v>3.0353187722801087E-2</v>
      </c>
      <c r="AL19">
        <f>SQRT((AJ19/($C19*$B19))^2 + (AI19*$D19/($B19*$C19^2))^2)</f>
        <v>4.1149896995505142E-3</v>
      </c>
      <c r="AM19">
        <v>5.8861499999999997E-2</v>
      </c>
      <c r="AN19">
        <v>1.0713374841757361E-3</v>
      </c>
      <c r="AO19">
        <f>AM19-AM$6</f>
        <v>-1.1852500000000127E-4</v>
      </c>
      <c r="AP19">
        <f>SQRT(AN19^2 + AN$6^2)</f>
        <v>2.3633517229244517E-3</v>
      </c>
      <c r="AQ19">
        <f>(AO19)/($B19*$C19)</f>
        <v>-9.5809520730101498E-5</v>
      </c>
      <c r="AR19">
        <f>SQRT((AP19/($C19*$B19))^2 + (AO19*$D19/($B19*$C19^2))^2)</f>
        <v>1.910419898090183E-3</v>
      </c>
      <c r="AS19">
        <v>7.1297899999999997E-2</v>
      </c>
      <c r="AT19">
        <v>1.3010057667051239E-3</v>
      </c>
      <c r="AU19">
        <f>AS19-AS$6</f>
        <v>2.0477250000000002E-3</v>
      </c>
      <c r="AV19">
        <f>SQRT(AT19^2 + AT$6^2)</f>
        <v>1.3017718564518083E-3</v>
      </c>
      <c r="AW19">
        <f>(AU19)/($B19*$C19)</f>
        <v>1.6552756872984182E-3</v>
      </c>
      <c r="AX19">
        <f>SQRT((AV19/($C19*$B19))^2 + (AU19*$D19/($B19*$C19^2))^2)</f>
        <v>1.0564948972354238E-3</v>
      </c>
      <c r="AY19">
        <v>0.11396205</v>
      </c>
      <c r="AZ19">
        <v>1.0049401574223271E-3</v>
      </c>
      <c r="BA19">
        <f>AY19-AY$6</f>
        <v>-4.901000000000072E-4</v>
      </c>
      <c r="BB19">
        <f>SQRT(AZ19^2 + AZ$6^2)</f>
        <v>1.4288704787348615E-3</v>
      </c>
      <c r="BC19">
        <f>(BA19)/($B19*$C19)</f>
        <v>-3.9617166091392478E-4</v>
      </c>
      <c r="BD19">
        <f>SQRT((BB19/($C19*$B19))^2 + (BA19*$D19/($B19*$C19^2))^2)</f>
        <v>1.1552455839216307E-3</v>
      </c>
    </row>
    <row r="20" spans="1:56" x14ac:dyDescent="0.2">
      <c r="B20">
        <v>13.16</v>
      </c>
      <c r="C20">
        <v>0.40849999999999997</v>
      </c>
      <c r="D20">
        <v>3.5355339059327017E-3</v>
      </c>
      <c r="E20">
        <v>38.221747870004251</v>
      </c>
      <c r="F20">
        <v>0.27774435784683638</v>
      </c>
      <c r="G20">
        <f>(E20-E19)/(($B20-$B19)*$C20)</f>
        <v>-6.5515333311882126E-2</v>
      </c>
      <c r="H20">
        <f>SQRT((F20/(($B20-$B19)*$C20))^2 + (F19/(($B20-$B19)*$C20))^2 + ((E20-E19)/($B20-$B19) * $D20/$C20^2)^2)</f>
        <v>0.5163962874650212</v>
      </c>
      <c r="I20">
        <v>6.7804088999999994</v>
      </c>
      <c r="J20">
        <v>2.0049500128128201</v>
      </c>
      <c r="K20">
        <f>I20-I$7</f>
        <v>5.7718683749999995</v>
      </c>
      <c r="L20">
        <f>SQRT(J20^2 + J$7^2)</f>
        <v>2.0892933764530675</v>
      </c>
      <c r="M20">
        <f>(K20-K19)/(($B20-$B19)*$C20)</f>
        <v>2.3111445643707578</v>
      </c>
      <c r="N20">
        <f>SQRT((L20/(($B20-$B19)*$C20))^2 + (L19/(($B20-$B19)*$C20))^2 + ((K20-K19)/($B20-$B19) * $D20/$C20^2)^2)</f>
        <v>0.93263429606198656</v>
      </c>
      <c r="O20">
        <v>0.45503280000000002</v>
      </c>
      <c r="P20">
        <v>9.9763150173197784E-2</v>
      </c>
      <c r="Q20">
        <f>O20-O$7</f>
        <v>0.33446017500000003</v>
      </c>
      <c r="R20">
        <f>SQRT(P20^2 + P$7^2)</f>
        <v>0.10962411543265134</v>
      </c>
      <c r="S20">
        <f>(Q20-Q19)/(($B20-$B19)*$C20)</f>
        <v>0.13913966840992545</v>
      </c>
      <c r="T20">
        <f>SQRT((R20/(($B20-$B19)*$C20))^2 + (R19/(($B20-$B19)*$C20))^2 + ((Q20-Q19)/($B20-$B19) * $D20/$C20^2)^2)</f>
        <v>4.9397311799934777E-2</v>
      </c>
      <c r="U20">
        <v>9.0166445999999993</v>
      </c>
      <c r="V20">
        <v>0.30526711911570892</v>
      </c>
      <c r="W20">
        <f>U20-U$7</f>
        <v>7.5314243249999997</v>
      </c>
      <c r="X20">
        <f>SQRT(V20^2 + V$7^2)</f>
        <v>0.92446907966854464</v>
      </c>
      <c r="Y20">
        <f>(W20-W19)/(($B20-$B19)*$C20)</f>
        <v>2.7345240569711802</v>
      </c>
      <c r="Z20">
        <f>SQRT((X20/(($B20-$B19)*$C20))^2 + (X19/(($B20-$B19)*$C20))^2 + ((W20-W19)/($B20-$B19) * $D20/$C20^2)^2)</f>
        <v>0.41505743300261994</v>
      </c>
      <c r="AA20">
        <v>4.7508870750000014</v>
      </c>
      <c r="AB20">
        <v>0.99124028173488499</v>
      </c>
      <c r="AC20">
        <f>AA20-AA$7</f>
        <v>3.9709132500000015</v>
      </c>
      <c r="AD20">
        <f>SQRT(AB20^2 + AB$7^2)</f>
        <v>1.0916573757561552</v>
      </c>
      <c r="AE20">
        <f>(AC20-AC19)/(($B20-$B19)*$C20)</f>
        <v>1.6757242238789369</v>
      </c>
      <c r="AF20">
        <f>SQRT((AD20/(($B20-$B19)*$C20))^2 + (AD19/(($B20-$B19)*$C20))^2 + ((AC20-AC19)/($B20-$B19) * $D20/$C20^2)^2)</f>
        <v>0.48635016969828959</v>
      </c>
      <c r="AG20">
        <v>0.76539772500000003</v>
      </c>
      <c r="AH20">
        <v>8.6913146126068014E-2</v>
      </c>
      <c r="AI20">
        <f>AG20-AG$7</f>
        <v>0.55373985000000003</v>
      </c>
      <c r="AJ20">
        <f>SQRT(AH20^2 + AH$7^2)</f>
        <v>0.11802004693666457</v>
      </c>
      <c r="AK20">
        <f>(AI20-AI19)/(($B20-$B19)*$C20)</f>
        <v>0.22974973851118283</v>
      </c>
      <c r="AL20">
        <f>SQRT((AJ20/(($B20-$B19)*$C20))^2 + (AJ19/(($B20-$B19)*$C20))^2 + ((AI20-AI19)/($B20-$B19) * $D20/$C20^2)^2)</f>
        <v>5.2607059849887901E-2</v>
      </c>
      <c r="AM20">
        <v>0.221384475</v>
      </c>
      <c r="AN20">
        <v>3.9430041885914731E-3</v>
      </c>
      <c r="AO20">
        <f>AM20-AM$7</f>
        <v>6.3986025000000002E-2</v>
      </c>
      <c r="AP20">
        <f>SQRT(AN20^2 + AN$7^2)</f>
        <v>1.2663745991263815E-2</v>
      </c>
      <c r="AQ20">
        <f>(AO20-AO19)/(($B20-$B19)*$C20)</f>
        <v>2.8532124179370205E-2</v>
      </c>
      <c r="AR20">
        <f>SQRT((AP20/(($B20-$B19)*$C20))^2 + (AP19/(($B20-$B19)*$C20))^2 + ((AO20-AO19)/($B20-$B19) * $D20/$C20^2)^2)</f>
        <v>5.7391026751723471E-3</v>
      </c>
      <c r="AS20">
        <v>0.20662282500000001</v>
      </c>
      <c r="AT20">
        <v>3.3766116568610628E-3</v>
      </c>
      <c r="AU20">
        <f>AS20-AS$7</f>
        <v>-7.927499999998977E-5</v>
      </c>
      <c r="AV20">
        <f>SQRT(AT20^2 + AT$7^2)</f>
        <v>4.4069852258942282E-3</v>
      </c>
      <c r="AW20">
        <f>(AU20-AU19)/(($B20-$B19)*$C20)</f>
        <v>-9.4670079003003897E-4</v>
      </c>
      <c r="AX20">
        <f>SQRT((AV20/(($B20-$B19)*$C20))^2 + (AV19/(($B20-$B19)*$C20))^2 + ((AU20-AU19)/($B20-$B19) * $D20/$C20^2)^2)</f>
        <v>2.0452946636138657E-3</v>
      </c>
      <c r="AY20">
        <v>0.32189182500000002</v>
      </c>
      <c r="AZ20">
        <v>4.1714703895928702E-3</v>
      </c>
      <c r="BA20">
        <f>AY20-AY$7</f>
        <v>-9.522824999999957E-3</v>
      </c>
      <c r="BB20">
        <f>SQRT(AZ20^2 + AZ$7^2)</f>
        <v>4.2563895135725206E-3</v>
      </c>
      <c r="BC20">
        <f>(BA20-BA19)/(($B20-$B19)*$C20)</f>
        <v>-4.0203516190052075E-3</v>
      </c>
      <c r="BD20">
        <f>SQRT((BB20/(($B20-$B19)*$C20))^2 + (BB19/(($B20-$B19)*$C20))^2 + ((BA20-BA19)/($B20-$B19) * $D20/$C20^2)^2)</f>
        <v>1.9986669188624411E-3</v>
      </c>
    </row>
    <row r="21" spans="1:56" x14ac:dyDescent="0.2">
      <c r="B21">
        <v>22</v>
      </c>
      <c r="C21">
        <v>0.5774999999999999</v>
      </c>
      <c r="D21">
        <v>1.0606601717798222E-2</v>
      </c>
      <c r="E21">
        <v>24.280052824377101</v>
      </c>
      <c r="F21">
        <v>0.99925412192290963</v>
      </c>
      <c r="G21">
        <f>(E21-E20)/(($B21-$B20)*$C21)</f>
        <v>-2.7309347604605496</v>
      </c>
      <c r="H21">
        <f>SQRT((F21/(($B21-$B20)*$C21))^2 + (F20/(($B21-$B20)*$C21))^2 + ((E21-E20)/($B21-$B20) * $D21/$C21^2)^2)</f>
        <v>0.20925692546899069</v>
      </c>
      <c r="I21">
        <v>6.1938924000000011</v>
      </c>
      <c r="J21">
        <v>1.2435725740381649</v>
      </c>
      <c r="K21">
        <f>I21-I$8</f>
        <v>5.0730272000000012</v>
      </c>
      <c r="L21">
        <f>SQRT(J21^2 + J$8^2)</f>
        <v>1.5104893353316955</v>
      </c>
      <c r="M21">
        <f>(K21-K20)/(($B21-$B20)*$C21)</f>
        <v>-0.13689079058196674</v>
      </c>
      <c r="N21">
        <f>SQRT((L21/(($B21-$B20)*$C21))^2 + (L20/(($B21-$B20)*$C21))^2 + ((K21-K20)/($B21-$B20) * $D21/$C21^2)^2)</f>
        <v>0.50501581516338057</v>
      </c>
      <c r="O21">
        <v>3.9552605000000001</v>
      </c>
      <c r="P21">
        <v>0.7896486285466624</v>
      </c>
      <c r="Q21">
        <f>O21-O$8</f>
        <v>3.2726628</v>
      </c>
      <c r="R21">
        <f>SQRT(P21^2 + P$8^2)</f>
        <v>0.93095796293076771</v>
      </c>
      <c r="S21">
        <f>(Q21-Q20)/(($B21-$B20)*$C21)</f>
        <v>0.57554261914556037</v>
      </c>
      <c r="T21">
        <f>SQRT((R21/(($B21-$B20)*$C21))^2 + (R20/(($B21-$B20)*$C21))^2 + ((Q21-Q20)/($B21-$B20) * $D21/$C21^2)^2)</f>
        <v>0.18392237662803229</v>
      </c>
      <c r="U21">
        <v>18.863480800000001</v>
      </c>
      <c r="V21">
        <v>0.69557386958539613</v>
      </c>
      <c r="W21">
        <f>U21-U$8</f>
        <v>15.328776200000002</v>
      </c>
      <c r="X21">
        <f>SQRT(V21^2 + V$8^2)</f>
        <v>2.7527571122817949</v>
      </c>
      <c r="Y21">
        <f>(W21-W20)/(($B21-$B20)*$C21)</f>
        <v>1.527365159350454</v>
      </c>
      <c r="Z21">
        <f>SQRT((X21/(($B21-$B20)*$C21))^2 + (X20/(($B21-$B20)*$C21))^2 + ((W21-W20)/($B21-$B20) * $D21/$C21^2)^2)</f>
        <v>0.56950383434100982</v>
      </c>
      <c r="AA21">
        <v>11.6306254</v>
      </c>
      <c r="AB21">
        <v>1.2141275162987111</v>
      </c>
      <c r="AC21">
        <f>AA21-AA$8</f>
        <v>9.3653309</v>
      </c>
      <c r="AD21">
        <f>SQRT(AB21^2 + AB$8^2)</f>
        <v>2.0776410337830975</v>
      </c>
      <c r="AE21">
        <f>(AC21-AC20)/(($B21-$B20)*$C21)</f>
        <v>1.0566722787016902</v>
      </c>
      <c r="AF21">
        <f>SQRT((AD21/(($B21-$B20)*$C21))^2 + (AD20/(($B21-$B20)*$C21))^2 + ((AC21-AC20)/($B21-$B20) * $D21/$C21^2)^2)</f>
        <v>0.46014158119343362</v>
      </c>
      <c r="AG21">
        <v>3.6580887</v>
      </c>
      <c r="AH21">
        <v>0.73211106691879646</v>
      </c>
      <c r="AI21">
        <f>AG21-AG$8</f>
        <v>2.6958313</v>
      </c>
      <c r="AJ21">
        <f>SQRT(AH21^2 + AH$8^2)</f>
        <v>0.9462698806455685</v>
      </c>
      <c r="AK21">
        <f>(AI21-AI20)/(($B21-$B20)*$C21)</f>
        <v>0.41959833303950961</v>
      </c>
      <c r="AL21">
        <f>SQRT((AJ21/(($B21-$B20)*$C21))^2 + (AJ20/(($B21-$B20)*$C21))^2 + ((AI21-AI20)/($B21-$B20) * $D21/$C21^2)^2)</f>
        <v>0.18695275651322779</v>
      </c>
      <c r="AM21">
        <v>0.84677410000000009</v>
      </c>
      <c r="AN21">
        <v>1.551180145888934E-2</v>
      </c>
      <c r="AO21">
        <f>AM21-AM$8</f>
        <v>0.4936132000000002</v>
      </c>
      <c r="AP21">
        <f>SQRT(AN21^2 + AN$8^2)</f>
        <v>0.12809027019926242</v>
      </c>
      <c r="AQ21">
        <f>(AO21-AO20)/(($B21-$B20)*$C21)</f>
        <v>8.4156466082936726E-2</v>
      </c>
      <c r="AR21">
        <f>SQRT((AP21/(($B21-$B20)*$C21))^2 + (AP20/(($B21-$B20)*$C21))^2 + ((AO21-AO20)/($B21-$B20) * $D21/$C21^2)^2)</f>
        <v>2.5260306774833489E-2</v>
      </c>
      <c r="AS21">
        <v>0.276507</v>
      </c>
      <c r="AU21">
        <f>AS21-AS$8</f>
        <v>1.4027999999999818E-3</v>
      </c>
      <c r="AV21">
        <f>SQRT(AT21^2 + AT$8^2)</f>
        <v>0</v>
      </c>
      <c r="AW21">
        <f>(AU21-AU20)/(($B21-$B20)*$C21)</f>
        <v>2.9031262854791715E-4</v>
      </c>
      <c r="AX21">
        <f>SQRT((AV21/(($B21-$B20)*$C21))^2 + (AV20/(($B21-$B20)*$C21))^2 + ((AU21-AU20)/($B21-$B20) * $D21/$C21^2)^2)</f>
        <v>8.6326796546573256E-4</v>
      </c>
      <c r="AY21">
        <v>0.44211030000000001</v>
      </c>
      <c r="AZ21">
        <v>1.235032704020424E-3</v>
      </c>
      <c r="BA21">
        <f>AY21-AY$8</f>
        <v>1.1363700000000032E-2</v>
      </c>
      <c r="BB21">
        <f>SQRT(AZ21^2 + AZ$8^2)</f>
        <v>1.5697780495980942E-2</v>
      </c>
      <c r="BC21">
        <f>(BA21-BA20)/(($B21-$B20)*$C21)</f>
        <v>4.0913057530704575E-3</v>
      </c>
      <c r="BD21">
        <f>SQRT((BB21/(($B21-$B20)*$C21))^2 + (BB20/(($B21-$B20)*$C21))^2 + ((BA21-BA20)/($B21-$B20) * $D21/$C21^2)^2)</f>
        <v>3.1868370275366245E-3</v>
      </c>
    </row>
    <row r="22" spans="1:56" x14ac:dyDescent="0.2">
      <c r="B22">
        <v>26</v>
      </c>
      <c r="C22">
        <v>0.57450000000000001</v>
      </c>
      <c r="D22">
        <v>2.1213203435596446E-3</v>
      </c>
    </row>
    <row r="23" spans="1:56" x14ac:dyDescent="0.2">
      <c r="B23">
        <v>27.67</v>
      </c>
      <c r="C23">
        <v>0.57450000000000001</v>
      </c>
      <c r="D23">
        <v>6.3639610306789338E-3</v>
      </c>
      <c r="E23">
        <v>22.2261282704103</v>
      </c>
      <c r="F23">
        <v>1.0400299306563769</v>
      </c>
      <c r="G23">
        <f>(E23-E21)/(($B23-$B21)*$C23)</f>
        <v>-0.63053818870693512</v>
      </c>
      <c r="H23">
        <f>SQRT((F23/(($B23-$B21)*$C23))^2 + (F21/(($B23-$B21)*$C23))^2 + ((E23-E21)/($B23-$B21) * $D23/$C23^2)^2)</f>
        <v>0.44282329999350661</v>
      </c>
      <c r="I23">
        <v>6.3146100000000001</v>
      </c>
      <c r="J23">
        <v>1.2265344118814061</v>
      </c>
      <c r="K23">
        <f>I23-I$10</f>
        <v>5.4469327999999999</v>
      </c>
      <c r="L23">
        <f>SQRT(J23^2 + J$10^2)</f>
        <v>1.3248204541487676</v>
      </c>
      <c r="M23">
        <f>(K23-K21)/(($B23-$B21)*$C23)</f>
        <v>0.11478598827597915</v>
      </c>
      <c r="N23">
        <f>SQRT((L23/(($B23-$B21)*$C23))^2 + (L21/(($B23-$B21)*$C23))^2 + ((K23-K21)/($B23-$B21) * $D23/$C23^2)^2)</f>
        <v>0.6167974010094246</v>
      </c>
      <c r="O23">
        <v>5.3415790000000012</v>
      </c>
      <c r="P23">
        <v>0.38982457435559431</v>
      </c>
      <c r="Q23">
        <f>O23-O$10</f>
        <v>4.6430444000000008</v>
      </c>
      <c r="R23">
        <f>SQRT(P23^2 + P$10^2)</f>
        <v>0.55599469525620493</v>
      </c>
      <c r="S23">
        <f>(Q23-Q21)/(($B23-$B21)*$C23)</f>
        <v>0.42069604272099209</v>
      </c>
      <c r="T23">
        <f>SQRT((R23/(($B23-$B21)*$C23))^2 + (R21/(($B23-$B21)*$C23))^2 + ((Q23-Q21)/($B23-$B21) * $D23/$C23^2)^2)</f>
        <v>0.33291898244880125</v>
      </c>
      <c r="U23">
        <v>20.894265399999998</v>
      </c>
      <c r="V23">
        <v>0.39954163574265822</v>
      </c>
      <c r="W23">
        <f>U23-U$10</f>
        <v>18.025026199999999</v>
      </c>
      <c r="X23">
        <f>SQRT(V23^2 + V$10^2)</f>
        <v>1.5763271189243682</v>
      </c>
      <c r="Y23">
        <f>(W23-W21)/(($B23-$B21)*$C23)</f>
        <v>0.82772689387136633</v>
      </c>
      <c r="Z23">
        <f>SQRT((X23/(($B23-$B21)*$C23))^2 + (X21/(($B23-$B21)*$C23))^2 + ((W23-W21)/($B23-$B21) * $D23/$C23^2)^2)</f>
        <v>0.97386475652026339</v>
      </c>
      <c r="AA23">
        <v>12.162615799999999</v>
      </c>
      <c r="AB23">
        <v>0.59455065512812366</v>
      </c>
      <c r="AC23">
        <f>AA23-AA$10</f>
        <v>10.2875751</v>
      </c>
      <c r="AD23">
        <f>SQRT(AB23^2 + AB$10^2)</f>
        <v>1.1248330998765019</v>
      </c>
      <c r="AE23">
        <f>(AC23-AC21)/(($B23-$B21)*$C23)</f>
        <v>0.28312149357696192</v>
      </c>
      <c r="AF23">
        <f>SQRT((AD23/(($B23-$B21)*$C23))^2 + (AD21/(($B23-$B21)*$C23))^2 + ((AC23-AC21)/($B23-$B21) * $D23/$C23^2)^2)</f>
        <v>0.72530342580311136</v>
      </c>
      <c r="AG23">
        <v>4.2582668000000004</v>
      </c>
      <c r="AH23">
        <v>0.95458764921944816</v>
      </c>
      <c r="AI23">
        <f>AG23-AG$10</f>
        <v>3.4375431000000001</v>
      </c>
      <c r="AJ23">
        <f>SQRT(AH23^2 + AH$10^2)</f>
        <v>1.0020260039447739</v>
      </c>
      <c r="AK23">
        <f>(AI23-AI21)/(($B23-$B21)*$C23)</f>
        <v>0.22769951019443327</v>
      </c>
      <c r="AL23">
        <f>SQRT((AJ23/(($B23-$B21)*$C23))^2 + (AJ21/(($B23-$B21)*$C23))^2 + ((AI23-AI21)/($B23-$B21) * $D23/$C23^2)^2)</f>
        <v>0.42310904334226385</v>
      </c>
      <c r="AM23">
        <v>1.1732768</v>
      </c>
      <c r="AN23">
        <v>2.0401162008081779E-2</v>
      </c>
      <c r="AO23">
        <f>AM23-AM$10</f>
        <v>0.80058699999999994</v>
      </c>
      <c r="AP23">
        <f>SQRT(AN23^2 + AN$10^2)</f>
        <v>7.9685488225648693E-2</v>
      </c>
      <c r="AQ23">
        <f>(AO23-AO21)/(($B23-$B21)*$C23)</f>
        <v>9.4238468233246192E-2</v>
      </c>
      <c r="AR23">
        <f>SQRT((AP23/(($B23-$B21)*$C23))^2 + (AP21/(($B23-$B21)*$C23))^2 + ((AO23-AO21)/($B23-$B21) * $D23/$C23^2)^2)</f>
        <v>4.6322683796215104E-2</v>
      </c>
      <c r="AS23">
        <v>0.27119320000000002</v>
      </c>
      <c r="AU23">
        <f>AS23-AS$10</f>
        <v>3.544500000000006E-3</v>
      </c>
      <c r="AV23">
        <f>SQRT(AT23^2 + AT$10^2)</f>
        <v>2.7357961364107711E-3</v>
      </c>
      <c r="AW23">
        <f>(AU23-AU21)/(($B23-$B21)*$C23)</f>
        <v>6.5748453912075179E-4</v>
      </c>
      <c r="AX23">
        <f>SQRT((AV23/(($B23-$B21)*$C23))^2 + (AV21/(($B23-$B21)*$C23))^2 + ((AU23-AU21)/($B23-$B21) * $D23/$C23^2)^2)</f>
        <v>8.3989881610177259E-4</v>
      </c>
      <c r="AY23">
        <v>0.4508856</v>
      </c>
      <c r="BA23">
        <f>AY23-AY$10</f>
        <v>5.8173999999999726E-3</v>
      </c>
      <c r="BB23">
        <f>SQRT(AZ23^2 + AZ$10^2)</f>
        <v>1.6157955635537569E-2</v>
      </c>
      <c r="BC23">
        <f>(BA23-BA21)/(($B23-$B21)*$C23)</f>
        <v>-1.7026691410213491E-3</v>
      </c>
      <c r="BD23">
        <f>SQRT((BB23/(($B23-$B21)*$C23))^2 + (BB21/(($B23-$B21)*$C23))^2 + ((BA23-BA21)/($B23-$B21) * $D23/$C23^2)^2)</f>
        <v>6.915864555826207E-3</v>
      </c>
    </row>
    <row r="24" spans="1:56" x14ac:dyDescent="0.2">
      <c r="B24">
        <v>30</v>
      </c>
      <c r="C24">
        <v>0.57450000000000001</v>
      </c>
      <c r="D24">
        <v>4.9497474683058368E-3</v>
      </c>
    </row>
    <row r="25" spans="1:56" x14ac:dyDescent="0.2">
      <c r="B25">
        <v>35</v>
      </c>
      <c r="C25">
        <v>0.56200000000000006</v>
      </c>
      <c r="D25">
        <v>4.2426406871192103E-3</v>
      </c>
      <c r="E25">
        <v>21.2309884085311</v>
      </c>
      <c r="F25">
        <v>1.5583008703812771</v>
      </c>
      <c r="G25">
        <f>(E25-E23)/(($B25-$B23)*$C25)</f>
        <v>-0.2415704635751286</v>
      </c>
      <c r="H25">
        <f>SQRT((F25/(($B25-$B23)*$C25))^2 + (F23/(($B25-$B23)*$C25))^2 + ((E25-E23)/($B25-$B23) * $D25/$C25^2)^2)</f>
        <v>0.45479378761706529</v>
      </c>
      <c r="I25">
        <v>7.2138361</v>
      </c>
      <c r="J25">
        <v>1.622181444894653</v>
      </c>
      <c r="K25">
        <f>I25-I$12</f>
        <v>5.8394915999999997</v>
      </c>
      <c r="L25">
        <f>SQRT(J25^2 + J$12^2)</f>
        <v>1.9080819820793562</v>
      </c>
      <c r="M25">
        <f>(K25-K23)/(($B25-$B23)*$C25)</f>
        <v>9.5293752093720985E-2</v>
      </c>
      <c r="N25">
        <f>SQRT((L25/(($B25-$B23)*$C25))^2 + (L23/(($B25-$B23)*$C25))^2 + ((K25-K23)/($B25-$B23) * $D25/$C25^2)^2)</f>
        <v>0.56388826836292327</v>
      </c>
      <c r="O25">
        <v>6.2951291999999999</v>
      </c>
      <c r="P25">
        <v>0.24257863814029421</v>
      </c>
      <c r="Q25">
        <f>O25-O$12</f>
        <v>5.2670745999999999</v>
      </c>
      <c r="R25">
        <f>SQRT(P25^2 + P$12^2)</f>
        <v>0.79357027265033075</v>
      </c>
      <c r="S25">
        <f>(Q25-Q23)/(($B25-$B23)*$C25)</f>
        <v>0.15148349540959233</v>
      </c>
      <c r="T25">
        <f>SQRT((R25/(($B25-$B23)*$C25))^2 + (R23/(($B25-$B23)*$C25))^2 + ((Q25-Q23)/($B25-$B23) * $D25/$C25^2)^2)</f>
        <v>0.2352181248815817</v>
      </c>
      <c r="U25">
        <v>23.4227241</v>
      </c>
      <c r="V25">
        <v>2.6778296438094231</v>
      </c>
      <c r="W25">
        <f>U25-U$12</f>
        <v>19.4496517</v>
      </c>
      <c r="X25">
        <f>SQRT(V25^2 + V$12^2)</f>
        <v>3.8452490111727466</v>
      </c>
      <c r="Y25">
        <f>(W25-W23)/(($B25-$B23)*$C25)</f>
        <v>0.34582821534861402</v>
      </c>
      <c r="Z25">
        <f>SQRT((X25/(($B25-$B23)*$C25))^2 + (X23/(($B25-$B23)*$C25))^2 + ((W25-W23)/($B25-$B23) * $D25/$C25^2)^2)</f>
        <v>1.0088270694526311</v>
      </c>
      <c r="AA25">
        <v>12.925800499999999</v>
      </c>
      <c r="AB25">
        <v>0.44135158692201443</v>
      </c>
      <c r="AC25">
        <f>AA25-AA$12</f>
        <v>10.497954199999999</v>
      </c>
      <c r="AD25">
        <f>SQRT(AB25^2 + AB$12^2)</f>
        <v>1.636437352992274</v>
      </c>
      <c r="AE25">
        <f>(AC25-AC23)/(($B25-$B23)*$C25)</f>
        <v>5.1069581935496176E-2</v>
      </c>
      <c r="AF25">
        <f>SQRT((AD25/(($B25-$B23)*$C25))^2 + (AD23/(($B25-$B23)*$C25))^2 + ((AC25-AC23)/($B25-$B23) * $D25/$C25^2)^2)</f>
        <v>0.48203987911463941</v>
      </c>
      <c r="AG25">
        <v>5.0418018</v>
      </c>
      <c r="AH25">
        <v>1.5508854237825309</v>
      </c>
      <c r="AI25">
        <f>AG25-AG$12</f>
        <v>3.8546581</v>
      </c>
      <c r="AJ25">
        <f>SQRT(AH25^2 + AH$12^2)</f>
        <v>1.6747854585120865</v>
      </c>
      <c r="AK25">
        <f>(AI25-AI23)/(($B25-$B23)*$C25)</f>
        <v>0.10125477611143208</v>
      </c>
      <c r="AL25">
        <f>SQRT((AJ25/(($B25-$B23)*$C25))^2 + (AJ23/(($B25-$B23)*$C25))^2 + ((AI25-AI23)/($B25-$B23) * $D25/$C25^2)^2)</f>
        <v>0.47376570567383508</v>
      </c>
      <c r="AM25">
        <v>1.4934122999999999</v>
      </c>
      <c r="AN25">
        <v>0.16282618561060749</v>
      </c>
      <c r="AO25">
        <f>AM25-AM$12</f>
        <v>1.0234223999999998</v>
      </c>
      <c r="AP25">
        <f>SQRT(AN25^2 + AN$12^2)</f>
        <v>0.24900760206170389</v>
      </c>
      <c r="AQ25">
        <f>(AO25-AO23)/(($B25-$B23)*$C25)</f>
        <v>5.409335204128695E-2</v>
      </c>
      <c r="AR25">
        <f>SQRT((AP25/(($B25-$B23)*$C25))^2 + (AP23/(($B25-$B23)*$C25))^2 + ((AO25-AO23)/($B25-$B23) * $D25/$C25^2)^2)</f>
        <v>6.3467655365624709E-2</v>
      </c>
      <c r="AS25">
        <v>0.28051520000000002</v>
      </c>
      <c r="AU25">
        <f>AS25-AS$12</f>
        <v>9.6369000000000038E-3</v>
      </c>
      <c r="AV25">
        <f>SQRT(AT25^2 + AT$12^2)</f>
        <v>7.2450160800372723E-4</v>
      </c>
      <c r="AW25">
        <f>(AU25-AU23)/(($B25-$B23)*$C25)</f>
        <v>1.4789317046408992E-3</v>
      </c>
      <c r="AX25">
        <f>SQRT((AV25/(($B25-$B23)*$C25))^2 + (AV23/(($B25-$B23)*$C25))^2 + ((AU25-AU23)/($B25-$B23) * $D25/$C25^2)^2)</f>
        <v>6.8709896673284745E-4</v>
      </c>
      <c r="AY25">
        <v>0.4535247</v>
      </c>
      <c r="AZ25">
        <v>5.4714508514652786E-3</v>
      </c>
      <c r="BA25">
        <f>AY25-AY$12</f>
        <v>1.5919000000000016E-2</v>
      </c>
      <c r="BB25">
        <f>SQRT(AZ25^2 + AZ$12^2)</f>
        <v>1.0618020291937673E-2</v>
      </c>
      <c r="BC25">
        <f>(BA25-BA23)/(($B25-$B23)*$C25)</f>
        <v>2.4521660606001867E-3</v>
      </c>
      <c r="BD25">
        <f>SQRT((BB25/(($B25-$B23)*$C25))^2 + (BB23/(($B25-$B23)*$C25))^2 + ((BA25-BA23)/($B25-$B23) * $D25/$C25^2)^2)</f>
        <v>4.6934851652751788E-3</v>
      </c>
    </row>
    <row r="26" spans="1:56" x14ac:dyDescent="0.2">
      <c r="B26">
        <v>48.66</v>
      </c>
      <c r="C26">
        <v>0.5605</v>
      </c>
      <c r="D26">
        <v>7.778174593051951E-3</v>
      </c>
    </row>
    <row r="27" spans="1:56" x14ac:dyDescent="0.2">
      <c r="B27">
        <v>51.66</v>
      </c>
      <c r="C27">
        <v>0.5605</v>
      </c>
      <c r="D27">
        <v>7.0710678118654816E-4</v>
      </c>
      <c r="E27">
        <v>23.041728478963499</v>
      </c>
      <c r="F27">
        <v>1.0104438081959271</v>
      </c>
      <c r="G27">
        <f>(E27-E25)/(($B27-$B25)*$C27)</f>
        <v>0.19391236285048175</v>
      </c>
      <c r="H27">
        <f>SQRT((F27/(($B27-$B25)*$C27))^2 + (F25/(($B27-$B25)*$C27))^2 + ((E27-E25)/($B27-$B25) * $D27/$C27^2)^2)</f>
        <v>0.19889098161581464</v>
      </c>
      <c r="I27">
        <v>8.7296440999999998</v>
      </c>
      <c r="J27">
        <v>0.66564557507167399</v>
      </c>
      <c r="K27">
        <f>I27-I$14</f>
        <v>7.5172077000000002</v>
      </c>
      <c r="L27">
        <f>SQRT(J27^2 + J$14^2)</f>
        <v>1.0403779774055675</v>
      </c>
      <c r="M27">
        <f>(K27-K25)/(($B27-$B25)*$C27)</f>
        <v>0.17966681052438827</v>
      </c>
      <c r="N27">
        <f>SQRT((L27/(($B27-$B25)*$C27))^2 + (L25/(($B27-$B25)*$C27))^2 + ((K27-K25)/($B27-$B25) * $D27/$C27^2)^2)</f>
        <v>0.23273734052312831</v>
      </c>
      <c r="O27">
        <v>7.6956816999999997</v>
      </c>
      <c r="P27">
        <v>0.31633312810924552</v>
      </c>
      <c r="Q27">
        <f>O27-O$14</f>
        <v>6.8131737999999995</v>
      </c>
      <c r="R27">
        <f>SQRT(P27^2 + P$14^2)</f>
        <v>0.62282006557043501</v>
      </c>
      <c r="S27">
        <f>(Q27-Q25)/(($B27-$B25)*$C27)</f>
        <v>0.16557194153308066</v>
      </c>
      <c r="T27">
        <f>SQRT((R27/(($B27-$B25)*$C27))^2 + (R25/(($B27-$B25)*$C27))^2 + ((Q27-Q25)/($B27-$B25) * $D27/$C27^2)^2)</f>
        <v>0.10803171083831735</v>
      </c>
      <c r="U27">
        <v>27.991306999999999</v>
      </c>
      <c r="V27">
        <v>0.21344414169913439</v>
      </c>
      <c r="W27">
        <f>U27-U$14</f>
        <v>24.277700799999998</v>
      </c>
      <c r="X27">
        <f>SQRT(V27^2 + V$14^2)</f>
        <v>2.1911727763086142</v>
      </c>
      <c r="Y27">
        <f>(W27-W25)/(($B27-$B25)*$C27)</f>
        <v>0.51703633460520682</v>
      </c>
      <c r="Z27">
        <f>SQRT((X27/(($B27-$B25)*$C27))^2 + (X25/(($B27-$B25)*$C27))^2 + ((W27-W25)/($B27-$B25) * $D27/$C27^2)^2)</f>
        <v>0.47395349846057194</v>
      </c>
      <c r="AA27">
        <v>15.077734100000001</v>
      </c>
      <c r="AB27">
        <v>0.83800115592962054</v>
      </c>
      <c r="AC27">
        <f>AA27-AA$14</f>
        <v>13.070538900000001</v>
      </c>
      <c r="AD27">
        <f>SQRT(AB27^2 + AB$14^2)</f>
        <v>1.3454146782807526</v>
      </c>
      <c r="AE27">
        <f>(AC27-AC25)/(($B27-$B25)*$C27)</f>
        <v>0.27549839204191962</v>
      </c>
      <c r="AF27">
        <f>SQRT((AD27/(($B27-$B25)*$C27))^2 + (AD25/(($B27-$B25)*$C27))^2 + ((AC27-AC25)/($B27-$B25) * $D27/$C27^2)^2)</f>
        <v>0.22687132286821823</v>
      </c>
      <c r="AG27">
        <v>6.5111142000000024</v>
      </c>
      <c r="AH27">
        <v>1.1286507515326001</v>
      </c>
      <c r="AI27">
        <f>AG27-AG$14</f>
        <v>5.3733792000000022</v>
      </c>
      <c r="AJ27">
        <f>SQRT(AH27^2 + AH$14^2)</f>
        <v>1.2575659967282442</v>
      </c>
      <c r="AK27">
        <f>(AI27-AI25)/(($B27-$B25)*$C27)</f>
        <v>0.16264001764845126</v>
      </c>
      <c r="AL27">
        <f>SQRT((AJ27/(($B27-$B25)*$C27))^2 + (AJ25/(($B27-$B25)*$C27))^2 + ((AI27-AI25)/($B27-$B25) * $D27/$C27^2)^2)</f>
        <v>0.22428623629632827</v>
      </c>
      <c r="AM27">
        <v>1.9692308000000001</v>
      </c>
      <c r="AN27">
        <v>3.0354114217351159E-2</v>
      </c>
      <c r="AO27">
        <f>AM27-AM$14</f>
        <v>1.4758295000000001</v>
      </c>
      <c r="AP27">
        <f>SQRT(AN27^2 + AN$14^2)</f>
        <v>0.21667417559907773</v>
      </c>
      <c r="AQ27">
        <f>(AO27-AO25)/(($B27-$B25)*$C27)</f>
        <v>4.8448328483935987E-2</v>
      </c>
      <c r="AR27">
        <f>SQRT((AP27/(($B27-$B25)*$C27))^2 + (AP25/(($B27-$B25)*$C27))^2 + ((AO27-AO25)/($B27-$B25) * $D27/$C27^2)^2)</f>
        <v>3.5348305829519276E-2</v>
      </c>
      <c r="AS27">
        <v>0.28476079999999998</v>
      </c>
      <c r="AU27">
        <f>AS27-AS$14</f>
        <v>0.28476079999999998</v>
      </c>
      <c r="AV27">
        <f>SQRT(AT27^2 + AT$14^2)</f>
        <v>0</v>
      </c>
      <c r="AW27">
        <f>(AU27-AU25)/(($B27-$B25)*$C27)</f>
        <v>2.9463050162080891E-2</v>
      </c>
      <c r="AX27">
        <f>SQRT((AV27/(($B27-$B25)*$C27))^2 + (AV25/(($B27-$B25)*$C27))^2 + ((AU27-AU25)/($B27-$B25) * $D27/$C27^2)^2)</f>
        <v>8.6030869836493498E-5</v>
      </c>
      <c r="AY27">
        <v>0.45462089999999999</v>
      </c>
      <c r="AZ27">
        <v>1.005180573727929E-2</v>
      </c>
      <c r="BA27">
        <f>AY27-AY$14</f>
        <v>6.0041000000000122E-3</v>
      </c>
      <c r="BB27">
        <f>SQRT(AZ27^2 + AZ$14^2)</f>
        <v>1.0160358856851504E-2</v>
      </c>
      <c r="BC27">
        <f>(BA27-BA25)/(($B27-$B25)*$C27)</f>
        <v>-1.0617877838021924E-3</v>
      </c>
      <c r="BD27">
        <f>SQRT((BB27/(($B27-$B25)*$C27))^2 + (BB25/(($B27-$B25)*$C27))^2 + ((BA27-BA25)/($B27-$B25) * $D27/$C27^2)^2)</f>
        <v>1.5738072187493175E-3</v>
      </c>
    </row>
    <row r="28" spans="1:56" x14ac:dyDescent="0.2">
      <c r="A28" t="s">
        <v>462</v>
      </c>
      <c r="B28" s="6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B29" s="6">
        <v>1.83</v>
      </c>
      <c r="C29">
        <v>4.333333333333334E-3</v>
      </c>
      <c r="D29">
        <v>1.5275252316519468E-3</v>
      </c>
    </row>
    <row r="30" spans="1:56" x14ac:dyDescent="0.2">
      <c r="B30" s="6">
        <v>4.16</v>
      </c>
      <c r="C30">
        <v>0.01</v>
      </c>
      <c r="D30">
        <v>5.1961524227066326E-3</v>
      </c>
    </row>
    <row r="31" spans="1:56" x14ac:dyDescent="0.2">
      <c r="B31" s="6">
        <v>6</v>
      </c>
      <c r="C31">
        <v>4.2000000000000003E-2</v>
      </c>
      <c r="D31">
        <v>1.9697715603592205E-2</v>
      </c>
    </row>
    <row r="32" spans="1:56" x14ac:dyDescent="0.2">
      <c r="B32" s="6">
        <v>7.66</v>
      </c>
      <c r="C32">
        <v>0.15466666666666665</v>
      </c>
      <c r="D32">
        <v>4.5170049073842485E-2</v>
      </c>
      <c r="E32">
        <v>37.567891706000871</v>
      </c>
      <c r="F32">
        <v>1.892802587731339</v>
      </c>
      <c r="I32">
        <v>3.3710828333333338</v>
      </c>
      <c r="J32">
        <v>0.51505622214599445</v>
      </c>
      <c r="K32">
        <f>I32-I$6</f>
        <v>3.219996683333334</v>
      </c>
      <c r="L32">
        <f>SQRT(J32^2 + J$6^2)</f>
        <v>0.51562602765037857</v>
      </c>
      <c r="M32">
        <f>(K32)/($B32*$C32)</f>
        <v>2.7178778163545521</v>
      </c>
      <c r="N32">
        <f>SQRT((L32/($C32*$B32))^2 + (K32*$D32/($B32*$C32^2))^2)</f>
        <v>0.90523810033023377</v>
      </c>
      <c r="O32">
        <v>5.714523333333333E-2</v>
      </c>
      <c r="P32">
        <v>3.0481639524200998E-3</v>
      </c>
      <c r="Q32">
        <f>O32-O$6</f>
        <v>9.3797833333333289E-3</v>
      </c>
      <c r="R32">
        <f>SQRT(P32^2 + P$6^2)</f>
        <v>3.0481639524200998E-3</v>
      </c>
      <c r="S32">
        <f>(Q32)/($B32*$C32)</f>
        <v>7.9171215224633079E-3</v>
      </c>
      <c r="T32">
        <f>SQRT((R32/($C32*$B32))^2 + (Q32*$D32/($B32*$C32^2))^2)</f>
        <v>3.4591431540561212E-3</v>
      </c>
      <c r="U32">
        <v>1.525470966666667</v>
      </c>
      <c r="V32">
        <v>0.26995004972038061</v>
      </c>
      <c r="W32">
        <f>U32-U$6</f>
        <v>1.2499422166666672</v>
      </c>
      <c r="X32">
        <f>SQRT(V32^2 + V$6^2)</f>
        <v>0.2870710250916243</v>
      </c>
      <c r="Y32">
        <f>(W32)/($B32*$C32)</f>
        <v>1.0550291060817507</v>
      </c>
      <c r="Z32">
        <f>SQRT((X32/($C32*$B32))^2 + (W32*$D32/($B32*$C32^2))^2)</f>
        <v>0.39198130741011639</v>
      </c>
      <c r="AA32">
        <v>0.12279145</v>
      </c>
      <c r="AB32">
        <v>1.241081611307249E-2</v>
      </c>
      <c r="AC32">
        <f>AA32-AA$6</f>
        <v>5.4558624999999999E-2</v>
      </c>
      <c r="AD32">
        <f>SQRT(AB32^2 + AB$6^2)</f>
        <v>1.8981831298738008E-2</v>
      </c>
      <c r="AE32">
        <f>(AC32)/($B32*$C32)</f>
        <v>4.605087866885748E-2</v>
      </c>
      <c r="AF32">
        <f>SQRT((AD32/($C32*$B32))^2 + (AC32*$D32/($B32*$C32^2))^2)</f>
        <v>2.0918333861056654E-2</v>
      </c>
      <c r="AG32">
        <v>6.6181333333333342E-2</v>
      </c>
      <c r="AH32">
        <v>8.9481588126180088E-3</v>
      </c>
      <c r="AI32">
        <f>AG32-AG$6</f>
        <v>3.6808408333333341E-2</v>
      </c>
      <c r="AJ32">
        <f>SQRT(AH32^2 + AH$6^2)</f>
        <v>9.890786836095667E-3</v>
      </c>
      <c r="AK32">
        <f>(AI32)/($B32*$C32)</f>
        <v>3.1068589909516529E-2</v>
      </c>
      <c r="AL32">
        <f>SQRT((AJ32/($C32*$B32))^2 + (AI32*$D32/($B32*$C32^2))^2)</f>
        <v>1.2329844323433325E-2</v>
      </c>
      <c r="AM32">
        <v>5.8510699999999999E-2</v>
      </c>
      <c r="AN32">
        <v>1.88793726789319E-3</v>
      </c>
      <c r="AO32">
        <f>AM32-AM$6</f>
        <v>-4.693249999999996E-4</v>
      </c>
      <c r="AP32">
        <f>SQRT(AN32^2 + AN$6^2)</f>
        <v>2.8287761468080114E-3</v>
      </c>
      <c r="AQ32">
        <f>(AO32)/($B32*$C32)</f>
        <v>-3.9613954037994028E-4</v>
      </c>
      <c r="AR32">
        <f>SQRT((AP32/($C32*$B32))^2 + (AO32*$D32/($B32*$C32^2))^2)</f>
        <v>2.3904645233391755E-3</v>
      </c>
      <c r="AS32">
        <v>7.0129049999999998E-2</v>
      </c>
      <c r="AT32">
        <v>1.464983829262286E-3</v>
      </c>
      <c r="AU32">
        <f>AS32-AS$6</f>
        <v>8.7887500000000118E-4</v>
      </c>
      <c r="AV32">
        <f>SQRT(AT32^2 + AT$6^2)</f>
        <v>1.4656642116289769E-3</v>
      </c>
      <c r="AW32">
        <f>(AU32)/($B32*$C32)</f>
        <v>7.4182525659494114E-4</v>
      </c>
      <c r="AX32">
        <f>SQRT((AV32/($C32*$B32))^2 + (AU32*$D32/($B32*$C32^2))^2)</f>
        <v>1.2559388518805956E-3</v>
      </c>
      <c r="AY32">
        <v>0.1109524833333333</v>
      </c>
      <c r="AZ32">
        <v>1.489386106197226E-3</v>
      </c>
      <c r="BA32">
        <f>AY32-AY$6</f>
        <v>-3.4996666666667064E-3</v>
      </c>
      <c r="BB32">
        <f>SQRT(AZ32^2 + AZ$6^2)</f>
        <v>1.8027859269290172E-3</v>
      </c>
      <c r="BC32">
        <f>(BA32)/($B32*$C32)</f>
        <v>-2.953936706581469E-3</v>
      </c>
      <c r="BD32">
        <f>SQRT((BB32/($C32*$B32))^2 + (BA32*$D32/($B32*$C32^2))^2)</f>
        <v>1.7491984331717927E-3</v>
      </c>
    </row>
    <row r="33" spans="1:56" x14ac:dyDescent="0.2">
      <c r="B33" s="6">
        <v>13.16</v>
      </c>
      <c r="C33">
        <v>0.68299999999999994</v>
      </c>
      <c r="D33">
        <v>6.8724086025206618E-2</v>
      </c>
      <c r="E33">
        <v>44.870854307309997</v>
      </c>
      <c r="F33">
        <v>4.3605548196449977</v>
      </c>
      <c r="G33">
        <f>(E33-E32)/(($B33-$B32)*$C33)</f>
        <v>1.9440869429812664</v>
      </c>
      <c r="H33">
        <f>SQRT((F33/(($B33-$B32)*$C33))^2 + (F32/(($B33-$B32)*$C33))^2 + ((E33-E32)/($B33-$B32) * $D33/$C33^2)^2)</f>
        <v>1.2804753465734799</v>
      </c>
      <c r="I33">
        <v>25.166256099999998</v>
      </c>
      <c r="J33">
        <v>3.0481350824379949</v>
      </c>
      <c r="K33">
        <f>I33-I$7</f>
        <v>24.157715574999997</v>
      </c>
      <c r="L33">
        <f>SQRT(J33^2 + J$7^2)</f>
        <v>3.1042631556944094</v>
      </c>
      <c r="M33">
        <f>(K33-K32)/(($B33-$B32)*$C33)</f>
        <v>5.5737305714539236</v>
      </c>
      <c r="N33">
        <f>SQRT((L33/(($B33-$B32)*$C33))^2 + (L32/(($B33-$B32)*$C33))^2 + ((K33-K32)/($B33-$B32) * $D33/$C33^2)^2)</f>
        <v>1.0080996182014954</v>
      </c>
      <c r="O33">
        <v>9.7155224999999998E-2</v>
      </c>
      <c r="P33">
        <v>2.3483546533291141E-2</v>
      </c>
      <c r="Q33">
        <f>O33-O$7</f>
        <v>-2.3417400000000005E-2</v>
      </c>
      <c r="R33">
        <f>SQRT(P33^2 + P$7^2)</f>
        <v>5.1149169198458168E-2</v>
      </c>
      <c r="S33">
        <f>(Q33-Q32)/(($B33-$B32)*$C33)</f>
        <v>-8.7307821997426698E-3</v>
      </c>
      <c r="T33">
        <f>SQRT((R33/(($B33-$B32)*$C33))^2 + (R32/(($B33-$B32)*$C33))^2 + ((Q33-Q32)/($B33-$B32) * $D33/$C33^2)^2)</f>
        <v>1.3668594282727205E-2</v>
      </c>
      <c r="U33">
        <v>11.009610350000001</v>
      </c>
      <c r="V33">
        <v>3.3672622832456902</v>
      </c>
      <c r="W33">
        <f>U33-U$7</f>
        <v>9.5243900750000012</v>
      </c>
      <c r="X33">
        <f>SQRT(V33^2 + V$7^2)</f>
        <v>3.4784925397963669</v>
      </c>
      <c r="Y33">
        <f>(W33-W32)/(($B33-$B32)*$C33)</f>
        <v>2.2027014131061717</v>
      </c>
      <c r="Z33">
        <f>SQRT((X33/(($B33-$B32)*$C33))^2 + (X32/(($B33-$B32)*$C33))^2 + ((W33-W32)/($B33-$B32) * $D33/$C33^2)^2)</f>
        <v>0.95521006722858237</v>
      </c>
      <c r="AA33">
        <v>0.45649784999999998</v>
      </c>
      <c r="AB33">
        <v>0.15996229756046421</v>
      </c>
      <c r="AC33">
        <f>AA33-AA$7</f>
        <v>-0.32347597499999992</v>
      </c>
      <c r="AD33">
        <f>SQRT(AB33^2 + AB$7^2)</f>
        <v>0.4845064153855797</v>
      </c>
      <c r="AE33">
        <f>(AC33-AC32)/(($B33-$B32)*$C33)</f>
        <v>-0.10063479302542258</v>
      </c>
      <c r="AF33">
        <f>SQRT((AD33/(($B33-$B32)*$C33))^2 + (AD32/(($B33-$B32)*$C33))^2 + ((AC33-AC32)/($B33-$B32) * $D33/$C33^2)^2)</f>
        <v>0.12947367085043318</v>
      </c>
      <c r="AG33">
        <v>1.9022986500000001</v>
      </c>
      <c r="AH33">
        <v>0.95578457366012781</v>
      </c>
      <c r="AI33">
        <f>AG33-AG$7</f>
        <v>1.6906407750000001</v>
      </c>
      <c r="AJ33">
        <f>SQRT(AH33^2 + AH$7^2)</f>
        <v>0.95911364694496637</v>
      </c>
      <c r="AK33">
        <f>(AI33-AI32)/(($B33-$B32)*$C33)</f>
        <v>0.44025884910599417</v>
      </c>
      <c r="AL33">
        <f>SQRT((AJ33/(($B33-$B32)*$C33))^2 + (AJ32/(($B33-$B32)*$C33))^2 + ((AI33-AI32)/($B33-$B32) * $D33/$C33^2)^2)</f>
        <v>0.25914901365320692</v>
      </c>
      <c r="AM33">
        <v>0.16245894999999999</v>
      </c>
      <c r="AN33">
        <v>2.446904578917004E-2</v>
      </c>
      <c r="AO33">
        <f>AM33-AM$7</f>
        <v>5.0604999999999956E-3</v>
      </c>
      <c r="AP33">
        <f>SQRT(AN33^2 + AN$7^2)</f>
        <v>2.7268248611388678E-2</v>
      </c>
      <c r="AQ33">
        <f>(AO33-AO32)/(($B33-$B32)*$C33)</f>
        <v>1.4720684147477695E-3</v>
      </c>
      <c r="AR33">
        <f>SQRT((AP33/(($B33-$B32)*$C33))^2 + (AP32/(($B33-$B32)*$C33))^2 + ((AO33-AO32)/($B33-$B32) * $D33/$C33^2)^2)</f>
        <v>7.2994087447582874E-3</v>
      </c>
      <c r="AS33">
        <v>0.20808235</v>
      </c>
      <c r="AT33">
        <v>1.829219011627642E-3</v>
      </c>
      <c r="AU33">
        <f>AS33-AS$7</f>
        <v>1.3802499999999995E-3</v>
      </c>
      <c r="AV33">
        <f>SQRT(AT33^2 + AT$7^2)</f>
        <v>3.3713579893716416E-3</v>
      </c>
      <c r="AW33">
        <f>(AU33-AU32)/(($B33-$B32)*$C33)</f>
        <v>1.3346865433248994E-4</v>
      </c>
      <c r="AX33">
        <f>SQRT((AV33/(($B33-$B32)*$C33))^2 + (AV32/(($B33-$B32)*$C33))^2 + ((AU33-AU32)/($B33-$B32) * $D33/$C33^2)^2)</f>
        <v>9.7870789253385053E-4</v>
      </c>
      <c r="AY33">
        <v>0.33169094999999987</v>
      </c>
      <c r="AZ33">
        <v>3.731944120361398E-3</v>
      </c>
      <c r="BA33">
        <f>AY33-AY$7</f>
        <v>2.7629999999989607E-4</v>
      </c>
      <c r="BB33">
        <f>SQRT(AZ33^2 + AZ$7^2)</f>
        <v>3.8266295087844653E-3</v>
      </c>
      <c r="BC33">
        <f>(BA33-BA32)/(($B33-$B32)*$C33)</f>
        <v>1.0051821287545863E-3</v>
      </c>
      <c r="BD33">
        <f>SQRT((BB33/(($B33-$B32)*$C33))^2 + (BB32/(($B33-$B32)*$C33))^2 + ((BA33-BA32)/($B33-$B32) * $D33/$C33^2)^2)</f>
        <v>1.1305886162953566E-3</v>
      </c>
    </row>
    <row r="34" spans="1:56" x14ac:dyDescent="0.2">
      <c r="B34" s="6">
        <v>22</v>
      </c>
      <c r="C34">
        <v>1.0663333333333334</v>
      </c>
      <c r="D34">
        <v>9.2376043070340214E-3</v>
      </c>
      <c r="E34">
        <v>29.466569326567331</v>
      </c>
      <c r="F34">
        <v>0.25927992009195128</v>
      </c>
      <c r="G34">
        <f>(E34-E33)/(($B34-$B33)*$C34)</f>
        <v>-1.6341664654193404</v>
      </c>
      <c r="H34">
        <f>SQRT((F34/(($B34-$B33)*$C34))^2 + (F33/(($B34-$B33)*$C34))^2 + ((E34-E33)/($B34-$B33) * $D34/$C34^2)^2)</f>
        <v>0.46362349372622569</v>
      </c>
      <c r="I34">
        <v>21.359211800000001</v>
      </c>
      <c r="J34">
        <v>0.57682931353851807</v>
      </c>
      <c r="K34">
        <f>I34-I$8</f>
        <v>20.2383466</v>
      </c>
      <c r="L34">
        <f>SQRT(J34^2 + J$8^2)</f>
        <v>1.0333621544299938</v>
      </c>
      <c r="M34">
        <f>(K34-K33)/(($B34-$B33)*$C34)</f>
        <v>-0.41578699384988776</v>
      </c>
      <c r="N34">
        <f>SQRT((L34/(($B34-$B33)*$C34))^2 + (L33/(($B34-$B33)*$C34))^2 + ((K34-K33)/($B34-$B33) * $D34/$C34^2)^2)</f>
        <v>0.3471019141820974</v>
      </c>
      <c r="O34">
        <v>2.231676666666667</v>
      </c>
      <c r="P34">
        <v>0.25184185455133018</v>
      </c>
      <c r="Q34">
        <f>O34-O$8</f>
        <v>1.5490789666666669</v>
      </c>
      <c r="R34">
        <f>SQRT(P34^2 + P$8^2)</f>
        <v>0.55368049620917048</v>
      </c>
      <c r="S34">
        <f>(Q34-Q33)/(($B34-$B33)*$C34)</f>
        <v>0.16681857240455517</v>
      </c>
      <c r="T34">
        <f>SQRT((R34/(($B34-$B33)*$C34))^2 + (R33/(($B34-$B33)*$C34))^2 + ((Q34-Q33)/($B34-$B33) * $D34/$C34^2)^2)</f>
        <v>5.9005102278117269E-2</v>
      </c>
      <c r="U34">
        <v>30.447491599999999</v>
      </c>
      <c r="V34">
        <v>0.72900858936799939</v>
      </c>
      <c r="W34">
        <f>U34-U$8</f>
        <v>26.912786999999998</v>
      </c>
      <c r="X34">
        <f>SQRT(V34^2 + V$8^2)</f>
        <v>2.7613949798137036</v>
      </c>
      <c r="Y34">
        <f>(W34-W33)/(($B34-$B33)*$C34)</f>
        <v>1.8446513536823577</v>
      </c>
      <c r="Z34">
        <f>SQRT((X34/(($B34-$B33)*$C34))^2 + (X33/(($B34-$B33)*$C34))^2 + ((W34-W33)/($B34-$B33) * $D34/$C34^2)^2)</f>
        <v>0.47142786347466492</v>
      </c>
      <c r="AA34">
        <v>10.4271356</v>
      </c>
      <c r="AB34">
        <v>0.41024627921925222</v>
      </c>
      <c r="AC34">
        <f>AA34-AA$8</f>
        <v>8.1618411000000002</v>
      </c>
      <c r="AD34">
        <f>SQRT(AB34^2 + AB$8^2)</f>
        <v>1.7351624272784554</v>
      </c>
      <c r="AE34">
        <f>(AC34-AC33)/(($B34-$B33)*$C34)</f>
        <v>0.900166455616079</v>
      </c>
      <c r="AF34">
        <f>SQRT((AD34/(($B34-$B33)*$C34))^2 + (AD33/(($B34-$B33)*$C34))^2 + ((AC34-AC33)/($B34-$B33) * $D34/$C34^2)^2)</f>
        <v>0.19127540447967048</v>
      </c>
      <c r="AG34">
        <v>11.915074733333331</v>
      </c>
      <c r="AH34">
        <v>0.43569801659426161</v>
      </c>
      <c r="AI34">
        <f>AG34-AG$8</f>
        <v>10.95281733333333</v>
      </c>
      <c r="AJ34">
        <f>SQRT(AH34^2 + AH$8^2)</f>
        <v>0.74112943159489586</v>
      </c>
      <c r="AK34">
        <f>(AI34-AI33)/(($B34-$B33)*$C34)</f>
        <v>0.98257973981546787</v>
      </c>
      <c r="AL34">
        <f>SQRT((AJ34/(($B34-$B33)*$C34))^2 + (AJ33/(($B34-$B33)*$C34))^2 + ((AI34-AI33)/($B34-$B33) * $D34/$C34^2)^2)</f>
        <v>0.12886664901734554</v>
      </c>
      <c r="AM34">
        <v>1.2683012666666671</v>
      </c>
      <c r="AN34">
        <v>3.6259579616610721E-2</v>
      </c>
      <c r="AO34">
        <f>AM34-AM$8</f>
        <v>0.9151403666666672</v>
      </c>
      <c r="AP34">
        <f>SQRT(AN34^2 + AN$8^2)</f>
        <v>0.13221671017384065</v>
      </c>
      <c r="AQ34">
        <f>(AO34-AO33)/(($B34-$B33)*$C34)</f>
        <v>9.654599358679683E-2</v>
      </c>
      <c r="AR34">
        <f>SQRT((AP34/(($B34-$B33)*$C34))^2 + (AP33/(($B34-$B33)*$C34))^2 + ((AO34-AO33)/($B34-$B33) * $D34/$C34^2)^2)</f>
        <v>1.4345829414631537E-2</v>
      </c>
      <c r="AS34">
        <v>0.27698410000000001</v>
      </c>
      <c r="AT34">
        <v>7.3355257480291029E-4</v>
      </c>
      <c r="AU34">
        <f>AS34-AS$8</f>
        <v>1.8798999999999899E-3</v>
      </c>
      <c r="AV34">
        <f>SQRT(AT34^2 + AT$8^2)</f>
        <v>7.3355257480291029E-4</v>
      </c>
      <c r="AW34">
        <f>(AU34-AU33)/(($B34-$B33)*$C34)</f>
        <v>5.3005464094406302E-5</v>
      </c>
      <c r="AX34">
        <f>SQRT((AV34/(($B34-$B33)*$C34))^2 + (AV33/(($B34-$B33)*$C34))^2 + ((AU34-AU33)/($B34-$B33) * $D34/$C34^2)^2)</f>
        <v>3.6601961593834848E-4</v>
      </c>
      <c r="AY34">
        <v>0.4384884</v>
      </c>
      <c r="AZ34">
        <v>2.40217662597903E-2</v>
      </c>
      <c r="BA34">
        <f>AY34-AY$8</f>
        <v>7.7418000000000209E-3</v>
      </c>
      <c r="BB34">
        <f>SQRT(AZ34^2 + AZ$8^2)</f>
        <v>2.8669500535586583E-2</v>
      </c>
      <c r="BC34">
        <f>(BA34-BA33)/(($B34-$B33)*$C34)</f>
        <v>7.9197896967237965E-4</v>
      </c>
      <c r="BD34">
        <f>SQRT((BB34/(($B34-$B33)*$C34))^2 + (BB33/(($B34-$B33)*$C34))^2 + ((BA34-BA33)/($B34-$B33) * $D34/$C34^2)^2)</f>
        <v>3.0683891955507396E-3</v>
      </c>
    </row>
    <row r="35" spans="1:56" x14ac:dyDescent="0.2">
      <c r="B35" s="6">
        <v>26</v>
      </c>
      <c r="C35">
        <v>1.0333333333333334</v>
      </c>
      <c r="D35">
        <v>8.0829037686547672E-3</v>
      </c>
    </row>
    <row r="36" spans="1:56" x14ac:dyDescent="0.2">
      <c r="B36" s="6">
        <v>27.67</v>
      </c>
      <c r="C36">
        <v>1.0133333333333334</v>
      </c>
      <c r="D36">
        <v>5.5075705472861338E-3</v>
      </c>
      <c r="E36">
        <v>26.529782813867261</v>
      </c>
      <c r="F36">
        <v>0.44130976783362807</v>
      </c>
      <c r="G36">
        <f>(E36-E34)/(($B36-$B34)*$C36)</f>
        <v>-0.51113661109371855</v>
      </c>
      <c r="H36">
        <f>SQRT((F36/(($B36-$B34)*$C36))^2 + (F34/(($B36-$B34)*$C36))^2 + ((E36-E34)/($B36-$B34) * $D36/$C36^2)^2)</f>
        <v>8.9127161781944214E-2</v>
      </c>
      <c r="I36">
        <v>20.175078266666659</v>
      </c>
      <c r="J36">
        <v>7.7009962357693584E-2</v>
      </c>
      <c r="K36">
        <f>I36-I$10</f>
        <v>19.30740106666666</v>
      </c>
      <c r="L36">
        <f>SQRT(J36^2 + J$10^2)</f>
        <v>0.50664889865074558</v>
      </c>
      <c r="M36">
        <f>(K36-K34)/(($B36-$B34)*$C36)</f>
        <v>-0.16202755731922502</v>
      </c>
      <c r="N36">
        <f>SQRT((L36/(($B36-$B34)*$C36))^2 + (L34/(($B36-$B34)*$C36))^2 + ((K36-K34)/($B36-$B34) * $D36/$C36^2)^2)</f>
        <v>0.20030868624093096</v>
      </c>
      <c r="O36">
        <v>3.9955732666666668</v>
      </c>
      <c r="P36">
        <v>0.25275182115247641</v>
      </c>
      <c r="Q36">
        <f>O36-O$10</f>
        <v>3.2970386666666665</v>
      </c>
      <c r="R36">
        <f>SQRT(P36^2 + P$10^2)</f>
        <v>0.47015995733092092</v>
      </c>
      <c r="S36">
        <f>(Q36-Q34)/(($B36-$B34)*$C36)</f>
        <v>0.30422579016986895</v>
      </c>
      <c r="T36">
        <f>SQRT((R36/(($B36-$B34)*$C36))^2 + (R34/(($B36-$B34)*$C36))^2 + ((Q36-Q34)/($B36-$B34) * $D36/$C36^2)^2)</f>
        <v>0.12643266266861633</v>
      </c>
      <c r="U36">
        <v>32.589998199999997</v>
      </c>
      <c r="V36">
        <v>0.59949974722366606</v>
      </c>
      <c r="W36">
        <f>U36-U$10</f>
        <v>29.720758999999997</v>
      </c>
      <c r="X36">
        <f>SQRT(V36^2 + V$10^2)</f>
        <v>1.6384668486379941</v>
      </c>
      <c r="Y36">
        <f>(W36-W34)/(($B36-$B34)*$C36)</f>
        <v>0.48871693121693094</v>
      </c>
      <c r="Z36">
        <f>SQRT((X36/(($B36-$B34)*$C36))^2 + (X34/(($B36-$B34)*$C36))^2 + ((W36-W34)/($B36-$B34) * $D36/$C36^2)^2)</f>
        <v>0.55885126155324671</v>
      </c>
      <c r="AA36">
        <v>11.724105866666671</v>
      </c>
      <c r="AB36">
        <v>0.17847590997749069</v>
      </c>
      <c r="AC36">
        <f>AA36-AA$10</f>
        <v>9.8490651666666711</v>
      </c>
      <c r="AD36">
        <f>SQRT(AB36^2 + AB$10^2)</f>
        <v>0.97139727789756192</v>
      </c>
      <c r="AE36">
        <f>(AC36-AC34)/(($B36-$B34)*$C36)</f>
        <v>0.29365498236331633</v>
      </c>
      <c r="AF36">
        <f>SQRT((AD36/(($B36-$B34)*$C36))^2 + (AD34/(($B36-$B34)*$C36))^2 + ((AC36-AC34)/($B36-$B34) * $D36/$C36^2)^2)</f>
        <v>0.34610637697866059</v>
      </c>
      <c r="AG36">
        <v>13.480639399999999</v>
      </c>
      <c r="AH36">
        <v>0.24330239337523979</v>
      </c>
      <c r="AI36">
        <f>AG36-AG$10</f>
        <v>12.659915699999999</v>
      </c>
      <c r="AJ36">
        <f>SQRT(AH36^2 + AH$10^2)</f>
        <v>0.38989048098323692</v>
      </c>
      <c r="AK36">
        <f>(AI36-AI34)/(($B36-$B34)*$C36)</f>
        <v>0.29711402928617864</v>
      </c>
      <c r="AL36">
        <f>SQRT((AJ36/(($B36-$B34)*$C36))^2 + (AJ34/(($B36-$B34)*$C36))^2 + ((AI36-AI34)/($B36-$B34) * $D36/$C36^2)^2)</f>
        <v>0.14576031259369984</v>
      </c>
      <c r="AM36">
        <v>1.6239467333333331</v>
      </c>
      <c r="AN36">
        <v>1.132760835540019E-2</v>
      </c>
      <c r="AO36">
        <f>AM36-AM$10</f>
        <v>1.251256933333333</v>
      </c>
      <c r="AP36">
        <f>SQRT(AN36^2 + AN$10^2)</f>
        <v>7.7858103839827289E-2</v>
      </c>
      <c r="AQ36">
        <f>(AO36-AO34)/(($B36-$B34)*$C36)</f>
        <v>5.8499820152232256E-2</v>
      </c>
      <c r="AR36">
        <f>SQRT((AP36/(($B36-$B34)*$C36))^2 + (AP34/(($B36-$B34)*$C36))^2 + ((AO36-AO34)/($B36-$B34) * $D36/$C36^2)^2)</f>
        <v>2.6707153925643927E-2</v>
      </c>
      <c r="AS36">
        <v>0.28023389999999998</v>
      </c>
      <c r="AT36">
        <v>9.4561389848076965E-3</v>
      </c>
      <c r="AU36">
        <f>AS36-AS$10</f>
        <v>1.2585199999999963E-2</v>
      </c>
      <c r="AV36">
        <f>SQRT(AT36^2 + AT$10^2)</f>
        <v>9.8439395061123789E-3</v>
      </c>
      <c r="AW36">
        <f>(AU36-AU34)/(($B36-$B34)*$C36)</f>
        <v>1.8632170704539072E-3</v>
      </c>
      <c r="AX36">
        <f>SQRT((AV36/(($B36-$B34)*$C36))^2 + (AV34/(($B36-$B34)*$C36))^2 + ((AU36-AU34)/($B36-$B34) * $D36/$C36^2)^2)</f>
        <v>1.7180807317010765E-3</v>
      </c>
      <c r="AY36">
        <v>0.4519815333333333</v>
      </c>
      <c r="AZ36">
        <v>1.410354314820681E-3</v>
      </c>
      <c r="BA36">
        <f>AY36-AY$10</f>
        <v>6.9133333333332714E-3</v>
      </c>
      <c r="BB36">
        <f>SQRT(AZ36^2 + AZ$10^2)</f>
        <v>1.6219390543831588E-2</v>
      </c>
      <c r="BC36">
        <f>(BA36-BA34)/(($B36-$B34)*$C36)</f>
        <v>-1.4419149726168707E-4</v>
      </c>
      <c r="BD36">
        <f>SQRT((BB36/(($B36-$B34)*$C36))^2 + (BB34/(($B36-$B34)*$C36))^2 + ((BA36-BA34)/($B36-$B34) * $D36/$C36^2)^2)</f>
        <v>5.7329910618948415E-3</v>
      </c>
    </row>
    <row r="37" spans="1:56" x14ac:dyDescent="0.2">
      <c r="B37" s="6">
        <v>30</v>
      </c>
      <c r="C37">
        <v>0.98066666666666669</v>
      </c>
      <c r="D37">
        <v>7.7674534651540356E-3</v>
      </c>
    </row>
    <row r="38" spans="1:56" x14ac:dyDescent="0.2">
      <c r="B38" s="6">
        <v>35</v>
      </c>
      <c r="C38">
        <v>0.93800000000000006</v>
      </c>
      <c r="D38">
        <v>9.8488578017960522E-3</v>
      </c>
      <c r="E38">
        <v>24.280749059389599</v>
      </c>
      <c r="F38">
        <v>1.8564956853358701</v>
      </c>
      <c r="G38">
        <f>(E38-E36)/(($B38-$B36)*$C38)</f>
        <v>-0.32710648974155654</v>
      </c>
      <c r="H38">
        <f>SQRT((F38/(($B38-$B36)*$C38))^2 + (F36/(($B38-$B36)*$C38))^2 + ((E38-E36)/($B38-$B36) * $D38/$C38^2)^2)</f>
        <v>0.27755975209123052</v>
      </c>
      <c r="I38">
        <v>18.748670400000002</v>
      </c>
      <c r="J38">
        <v>1.430030842111079</v>
      </c>
      <c r="K38">
        <f>I38-I$12</f>
        <v>17.374325900000002</v>
      </c>
      <c r="L38">
        <f>SQRT(J38^2 + J$12^2)</f>
        <v>1.7476534037286404</v>
      </c>
      <c r="M38">
        <f>(K38-K36)/(($B38-$B36)*$C38)</f>
        <v>-0.28115248644712387</v>
      </c>
      <c r="N38">
        <f>SQRT((L38/(($B38-$B36)*$C38))^2 + (L36/(($B38-$B36)*$C38))^2 + ((K38-K36)/($B38-$B36) * $D38/$C38^2)^2)</f>
        <v>0.26466642117648165</v>
      </c>
      <c r="O38">
        <v>5.0307749999999993</v>
      </c>
      <c r="P38">
        <v>0.43386433415744141</v>
      </c>
      <c r="Q38">
        <f>O38-O$12</f>
        <v>4.0027203999999994</v>
      </c>
      <c r="R38">
        <f>SQRT(P38^2 + P$12^2)</f>
        <v>0.8712907909568427</v>
      </c>
      <c r="S38">
        <f>(Q38-Q36)/(($B38-$B36)*$C38)</f>
        <v>0.10263655412277917</v>
      </c>
      <c r="T38">
        <f>SQRT((R38/(($B38-$B36)*$C38))^2 + (R36/(($B38-$B36)*$C38))^2 + ((Q38-Q36)/($B38-$B36) * $D38/$C38^2)^2)</f>
        <v>0.14399992350043003</v>
      </c>
      <c r="U38">
        <v>32.902918933333339</v>
      </c>
      <c r="V38">
        <v>2.7241784951981431</v>
      </c>
      <c r="W38">
        <f>U38-U$12</f>
        <v>28.92984653333334</v>
      </c>
      <c r="X38">
        <f>SQRT(V38^2 + V$12^2)</f>
        <v>3.8776689944295795</v>
      </c>
      <c r="Y38">
        <f>(W38-W36)/(($B38-$B36)*$C38)</f>
        <v>-0.11503277803149395</v>
      </c>
      <c r="Z38">
        <f>SQRT((X38/(($B38-$B36)*$C38))^2 + (X36/(($B38-$B36)*$C38))^2 + ((W38-W36)/($B38-$B36) * $D38/$C38^2)^2)</f>
        <v>0.61226129025694553</v>
      </c>
      <c r="AA38">
        <v>11.781846533333329</v>
      </c>
      <c r="AB38">
        <v>1.116338303064019</v>
      </c>
      <c r="AC38">
        <f>AA38-AA$12</f>
        <v>9.3540002333333288</v>
      </c>
      <c r="AD38">
        <f>SQRT(AB38^2 + AB$12^2)</f>
        <v>1.9311517790887474</v>
      </c>
      <c r="AE38">
        <f>(AC38-AC36)/(($B38-$B36)*$C38)</f>
        <v>-7.2003789278128325E-2</v>
      </c>
      <c r="AF38">
        <f>SQRT((AD38/(($B38-$B36)*$C38))^2 + (AD36/(($B38-$B36)*$C38))^2 + ((AC38-AC36)/($B38-$B36) * $D38/$C38^2)^2)</f>
        <v>0.31440574136181498</v>
      </c>
      <c r="AG38">
        <v>13.92389806666667</v>
      </c>
      <c r="AH38">
        <v>1.364208005399137</v>
      </c>
      <c r="AI38">
        <f>AG38-AG$12</f>
        <v>12.73675436666667</v>
      </c>
      <c r="AJ38">
        <f>SQRT(AH38^2 + AH$12^2)</f>
        <v>1.5035704893145221</v>
      </c>
      <c r="AK38">
        <f>(AI38-AI36)/(($B38-$B36)*$C38)</f>
        <v>1.1175655536389975E-2</v>
      </c>
      <c r="AL38">
        <f>SQRT((AJ38/(($B38-$B36)*$C38))^2 + (AJ36/(($B38-$B36)*$C38))^2 + ((AI38-AI36)/($B38-$B36) * $D38/$C38^2)^2)</f>
        <v>0.22591673350633598</v>
      </c>
      <c r="AM38">
        <v>1.8445503333333331</v>
      </c>
      <c r="AN38">
        <v>0.1630258668948377</v>
      </c>
      <c r="AO38">
        <f>AM38-AM$12</f>
        <v>1.374560433333333</v>
      </c>
      <c r="AP38">
        <f>SQRT(AN38^2 + AN$12^2)</f>
        <v>0.24913821955058041</v>
      </c>
      <c r="AQ38">
        <f>(AO38-AO36)/(($B38-$B36)*$C38)</f>
        <v>1.7933645939082608E-2</v>
      </c>
      <c r="AR38">
        <f>SQRT((AP38/(($B38-$B36)*$C38))^2 + (AP36/(($B38-$B36)*$C38))^2 + ((AO38-AO36)/($B38-$B36) * $D38/$C38^2)^2)</f>
        <v>3.7964113145277749E-2</v>
      </c>
      <c r="AS38">
        <v>0.2695746</v>
      </c>
      <c r="AU38">
        <f>AS38-AS$12</f>
        <v>-1.3037000000000187E-3</v>
      </c>
      <c r="AV38">
        <f>SQRT(AT38^2 + AT$12^2)</f>
        <v>7.2450160800372723E-4</v>
      </c>
      <c r="AW38">
        <f>(AU38-AU36)/(($B38-$B36)*$C38)</f>
        <v>-2.0200449710131834E-3</v>
      </c>
      <c r="AX38">
        <f>SQRT((AV38/(($B38-$B36)*$C38))^2 + (AV36/(($B38-$B36)*$C38))^2 + ((AU38-AU36)/($B38-$B36) * $D38/$C38^2)^2)</f>
        <v>1.4357624169626581E-3</v>
      </c>
      <c r="AY38">
        <v>0.43680340000000012</v>
      </c>
      <c r="AZ38">
        <v>9.1438569280145772E-3</v>
      </c>
      <c r="BA38">
        <f>AY38-AY$12</f>
        <v>-8.0229999999986701E-4</v>
      </c>
      <c r="BB38">
        <f>SQRT(AZ38^2 + AZ$12^2)</f>
        <v>1.2900220929115913E-2</v>
      </c>
      <c r="BC38">
        <f>(BA38-BA36)/(($B38-$B36)*$C38)</f>
        <v>-1.122185796800417E-3</v>
      </c>
      <c r="BD38">
        <f>SQRT((BB38/(($B38-$B36)*$C38))^2 + (BB36/(($B38-$B36)*$C38))^2 + ((BA38-BA36)/($B38-$B36) * $D38/$C38^2)^2)</f>
        <v>3.014186820451562E-3</v>
      </c>
    </row>
    <row r="39" spans="1:56" x14ac:dyDescent="0.2">
      <c r="B39" s="6">
        <v>48.66</v>
      </c>
      <c r="C39">
        <v>0.88100000000000012</v>
      </c>
      <c r="D39">
        <v>1.3453624047073722E-2</v>
      </c>
    </row>
    <row r="40" spans="1:56" x14ac:dyDescent="0.2">
      <c r="B40" s="6">
        <v>51.66</v>
      </c>
      <c r="C40">
        <v>0.8663333333333334</v>
      </c>
      <c r="D40">
        <v>9.2915732431775779E-3</v>
      </c>
      <c r="E40">
        <v>24.256814812922869</v>
      </c>
      <c r="F40">
        <v>2.269872649615563</v>
      </c>
      <c r="G40">
        <f>(E40-E38)/(($B40-$B38)*$C40)</f>
        <v>-1.6582871563444335E-3</v>
      </c>
      <c r="H40">
        <f>SQRT((F40/(($B40-$B38)*$C40))^2 + (F38/(($B40-$B38)*$C40))^2 + ((E40-E38)/($B40-$B38) * $D40/$C40^2)^2)</f>
        <v>0.20317084197898139</v>
      </c>
      <c r="I40">
        <v>20.316077</v>
      </c>
      <c r="J40">
        <v>2.0959789606405481</v>
      </c>
      <c r="K40">
        <f>I40-I$14</f>
        <v>19.103640599999999</v>
      </c>
      <c r="L40">
        <f>SQRT(J40^2 + J$14^2)</f>
        <v>2.2433078495172776</v>
      </c>
      <c r="M40">
        <f>(K40-K38)/(($B40-$B38)*$C40)</f>
        <v>0.11981577779245571</v>
      </c>
      <c r="N40">
        <f>SQRT((L40/(($B40-$B38)*$C40))^2 + (L38/(($B40-$B38)*$C40))^2 + ((K40-K38)/($B40-$B38) * $D40/$C40^2)^2)</f>
        <v>0.19703141941188826</v>
      </c>
      <c r="O40">
        <v>6.4389819333333334</v>
      </c>
      <c r="P40">
        <v>0.67710111649499805</v>
      </c>
      <c r="Q40">
        <f>O40-O$14</f>
        <v>5.5564740333333331</v>
      </c>
      <c r="R40">
        <f>SQRT(P40^2 + P$14^2)</f>
        <v>0.86388894430739971</v>
      </c>
      <c r="S40">
        <f>(Q40-Q38)/(($B40-$B38)*$C40)</f>
        <v>0.10765200809065455</v>
      </c>
      <c r="T40">
        <f>SQRT((R40/(($B40-$B38)*$C40))^2 + (R38/(($B40-$B38)*$C40))^2 + ((Q40-Q38)/($B40-$B38) * $D40/$C40^2)^2)</f>
        <v>8.5018502335852161E-2</v>
      </c>
      <c r="U40">
        <v>36.281224533333329</v>
      </c>
      <c r="V40">
        <v>3.5426191153183839</v>
      </c>
      <c r="W40">
        <f>U40-U$14</f>
        <v>32.567618333333328</v>
      </c>
      <c r="X40">
        <f>SQRT(V40^2 + V$14^2)</f>
        <v>4.1600276357531003</v>
      </c>
      <c r="Y40">
        <f>(W40-W38)/(($B40-$B38)*$C40)</f>
        <v>0.25204345839913422</v>
      </c>
      <c r="Z40">
        <f>SQRT((X40/(($B40-$B38)*$C40))^2 + (X38/(($B40-$B38)*$C40))^2 + ((W40-W38)/($B40-$B38) * $D40/$C40^2)^2)</f>
        <v>0.39403483706332154</v>
      </c>
      <c r="AA40">
        <v>12.740060400000001</v>
      </c>
      <c r="AB40">
        <v>1.42531359803305</v>
      </c>
      <c r="AC40">
        <f>AA40-AA$14</f>
        <v>10.732865200000001</v>
      </c>
      <c r="AD40">
        <f>SQRT(AB40^2 + AB$14^2)</f>
        <v>1.7718390366881072</v>
      </c>
      <c r="AE40">
        <f>(AC40-AC38)/(($B40-$B38)*$C40)</f>
        <v>9.5534825704041149E-2</v>
      </c>
      <c r="AF40">
        <f>SQRT((AD40/(($B40-$B38)*$C40))^2 + (AD38/(($B40-$B38)*$C40))^2 + ((AC40-AC38)/($B40-$B38) * $D40/$C40^2)^2)</f>
        <v>0.18158755757817685</v>
      </c>
      <c r="AG40">
        <v>16.00805553333333</v>
      </c>
      <c r="AH40">
        <v>1.668823905435854</v>
      </c>
      <c r="AI40">
        <f>AG40-AG$14</f>
        <v>14.870320533333331</v>
      </c>
      <c r="AJ40">
        <f>SQRT(AH40^2 + AH$14^2)</f>
        <v>1.7585769657726602</v>
      </c>
      <c r="AK40">
        <f>(AI40-AI38)/(($B40-$B38)*$C40)</f>
        <v>0.14782438947106316</v>
      </c>
      <c r="AL40">
        <f>SQRT((AJ40/(($B40-$B38)*$C40))^2 + (AJ38/(($B40-$B38)*$C40))^2 + ((AI40-AI38)/($B40-$B38) * $D40/$C40^2)^2)</f>
        <v>0.16031446280512537</v>
      </c>
      <c r="AM40">
        <v>2.2503909333333332</v>
      </c>
      <c r="AN40">
        <v>0.28171023998118272</v>
      </c>
      <c r="AO40">
        <f>AM40-AM$14</f>
        <v>1.7569896333333332</v>
      </c>
      <c r="AP40">
        <f>SQRT(AN40^2 + AN$14^2)</f>
        <v>0.35410024771507226</v>
      </c>
      <c r="AQ40">
        <f>(AO40-AO38)/(($B40-$B38)*$C40)</f>
        <v>2.6496653297717724E-2</v>
      </c>
      <c r="AR40">
        <f>SQRT((AP40/(($B40-$B38)*$C40))^2 + (AP38/(($B40-$B38)*$C40))^2 + ((AO40-AO38)/($B40-$B38) * $D40/$C40^2)^2)</f>
        <v>2.9999230057830038E-2</v>
      </c>
      <c r="AS40">
        <v>0.27675709999999998</v>
      </c>
      <c r="AT40">
        <v>9.4069243528371108E-3</v>
      </c>
      <c r="AU40">
        <f>AS40-AS$14</f>
        <v>0.27675709999999998</v>
      </c>
      <c r="AV40">
        <f>SQRT(AT40^2 + AT$14^2)</f>
        <v>9.4069243528371108E-3</v>
      </c>
      <c r="AW40">
        <f>(AU40-AU38)/(($B40-$B38)*$C40)</f>
        <v>1.9265476101945206E-2</v>
      </c>
      <c r="AX40">
        <f>SQRT((AV40/(($B40-$B38)*$C40))^2 + (AV38/(($B40-$B38)*$C40))^2 + ((AU40-AU38)/($B40-$B38) * $D40/$C40^2)^2)</f>
        <v>6.8556897498900967E-4</v>
      </c>
      <c r="AY40">
        <v>0.44172586666666658</v>
      </c>
      <c r="AZ40">
        <v>1.6572653055360001E-2</v>
      </c>
      <c r="BA40">
        <f>AY40-AY$14</f>
        <v>-6.8909333333334044E-3</v>
      </c>
      <c r="BB40">
        <f>SQRT(AZ40^2 + AZ$14^2)</f>
        <v>1.6638717583195323E-2</v>
      </c>
      <c r="BC40">
        <f>(BA40-BA38)/(($B40-$B38)*$C40)</f>
        <v>-4.2185169566096421E-4</v>
      </c>
      <c r="BD40">
        <f>SQRT((BB40/(($B40-$B38)*$C40))^2 + (BB38/(($B40-$B38)*$C40))^2 + ((BA40-BA38)/($B40-$B38) * $D40/$C40^2)^2)</f>
        <v>1.4587223029612247E-3</v>
      </c>
    </row>
    <row r="41" spans="1:56" x14ac:dyDescent="0.2">
      <c r="A41" t="s">
        <v>481</v>
      </c>
      <c r="B41" s="6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B42" s="6">
        <v>1.83</v>
      </c>
      <c r="C42">
        <v>1.4E-2</v>
      </c>
      <c r="D42">
        <v>6.2449979983983956E-3</v>
      </c>
    </row>
    <row r="43" spans="1:56" x14ac:dyDescent="0.2">
      <c r="B43" s="6">
        <v>4.16</v>
      </c>
      <c r="C43">
        <v>2.2666666666666668E-2</v>
      </c>
      <c r="D43">
        <v>3.7859388972001817E-3</v>
      </c>
    </row>
    <row r="44" spans="1:56" x14ac:dyDescent="0.2">
      <c r="B44" s="6">
        <v>6</v>
      </c>
      <c r="C44">
        <v>7.3999999999999996E-2</v>
      </c>
      <c r="D44">
        <v>7.9372539331937705E-3</v>
      </c>
    </row>
    <row r="45" spans="1:56" x14ac:dyDescent="0.2">
      <c r="B45" s="6">
        <v>7.66</v>
      </c>
      <c r="C45">
        <v>0.19899999999999998</v>
      </c>
      <c r="D45">
        <v>1.2767145334803704E-2</v>
      </c>
      <c r="E45">
        <v>42.218958873957</v>
      </c>
      <c r="F45">
        <v>1.0736190463224591</v>
      </c>
      <c r="I45">
        <v>3.5596629000000002</v>
      </c>
      <c r="J45">
        <v>0.2379742689650344</v>
      </c>
      <c r="K45">
        <f>I45-I$6</f>
        <v>3.4085767500000004</v>
      </c>
      <c r="L45">
        <f>SQRT(J45^2 + J$6^2)</f>
        <v>0.23920501898715993</v>
      </c>
      <c r="M45">
        <f>(K45)/($B45*$C45)</f>
        <v>2.2361000498576438</v>
      </c>
      <c r="N45">
        <f>SQRT((L45/($C45*$B45))^2 + (K45*$D45/($B45*$C45^2))^2)</f>
        <v>0.21261682737999446</v>
      </c>
      <c r="O45">
        <v>5.6528599999999998E-2</v>
      </c>
      <c r="P45">
        <v>1.6552498886346429E-2</v>
      </c>
      <c r="Q45">
        <f>O45-O$6</f>
        <v>8.7631499999999973E-3</v>
      </c>
      <c r="R45">
        <f>SQRT(P45^2 + P$6^2)</f>
        <v>1.6552498886346429E-2</v>
      </c>
      <c r="S45">
        <f>(Q45)/($B45*$C45)</f>
        <v>5.7488158809714356E-3</v>
      </c>
      <c r="T45">
        <f>SQRT((R45/($C45*$B45))^2 + (Q45*$D45/($B45*$C45^2))^2)</f>
        <v>1.0865059006246621E-2</v>
      </c>
      <c r="U45">
        <v>1.39681085</v>
      </c>
      <c r="V45">
        <v>0.1150585242953234</v>
      </c>
      <c r="W45">
        <f>U45-U$6</f>
        <v>1.1212821000000002</v>
      </c>
      <c r="X45">
        <f>SQRT(V45^2 + V$6^2)</f>
        <v>0.15091457224581575</v>
      </c>
      <c r="Y45">
        <f>(W45)/($B45*$C45)</f>
        <v>0.73558530249157028</v>
      </c>
      <c r="Z45">
        <f>SQRT((X45/($C45*$B45))^2 + (W45*$D45/($B45*$C45^2))^2)</f>
        <v>0.1096757866394156</v>
      </c>
      <c r="AA45">
        <v>0.1602994666666667</v>
      </c>
      <c r="AB45">
        <v>2.8722134358554269E-2</v>
      </c>
      <c r="AC45">
        <f>AA45-AA$6</f>
        <v>9.2066641666666699E-2</v>
      </c>
      <c r="AD45">
        <f>SQRT(AB45^2 + AB$6^2)</f>
        <v>3.211296568322667E-2</v>
      </c>
      <c r="AE45">
        <f>(AC45)/($B45*$C45)</f>
        <v>6.0397707641777237E-2</v>
      </c>
      <c r="AF45">
        <f>SQRT((AD45/($C45*$B45))^2 + (AC45*$D45/($B45*$C45^2))^2)</f>
        <v>2.1420199651290599E-2</v>
      </c>
      <c r="AG45">
        <v>6.7398183333333334E-2</v>
      </c>
      <c r="AH45">
        <v>6.0885371256840766E-3</v>
      </c>
      <c r="AI45">
        <f>AG45-AG$6</f>
        <v>3.8025258333333332E-2</v>
      </c>
      <c r="AJ45">
        <f>SQRT(AH45^2 + AH$6^2)</f>
        <v>7.404620343547893E-3</v>
      </c>
      <c r="AK45">
        <f>(AI45)/($B45*$C45)</f>
        <v>2.4945391666776007E-2</v>
      </c>
      <c r="AL45">
        <f>SQRT((AJ45/($C45*$B45))^2 + (AI45*$D45/($B45*$C45^2))^2)</f>
        <v>5.1144403988378721E-3</v>
      </c>
      <c r="AM45">
        <v>6.1713999999999998E-2</v>
      </c>
      <c r="AN45">
        <v>1.732846023886718E-3</v>
      </c>
      <c r="AO45">
        <f>AM45-AM$6</f>
        <v>2.7339749999999996E-3</v>
      </c>
      <c r="AP45">
        <f>SQRT(AN45^2 + AN$6^2)</f>
        <v>2.7277138236534246E-3</v>
      </c>
      <c r="AQ45">
        <f>(AO45)/($B45*$C45)</f>
        <v>1.7935467152997361E-3</v>
      </c>
      <c r="AR45">
        <f>SQRT((AP45/($C45*$B45))^2 + (AO45*$D45/($B45*$C45^2))^2)</f>
        <v>1.793135075188341E-3</v>
      </c>
      <c r="AS45">
        <v>6.9640916666666677E-2</v>
      </c>
      <c r="AT45">
        <v>7.9598255686499366E-4</v>
      </c>
      <c r="AU45">
        <f>AS45-AS$6</f>
        <v>3.907416666666802E-4</v>
      </c>
      <c r="AV45">
        <f>SQRT(AT45^2 + AT$6^2)</f>
        <v>7.9723408863603706E-4</v>
      </c>
      <c r="AW45">
        <f>(AU45)/($B45*$C45)</f>
        <v>2.5633498213435338E-4</v>
      </c>
      <c r="AX45">
        <f>SQRT((AV45/($C45*$B45))^2 + (AU45*$D45/($B45*$C45^2))^2)</f>
        <v>5.2326129754285669E-4</v>
      </c>
      <c r="AY45">
        <v>0.1134109666666667</v>
      </c>
      <c r="AZ45">
        <v>1.2929867326594399E-3</v>
      </c>
      <c r="BA45">
        <f>AY45-AY$6</f>
        <v>-1.0411833333333065E-3</v>
      </c>
      <c r="BB45">
        <f>SQRT(AZ45^2 + AZ$6^2)</f>
        <v>1.6442569190468122E-3</v>
      </c>
      <c r="BC45">
        <f>(BA45)/($B45*$C45)</f>
        <v>-6.830387796248256E-4</v>
      </c>
      <c r="BD45">
        <f>SQRT((BB45/($C45*$B45))^2 + (BA45*$D45/($B45*$C45^2))^2)</f>
        <v>1.0795578566855856E-3</v>
      </c>
    </row>
    <row r="46" spans="1:56" x14ac:dyDescent="0.2">
      <c r="B46" s="6">
        <v>13.16</v>
      </c>
      <c r="C46">
        <v>0.77366666666666672</v>
      </c>
      <c r="D46">
        <v>2.4542480178933311E-2</v>
      </c>
      <c r="E46">
        <v>48.046752440798898</v>
      </c>
      <c r="F46">
        <v>3.5319370394428491</v>
      </c>
      <c r="G46">
        <f>(E46-E45)/(($B46-$B45)*$C46)</f>
        <v>1.3695805648447528</v>
      </c>
      <c r="H46">
        <f>SQRT((F46/(($B46-$B45)*$C46))^2 + (F45/(($B46-$B45)*$C46))^2 + ((E46-E45)/($B46-$B45) * $D46/$C46^2)^2)</f>
        <v>0.86862286479937068</v>
      </c>
      <c r="I46">
        <v>28.323303450000001</v>
      </c>
      <c r="J46">
        <v>1.024115137937591</v>
      </c>
      <c r="K46">
        <f>I46-I$7</f>
        <v>27.314762925</v>
      </c>
      <c r="L46">
        <f>SQRT(J46^2 + J$7^2)</f>
        <v>1.1807345488150425</v>
      </c>
      <c r="M46">
        <f>(K46-K45)/(($B46-$B45)*$C46)</f>
        <v>5.6181550683482824</v>
      </c>
      <c r="N46">
        <f>SQRT((L46/(($B46-$B45)*$C46))^2 + (L45/(($B46-$B45)*$C46))^2 + ((K46-K45)/($B46-$B45) * $D46/$C46^2)^2)</f>
        <v>0.33454350793260818</v>
      </c>
      <c r="O46">
        <v>9.6054299999999995E-2</v>
      </c>
      <c r="Q46">
        <f>O46-O$7</f>
        <v>-2.4518325000000007E-2</v>
      </c>
      <c r="R46">
        <f>SQRT(P46^2 + P$7^2)</f>
        <v>4.543963635320216E-2</v>
      </c>
      <c r="S46">
        <f>(Q46-Q45)/(($B46-$B45)*$C46)</f>
        <v>-7.8214268927969937E-3</v>
      </c>
      <c r="T46">
        <f>SQRT((R46/(($B46-$B45)*$C46))^2 + (R45/(($B46-$B45)*$C46))^2 + ((Q46-Q45)/($B46-$B45) * $D46/$C46^2)^2)</f>
        <v>1.1367851702918262E-2</v>
      </c>
      <c r="U46">
        <v>15.119354299999999</v>
      </c>
      <c r="V46">
        <v>0.66323240680459317</v>
      </c>
      <c r="W46">
        <f>U46-U$7</f>
        <v>13.634134025</v>
      </c>
      <c r="X46">
        <f>SQRT(V46^2 + V$7^2)</f>
        <v>1.0960530510362236</v>
      </c>
      <c r="Y46">
        <f>(W46-W45)/(($B46-$B45)*$C46)</f>
        <v>2.9406255747914298</v>
      </c>
      <c r="Z46">
        <f>SQRT((X46/(($B46-$B45)*$C46))^2 + (X45/(($B46-$B45)*$C46))^2 + ((W46-W45)/($B46-$B45) * $D46/$C46^2)^2)</f>
        <v>0.27623897517484486</v>
      </c>
      <c r="AA46">
        <v>0.75784170000000017</v>
      </c>
      <c r="AB46">
        <v>0.12599971626646561</v>
      </c>
      <c r="AC46">
        <f>AA46-AA$7</f>
        <v>-2.2132124999999725E-2</v>
      </c>
      <c r="AD46">
        <f>SQRT(AB46^2 + AB$7^2)</f>
        <v>0.47437796998616122</v>
      </c>
      <c r="AE46">
        <f>(AC46-AC45)/(($B46-$B45)*$C46)</f>
        <v>-2.6837671849907898E-2</v>
      </c>
      <c r="AF46">
        <f>SQRT((AD46/(($B46-$B45)*$C46))^2 + (AD45/(($B46-$B45)*$C46))^2 + ((AC46-AC45)/($B46-$B45) * $D46/$C46^2)^2)</f>
        <v>0.1117412095259223</v>
      </c>
      <c r="AG46">
        <v>3.0793170500000002</v>
      </c>
      <c r="AH46">
        <v>0.28266792586759842</v>
      </c>
      <c r="AI46">
        <f>AG46-AG$7</f>
        <v>2.867659175</v>
      </c>
      <c r="AJ46">
        <f>SQRT(AH46^2 + AH$7^2)</f>
        <v>0.29372775290001346</v>
      </c>
      <c r="AK46">
        <f>(AI46-AI45)/(($B46-$B45)*$C46)</f>
        <v>0.66498779914613615</v>
      </c>
      <c r="AL46">
        <f>SQRT((AJ46/(($B46-$B45)*$C46))^2 + (AJ45/(($B46-$B45)*$C46))^2 + ((AI46-AI45)/($B46-$B45) * $D46/$C46^2)^2)</f>
        <v>7.2200814972495739E-2</v>
      </c>
      <c r="AM46">
        <v>0.18887000000000001</v>
      </c>
      <c r="AN46">
        <v>1.4216850361103201E-2</v>
      </c>
      <c r="AO46">
        <f>AM46-AM$7</f>
        <v>3.1471550000000015E-2</v>
      </c>
      <c r="AP46">
        <f>SQRT(AN46^2 + AN$7^2)</f>
        <v>1.8626379537902707E-2</v>
      </c>
      <c r="AQ46">
        <f>(AO46-AO45)/(($B46-$B45)*$C46)</f>
        <v>6.7535721280012565E-3</v>
      </c>
      <c r="AR46">
        <f>SQRT((AP46/(($B46-$B45)*$C46))^2 + (AP45/(($B46-$B45)*$C46))^2 + ((AO46-AO45)/($B46-$B45) * $D46/$C46^2)^2)</f>
        <v>4.4292291667078348E-3</v>
      </c>
      <c r="AS46">
        <v>0.20578165000000001</v>
      </c>
      <c r="AT46">
        <v>2.1939057961772169E-3</v>
      </c>
      <c r="AU46">
        <f>AS46-AS$7</f>
        <v>-9.2044999999998933E-4</v>
      </c>
      <c r="AV46">
        <f>SQRT(AT46^2 + AT$7^2)</f>
        <v>3.5823505052548919E-3</v>
      </c>
      <c r="AW46">
        <f>(AU46-AU45)/(($B46-$B45)*$C46)</f>
        <v>-3.0814108338882211E-4</v>
      </c>
      <c r="AX46">
        <f>SQRT((AV46/(($B46-$B45)*$C46))^2 + (AV45/(($B46-$B45)*$C46))^2 + ((AU46-AU45)/($B46-$B45) * $D46/$C46^2)^2)</f>
        <v>8.6253364944371101E-4</v>
      </c>
      <c r="AY46">
        <v>0.33443410000000001</v>
      </c>
      <c r="AZ46">
        <v>9.0001452242450021E-3</v>
      </c>
      <c r="BA46">
        <f>AY46-AY$7</f>
        <v>3.0194500000000346E-3</v>
      </c>
      <c r="BB46">
        <f>SQRT(AZ46^2 + AZ$7^2)</f>
        <v>9.0398175057630533E-3</v>
      </c>
      <c r="BC46">
        <f>(BA46-BA45)/(($B46-$B45)*$C46)</f>
        <v>9.5428302847518878E-4</v>
      </c>
      <c r="BD46">
        <f>SQRT((BB46/(($B46-$B45)*$C46))^2 + (BB45/(($B46-$B45)*$C46))^2 + ((BA46-BA45)/($B46-$B45) * $D46/$C46^2)^2)</f>
        <v>2.15950201126038E-3</v>
      </c>
    </row>
    <row r="47" spans="1:56" x14ac:dyDescent="0.2">
      <c r="B47" s="6">
        <v>22</v>
      </c>
      <c r="C47">
        <v>1.0003333333333333</v>
      </c>
      <c r="D47">
        <v>7.5055534994651419E-3</v>
      </c>
      <c r="E47">
        <v>33.510466917395533</v>
      </c>
      <c r="F47">
        <v>6.4148592596042162</v>
      </c>
      <c r="G47">
        <f>(E47-E46)/(($B47-$B46)*$C47)</f>
        <v>-1.643828247681018</v>
      </c>
      <c r="H47">
        <f>SQRT((F47/(($B47-$B46)*$C47))^2 + (F46/(($B47-$B46)*$C47))^2 + ((E47-E46)/($B47-$B46) * $D47/$C47^2)^2)</f>
        <v>0.8281991968352661</v>
      </c>
      <c r="I47">
        <v>21.9801334</v>
      </c>
      <c r="J47">
        <v>4.2264888097381679</v>
      </c>
      <c r="K47">
        <f>I47-I$8</f>
        <v>20.859268199999999</v>
      </c>
      <c r="L47">
        <f>SQRT(J47^2 + J$8^2)</f>
        <v>4.3125761377734344</v>
      </c>
      <c r="M47">
        <f>(K47-K46)/(($B47-$B46)*$C47)</f>
        <v>-0.7300162455275091</v>
      </c>
      <c r="N47">
        <f>SQRT((L47/(($B47-$B46)*$C47))^2 + (L46/(($B47-$B46)*$C47))^2 + ((K47-K46)/($B47-$B46) * $D47/$C47^2)^2)</f>
        <v>0.50566331922038055</v>
      </c>
      <c r="O47">
        <v>2.3983971333333329</v>
      </c>
      <c r="P47">
        <v>0.45718916820398492</v>
      </c>
      <c r="Q47">
        <f>O47-O$8</f>
        <v>1.7157994333333328</v>
      </c>
      <c r="R47">
        <f>SQRT(P47^2 + P$8^2)</f>
        <v>0.67242821750847992</v>
      </c>
      <c r="S47">
        <f>(Q47-Q46)/(($B47-$B46)*$C47)</f>
        <v>0.19680292372376626</v>
      </c>
      <c r="T47">
        <f>SQRT((R47/(($B47-$B46)*$C47))^2 + (R46/(($B47-$B46)*$C47))^2 + ((Q47-Q46)/($B47-$B46) * $D47/$C47^2)^2)</f>
        <v>7.6228917525272485E-2</v>
      </c>
      <c r="U47">
        <v>28.81315833333333</v>
      </c>
      <c r="V47">
        <v>5.4424589208748451</v>
      </c>
      <c r="W47">
        <f>U47-U$8</f>
        <v>25.278453733333329</v>
      </c>
      <c r="X47">
        <f>SQRT(V47^2 + V$8^2)</f>
        <v>6.0592250178201992</v>
      </c>
      <c r="Y47">
        <f>(W47-W46)/(($B47-$B46)*$C47)</f>
        <v>1.3167918056349237</v>
      </c>
      <c r="Z47">
        <f>SQRT((X47/(($B47-$B46)*$C47))^2 + (X46/(($B47-$B46)*$C47))^2 + ((W47-W46)/($B47-$B46) * $D47/$C47^2)^2)</f>
        <v>0.69639449509079343</v>
      </c>
      <c r="AA47">
        <v>10.2582918</v>
      </c>
      <c r="AB47">
        <v>1.649580666116429</v>
      </c>
      <c r="AC47">
        <f>AA47-AA$8</f>
        <v>7.9929973000000007</v>
      </c>
      <c r="AD47">
        <f>SQRT(AB47^2 + AB$8^2)</f>
        <v>2.3587291098069616</v>
      </c>
      <c r="AE47">
        <f>(AC47-AC46)/(($B47-$B46)*$C47)</f>
        <v>0.90638672007520893</v>
      </c>
      <c r="AF47">
        <f>SQRT((AD47/(($B47-$B46)*$C47))^2 + (AD46/(($B47-$B46)*$C47))^2 + ((AC47-AC46)/($B47-$B46) * $D47/$C47^2)^2)</f>
        <v>0.27216156587394486</v>
      </c>
      <c r="AG47">
        <v>10.189085666666671</v>
      </c>
      <c r="AH47">
        <v>1.7852480410406211</v>
      </c>
      <c r="AI47">
        <f>AG47-AG$8</f>
        <v>9.2268282666666703</v>
      </c>
      <c r="AJ47">
        <f>SQRT(AH47^2 + AH$8^2)</f>
        <v>1.883228780778208</v>
      </c>
      <c r="AK47">
        <f>(AI47-AI46)/(($B47-$B46)*$C47)</f>
        <v>0.71912331164875709</v>
      </c>
      <c r="AL47">
        <f>SQRT((AJ47/(($B47-$B46)*$C47))^2 + (AJ46/(($B47-$B46)*$C47))^2 + ((AI47-AI46)/($B47-$B46) * $D47/$C47^2)^2)</f>
        <v>0.21560625971733341</v>
      </c>
      <c r="AM47">
        <v>1.0380864666666669</v>
      </c>
      <c r="AN47">
        <v>0.1627074233538616</v>
      </c>
      <c r="AO47">
        <f>AM47-AM$8</f>
        <v>0.68492556666666704</v>
      </c>
      <c r="AP47">
        <f>SQRT(AN47^2 + AN$8^2)</f>
        <v>0.2064950530876534</v>
      </c>
      <c r="AQ47">
        <f>(AO47-AO46)/(($B47-$B46)*$C47)</f>
        <v>7.3895505796710337E-2</v>
      </c>
      <c r="AR47">
        <f>SQRT((AP47/(($B47-$B46)*$C47))^2 + (AP46/(($B47-$B46)*$C47))^2 + ((AO47-AO46)/($B47-$B46) * $D47/$C47^2)^2)</f>
        <v>2.3452746555044895E-2</v>
      </c>
      <c r="AS47">
        <v>0.27591599999999999</v>
      </c>
      <c r="AU47">
        <f>AS47-AS$8</f>
        <v>8.1179999999997365E-4</v>
      </c>
      <c r="AV47">
        <f>SQRT(AT47^2 + AT$8^2)</f>
        <v>0</v>
      </c>
      <c r="AW47">
        <f>(AU47-AU46)/(($B47-$B46)*$C47)</f>
        <v>1.9589058549110663E-4</v>
      </c>
      <c r="AX47">
        <f>SQRT((AV47/(($B47-$B46)*$C47))^2 + (AV46/(($B47-$B46)*$C47))^2 + ((AU47-AU46)/($B47-$B46) * $D47/$C47^2)^2)</f>
        <v>4.0511089999566239E-4</v>
      </c>
      <c r="AY47">
        <v>0.43961319999999998</v>
      </c>
      <c r="AZ47">
        <v>2.4607059244046211E-2</v>
      </c>
      <c r="BA47">
        <f>AY47-AY$8</f>
        <v>8.8666000000000023E-3</v>
      </c>
      <c r="BB47">
        <f>SQRT(AZ47^2 + AZ$8^2)</f>
        <v>2.9161659269664332E-2</v>
      </c>
      <c r="BC47">
        <f>(BA47-BA46)/(($B47-$B46)*$C47)</f>
        <v>6.6122190039217329E-4</v>
      </c>
      <c r="BD47">
        <f>SQRT((BB47/(($B47-$B46)*$C47))^2 + (BB46/(($B47-$B46)*$C47))^2 + ((BA47-BA46)/($B47-$B46) * $D47/$C47^2)^2)</f>
        <v>3.4525463086465626E-3</v>
      </c>
    </row>
    <row r="48" spans="1:56" x14ac:dyDescent="0.2">
      <c r="B48" s="6">
        <v>26</v>
      </c>
      <c r="C48">
        <v>0.95833333333333337</v>
      </c>
      <c r="D48">
        <v>5.5075705472861069E-3</v>
      </c>
    </row>
    <row r="49" spans="1:56" x14ac:dyDescent="0.2">
      <c r="B49" s="6">
        <v>27.67</v>
      </c>
      <c r="C49">
        <v>0.93299999999999994</v>
      </c>
      <c r="D49">
        <v>1.3228756555322903E-2</v>
      </c>
      <c r="E49">
        <v>31.57566484084553</v>
      </c>
      <c r="F49">
        <v>1.853281599100969</v>
      </c>
      <c r="G49">
        <f>(E49-E47)/(($B49-$B47)*$C49)</f>
        <v>-0.36573947924523359</v>
      </c>
      <c r="H49">
        <f>SQRT((F49/(($B49-$B47)*$C49))^2 + (F47/(($B49-$B47)*$C49))^2 + ((E49-E47)/($B49-$B47) * $D49/$C49^2)^2)</f>
        <v>1.2622160517395098</v>
      </c>
      <c r="I49">
        <v>22.536034600000001</v>
      </c>
      <c r="J49">
        <v>1.56959254740793</v>
      </c>
      <c r="K49">
        <f>I49-I$10</f>
        <v>21.668357400000001</v>
      </c>
      <c r="L49">
        <f>SQRT(J49^2 + J$10^2)</f>
        <v>1.6475385692238573</v>
      </c>
      <c r="M49">
        <f>(K49-K47)/(($B49-$B47)*$C49)</f>
        <v>0.1529437384099768</v>
      </c>
      <c r="N49">
        <f>SQRT((L49/(($B49-$B47)*$C49))^2 + (L47/(($B49-$B47)*$C49))^2 + ((K49-K47)/($B49-$B47) * $D49/$C49^2)^2)</f>
        <v>0.87268163420488432</v>
      </c>
      <c r="O49">
        <v>4.1163474000000004</v>
      </c>
      <c r="P49">
        <v>0.37695473637470039</v>
      </c>
      <c r="Q49">
        <f>O49-O$10</f>
        <v>3.4178128000000001</v>
      </c>
      <c r="R49">
        <f>SQRT(P49^2 + P$10^2)</f>
        <v>0.5470482388755491</v>
      </c>
      <c r="S49">
        <f>(Q49-Q47)/(($B49-$B47)*$C49)</f>
        <v>0.32173496707377858</v>
      </c>
      <c r="T49">
        <f>SQRT((R49/(($B49-$B47)*$C49))^2 + (R47/(($B49-$B47)*$C49))^2 + ((Q49-Q47)/($B49-$B47) * $D49/$C49^2)^2)</f>
        <v>0.16392505234018584</v>
      </c>
      <c r="U49">
        <v>31.958707</v>
      </c>
      <c r="V49">
        <v>1.652307610268873</v>
      </c>
      <c r="W49">
        <f>U49-U$10</f>
        <v>29.089467800000001</v>
      </c>
      <c r="X49">
        <f>SQRT(V49^2 + V$10^2)</f>
        <v>2.2483981200216556</v>
      </c>
      <c r="Y49">
        <f>(W49-W47)/(($B49-$B47)*$C49)</f>
        <v>0.7204035580860646</v>
      </c>
      <c r="Z49">
        <f>SQRT((X49/(($B49-$B47)*$C49))^2 + (X47/(($B49-$B47)*$C49))^2 + ((W49-W47)/($B49-$B47) * $D49/$C49^2)^2)</f>
        <v>1.2217437454422602</v>
      </c>
      <c r="AA49">
        <v>12.26602533333334</v>
      </c>
      <c r="AB49">
        <v>0.73564889818701817</v>
      </c>
      <c r="AC49">
        <f>AA49-AA$10</f>
        <v>10.390984633333341</v>
      </c>
      <c r="AD49">
        <f>SQRT(AB49^2 + AB$10^2)</f>
        <v>1.2053789124040097</v>
      </c>
      <c r="AE49">
        <f>(AC49-AC47)/(($B49-$B47)*$C49)</f>
        <v>0.45329630826832329</v>
      </c>
      <c r="AF49">
        <f>SQRT((AD49/(($B49-$B47)*$C49))^2 + (AD47/(($B49-$B47)*$C49))^2 + ((AC49-AC47)/($B49-$B47) * $D49/$C49^2)^2)</f>
        <v>0.50076344109222204</v>
      </c>
      <c r="AG49">
        <v>12.159765066666671</v>
      </c>
      <c r="AH49">
        <v>0.61299947229048568</v>
      </c>
      <c r="AI49">
        <f>AG49-AG$10</f>
        <v>11.33904136666667</v>
      </c>
      <c r="AJ49">
        <f>SQRT(AH49^2 + AH$10^2)</f>
        <v>0.68453406457796817</v>
      </c>
      <c r="AK49">
        <f>(AI49-AI47)/(($B49-$B47)*$C49)</f>
        <v>0.39927583736444033</v>
      </c>
      <c r="AL49">
        <f>SQRT((AJ49/(($B49-$B47)*$C49))^2 + (AJ47/(($B49-$B47)*$C49))^2 + ((AI49-AI47)/($B49-$B47) * $D49/$C49^2)^2)</f>
        <v>0.37882096980493374</v>
      </c>
      <c r="AM49">
        <v>1.3649814666666671</v>
      </c>
      <c r="AN49">
        <v>9.7977965439650372E-2</v>
      </c>
      <c r="AO49">
        <f>AM49-AM$10</f>
        <v>0.99229166666666702</v>
      </c>
      <c r="AP49">
        <f>SQRT(AN49^2 + AN$10^2)</f>
        <v>0.12463246500881429</v>
      </c>
      <c r="AQ49">
        <f>(AO49-AO47)/(($B49-$B47)*$C49)</f>
        <v>5.8102024343539151E-2</v>
      </c>
      <c r="AR49">
        <f>SQRT((AP49/(($B49-$B47)*$C49))^2 + (AP47/(($B49-$B47)*$C49))^2 + ((AO49-AO47)/($B49-$B47) * $D49/$C49^2)^2)</f>
        <v>4.5600396832636725E-2</v>
      </c>
      <c r="AS49">
        <v>0.27707433333333331</v>
      </c>
      <c r="AT49">
        <v>7.7478157575753773E-3</v>
      </c>
      <c r="AU49">
        <f>AS49-AS$10</f>
        <v>9.4256333333332942E-3</v>
      </c>
      <c r="AV49">
        <f>SQRT(AT49^2 + AT$10^2)</f>
        <v>8.2166434456737505E-3</v>
      </c>
      <c r="AW49">
        <f>(AU49-AU47)/(($B49-$B47)*$C49)</f>
        <v>1.6282900229547814E-3</v>
      </c>
      <c r="AX49">
        <f>SQRT((AV49/(($B49-$B47)*$C49))^2 + (AV47/(($B49-$B47)*$C49))^2 + ((AU49-AU47)/($B49-$B47) * $D49/$C49^2)^2)</f>
        <v>1.5533800048504534E-3</v>
      </c>
      <c r="AY49">
        <v>0.43831426666666667</v>
      </c>
      <c r="AZ49">
        <v>1.7639279260030259E-2</v>
      </c>
      <c r="BA49">
        <f>AY49-AY$10</f>
        <v>-6.7539333333333507E-3</v>
      </c>
      <c r="BB49">
        <f>SQRT(AZ49^2 + AZ$10^2)</f>
        <v>2.3921197777982059E-2</v>
      </c>
      <c r="BC49">
        <f>(BA49-BA47)/(($B49-$B47)*$C49)</f>
        <v>-2.9527804399782516E-3</v>
      </c>
      <c r="BD49">
        <f>SQRT((BB49/(($B49-$B47)*$C49))^2 + (BB47/(($B49-$B47)*$C49))^2 + ((BA49-BA47)/($B49-$B47) * $D49/$C49^2)^2)</f>
        <v>7.1299776221940281E-3</v>
      </c>
    </row>
    <row r="50" spans="1:56" x14ac:dyDescent="0.2">
      <c r="B50" s="6">
        <v>30</v>
      </c>
      <c r="C50">
        <v>0.90933333333333344</v>
      </c>
      <c r="D50">
        <v>1.1372481406154664E-2</v>
      </c>
    </row>
    <row r="51" spans="1:56" x14ac:dyDescent="0.2">
      <c r="B51" s="6">
        <v>35</v>
      </c>
      <c r="C51">
        <v>0.88099999999999989</v>
      </c>
      <c r="D51">
        <v>1.4798648586948755E-2</v>
      </c>
      <c r="E51">
        <v>28.162094638295539</v>
      </c>
      <c r="F51">
        <v>0.54889466098317807</v>
      </c>
      <c r="G51">
        <f>(E51-E49)/(($B51-$B49)*$C51)</f>
        <v>-0.52860218723142527</v>
      </c>
      <c r="H51">
        <f>SQRT((F51/(($B51-$B49)*$C51))^2 + (F49/(($B51-$B49)*$C51))^2 + ((E51-E49)/($B51-$B49) * $D51/$C51^2)^2)</f>
        <v>0.29944079474546764</v>
      </c>
      <c r="I51">
        <v>21.064374000000001</v>
      </c>
      <c r="J51">
        <v>0.41341102947613761</v>
      </c>
      <c r="K51">
        <f>I51-I$12</f>
        <v>19.690029500000001</v>
      </c>
      <c r="L51">
        <f>SQRT(J51^2 + J$12^2)</f>
        <v>1.0863760350209775</v>
      </c>
      <c r="M51">
        <f>(K51-K49)/(($B51-$B49)*$C51)</f>
        <v>-0.30635035840767588</v>
      </c>
      <c r="N51">
        <f>SQRT((L51/(($B51-$B49)*$C51))^2 + (L49/(($B51-$B49)*$C51))^2 + ((K51-K49)/($B51-$B49) * $D51/$C51^2)^2)</f>
        <v>0.30564190594396545</v>
      </c>
      <c r="O51">
        <v>5.3531726666666666</v>
      </c>
      <c r="P51">
        <v>0.26355955475492282</v>
      </c>
      <c r="Q51">
        <f>O51-O$12</f>
        <v>4.3251180666666666</v>
      </c>
      <c r="R51">
        <f>SQRT(P51^2 + P$12^2)</f>
        <v>0.80023310407339043</v>
      </c>
      <c r="S51">
        <f>(Q51-Q49)/(($B51-$B49)*$C51)</f>
        <v>0.14049910210966807</v>
      </c>
      <c r="T51">
        <f>SQRT((R51/(($B51-$B49)*$C51))^2 + (R49/(($B51-$B49)*$C51))^2 + ((Q51-Q49)/($B51-$B49) * $D51/$C51^2)^2)</f>
        <v>0.15012510828322528</v>
      </c>
      <c r="U51">
        <v>31.6095212</v>
      </c>
      <c r="V51">
        <v>0.56704020468351302</v>
      </c>
      <c r="W51">
        <f>U51-U$12</f>
        <v>27.6364488</v>
      </c>
      <c r="X51">
        <f>SQRT(V51^2 + V$12^2)</f>
        <v>2.8172154604126405</v>
      </c>
      <c r="Y51">
        <f>(W51-W49)/(($B51-$B49)*$C51)</f>
        <v>-0.22500460688198509</v>
      </c>
      <c r="Z51">
        <f>SQRT((X51/(($B51-$B49)*$C51))^2 + (X49/(($B51-$B49)*$C51))^2 + ((W51-W49)/($B51-$B49) * $D51/$C51^2)^2)</f>
        <v>0.55817197848651434</v>
      </c>
      <c r="AA51">
        <v>12.05369966666667</v>
      </c>
      <c r="AB51">
        <v>0.2326570849048307</v>
      </c>
      <c r="AC51">
        <f>AA51-AA$12</f>
        <v>9.6258533666666697</v>
      </c>
      <c r="AD51">
        <f>SQRT(AB51^2 + AB$12^2)</f>
        <v>1.5928795642314562</v>
      </c>
      <c r="AE51">
        <f>(AC51-AC49)/(($B51-$B49)*$C51)</f>
        <v>-0.11848300667055939</v>
      </c>
      <c r="AF51">
        <f>SQRT((AD51/(($B51-$B49)*$C51))^2 + (AD49/(($B51-$B49)*$C51))^2 + ((AC51-AC49)/($B51-$B49) * $D51/$C51^2)^2)</f>
        <v>0.30933327216756923</v>
      </c>
      <c r="AG51">
        <v>12.443542066666669</v>
      </c>
      <c r="AH51">
        <v>0.1016414013792277</v>
      </c>
      <c r="AI51">
        <f>AG51-AG$12</f>
        <v>11.256398366666669</v>
      </c>
      <c r="AJ51">
        <f>SQRT(AH51^2 + AH$12^2)</f>
        <v>0.64030594938416208</v>
      </c>
      <c r="AK51">
        <f>(AI51-AI49)/(($B51-$B49)*$C51)</f>
        <v>-1.279753102096262E-2</v>
      </c>
      <c r="AL51">
        <f>SQRT((AJ51/(($B51-$B49)*$C51))^2 + (AJ49/(($B51-$B49)*$C51))^2 + ((AI51-AI49)/($B51-$B49) * $D51/$C51^2)^2)</f>
        <v>0.14514794858671126</v>
      </c>
      <c r="AM51">
        <v>1.5354068000000001</v>
      </c>
      <c r="AN51">
        <v>3.5508803521380493E-2</v>
      </c>
      <c r="AO51">
        <f>AM51-AM$12</f>
        <v>1.0654169</v>
      </c>
      <c r="AP51">
        <f>SQRT(AN51^2 + AN$12^2)</f>
        <v>0.19171148711420471</v>
      </c>
      <c r="AQ51">
        <f>(AO51-AO49)/(($B51-$B49)*$C51)</f>
        <v>1.1323674624571329E-2</v>
      </c>
      <c r="AR51">
        <f>SQRT((AP51/(($B51-$B49)*$C51))^2 + (AP49/(($B51-$B49)*$C51))^2 + ((AO51-AO49)/($B51-$B49) * $D51/$C51^2)^2)</f>
        <v>3.5409627503412894E-2</v>
      </c>
      <c r="AS51">
        <v>0.27550259999999999</v>
      </c>
      <c r="AT51">
        <v>8.7514363666771743E-3</v>
      </c>
      <c r="AU51">
        <f>AS51-AS$12</f>
        <v>4.6242999999999701E-3</v>
      </c>
      <c r="AV51">
        <f>SQRT(AT51^2 + AT$12^2)</f>
        <v>8.7813746680118227E-3</v>
      </c>
      <c r="AW51">
        <f>(AU51-AU49)/(($B51-$B49)*$C51)</f>
        <v>-7.4350171551509979E-4</v>
      </c>
      <c r="AX51">
        <f>SQRT((AV51/(($B51-$B49)*$C51))^2 + (AV49/(($B51-$B49)*$C51))^2 + ((AU51-AU49)/($B51-$B49) * $D51/$C51^2)^2)</f>
        <v>1.8623132185251342E-3</v>
      </c>
      <c r="AY51">
        <v>0.43727386666666668</v>
      </c>
      <c r="AZ51">
        <v>6.6194003726420094E-3</v>
      </c>
      <c r="BA51">
        <f>AY51-AY$12</f>
        <v>-3.31833333333309E-4</v>
      </c>
      <c r="BB51">
        <f>SQRT(AZ51^2 + AZ$12^2)</f>
        <v>1.1252645990758495E-2</v>
      </c>
      <c r="BC51">
        <f>(BA51-BA49)/(($B51-$B49)*$C51)</f>
        <v>9.9448258134050881E-4</v>
      </c>
      <c r="BD51">
        <f>SQRT((BB51/(($B51-$B49)*$C51))^2 + (BB49/(($B51-$B49)*$C51))^2 + ((BA51-BA49)/($B51-$B49) * $D51/$C51^2)^2)</f>
        <v>4.0936847533842372E-3</v>
      </c>
    </row>
    <row r="52" spans="1:56" x14ac:dyDescent="0.2">
      <c r="B52" s="6">
        <v>48.66</v>
      </c>
      <c r="C52">
        <v>0.83466666666666667</v>
      </c>
      <c r="D52">
        <v>2.3007245235649829E-2</v>
      </c>
    </row>
    <row r="53" spans="1:56" x14ac:dyDescent="0.2">
      <c r="B53" s="6">
        <v>51.66</v>
      </c>
      <c r="C53">
        <v>0.82500000000000007</v>
      </c>
      <c r="D53">
        <v>2.5632011235952559E-2</v>
      </c>
      <c r="E53">
        <v>28.349057593134329</v>
      </c>
      <c r="F53">
        <v>1.1745741987729881</v>
      </c>
      <c r="G53">
        <f>(E53-E51)/(($B53-$B51)*$C53)</f>
        <v>1.3602746905219584E-2</v>
      </c>
      <c r="H53">
        <f>SQRT((F53/(($B53-$B51)*$C53))^2 + (F51/(($B53-$B51)*$C53))^2 + ((E53-E51)/($B53-$B51) * $D53/$C53^2)^2)</f>
        <v>9.4329521282547471E-2</v>
      </c>
      <c r="I53">
        <v>22.29278326666666</v>
      </c>
      <c r="J53">
        <v>1.112674842663683</v>
      </c>
      <c r="K53">
        <f>I53-I$14</f>
        <v>21.080346866666659</v>
      </c>
      <c r="L53">
        <f>SQRT(J53^2 + J$14^2)</f>
        <v>1.3701633514857459</v>
      </c>
      <c r="M53">
        <f>(K53-K51)/(($B53-$B51)*$C53)</f>
        <v>0.10115445208386319</v>
      </c>
      <c r="N53">
        <f>SQRT((L53/(($B53-$B51)*$C53))^2 + (L51/(($B53-$B51)*$C53))^2 + ((K53-K51)/($B53-$B51) * $D53/$C53^2)^2)</f>
        <v>0.12725974784235342</v>
      </c>
      <c r="O53">
        <v>6.4832436666666666</v>
      </c>
      <c r="P53">
        <v>0.31207334676452791</v>
      </c>
      <c r="Q53">
        <f>O53-O$14</f>
        <v>5.6007357666666664</v>
      </c>
      <c r="R53">
        <f>SQRT(P53^2 + P$14^2)</f>
        <v>0.6206673504370871</v>
      </c>
      <c r="S53">
        <f>(Q53-Q51)/(($B53-$B51)*$C53)</f>
        <v>9.2809320091673017E-2</v>
      </c>
      <c r="T53">
        <f>SQRT((R53/(($B53-$B51)*$C53))^2 + (R51/(($B53-$B51)*$C53))^2 + ((Q53-Q51)/($B53-$B51) * $D53/$C53^2)^2)</f>
        <v>7.3738207662407379E-2</v>
      </c>
      <c r="U53">
        <v>34.642547266666668</v>
      </c>
      <c r="V53">
        <v>1.3525465848954621</v>
      </c>
      <c r="W53">
        <f>U53-U$14</f>
        <v>30.928941066666667</v>
      </c>
      <c r="X53">
        <f>SQRT(V53^2 + V$14^2)</f>
        <v>2.5661375641852673</v>
      </c>
      <c r="Y53">
        <f>(W53-W51)/(($B53-$B51)*$C53)</f>
        <v>0.23954980295148365</v>
      </c>
      <c r="Z53">
        <f>SQRT((X53/(($B53-$B51)*$C53))^2 + (X51/(($B53-$B51)*$C53))^2 + ((W53-W51)/($B53-$B51) * $D53/$C53^2)^2)</f>
        <v>0.27735574968854404</v>
      </c>
      <c r="AA53">
        <v>12.83356926666667</v>
      </c>
      <c r="AB53">
        <v>0.42684426057368119</v>
      </c>
      <c r="AC53">
        <f>AA53-AA$14</f>
        <v>10.82637406666667</v>
      </c>
      <c r="AD53">
        <f>SQRT(AB53^2 + AB$14^2)</f>
        <v>1.1358216153862426</v>
      </c>
      <c r="AE53">
        <f>(AC53-AC51)/(($B53-$B51)*$C53)</f>
        <v>8.7345534577467382E-2</v>
      </c>
      <c r="AF53">
        <f>SQRT((AD53/(($B53-$B51)*$C53))^2 + (AD51/(($B53-$B51)*$C53))^2 + ((AC53-AC51)/($B53-$B51) * $D53/$C53^2)^2)</f>
        <v>0.14236374518169659</v>
      </c>
      <c r="AG53">
        <v>14.51325653333333</v>
      </c>
      <c r="AH53">
        <v>0.49552841049374141</v>
      </c>
      <c r="AI53">
        <f>AG53-AG$14</f>
        <v>13.37552153333333</v>
      </c>
      <c r="AJ53">
        <f>SQRT(AH53^2 + AH$14^2)</f>
        <v>0.74375272960739669</v>
      </c>
      <c r="AK53">
        <f>(AI53-AI51)/(($B53-$B51)*$C53)</f>
        <v>0.15417972037299729</v>
      </c>
      <c r="AL53">
        <f>SQRT((AJ53/(($B53-$B51)*$C53))^2 + (AJ51/(($B53-$B51)*$C53))^2 + ((AI53-AI51)/($B53-$B51) * $D53/$C53^2)^2)</f>
        <v>7.156412047215116E-2</v>
      </c>
      <c r="AM53">
        <v>1.9377104666666669</v>
      </c>
      <c r="AN53">
        <v>4.8412131839171653E-2</v>
      </c>
      <c r="AO53">
        <f>AM53-AM$14</f>
        <v>1.444309166666667</v>
      </c>
      <c r="AP53">
        <f>SQRT(AN53^2 + AN$14^2)</f>
        <v>0.21993194545320904</v>
      </c>
      <c r="AQ53">
        <f>(AO53-AO51)/(($B53-$B51)*$C53)</f>
        <v>2.7566827943298556E-2</v>
      </c>
      <c r="AR53">
        <f>SQRT((AP53/(($B53-$B51)*$C53))^2 + (AP51/(($B53-$B51)*$C53))^2 + ((AO53-AO51)/($B53-$B51) * $D53/$C53^2)^2)</f>
        <v>2.1244603844994402E-2</v>
      </c>
      <c r="AS53">
        <v>0.28321980000000002</v>
      </c>
      <c r="AT53">
        <v>1.4699335767305989E-3</v>
      </c>
      <c r="AU53">
        <f>AS53-AS$14</f>
        <v>0.28321980000000002</v>
      </c>
      <c r="AV53">
        <f>SQRT(AT53^2 + AT$14^2)</f>
        <v>1.4699335767305989E-3</v>
      </c>
      <c r="AW53">
        <f>(AU53-AU51)/(($B53-$B51)*$C53)</f>
        <v>2.0269598748590353E-2</v>
      </c>
      <c r="AX53">
        <f>SQRT((AV53/(($B53-$B51)*$C53))^2 + (AV51/(($B53-$B51)*$C53))^2 + ((AU53-AU51)/($B53-$B51) * $D53/$C53^2)^2)</f>
        <v>9.0345317491647228E-4</v>
      </c>
      <c r="AY53">
        <v>0.45133866666666672</v>
      </c>
      <c r="AZ53">
        <v>8.3200288276744031E-3</v>
      </c>
      <c r="BA53">
        <f>AY53-AY$14</f>
        <v>2.721866666666739E-3</v>
      </c>
      <c r="BB53">
        <f>SQRT(AZ53^2 + AZ$14^2)</f>
        <v>8.4508563597621902E-3</v>
      </c>
      <c r="BC53">
        <f>(BA53-BA51)/(($B53-$B51)*$C53)</f>
        <v>2.2217614318455005E-4</v>
      </c>
      <c r="BD53">
        <f>SQRT((BB53/(($B53-$B51)*$C53))^2 + (BB51/(($B53-$B51)*$C53))^2 + ((BA53-BA51)/($B53-$B51) * $D53/$C53^2)^2)</f>
        <v>1.0238970762754967E-3</v>
      </c>
    </row>
    <row r="54" spans="1:56" x14ac:dyDescent="0.2">
      <c r="A54" t="s">
        <v>461</v>
      </c>
      <c r="B54" s="6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">
      <c r="B55" s="6">
        <v>1.83</v>
      </c>
      <c r="C55">
        <v>1.4999999999999999E-2</v>
      </c>
      <c r="D55">
        <v>5.5677643628300267E-3</v>
      </c>
    </row>
    <row r="56" spans="1:56" x14ac:dyDescent="0.2">
      <c r="B56" s="6">
        <v>4.16</v>
      </c>
      <c r="C56">
        <v>2.1666666666666667E-2</v>
      </c>
      <c r="D56">
        <v>1.5275252316519462E-3</v>
      </c>
    </row>
    <row r="57" spans="1:56" x14ac:dyDescent="0.2">
      <c r="B57" s="6">
        <v>6</v>
      </c>
      <c r="C57">
        <v>6.8000000000000005E-2</v>
      </c>
      <c r="D57">
        <v>3.9999999999999966E-3</v>
      </c>
    </row>
    <row r="58" spans="1:56" x14ac:dyDescent="0.2">
      <c r="B58" s="6">
        <v>7.66</v>
      </c>
      <c r="C58">
        <v>0.16800000000000001</v>
      </c>
      <c r="D58">
        <v>5.2915026221291754E-3</v>
      </c>
      <c r="E58">
        <v>49.466395289935917</v>
      </c>
      <c r="F58">
        <v>9.6937460271446678</v>
      </c>
      <c r="I58">
        <v>3.2241316000000002</v>
      </c>
      <c r="J58">
        <v>0.67610947184951409</v>
      </c>
      <c r="K58">
        <f>I58-I$6</f>
        <v>3.0730454500000004</v>
      </c>
      <c r="L58">
        <f>SQRT(J58^2 + J$6^2)</f>
        <v>0.67654364703530689</v>
      </c>
      <c r="M58">
        <f>(K58)/($B58*$C58)</f>
        <v>2.3879813580131795</v>
      </c>
      <c r="N58">
        <f>SQRT((L58/($C58*$B58))^2 + (K58*$D58/($B58*$C58^2))^2)</f>
        <v>0.53107709174197248</v>
      </c>
      <c r="O58">
        <v>6.5411433333333338E-2</v>
      </c>
      <c r="P58">
        <v>1.427896801123363E-2</v>
      </c>
      <c r="Q58">
        <f>O58-O$6</f>
        <v>1.7645983333333337E-2</v>
      </c>
      <c r="R58">
        <f>SQRT(P58^2 + P$6^2)</f>
        <v>1.427896801123363E-2</v>
      </c>
      <c r="S58">
        <f>(Q58)/($B58*$C58)</f>
        <v>1.3712221289734348E-2</v>
      </c>
      <c r="T58">
        <f>SQRT((R58/($C58*$B58))^2 + (Q58*$D58/($B58*$C58^2))^2)</f>
        <v>1.1104206185652792E-2</v>
      </c>
      <c r="U58">
        <v>1.2852860333333329</v>
      </c>
      <c r="V58">
        <v>0.23285600391199021</v>
      </c>
      <c r="W58">
        <f>U58-U$6</f>
        <v>1.0097572833333328</v>
      </c>
      <c r="X58">
        <f>SQRT(V58^2 + V$6^2)</f>
        <v>0.25250477750129963</v>
      </c>
      <c r="Y58">
        <f>(W58)/($B58*$C58)</f>
        <v>0.78465535507066142</v>
      </c>
      <c r="Z58">
        <f>SQRT((X58/($C58*$B58))^2 + (W58*$D58/($B58*$C58^2))^2)</f>
        <v>0.19776503096440676</v>
      </c>
      <c r="AA58">
        <v>0.2034295166666667</v>
      </c>
      <c r="AB58">
        <v>4.6485100908041789E-2</v>
      </c>
      <c r="AC58">
        <f>AA58-AA$6</f>
        <v>0.1351966916666667</v>
      </c>
      <c r="AD58">
        <f>SQRT(AB58^2 + AB$6^2)</f>
        <v>4.8653326394934991E-2</v>
      </c>
      <c r="AE58">
        <f>(AC58)/($B58*$C58)</f>
        <v>0.1050577300654814</v>
      </c>
      <c r="AF58">
        <f>SQRT((AD58/($C58*$B58))^2 + (AC58*$D58/($B58*$C58^2))^2)</f>
        <v>3.7951728783822553E-2</v>
      </c>
      <c r="AG58">
        <v>6.8437600000000001E-2</v>
      </c>
      <c r="AH58">
        <v>1.048838245095496E-2</v>
      </c>
      <c r="AI58">
        <f>AG58-AG$6</f>
        <v>3.9064675E-2</v>
      </c>
      <c r="AJ58">
        <f>SQRT(AH58^2 + AH$6^2)</f>
        <v>1.1303286448584322E-2</v>
      </c>
      <c r="AK58">
        <f>(AI58)/($B58*$C58)</f>
        <v>3.0356113235111275E-2</v>
      </c>
      <c r="AL58">
        <f>SQRT((AJ58/($C58*$B58))^2 + (AI58*$D58/($B58*$C58^2))^2)</f>
        <v>8.8353678118454695E-3</v>
      </c>
      <c r="AM58">
        <v>6.8375666666666668E-2</v>
      </c>
      <c r="AN58">
        <v>1.107041673022444E-2</v>
      </c>
      <c r="AO58">
        <f>AM58-AM$6</f>
        <v>9.3956416666666695E-3</v>
      </c>
      <c r="AP58">
        <f>SQRT(AN58^2 + AN$6^2)</f>
        <v>1.1269063578757694E-2</v>
      </c>
      <c r="AQ58">
        <f>(AO58)/($B58*$C58)</f>
        <v>7.3011016308176906E-3</v>
      </c>
      <c r="AR58">
        <f>SQRT((AP58/($C58*$B58))^2 + (AO58*$D58/($B58*$C58^2))^2)</f>
        <v>8.7599066394480497E-3</v>
      </c>
      <c r="AS58">
        <v>7.3624300000000004E-2</v>
      </c>
      <c r="AT58">
        <v>5.7467952475705906E-3</v>
      </c>
      <c r="AU58">
        <f>AS58-AS$6</f>
        <v>4.3741250000000065E-3</v>
      </c>
      <c r="AV58">
        <f>SQRT(AT58^2 + AT$6^2)</f>
        <v>5.7469687295782224E-3</v>
      </c>
      <c r="AW58">
        <f>(AU58)/($B58*$C58)</f>
        <v>3.3990154482158447E-3</v>
      </c>
      <c r="AX58">
        <f>SQRT((AV58/($C58*$B58))^2 + (AU58*$D58/($B58*$C58^2))^2)</f>
        <v>4.4670986379333252E-3</v>
      </c>
      <c r="AY58">
        <v>0.12373048333333329</v>
      </c>
      <c r="AZ58">
        <v>1.0089118827892421E-2</v>
      </c>
      <c r="BA58">
        <f>AY58-AY$6</f>
        <v>9.2783333333332912E-3</v>
      </c>
      <c r="BB58">
        <f>SQRT(AZ58^2 + AZ$6^2)</f>
        <v>1.0140122526297861E-2</v>
      </c>
      <c r="BC58">
        <f>(BA58)/($B58*$C58)</f>
        <v>7.209944465166364E-3</v>
      </c>
      <c r="BD58">
        <f>SQRT((BB58/($C58*$B58))^2 + (BA58*$D58/($B58*$C58^2))^2)</f>
        <v>7.8828895122585747E-3</v>
      </c>
    </row>
    <row r="59" spans="1:56" x14ac:dyDescent="0.2">
      <c r="B59" s="6">
        <v>13.16</v>
      </c>
      <c r="C59">
        <v>0.79366666666666674</v>
      </c>
      <c r="D59">
        <v>1.7473789896108163E-2</v>
      </c>
      <c r="E59">
        <v>52.044838087886397</v>
      </c>
      <c r="F59">
        <v>2.793422531441982</v>
      </c>
      <c r="G59">
        <f>(E59-E58)/(($B59-$B58)*$C59)</f>
        <v>0.59068599090156459</v>
      </c>
      <c r="H59">
        <f>SQRT((F59/(($B59-$B58)*$C59))^2 + (F58/(($B59-$B58)*$C59))^2 + ((E59-E58)/($B59-$B58) * $D59/$C59^2)^2)</f>
        <v>2.3111068929028775</v>
      </c>
      <c r="I59">
        <v>27.938731000000001</v>
      </c>
      <c r="J59">
        <v>1.6392909276059531</v>
      </c>
      <c r="K59">
        <f>I59-I$7</f>
        <v>26.930190475</v>
      </c>
      <c r="L59">
        <f>SQRT(J59^2 + J$7^2)</f>
        <v>1.7414353287859177</v>
      </c>
      <c r="M59">
        <f>(K59-K58)/(($B59-$B58)*$C59)</f>
        <v>5.4653457351762054</v>
      </c>
      <c r="N59">
        <f>SQRT((L59/(($B59-$B58)*$C59))^2 + (L58/(($B59-$B58)*$C59))^2 + ((K59-K58)/($B59-$B58) * $D59/$C59^2)^2)</f>
        <v>0.4445808198229626</v>
      </c>
      <c r="O59">
        <v>0.14788365000000001</v>
      </c>
      <c r="Q59">
        <f>O59-O$7</f>
        <v>2.7311025000000003E-2</v>
      </c>
      <c r="R59">
        <f>SQRT(P59^2 + P$7^2)</f>
        <v>4.543963635320216E-2</v>
      </c>
      <c r="S59">
        <f>(Q59-Q58)/(($B59-$B58)*$C59)</f>
        <v>2.2141288992401967E-3</v>
      </c>
      <c r="T59">
        <f>SQRT((R59/(($B59-$B58)*$C59))^2 + (R58/(($B59-$B58)*$C59))^2 + ((Q59-Q58)/($B59-$B58) * $D59/$C59^2)^2)</f>
        <v>1.0911569010884034E-2</v>
      </c>
      <c r="U59">
        <v>16.592845050000001</v>
      </c>
      <c r="V59">
        <v>0.6524746529109926</v>
      </c>
      <c r="W59">
        <f>U59-U$7</f>
        <v>15.107624775000001</v>
      </c>
      <c r="X59">
        <f>SQRT(V59^2 + V$7^2)</f>
        <v>1.089577091325493</v>
      </c>
      <c r="Y59">
        <f>(W59-W58)/(($B59-$B58)*$C59)</f>
        <v>3.2296286873353446</v>
      </c>
      <c r="Z59">
        <f>SQRT((X59/(($B59-$B58)*$C59))^2 + (X58/(($B59-$B58)*$C59))^2 + ((W59-W58)/($B59-$B58) * $D59/$C59^2)^2)</f>
        <v>0.26590563161091085</v>
      </c>
      <c r="AA59">
        <v>0.8877739</v>
      </c>
      <c r="AB59">
        <v>6.9889614401640598E-2</v>
      </c>
      <c r="AC59">
        <f>AA59-AA$7</f>
        <v>0.10780007500000011</v>
      </c>
      <c r="AD59">
        <f>SQRT(AB59^2 + AB$7^2)</f>
        <v>0.46264790944104722</v>
      </c>
      <c r="AE59">
        <f>(AC59-AC58)/(($B59-$B58)*$C59)</f>
        <v>-6.2761902943759135E-3</v>
      </c>
      <c r="AF59">
        <f>SQRT((AD59/(($B59-$B58)*$C59))^2 + (AD58/(($B59-$B58)*$C59))^2 + ((AC59-AC58)/($B59-$B58) * $D59/$C59^2)^2)</f>
        <v>0.10657085068463658</v>
      </c>
      <c r="AG59">
        <v>3.45051285</v>
      </c>
      <c r="AH59">
        <v>0.23301743146337789</v>
      </c>
      <c r="AI59">
        <f>AG59-AG$7</f>
        <v>3.2388549749999997</v>
      </c>
      <c r="AJ59">
        <f>SQRT(AH59^2 + AH$7^2)</f>
        <v>0.2463167876438617</v>
      </c>
      <c r="AK59">
        <f>(AI59-AI58)/(($B59-$B58)*$C59)</f>
        <v>0.73302820816310932</v>
      </c>
      <c r="AL59">
        <f>SQRT((AJ59/(($B59-$B58)*$C59))^2 + (AJ58/(($B59-$B58)*$C59))^2 + ((AI59-AI58)/($B59-$B58) * $D59/$C59^2)^2)</f>
        <v>5.8747439512489168E-2</v>
      </c>
      <c r="AM59">
        <v>0.21071375000000001</v>
      </c>
      <c r="AN59">
        <v>2.6230292443137189E-2</v>
      </c>
      <c r="AO59">
        <f>AM59-AM$7</f>
        <v>5.331530000000001E-2</v>
      </c>
      <c r="AP59">
        <f>SQRT(AN59^2 + AN$7^2)</f>
        <v>2.8859165305886801E-2</v>
      </c>
      <c r="AQ59">
        <f>(AO59-AO58)/(($B59-$B58)*$C59)</f>
        <v>1.0061393226680922E-2</v>
      </c>
      <c r="AR59">
        <f>SQRT((AP59/(($B59-$B58)*$C59))^2 + (AP58/(($B59-$B58)*$C59))^2 + ((AO59-AO58)/($B59-$B58) * $D59/$C59^2)^2)</f>
        <v>7.1008566562897084E-3</v>
      </c>
      <c r="AS59">
        <v>0.21281515000000001</v>
      </c>
      <c r="AT59">
        <v>6.2786821778140723E-3</v>
      </c>
      <c r="AU59">
        <f>AS59-AS$7</f>
        <v>6.1130500000000088E-3</v>
      </c>
      <c r="AV59">
        <f>SQRT(AT59^2 + AT$7^2)</f>
        <v>6.8878053391483165E-3</v>
      </c>
      <c r="AW59">
        <f>(AU59-AU58)/(($B59-$B58)*$C59)</f>
        <v>3.9836394181207331E-4</v>
      </c>
      <c r="AX59">
        <f>SQRT((AV59/(($B59-$B58)*$C59))^2 + (AV58/(($B59-$B58)*$C59))^2 + ((AU59-AU58)/($B59-$B58) * $D59/$C59^2)^2)</f>
        <v>2.0550330406884205E-3</v>
      </c>
      <c r="AY59">
        <v>0.34533114999999998</v>
      </c>
      <c r="AZ59">
        <v>5.5970601629337473E-3</v>
      </c>
      <c r="BA59">
        <f>AY59-AY$7</f>
        <v>1.3916499999999998E-2</v>
      </c>
      <c r="BB59">
        <f>SQRT(AZ59^2 + AZ$7^2)</f>
        <v>5.6606332638230485E-3</v>
      </c>
      <c r="BC59">
        <f>(BA59-BA58)/(($B59-$B58)*$C59)</f>
        <v>1.0625405673704799E-3</v>
      </c>
      <c r="BD59">
        <f>SQRT((BB59/(($B59-$B58)*$C59))^2 + (BB58/(($B59-$B58)*$C59))^2 + ((BA59-BA58)/($B59-$B58) * $D59/$C59^2)^2)</f>
        <v>2.6605127954127668E-3</v>
      </c>
    </row>
    <row r="60" spans="1:56" x14ac:dyDescent="0.2">
      <c r="B60" s="6">
        <v>22</v>
      </c>
      <c r="C60">
        <v>0.98666666666666669</v>
      </c>
      <c r="D60">
        <v>1.1547005383792527E-3</v>
      </c>
      <c r="E60">
        <v>33.729845425791531</v>
      </c>
      <c r="F60">
        <v>4.9184470087971146</v>
      </c>
      <c r="G60">
        <f>(E60-E59)/(($B60-$B59)*$C60)</f>
        <v>-2.0998294754450209</v>
      </c>
      <c r="H60">
        <f>SQRT((F60/(($B60-$B59)*$C60))^2 + (F59/(($B60-$B59)*$C60))^2 + ((E60-E59)/($B60-$B59) * $D60/$C60^2)^2)</f>
        <v>0.64851034684470443</v>
      </c>
      <c r="I60">
        <v>21.35348333333333</v>
      </c>
      <c r="J60">
        <v>3.5431684630645099</v>
      </c>
      <c r="K60">
        <f>I60-I$8</f>
        <v>20.232618133333329</v>
      </c>
      <c r="L60">
        <f>SQRT(J60^2 + J$8^2)</f>
        <v>3.6454283757750336</v>
      </c>
      <c r="M60">
        <f>(K60-K59)/(($B60-$B59)*$C60)</f>
        <v>-0.76788236153999068</v>
      </c>
      <c r="N60">
        <f>SQRT((L60/(($B60-$B59)*$C60))^2 + (L59/(($B60-$B59)*$C60))^2 + ((K60-K59)/($B60-$B59) * $D60/$C60^2)^2)</f>
        <v>0.4631923636740562</v>
      </c>
      <c r="O60">
        <v>1.9864910666666671</v>
      </c>
      <c r="P60">
        <v>0.29221040264113418</v>
      </c>
      <c r="Q60">
        <f>O60-O$8</f>
        <v>1.3038933666666672</v>
      </c>
      <c r="R60">
        <f>SQRT(P60^2 + P$8^2)</f>
        <v>0.573170735113259</v>
      </c>
      <c r="S60">
        <f>(Q60-Q59)/(($B60-$B59)*$C60)</f>
        <v>0.14636125049682042</v>
      </c>
      <c r="T60">
        <f>SQRT((R60/(($B60-$B59)*$C60))^2 + (R59/(($B60-$B59)*$C60))^2 + ((Q60-Q59)/($B60-$B59) * $D60/$C60^2)^2)</f>
        <v>6.5920917164548995E-2</v>
      </c>
      <c r="U60">
        <v>27.259937600000001</v>
      </c>
      <c r="V60">
        <v>4.5666363005932666</v>
      </c>
      <c r="W60">
        <f>U60-U$8</f>
        <v>23.725232999999999</v>
      </c>
      <c r="X60">
        <f>SQRT(V60^2 + V$8^2)</f>
        <v>5.2865882961569985</v>
      </c>
      <c r="Y60">
        <f>(W60-W59)/(($B60-$B59)*$C60)</f>
        <v>0.98801610748899327</v>
      </c>
      <c r="Z60">
        <f>SQRT((X60/(($B60-$B59)*$C60))^2 + (X59/(($B60-$B59)*$C60))^2 + ((W60-W59)/($B60-$B59) * $D60/$C60^2)^2)</f>
        <v>0.61885227841227697</v>
      </c>
      <c r="AA60">
        <v>9.7742445333333325</v>
      </c>
      <c r="AB60">
        <v>1.587102207034718</v>
      </c>
      <c r="AC60">
        <f>AA60-AA$8</f>
        <v>7.508950033333333</v>
      </c>
      <c r="AD60">
        <f>SQRT(AB60^2 + AB$8^2)</f>
        <v>2.3154654078608243</v>
      </c>
      <c r="AE60">
        <f>(AC60-AC59)/(($B60-$B59)*$C60)</f>
        <v>0.8485481332930781</v>
      </c>
      <c r="AF60">
        <f>SQRT((AD60/(($B60-$B59)*$C60))^2 + (AD59/(($B60-$B59)*$C60))^2 + ((AC60-AC59)/($B60-$B59) * $D60/$C60^2)^2)</f>
        <v>0.27071923698400341</v>
      </c>
      <c r="AG60">
        <v>9.2418133999999998</v>
      </c>
      <c r="AH60">
        <v>1.7212738341114631</v>
      </c>
      <c r="AI60">
        <f>AG60-AG$8</f>
        <v>8.2795559999999995</v>
      </c>
      <c r="AJ60">
        <f>SQRT(AH60^2 + AH$8^2)</f>
        <v>1.8226968164532402</v>
      </c>
      <c r="AK60">
        <f>(AI60-AI59)/(($B60-$B59)*$C60)</f>
        <v>0.57792065683471927</v>
      </c>
      <c r="AL60">
        <f>SQRT((AJ60/(($B60-$B59)*$C60))^2 + (AJ59/(($B60-$B59)*$C60))^2 + ((AI60-AI59)/($B60-$B59) * $D60/$C60^2)^2)</f>
        <v>0.21087437717302102</v>
      </c>
      <c r="AM60">
        <v>0.92217646666666664</v>
      </c>
      <c r="AN60">
        <v>0.1309594281692362</v>
      </c>
      <c r="AO60">
        <f>AM60-AM$8</f>
        <v>0.56901556666666675</v>
      </c>
      <c r="AP60">
        <f>SQRT(AN60^2 + AN$8^2)</f>
        <v>0.18252910223203692</v>
      </c>
      <c r="AQ60">
        <f>(AO60-AO59)/(($B60-$B59)*$C60)</f>
        <v>5.9125473890179782E-2</v>
      </c>
      <c r="AR60">
        <f>SQRT((AP60/(($B60-$B59)*$C60))^2 + (AP59/(($B60-$B59)*$C60))^2 + ((AO60-AO59)/($B60-$B59) * $D60/$C60^2)^2)</f>
        <v>2.1187182011795098E-2</v>
      </c>
      <c r="AS60">
        <v>0.2741498</v>
      </c>
      <c r="AT60">
        <v>5.3919084302313488E-3</v>
      </c>
      <c r="AU60">
        <f>AS60-AS$8</f>
        <v>-9.544000000000219E-4</v>
      </c>
      <c r="AV60">
        <f>SQRT(AT60^2 + AT$8^2)</f>
        <v>5.3919084302313488E-3</v>
      </c>
      <c r="AW60">
        <f>(AU60-AU59)/(($B60-$B59)*$C60)</f>
        <v>-8.1028914944356468E-4</v>
      </c>
      <c r="AX60">
        <f>SQRT((AV60/(($B60-$B59)*$C60))^2 + (AV59/(($B60-$B59)*$C60))^2 + ((AU60-AU59)/($B60-$B59) * $D60/$C60^2)^2)</f>
        <v>1.0028811201404312E-3</v>
      </c>
      <c r="AY60">
        <v>0.44308886666666658</v>
      </c>
      <c r="AZ60">
        <v>1.2447729117125449E-2</v>
      </c>
      <c r="BA60">
        <f>AY60-AY$8</f>
        <v>1.2342266666666601E-2</v>
      </c>
      <c r="BB60">
        <f>SQRT(AZ60^2 + AZ$8^2)</f>
        <v>1.999602377707459E-2</v>
      </c>
      <c r="BC60">
        <f>(BA60-BA59)/(($B60-$B59)*$C60)</f>
        <v>-1.8048718967837344E-4</v>
      </c>
      <c r="BD60">
        <f>SQRT((BB60/(($B60-$B59)*$C60))^2 + (BB59/(($B60-$B59)*$C60))^2 + ((BA60-BA59)/($B60-$B59) * $D60/$C60^2)^2)</f>
        <v>2.3826524898304148E-3</v>
      </c>
    </row>
    <row r="61" spans="1:56" x14ac:dyDescent="0.2">
      <c r="B61" s="6">
        <v>26</v>
      </c>
      <c r="C61">
        <v>0.93800000000000006</v>
      </c>
      <c r="D61">
        <v>5.5677643628299677E-3</v>
      </c>
    </row>
    <row r="62" spans="1:56" x14ac:dyDescent="0.2">
      <c r="B62" s="6">
        <v>27.67</v>
      </c>
      <c r="C62">
        <v>0.92</v>
      </c>
      <c r="D62">
        <v>6.2449979983984034E-3</v>
      </c>
      <c r="E62">
        <v>28.745701748190861</v>
      </c>
      <c r="F62">
        <v>2.7242307734590798</v>
      </c>
      <c r="G62">
        <f>(E62-E60)/(($B62-$B60)*$C62)</f>
        <v>-0.95547574526506185</v>
      </c>
      <c r="H62">
        <f>SQRT((F62/(($B62-$B60)*$C62))^2 + (F60/(($B62-$B60)*$C62))^2 + ((E62-E60)/($B62-$B60) * $D62/$C62^2)^2)</f>
        <v>1.0778709573647718</v>
      </c>
      <c r="I62">
        <v>19.52145913333333</v>
      </c>
      <c r="J62">
        <v>3.842960154979616</v>
      </c>
      <c r="K62">
        <f>I62-I$10</f>
        <v>18.653781933333331</v>
      </c>
      <c r="L62">
        <f>SQRT(J62^2 + J$10^2)</f>
        <v>3.8754490481701129</v>
      </c>
      <c r="M62">
        <f>(K62-K60)/(($B62-$B60)*$C62)</f>
        <v>-0.30266777854458959</v>
      </c>
      <c r="N62">
        <f>SQRT((L62/(($B62-$B60)*$C62))^2 + (L60/(($B62-$B60)*$C62))^2 + ((K62-K60)/($B62-$B60) * $D62/$C62^2)^2)</f>
        <v>1.0199679652561315</v>
      </c>
      <c r="O62">
        <v>3.3319880666666668</v>
      </c>
      <c r="P62">
        <v>0.65859888772880082</v>
      </c>
      <c r="Q62">
        <f>O62-O$10</f>
        <v>2.6334534666666665</v>
      </c>
      <c r="R62">
        <f>SQRT(P62^2 + P$10^2)</f>
        <v>0.76871281848238593</v>
      </c>
      <c r="S62">
        <f>(Q62-Q60)/(($B62-$B60)*$C62)</f>
        <v>0.25488077984817092</v>
      </c>
      <c r="T62">
        <f>SQRT((R62/(($B62-$B60)*$C62))^2 + (R60/(($B62-$B60)*$C62))^2 + ((Q62-Q60)/($B62-$B60) * $D62/$C62^2)^2)</f>
        <v>0.18382772489946181</v>
      </c>
      <c r="U62">
        <v>27.277421066666658</v>
      </c>
      <c r="V62">
        <v>4.9982806319897239</v>
      </c>
      <c r="W62">
        <f>U62-U$10</f>
        <v>24.408181866666659</v>
      </c>
      <c r="X62">
        <f>SQRT(V62^2 + V$10^2)</f>
        <v>5.2257040619698385</v>
      </c>
      <c r="Y62">
        <f>(W62-W60)/(($B62-$B60)*$C62)</f>
        <v>0.13092340822533924</v>
      </c>
      <c r="Z62">
        <f>SQRT((X62/(($B62-$B60)*$C62))^2 + (X60/(($B62-$B60)*$C62))^2 + ((W62-W60)/($B62-$B60) * $D62/$C62^2)^2)</f>
        <v>1.4250132904527797</v>
      </c>
      <c r="AA62">
        <v>10.4778202</v>
      </c>
      <c r="AB62">
        <v>1.856786600361227</v>
      </c>
      <c r="AC62">
        <f>AA62-AA$10</f>
        <v>8.6027795000000005</v>
      </c>
      <c r="AD62">
        <f>SQRT(AB62^2 + AB$10^2)</f>
        <v>2.0879213348077803</v>
      </c>
      <c r="AE62">
        <f>(AC62-AC60)/(($B62-$B60)*$C62)</f>
        <v>0.20969048897068229</v>
      </c>
      <c r="AF62">
        <f>SQRT((AD62/(($B62-$B60)*$C62))^2 + (AD60/(($B62-$B60)*$C62))^2 + ((AC62-AC60)/($B62-$B60) * $D62/$C62^2)^2)</f>
        <v>0.59769723935453645</v>
      </c>
      <c r="AG62">
        <v>9.6604207333333338</v>
      </c>
      <c r="AH62">
        <v>1.820570258132947</v>
      </c>
      <c r="AI62">
        <f>AG62-AG$10</f>
        <v>8.8396970333333336</v>
      </c>
      <c r="AJ62">
        <f>SQRT(AH62^2 + AH$10^2)</f>
        <v>1.8458858570717436</v>
      </c>
      <c r="AK62">
        <f>(AI62-AI60)/(($B62-$B60)*$C62)</f>
        <v>0.10738076706796525</v>
      </c>
      <c r="AL62">
        <f>SQRT((AJ62/(($B62-$B60)*$C62))^2 + (AJ60/(($B62-$B60)*$C62))^2 + ((AI62-AI60)/($B62-$B60) * $D62/$C62^2)^2)</f>
        <v>0.49730356083818972</v>
      </c>
      <c r="AM62">
        <v>1.108547533333333</v>
      </c>
      <c r="AN62">
        <v>0.18703982584148429</v>
      </c>
      <c r="AO62">
        <f>AM62-AM$10</f>
        <v>0.73585773333333293</v>
      </c>
      <c r="AP62">
        <f>SQRT(AN62^2 + AN$10^2)</f>
        <v>0.2022806616394478</v>
      </c>
      <c r="AQ62">
        <f>(AO62-AO60)/(($B62-$B60)*$C62)</f>
        <v>3.1984158934641918E-2</v>
      </c>
      <c r="AR62">
        <f>SQRT((AP62/(($B62-$B60)*$C62))^2 + (AP60/(($B62-$B60)*$C62))^2 + ((AO62-AO60)/($B62-$B60) * $D62/$C62^2)^2)</f>
        <v>5.2231835667805732E-2</v>
      </c>
      <c r="AS62">
        <v>0.27067560000000002</v>
      </c>
      <c r="AT62">
        <v>4.7048056793028139E-3</v>
      </c>
      <c r="AU62">
        <f>AS62-AS$10</f>
        <v>3.026899999999999E-3</v>
      </c>
      <c r="AV62">
        <f>SQRT(AT62^2 + AT$10^2)</f>
        <v>5.4424054406117259E-3</v>
      </c>
      <c r="AW62">
        <f>(AU62-AU60)/(($B62-$B60)*$C62)</f>
        <v>7.6322751322751691E-4</v>
      </c>
      <c r="AX62">
        <f>SQRT((AV62/(($B62-$B60)*$C62))^2 + (AV60/(($B62-$B60)*$C62))^2 + ((AU62-AU60)/($B62-$B60) * $D62/$C62^2)^2)</f>
        <v>1.4686656862506527E-3</v>
      </c>
      <c r="AY62">
        <v>0.45264606666666668</v>
      </c>
      <c r="AZ62">
        <v>1.719057836413115E-2</v>
      </c>
      <c r="BA62">
        <f>AY62-AY$10</f>
        <v>7.577866666666655E-3</v>
      </c>
      <c r="BB62">
        <f>SQRT(AZ62^2 + AZ$10^2)</f>
        <v>2.3592276592421815E-2</v>
      </c>
      <c r="BC62">
        <f>(BA62-BA60)/(($B62-$B60)*$C62)</f>
        <v>-9.1335020320526506E-4</v>
      </c>
      <c r="BD62">
        <f>SQRT((BB62/(($B62-$B60)*$C62))^2 + (BB60/(($B62-$B60)*$C62))^2 + ((BA62-BA60)/($B62-$B60) * $D62/$C62^2)^2)</f>
        <v>5.9286719166033461E-3</v>
      </c>
    </row>
    <row r="63" spans="1:56" x14ac:dyDescent="0.2">
      <c r="B63" s="6">
        <v>30</v>
      </c>
      <c r="C63">
        <v>0.89766666666666672</v>
      </c>
      <c r="D63">
        <v>3.7859388972001857E-3</v>
      </c>
    </row>
    <row r="64" spans="1:56" x14ac:dyDescent="0.2">
      <c r="B64" s="6">
        <v>35</v>
      </c>
      <c r="C64">
        <v>0.8753333333333333</v>
      </c>
      <c r="D64">
        <v>2.5166114784235852E-3</v>
      </c>
      <c r="E64">
        <v>18.67137783748483</v>
      </c>
      <c r="F64">
        <v>13.609506051556201</v>
      </c>
      <c r="G64">
        <f>(E64-E62)/(($B64-$B62)*$C64)</f>
        <v>-1.5701403289031244</v>
      </c>
      <c r="H64">
        <f>SQRT((F64/(($B64-$B62)*$C64))^2 + (F62/(($B64-$B62)*$C64))^2 + ((E64-E62)/($B64-$B62) * $D64/$C64^2)^2)</f>
        <v>2.1632008168400372</v>
      </c>
      <c r="I64">
        <v>12.68284726666667</v>
      </c>
      <c r="J64">
        <v>10.707653912391731</v>
      </c>
      <c r="K64">
        <f>I64-I$12</f>
        <v>11.30850276666667</v>
      </c>
      <c r="L64">
        <f>SQRT(J64^2 + J$12^2)</f>
        <v>10.754680679487111</v>
      </c>
      <c r="M64">
        <f>(K64-K62)/(($B64-$B62)*$C64)</f>
        <v>-1.1448032789951252</v>
      </c>
      <c r="N64">
        <f>SQRT((L64/(($B64-$B62)*$C64))^2 + (L62/(($B64-$B62)*$C64))^2 + ((K64-K62)/($B64-$B62) * $D64/$C64^2)^2)</f>
        <v>1.7816878593540737</v>
      </c>
      <c r="O64">
        <v>2.996940733333334</v>
      </c>
      <c r="P64">
        <v>2.427394467911256</v>
      </c>
      <c r="Q64">
        <f>O64-O$12</f>
        <v>1.9688861333333341</v>
      </c>
      <c r="R64">
        <f>SQRT(P64^2 + P$12^2)</f>
        <v>2.5422732514028641</v>
      </c>
      <c r="S64">
        <f>(Q64-Q62)/(($B64-$B62)*$C64)</f>
        <v>-0.10357657551881738</v>
      </c>
      <c r="T64">
        <f>SQRT((R64/(($B64-$B62)*$C64))^2 + (R62/(($B64-$B62)*$C64))^2 + ((Q64-Q62)/($B64-$B62) * $D64/$C64^2)^2)</f>
        <v>0.41394499486148956</v>
      </c>
      <c r="U64">
        <v>18.474881400000001</v>
      </c>
      <c r="V64">
        <v>15.35816777864714</v>
      </c>
      <c r="W64">
        <f>U64-U$12</f>
        <v>14.501809000000002</v>
      </c>
      <c r="X64">
        <f>SQRT(V64^2 + V$12^2)</f>
        <v>15.604117593562787</v>
      </c>
      <c r="Y64">
        <f>(W64-W62)/(($B64-$B62)*$C64)</f>
        <v>-1.5439642093079065</v>
      </c>
      <c r="Z64">
        <f>SQRT((X64/(($B64-$B62)*$C64))^2 + (X62/(($B64-$B62)*$C64))^2 + ((W64-W62)/($B64-$B62) * $D64/$C64^2)^2)</f>
        <v>2.5647480436773398</v>
      </c>
      <c r="AA64">
        <v>7.1248548666666656</v>
      </c>
      <c r="AB64">
        <v>5.6940532255256473</v>
      </c>
      <c r="AC64">
        <f>AA64-AA$12</f>
        <v>4.6970085666666659</v>
      </c>
      <c r="AD64">
        <f>SQRT(AB64^2 + AB$12^2)</f>
        <v>5.9080773625697223</v>
      </c>
      <c r="AE64">
        <f>(AC64-AC62)/(($B64-$B62)*$C64)</f>
        <v>-0.6087364782233291</v>
      </c>
      <c r="AF64">
        <f>SQRT((AD64/(($B64-$B62)*$C64))^2 + (AD62/(($B64-$B62)*$C64))^2 + ((AC64-AC62)/($B64-$B62) * $D64/$C64^2)^2)</f>
        <v>0.9766184289508647</v>
      </c>
      <c r="AG64">
        <v>6.8377131333333327</v>
      </c>
      <c r="AH64">
        <v>5.6248940813356638</v>
      </c>
      <c r="AI64">
        <f>AG64-AG$12</f>
        <v>5.6505694333333327</v>
      </c>
      <c r="AJ64">
        <f>SQRT(AH64^2 + AH$12^2)</f>
        <v>5.6603086630136525</v>
      </c>
      <c r="AK64">
        <f>(AI64-AI62)/(($B64-$B62)*$C64)</f>
        <v>-0.49704356373301334</v>
      </c>
      <c r="AL64">
        <f>SQRT((AJ64/(($B64-$B62)*$C64))^2 + (AJ62/(($B64-$B62)*$C64))^2 + ((AI64-AI62)/($B64-$B62) * $D64/$C64^2)^2)</f>
        <v>0.92791687210832463</v>
      </c>
      <c r="AM64">
        <v>0.91322733333333339</v>
      </c>
      <c r="AN64">
        <v>0.59174611965502011</v>
      </c>
      <c r="AO64">
        <f>AM64-AM$12</f>
        <v>0.44323743333333326</v>
      </c>
      <c r="AP64">
        <f>SQRT(AN64^2 + AN$12^2)</f>
        <v>0.62101198804112734</v>
      </c>
      <c r="AQ64">
        <f>(AO64-AO62)/(($B64-$B62)*$C64)</f>
        <v>-4.560652785815885E-2</v>
      </c>
      <c r="AR64">
        <f>SQRT((AP64/(($B64-$B62)*$C64))^2 + (AP62/(($B64-$B62)*$C64))^2 + ((AO64-AO62)/($B64-$B62) * $D64/$C64^2)^2)</f>
        <v>0.10179343765900054</v>
      </c>
      <c r="AS64">
        <v>0.28054913333333331</v>
      </c>
      <c r="AT64">
        <v>4.01215207255823E-3</v>
      </c>
      <c r="AU64">
        <f>AS64-AS$12</f>
        <v>9.6708333333332952E-3</v>
      </c>
      <c r="AV64">
        <f>SQRT(AT64^2 + AT$12^2)</f>
        <v>4.0770414313976858E-3</v>
      </c>
      <c r="AW64">
        <f>(AU64-AU62)/(($B64-$B62)*$C64)</f>
        <v>1.0354945663524216E-3</v>
      </c>
      <c r="AX64">
        <f>SQRT((AV64/(($B64-$B62)*$C64))^2 + (AV62/(($B64-$B62)*$C64))^2 + ((AU64-AU62)/($B64-$B62) * $D64/$C64^2)^2)</f>
        <v>1.0598460416236797E-3</v>
      </c>
      <c r="AY64">
        <v>0.44023859999999998</v>
      </c>
      <c r="AZ64">
        <v>5.0782476229502393E-3</v>
      </c>
      <c r="BA64">
        <f>AY64-AY$12</f>
        <v>2.6328999999999936E-3</v>
      </c>
      <c r="BB64">
        <f>SQRT(AZ64^2 + AZ$12^2)</f>
        <v>1.042085310423287E-2</v>
      </c>
      <c r="BC64">
        <f>(BA64-BA62)/(($B64-$B62)*$C64)</f>
        <v>-7.7070100755484243E-4</v>
      </c>
      <c r="BD64">
        <f>SQRT((BB64/(($B64-$B62)*$C64))^2 + (BB62/(($B64-$B62)*$C64))^2 + ((BA64-BA62)/($B64-$B62) * $D64/$C64^2)^2)</f>
        <v>4.019716091166043E-3</v>
      </c>
    </row>
    <row r="65" spans="1:56" x14ac:dyDescent="0.2">
      <c r="B65" s="6">
        <v>48.66</v>
      </c>
      <c r="C65">
        <v>0.83933333333333326</v>
      </c>
      <c r="D65">
        <v>4.0414518843273836E-3</v>
      </c>
    </row>
    <row r="66" spans="1:56" x14ac:dyDescent="0.2">
      <c r="B66" s="6">
        <v>51.66</v>
      </c>
      <c r="C66">
        <v>0.83099999999999996</v>
      </c>
      <c r="D66">
        <v>1.0000000000000009E-3</v>
      </c>
      <c r="E66">
        <v>26.892611226641399</v>
      </c>
      <c r="F66">
        <v>1.3117817961142111</v>
      </c>
      <c r="G66">
        <f>(E66-E64)/(($B66-$B64)*$C66)</f>
        <v>0.59382838977876873</v>
      </c>
      <c r="H66">
        <f>SQRT((F66/(($B66-$B64)*$C66))^2 + (F64/(($B66-$B64)*$C66))^2 + ((E66-E64)/($B66-$B64) * $D66/$C66^2)^2)</f>
        <v>0.98758513821601879</v>
      </c>
      <c r="I66">
        <v>18.83905073333333</v>
      </c>
      <c r="J66">
        <v>1.189058674706682</v>
      </c>
      <c r="K66">
        <f>I66-I$14</f>
        <v>17.626614333333329</v>
      </c>
      <c r="L66">
        <f>SQRT(J66^2 + J$14^2)</f>
        <v>1.432886190928369</v>
      </c>
      <c r="M66">
        <f>(K66-K64)/(($B66-$B64)*$C66)</f>
        <v>0.45636388610799267</v>
      </c>
      <c r="N66">
        <f>SQRT((L66/(($B66-$B64)*$C66))^2 + (L64/(($B66-$B64)*$C66))^2 + ((K66-K64)/($B66-$B64) * $D66/$C66^2)^2)</f>
        <v>0.7836866037243887</v>
      </c>
      <c r="O66">
        <v>5.7820927999999991</v>
      </c>
      <c r="P66">
        <v>0.56429678009122131</v>
      </c>
      <c r="Q66">
        <f>O66-O$14</f>
        <v>4.8995848999999989</v>
      </c>
      <c r="R66">
        <f>SQRT(P66^2 + P$14^2)</f>
        <v>0.77863280316147787</v>
      </c>
      <c r="S66">
        <f>(Q66-Q64)/(($B66-$B64)*$C66)</f>
        <v>0.21168747402691515</v>
      </c>
      <c r="T66">
        <f>SQRT((R66/(($B66-$B64)*$C66))^2 + (R64/(($B66-$B64)*$C66))^2 + ((Q66-Q64)/($B66-$B64) * $D66/$C66^2)^2)</f>
        <v>0.19205089029285707</v>
      </c>
      <c r="U66">
        <v>29.671138333333332</v>
      </c>
      <c r="V66">
        <v>2.975883965848598</v>
      </c>
      <c r="W66">
        <f>U66-U$14</f>
        <v>25.957532133333331</v>
      </c>
      <c r="X66">
        <f>SQRT(V66^2 + V$14^2)</f>
        <v>3.6893854653864917</v>
      </c>
      <c r="Y66">
        <f>(W66-W64)/(($B66-$B64)*$C66)</f>
        <v>0.82745900767045677</v>
      </c>
      <c r="Z66">
        <f>SQRT((X66/(($B66-$B64)*$C66))^2 + (X64/(($B66-$B64)*$C66))^2 + ((W66-W64)/($B66-$B64) * $D66/$C66^2)^2)</f>
        <v>1.1581777598225238</v>
      </c>
      <c r="AA66">
        <v>11.282117599999999</v>
      </c>
      <c r="AB66">
        <v>1.3170749675006199</v>
      </c>
      <c r="AC66">
        <f>AA66-AA$14</f>
        <v>9.2749223999999995</v>
      </c>
      <c r="AD66">
        <f>SQRT(AB66^2 + AB$14^2)</f>
        <v>1.6859956077080036</v>
      </c>
      <c r="AE66">
        <f>(AC66-AC64)/(($B66-$B64)*$C66)</f>
        <v>0.33066756185025165</v>
      </c>
      <c r="AF66">
        <f>SQRT((AD66/(($B66-$B64)*$C66))^2 + (AD64/(($B66-$B64)*$C66))^2 + ((AC66-AC64)/($B66-$B64) * $D66/$C66^2)^2)</f>
        <v>0.44378323620837323</v>
      </c>
      <c r="AG66">
        <v>11.80566466666667</v>
      </c>
      <c r="AH66">
        <v>1.3636441085061799</v>
      </c>
      <c r="AI66">
        <f>AG66-AG$14</f>
        <v>10.667929666666671</v>
      </c>
      <c r="AJ66">
        <f>SQRT(AH66^2 + AH$14^2)</f>
        <v>1.4721226076165035</v>
      </c>
      <c r="AK66">
        <f>(AI66-AI64)/(($B66-$B64)*$C66)</f>
        <v>0.36240924047115886</v>
      </c>
      <c r="AL66">
        <f>SQRT((AJ66/(($B66-$B64)*$C66))^2 + (AJ64/(($B66-$B64)*$C66))^2 + ((AI66-AI64)/($B66-$B64) * $D66/$C66^2)^2)</f>
        <v>0.42245151733021374</v>
      </c>
      <c r="AM66">
        <v>1.587769666666667</v>
      </c>
      <c r="AN66">
        <v>0.16126433231056811</v>
      </c>
      <c r="AO66">
        <f>AM66-AM$14</f>
        <v>1.094368366666667</v>
      </c>
      <c r="AP66">
        <f>SQRT(AN66^2 + AN$14^2)</f>
        <v>0.26838873112929562</v>
      </c>
      <c r="AQ66">
        <f>(AO66-AO64)/(($B66-$B64)*$C66)</f>
        <v>4.7031876529191739E-2</v>
      </c>
      <c r="AR66">
        <f>SQRT((AP66/(($B66-$B64)*$C66))^2 + (AP64/(($B66-$B64)*$C66))^2 + ((AO66-AO64)/($B66-$B64) * $D66/$C66^2)^2)</f>
        <v>4.8866273718281041E-2</v>
      </c>
      <c r="AS66">
        <v>0.26885890000000001</v>
      </c>
      <c r="AT66">
        <v>4.006608443559218E-3</v>
      </c>
      <c r="AU66">
        <f>AS66-AS$14</f>
        <v>0.26885890000000001</v>
      </c>
      <c r="AV66">
        <f>SQRT(AT66^2 + AT$14^2)</f>
        <v>4.006608443559218E-3</v>
      </c>
      <c r="AW66">
        <f>(AU66-AU64)/(($B66-$B64)*$C66)</f>
        <v>1.8721428402889442E-2</v>
      </c>
      <c r="AX66">
        <f>SQRT((AV66/(($B66-$B64)*$C66))^2 + (AV64/(($B66-$B64)*$C66))^2 + ((AU66-AU64)/($B66-$B64) * $D66/$C66^2)^2)</f>
        <v>4.1350283724118214E-4</v>
      </c>
      <c r="AY66">
        <v>0.43950653333333328</v>
      </c>
      <c r="AZ66">
        <v>4.7335602555933706E-3</v>
      </c>
      <c r="BA66">
        <f>AY66-AY$14</f>
        <v>-9.1102666666666998E-3</v>
      </c>
      <c r="BB66">
        <f>SQRT(AZ66^2 + AZ$14^2)</f>
        <v>4.9599078835531945E-3</v>
      </c>
      <c r="BC66">
        <f>(BA66-BA64)/(($B66-$B64)*$C66)</f>
        <v>-8.4822135833876483E-4</v>
      </c>
      <c r="BD66">
        <f>SQRT((BB66/(($B66-$B64)*$C66))^2 + (BB64/(($B66-$B64)*$C66))^2 + ((BA66-BA64)/($B66-$B64) * $D66/$C66^2)^2)</f>
        <v>8.3361984870314548E-4</v>
      </c>
    </row>
    <row r="68" spans="1:56" ht="34" x14ac:dyDescent="0.2">
      <c r="A68" s="13" t="s">
        <v>456</v>
      </c>
      <c r="B68" s="13" t="s">
        <v>554</v>
      </c>
      <c r="C68" s="13" t="s">
        <v>530</v>
      </c>
      <c r="D68" s="13" t="s">
        <v>534</v>
      </c>
      <c r="E68" s="14" t="s">
        <v>535</v>
      </c>
      <c r="F68" s="14" t="s">
        <v>536</v>
      </c>
      <c r="G68" s="14" t="s">
        <v>537</v>
      </c>
      <c r="H68" s="14" t="s">
        <v>538</v>
      </c>
      <c r="I68" s="14" t="s">
        <v>539</v>
      </c>
      <c r="J68" s="14" t="s">
        <v>540</v>
      </c>
      <c r="K68" s="14" t="s">
        <v>542</v>
      </c>
      <c r="L68" s="14" t="s">
        <v>543</v>
      </c>
      <c r="M68" s="14" t="s">
        <v>541</v>
      </c>
      <c r="N68" s="14" t="s">
        <v>544</v>
      </c>
      <c r="O68" s="14" t="s">
        <v>545</v>
      </c>
      <c r="P68" s="14" t="s">
        <v>546</v>
      </c>
      <c r="Q68" s="14" t="s">
        <v>547</v>
      </c>
      <c r="R68" s="14" t="s">
        <v>548</v>
      </c>
      <c r="S68" s="14" t="s">
        <v>549</v>
      </c>
      <c r="T68" s="14" t="s">
        <v>550</v>
      </c>
      <c r="U68" s="14" t="s">
        <v>551</v>
      </c>
      <c r="V68" s="14" t="s">
        <v>552</v>
      </c>
    </row>
    <row r="69" spans="1:56" x14ac:dyDescent="0.2">
      <c r="A69" t="s">
        <v>459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56" x14ac:dyDescent="0.2">
      <c r="B70">
        <v>1.83</v>
      </c>
      <c r="C70">
        <v>1.4499999999999999E-2</v>
      </c>
      <c r="D70">
        <v>7.0710678118654697E-4</v>
      </c>
    </row>
    <row r="71" spans="1:56" x14ac:dyDescent="0.2">
      <c r="B71">
        <v>4.16</v>
      </c>
      <c r="C71">
        <v>3.1E-2</v>
      </c>
      <c r="D71">
        <v>4.2426406871192866E-3</v>
      </c>
    </row>
    <row r="72" spans="1:56" x14ac:dyDescent="0.2">
      <c r="B72">
        <v>6</v>
      </c>
      <c r="C72">
        <v>9.7000000000000003E-2</v>
      </c>
      <c r="D72">
        <v>5.6568542494923853E-3</v>
      </c>
    </row>
    <row r="73" spans="1:56" x14ac:dyDescent="0.2">
      <c r="B73">
        <v>7.66</v>
      </c>
      <c r="C73">
        <v>0.1615</v>
      </c>
      <c r="D73">
        <v>9.1923881554251269E-3</v>
      </c>
      <c r="G73">
        <v>0.46827985433557789</v>
      </c>
      <c r="H73">
        <v>0.1267988269170317</v>
      </c>
      <c r="I73">
        <v>1.7660901793725595E-2</v>
      </c>
      <c r="J73">
        <v>1.3862570794509964E-2</v>
      </c>
      <c r="K73">
        <v>1.1216907419832027</v>
      </c>
      <c r="L73">
        <v>0.10959132590235345</v>
      </c>
      <c r="M73">
        <v>0.16650352844174637</v>
      </c>
      <c r="N73">
        <v>2.9908409625426069E-2</v>
      </c>
      <c r="O73">
        <v>3.0353187722801087E-2</v>
      </c>
      <c r="P73">
        <v>4.1149896995505142E-3</v>
      </c>
      <c r="Q73">
        <v>-9.5809520730101498E-5</v>
      </c>
      <c r="R73">
        <v>1.910419898090183E-3</v>
      </c>
      <c r="S73">
        <v>1.6552756872984182E-3</v>
      </c>
      <c r="T73">
        <v>1.0564948972354238E-3</v>
      </c>
      <c r="U73">
        <v>-3.9617166091392478E-4</v>
      </c>
      <c r="V73">
        <v>1.1552455839216307E-3</v>
      </c>
    </row>
    <row r="74" spans="1:56" x14ac:dyDescent="0.2">
      <c r="B74">
        <v>13.16</v>
      </c>
      <c r="C74">
        <v>0.40849999999999997</v>
      </c>
      <c r="D74">
        <v>3.5355339059327017E-3</v>
      </c>
      <c r="E74">
        <v>-6.5515333311882126E-2</v>
      </c>
      <c r="F74">
        <v>0.5163962874650212</v>
      </c>
      <c r="G74">
        <v>2.3111445643707578</v>
      </c>
      <c r="H74">
        <v>0.93263429606198656</v>
      </c>
      <c r="I74">
        <v>0.13913966840992545</v>
      </c>
      <c r="J74">
        <v>4.9397311799934777E-2</v>
      </c>
      <c r="K74">
        <v>2.7345240569711802</v>
      </c>
      <c r="L74">
        <v>0.41505743300261994</v>
      </c>
      <c r="M74">
        <v>1.6757242238789369</v>
      </c>
      <c r="N74">
        <v>0.48635016969828959</v>
      </c>
      <c r="O74">
        <v>0.22974973851118283</v>
      </c>
      <c r="P74">
        <v>5.2607059849887901E-2</v>
      </c>
      <c r="Q74">
        <v>2.8532124179370205E-2</v>
      </c>
      <c r="R74">
        <v>5.7391026751723471E-3</v>
      </c>
      <c r="S74">
        <v>-9.4670079003003897E-4</v>
      </c>
      <c r="T74">
        <v>2.0452946636138657E-3</v>
      </c>
      <c r="U74">
        <v>-4.0203516190052075E-3</v>
      </c>
      <c r="V74">
        <v>1.9986669188624411E-3</v>
      </c>
    </row>
    <row r="75" spans="1:56" x14ac:dyDescent="0.2">
      <c r="B75">
        <v>22</v>
      </c>
      <c r="C75">
        <v>0.5774999999999999</v>
      </c>
      <c r="D75">
        <v>1.0606601717798222E-2</v>
      </c>
      <c r="E75">
        <v>-2.7309347604605496</v>
      </c>
      <c r="F75">
        <v>0.20925692546899069</v>
      </c>
      <c r="G75">
        <v>-0.13689079058196674</v>
      </c>
      <c r="H75">
        <v>0.50501581516338057</v>
      </c>
      <c r="I75">
        <v>0.57554261914556037</v>
      </c>
      <c r="J75">
        <v>0.18392237662803229</v>
      </c>
      <c r="K75">
        <v>1.527365159350454</v>
      </c>
      <c r="L75">
        <v>0.56950383434100982</v>
      </c>
      <c r="M75">
        <v>1.0566722787016902</v>
      </c>
      <c r="N75">
        <v>0.46014158119343362</v>
      </c>
      <c r="O75">
        <v>0.41959833303950961</v>
      </c>
      <c r="P75">
        <v>0.18695275651322779</v>
      </c>
      <c r="Q75">
        <v>8.4156466082936726E-2</v>
      </c>
      <c r="R75">
        <v>2.5260306774833489E-2</v>
      </c>
      <c r="S75">
        <v>2.9031262854791715E-4</v>
      </c>
      <c r="T75">
        <v>8.6326796546573256E-4</v>
      </c>
      <c r="U75">
        <v>4.0913057530704575E-3</v>
      </c>
      <c r="V75">
        <v>3.1868370275366245E-3</v>
      </c>
    </row>
    <row r="76" spans="1:56" x14ac:dyDescent="0.2">
      <c r="B76">
        <v>26</v>
      </c>
      <c r="C76">
        <v>0.57450000000000001</v>
      </c>
      <c r="D76">
        <v>2.1213203435596446E-3</v>
      </c>
    </row>
    <row r="77" spans="1:56" x14ac:dyDescent="0.2">
      <c r="B77">
        <v>27.67</v>
      </c>
      <c r="C77">
        <v>0.57450000000000001</v>
      </c>
      <c r="D77">
        <v>6.3639610306789338E-3</v>
      </c>
      <c r="E77">
        <v>-0.63053818870693512</v>
      </c>
      <c r="F77">
        <v>0.44282329999350661</v>
      </c>
      <c r="G77">
        <v>0.11478598827597915</v>
      </c>
      <c r="H77">
        <v>0.6167974010094246</v>
      </c>
      <c r="I77">
        <v>0.42069604272099209</v>
      </c>
      <c r="J77">
        <v>0.33291898244880125</v>
      </c>
      <c r="K77">
        <v>0.82772689387136633</v>
      </c>
      <c r="L77">
        <v>0.97386475652026339</v>
      </c>
      <c r="M77">
        <v>0.28312149357696192</v>
      </c>
      <c r="N77">
        <v>0.72530342580311136</v>
      </c>
      <c r="O77">
        <v>0.22769951019443327</v>
      </c>
      <c r="P77">
        <v>0.42310904334226385</v>
      </c>
      <c r="Q77">
        <v>9.4238468233246192E-2</v>
      </c>
      <c r="R77">
        <v>4.6322683796215104E-2</v>
      </c>
      <c r="S77">
        <v>6.5748453912075179E-4</v>
      </c>
      <c r="T77">
        <v>8.3989881610177259E-4</v>
      </c>
      <c r="U77">
        <v>-1.7026691410213491E-3</v>
      </c>
      <c r="V77">
        <v>6.915864555826207E-3</v>
      </c>
    </row>
    <row r="78" spans="1:56" x14ac:dyDescent="0.2">
      <c r="B78">
        <v>30</v>
      </c>
      <c r="C78">
        <v>0.57450000000000001</v>
      </c>
      <c r="D78">
        <v>4.9497474683058368E-3</v>
      </c>
    </row>
    <row r="79" spans="1:56" x14ac:dyDescent="0.2">
      <c r="B79">
        <v>35</v>
      </c>
      <c r="C79">
        <v>0.56200000000000006</v>
      </c>
      <c r="D79">
        <v>4.2426406871192103E-3</v>
      </c>
      <c r="E79">
        <v>-0.2415704635751286</v>
      </c>
      <c r="F79">
        <v>0.45479378761706529</v>
      </c>
      <c r="G79">
        <v>9.5293752093720985E-2</v>
      </c>
      <c r="H79">
        <v>0.56388826836292327</v>
      </c>
      <c r="I79">
        <v>0.15148349540959233</v>
      </c>
      <c r="J79">
        <v>0.2352181248815817</v>
      </c>
      <c r="K79">
        <v>0.34582821534861402</v>
      </c>
      <c r="L79">
        <v>1.0088270694526311</v>
      </c>
      <c r="M79">
        <v>5.1069581935496176E-2</v>
      </c>
      <c r="N79">
        <v>0.48203987911463941</v>
      </c>
      <c r="O79">
        <v>0.10125477611143208</v>
      </c>
      <c r="P79">
        <v>0.47376570567383508</v>
      </c>
      <c r="Q79">
        <v>5.409335204128695E-2</v>
      </c>
      <c r="R79">
        <v>6.3467655365624709E-2</v>
      </c>
      <c r="S79">
        <v>1.4789317046408992E-3</v>
      </c>
      <c r="T79">
        <v>6.8709896673284745E-4</v>
      </c>
      <c r="U79">
        <v>2.4521660606001867E-3</v>
      </c>
      <c r="V79">
        <v>4.6934851652751788E-3</v>
      </c>
    </row>
    <row r="80" spans="1:56" x14ac:dyDescent="0.2">
      <c r="B80">
        <v>48.66</v>
      </c>
      <c r="C80">
        <v>0.5605</v>
      </c>
      <c r="D80">
        <v>7.778174593051951E-3</v>
      </c>
    </row>
    <row r="81" spans="1:22" x14ac:dyDescent="0.2">
      <c r="B81">
        <v>51.66</v>
      </c>
      <c r="C81">
        <v>0.5605</v>
      </c>
      <c r="D81">
        <v>7.0710678118654816E-4</v>
      </c>
      <c r="E81">
        <v>0.19391236285048175</v>
      </c>
      <c r="F81">
        <v>0.19889098161581464</v>
      </c>
      <c r="G81">
        <v>0.17966681052438827</v>
      </c>
      <c r="H81">
        <v>0.23273734052312831</v>
      </c>
      <c r="I81">
        <v>0.16557194153308066</v>
      </c>
      <c r="J81">
        <v>0.10803171083831735</v>
      </c>
      <c r="K81">
        <v>0.51703633460520682</v>
      </c>
      <c r="L81">
        <v>0.47395349846057194</v>
      </c>
      <c r="M81">
        <v>0.27549839204191962</v>
      </c>
      <c r="N81">
        <v>0.22687132286821823</v>
      </c>
      <c r="O81">
        <v>0.16264001764845126</v>
      </c>
      <c r="P81">
        <v>0.22428623629632827</v>
      </c>
      <c r="Q81">
        <v>4.8448328483935987E-2</v>
      </c>
      <c r="R81">
        <v>3.5348305829519276E-2</v>
      </c>
      <c r="S81">
        <v>2.9463050162080891E-2</v>
      </c>
      <c r="T81">
        <v>8.6030869836493498E-5</v>
      </c>
      <c r="U81">
        <v>-1.0617877838021924E-3</v>
      </c>
      <c r="V81">
        <v>1.5738072187493175E-3</v>
      </c>
    </row>
    <row r="82" spans="1:22" x14ac:dyDescent="0.2">
      <c r="A82" t="s">
        <v>462</v>
      </c>
      <c r="B82" s="6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">
      <c r="B83" s="6">
        <v>1.83</v>
      </c>
      <c r="C83">
        <v>4.333333333333334E-3</v>
      </c>
      <c r="D83">
        <v>1.5275252316519468E-3</v>
      </c>
    </row>
    <row r="84" spans="1:22" x14ac:dyDescent="0.2">
      <c r="B84" s="6">
        <v>4.16</v>
      </c>
      <c r="C84">
        <v>0.01</v>
      </c>
      <c r="D84">
        <v>5.1961524227066326E-3</v>
      </c>
    </row>
    <row r="85" spans="1:22" x14ac:dyDescent="0.2">
      <c r="B85" s="6">
        <v>6</v>
      </c>
      <c r="C85">
        <v>4.2000000000000003E-2</v>
      </c>
      <c r="D85">
        <v>1.9697715603592205E-2</v>
      </c>
    </row>
    <row r="86" spans="1:22" x14ac:dyDescent="0.2">
      <c r="B86" s="6">
        <v>7.66</v>
      </c>
      <c r="C86">
        <v>0.15466666666666665</v>
      </c>
      <c r="D86">
        <v>4.5170049073842485E-2</v>
      </c>
      <c r="G86">
        <v>2.7178778163545521</v>
      </c>
      <c r="H86">
        <v>0.90523810033023377</v>
      </c>
      <c r="I86">
        <v>7.9171215224633079E-3</v>
      </c>
      <c r="J86">
        <v>3.4591431540561212E-3</v>
      </c>
      <c r="K86">
        <v>1.0550291060817507</v>
      </c>
      <c r="L86">
        <v>0.39198130741011639</v>
      </c>
      <c r="M86">
        <v>4.605087866885748E-2</v>
      </c>
      <c r="N86">
        <v>2.0918333861056654E-2</v>
      </c>
      <c r="O86">
        <v>3.1068589909516529E-2</v>
      </c>
      <c r="P86">
        <v>1.2329844323433325E-2</v>
      </c>
      <c r="Q86">
        <v>-3.9613954037994028E-4</v>
      </c>
      <c r="R86">
        <v>2.3904645233391755E-3</v>
      </c>
      <c r="S86">
        <v>7.4182525659494114E-4</v>
      </c>
      <c r="T86">
        <v>1.2559388518805956E-3</v>
      </c>
      <c r="U86">
        <v>-2.953936706581469E-3</v>
      </c>
      <c r="V86">
        <v>1.7491984331717927E-3</v>
      </c>
    </row>
    <row r="87" spans="1:22" x14ac:dyDescent="0.2">
      <c r="B87" s="6">
        <v>13.16</v>
      </c>
      <c r="C87">
        <v>0.68299999999999994</v>
      </c>
      <c r="D87">
        <v>6.8724086025206618E-2</v>
      </c>
      <c r="E87">
        <v>1.9440869429812664</v>
      </c>
      <c r="F87">
        <v>1.2804753465734799</v>
      </c>
      <c r="G87">
        <v>5.5737305714539236</v>
      </c>
      <c r="H87">
        <v>1.0080996182014954</v>
      </c>
      <c r="I87">
        <v>-8.7307821997426698E-3</v>
      </c>
      <c r="J87">
        <v>1.3668594282727205E-2</v>
      </c>
      <c r="K87">
        <v>2.2027014131061717</v>
      </c>
      <c r="L87">
        <v>0.95521006722858237</v>
      </c>
      <c r="M87">
        <v>-0.10063479302542258</v>
      </c>
      <c r="N87">
        <v>0.12947367085043318</v>
      </c>
      <c r="O87">
        <v>0.44025884910599417</v>
      </c>
      <c r="P87">
        <v>0.25914901365320692</v>
      </c>
      <c r="Q87">
        <v>1.4720684147477695E-3</v>
      </c>
      <c r="R87">
        <v>7.2994087447582874E-3</v>
      </c>
      <c r="S87">
        <v>1.3346865433248994E-4</v>
      </c>
      <c r="T87">
        <v>9.7870789253385053E-4</v>
      </c>
      <c r="U87">
        <v>1.0051821287545863E-3</v>
      </c>
      <c r="V87">
        <v>1.1305886162953566E-3</v>
      </c>
    </row>
    <row r="88" spans="1:22" x14ac:dyDescent="0.2">
      <c r="B88" s="6">
        <v>22</v>
      </c>
      <c r="C88">
        <v>1.0663333333333334</v>
      </c>
      <c r="D88">
        <v>9.2376043070340214E-3</v>
      </c>
      <c r="E88">
        <v>-1.6341664654193404</v>
      </c>
      <c r="F88">
        <v>0.46362349372622569</v>
      </c>
      <c r="G88">
        <v>-0.41578699384988776</v>
      </c>
      <c r="H88">
        <v>0.3471019141820974</v>
      </c>
      <c r="I88">
        <v>0.16681857240455517</v>
      </c>
      <c r="J88">
        <v>5.9005102278117269E-2</v>
      </c>
      <c r="K88">
        <v>1.8446513536823577</v>
      </c>
      <c r="L88">
        <v>0.47142786347466492</v>
      </c>
      <c r="M88">
        <v>0.900166455616079</v>
      </c>
      <c r="N88">
        <v>0.19127540447967048</v>
      </c>
      <c r="O88">
        <v>0.98257973981546787</v>
      </c>
      <c r="P88">
        <v>0.12886664901734554</v>
      </c>
      <c r="Q88">
        <v>9.654599358679683E-2</v>
      </c>
      <c r="R88">
        <v>1.4345829414631537E-2</v>
      </c>
      <c r="S88">
        <v>5.3005464094406302E-5</v>
      </c>
      <c r="T88">
        <v>3.6601961593834848E-4</v>
      </c>
      <c r="U88">
        <v>7.9197896967237965E-4</v>
      </c>
      <c r="V88">
        <v>3.0683891955507396E-3</v>
      </c>
    </row>
    <row r="89" spans="1:22" x14ac:dyDescent="0.2">
      <c r="B89" s="6">
        <v>26</v>
      </c>
      <c r="C89">
        <v>1.0333333333333334</v>
      </c>
      <c r="D89">
        <v>8.0829037686547672E-3</v>
      </c>
    </row>
    <row r="90" spans="1:22" x14ac:dyDescent="0.2">
      <c r="B90" s="6">
        <v>27.67</v>
      </c>
      <c r="C90">
        <v>1.0133333333333334</v>
      </c>
      <c r="D90">
        <v>5.5075705472861338E-3</v>
      </c>
      <c r="E90">
        <v>-0.51113661109371855</v>
      </c>
      <c r="F90">
        <v>8.9127161781944214E-2</v>
      </c>
      <c r="G90">
        <v>-0.16202755731922502</v>
      </c>
      <c r="H90">
        <v>0.20030868624093096</v>
      </c>
      <c r="I90">
        <v>0.30422579016986895</v>
      </c>
      <c r="J90">
        <v>0.12643266266861633</v>
      </c>
      <c r="K90">
        <v>0.48871693121693094</v>
      </c>
      <c r="L90">
        <v>0.55885126155324671</v>
      </c>
      <c r="M90">
        <v>0.29365498236331633</v>
      </c>
      <c r="N90">
        <v>0.34610637697866059</v>
      </c>
      <c r="O90">
        <v>0.29711402928617864</v>
      </c>
      <c r="P90">
        <v>0.14576031259369984</v>
      </c>
      <c r="Q90">
        <v>5.8499820152232256E-2</v>
      </c>
      <c r="R90">
        <v>2.6707153925643927E-2</v>
      </c>
      <c r="S90">
        <v>1.8632170704539072E-3</v>
      </c>
      <c r="T90">
        <v>1.7180807317010765E-3</v>
      </c>
      <c r="U90">
        <v>-1.4419149726168707E-4</v>
      </c>
      <c r="V90">
        <v>5.7329910618948415E-3</v>
      </c>
    </row>
    <row r="91" spans="1:22" x14ac:dyDescent="0.2">
      <c r="B91" s="6">
        <v>30</v>
      </c>
      <c r="C91">
        <v>0.98066666666666669</v>
      </c>
      <c r="D91">
        <v>7.7674534651540356E-3</v>
      </c>
    </row>
    <row r="92" spans="1:22" x14ac:dyDescent="0.2">
      <c r="B92" s="6">
        <v>35</v>
      </c>
      <c r="C92">
        <v>0.93800000000000006</v>
      </c>
      <c r="D92">
        <v>9.8488578017960522E-3</v>
      </c>
      <c r="E92">
        <v>-0.32710648974155654</v>
      </c>
      <c r="F92">
        <v>0.27755975209123052</v>
      </c>
      <c r="G92">
        <v>-0.28115248644712387</v>
      </c>
      <c r="H92">
        <v>0.26466642117648165</v>
      </c>
      <c r="I92">
        <v>0.10263655412277917</v>
      </c>
      <c r="J92">
        <v>0.14399992350043003</v>
      </c>
      <c r="K92">
        <v>-0.11503277803149395</v>
      </c>
      <c r="L92">
        <v>0.61226129025694553</v>
      </c>
      <c r="M92">
        <v>-7.2003789278128325E-2</v>
      </c>
      <c r="N92">
        <v>0.31440574136181498</v>
      </c>
      <c r="O92">
        <v>1.1175655536389975E-2</v>
      </c>
      <c r="P92">
        <v>0.22591673350633598</v>
      </c>
      <c r="Q92">
        <v>1.7933645939082608E-2</v>
      </c>
      <c r="R92">
        <v>3.7964113145277749E-2</v>
      </c>
      <c r="S92">
        <v>-2.0200449710131834E-3</v>
      </c>
      <c r="T92">
        <v>1.4357624169626581E-3</v>
      </c>
      <c r="U92">
        <v>-1.122185796800417E-3</v>
      </c>
      <c r="V92">
        <v>3.014186820451562E-3</v>
      </c>
    </row>
    <row r="93" spans="1:22" x14ac:dyDescent="0.2">
      <c r="B93" s="6">
        <v>48.66</v>
      </c>
      <c r="C93">
        <v>0.88100000000000012</v>
      </c>
      <c r="D93">
        <v>1.3453624047073722E-2</v>
      </c>
    </row>
    <row r="94" spans="1:22" x14ac:dyDescent="0.2">
      <c r="B94" s="6">
        <v>51.66</v>
      </c>
      <c r="C94">
        <v>0.8663333333333334</v>
      </c>
      <c r="D94">
        <v>9.2915732431775779E-3</v>
      </c>
      <c r="E94">
        <v>-1.6582871563444335E-3</v>
      </c>
      <c r="F94">
        <v>0.20317084197898139</v>
      </c>
      <c r="G94">
        <v>0.11981577779245571</v>
      </c>
      <c r="H94">
        <v>0.19703141941188826</v>
      </c>
      <c r="I94">
        <v>0.10765200809065455</v>
      </c>
      <c r="J94">
        <v>8.5018502335852161E-2</v>
      </c>
      <c r="K94">
        <v>0.25204345839913422</v>
      </c>
      <c r="L94">
        <v>0.39403483706332154</v>
      </c>
      <c r="M94">
        <v>9.5534825704041149E-2</v>
      </c>
      <c r="N94">
        <v>0.18158755757817685</v>
      </c>
      <c r="O94">
        <v>0.14782438947106316</v>
      </c>
      <c r="P94">
        <v>0.16031446280512537</v>
      </c>
      <c r="Q94">
        <v>2.6496653297717724E-2</v>
      </c>
      <c r="R94">
        <v>2.9999230057830038E-2</v>
      </c>
      <c r="S94">
        <v>1.9265476101945206E-2</v>
      </c>
      <c r="T94">
        <v>6.8556897498900967E-4</v>
      </c>
      <c r="U94">
        <v>-4.2185169566096421E-4</v>
      </c>
      <c r="V94">
        <v>1.4587223029612247E-3</v>
      </c>
    </row>
    <row r="95" spans="1:22" x14ac:dyDescent="0.2">
      <c r="A95" t="s">
        <v>481</v>
      </c>
      <c r="B95" s="6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B96" s="6">
        <v>1.83</v>
      </c>
      <c r="C96">
        <v>1.4E-2</v>
      </c>
      <c r="D96">
        <v>6.2449979983983956E-3</v>
      </c>
    </row>
    <row r="97" spans="1:22" x14ac:dyDescent="0.2">
      <c r="B97" s="6">
        <v>4.16</v>
      </c>
      <c r="C97">
        <v>2.2666666666666668E-2</v>
      </c>
      <c r="D97">
        <v>3.7859388972001817E-3</v>
      </c>
    </row>
    <row r="98" spans="1:22" x14ac:dyDescent="0.2">
      <c r="B98" s="6">
        <v>6</v>
      </c>
      <c r="C98">
        <v>7.3999999999999996E-2</v>
      </c>
      <c r="D98">
        <v>7.9372539331937705E-3</v>
      </c>
    </row>
    <row r="99" spans="1:22" x14ac:dyDescent="0.2">
      <c r="B99" s="6">
        <v>7.66</v>
      </c>
      <c r="C99">
        <v>0.19899999999999998</v>
      </c>
      <c r="D99">
        <v>1.2767145334803704E-2</v>
      </c>
      <c r="G99">
        <v>2.2361000498576438</v>
      </c>
      <c r="H99">
        <v>0.21261682737999446</v>
      </c>
      <c r="I99">
        <v>5.7488158809714356E-3</v>
      </c>
      <c r="J99">
        <v>1.0865059006246621E-2</v>
      </c>
      <c r="K99">
        <v>0.73558530249157028</v>
      </c>
      <c r="L99">
        <v>0.1096757866394156</v>
      </c>
      <c r="M99">
        <v>6.0397707641777237E-2</v>
      </c>
      <c r="N99">
        <v>2.1420199651290599E-2</v>
      </c>
      <c r="O99">
        <v>2.4945391666776007E-2</v>
      </c>
      <c r="P99">
        <v>5.1144403988378721E-3</v>
      </c>
      <c r="Q99">
        <v>1.7935467152997361E-3</v>
      </c>
      <c r="R99">
        <v>1.793135075188341E-3</v>
      </c>
      <c r="S99">
        <v>2.5633498213435338E-4</v>
      </c>
      <c r="T99">
        <v>5.2326129754285669E-4</v>
      </c>
      <c r="U99">
        <v>-6.830387796248256E-4</v>
      </c>
      <c r="V99">
        <v>1.0795578566855856E-3</v>
      </c>
    </row>
    <row r="100" spans="1:22" x14ac:dyDescent="0.2">
      <c r="B100" s="6">
        <v>13.16</v>
      </c>
      <c r="C100">
        <v>0.77366666666666672</v>
      </c>
      <c r="D100">
        <v>2.4542480178933311E-2</v>
      </c>
      <c r="E100">
        <v>1.3695805648447528</v>
      </c>
      <c r="F100">
        <v>0.86862286479937068</v>
      </c>
      <c r="G100">
        <v>5.6181550683482824</v>
      </c>
      <c r="H100">
        <v>0.33454350793260818</v>
      </c>
      <c r="I100">
        <v>-7.8214268927969937E-3</v>
      </c>
      <c r="J100">
        <v>1.1367851702918262E-2</v>
      </c>
      <c r="K100">
        <v>2.9406255747914298</v>
      </c>
      <c r="L100">
        <v>0.27623897517484486</v>
      </c>
      <c r="M100">
        <v>-2.6837671849907898E-2</v>
      </c>
      <c r="N100">
        <v>0.1117412095259223</v>
      </c>
      <c r="O100">
        <v>0.66498779914613615</v>
      </c>
      <c r="P100">
        <v>7.2200814972495739E-2</v>
      </c>
      <c r="Q100">
        <v>6.7535721280012565E-3</v>
      </c>
      <c r="R100">
        <v>4.4292291667078348E-3</v>
      </c>
      <c r="S100">
        <v>-3.0814108338882211E-4</v>
      </c>
      <c r="T100">
        <v>8.6253364944371101E-4</v>
      </c>
      <c r="U100">
        <v>9.5428302847518878E-4</v>
      </c>
      <c r="V100">
        <v>2.15950201126038E-3</v>
      </c>
    </row>
    <row r="101" spans="1:22" x14ac:dyDescent="0.2">
      <c r="B101" s="6">
        <v>22</v>
      </c>
      <c r="C101">
        <v>1.0003333333333333</v>
      </c>
      <c r="D101">
        <v>7.5055534994651419E-3</v>
      </c>
      <c r="E101">
        <v>-1.643828247681018</v>
      </c>
      <c r="F101">
        <v>0.8281991968352661</v>
      </c>
      <c r="G101">
        <v>-0.7300162455275091</v>
      </c>
      <c r="H101">
        <v>0.50566331922038055</v>
      </c>
      <c r="I101">
        <v>0.19680292372376626</v>
      </c>
      <c r="J101">
        <v>7.6228917525272485E-2</v>
      </c>
      <c r="K101">
        <v>1.3167918056349237</v>
      </c>
      <c r="L101">
        <v>0.69639449509079343</v>
      </c>
      <c r="M101">
        <v>0.90638672007520893</v>
      </c>
      <c r="N101">
        <v>0.27216156587394486</v>
      </c>
      <c r="O101">
        <v>0.71912331164875709</v>
      </c>
      <c r="P101">
        <v>0.21560625971733341</v>
      </c>
      <c r="Q101">
        <v>7.3895505796710337E-2</v>
      </c>
      <c r="R101">
        <v>2.3452746555044895E-2</v>
      </c>
      <c r="S101">
        <v>1.9589058549110663E-4</v>
      </c>
      <c r="T101">
        <v>4.0511089999566239E-4</v>
      </c>
      <c r="U101">
        <v>6.6122190039217329E-4</v>
      </c>
      <c r="V101">
        <v>3.4525463086465626E-3</v>
      </c>
    </row>
    <row r="102" spans="1:22" x14ac:dyDescent="0.2">
      <c r="B102" s="6">
        <v>26</v>
      </c>
      <c r="C102">
        <v>0.95833333333333337</v>
      </c>
      <c r="D102">
        <v>5.5075705472861069E-3</v>
      </c>
    </row>
    <row r="103" spans="1:22" x14ac:dyDescent="0.2">
      <c r="B103" s="6">
        <v>27.67</v>
      </c>
      <c r="C103">
        <v>0.93299999999999994</v>
      </c>
      <c r="D103">
        <v>1.3228756555322903E-2</v>
      </c>
      <c r="E103">
        <v>-0.36573947924523359</v>
      </c>
      <c r="F103">
        <v>1.2622160517395098</v>
      </c>
      <c r="G103">
        <v>0.1529437384099768</v>
      </c>
      <c r="H103">
        <v>0.87268163420488432</v>
      </c>
      <c r="I103">
        <v>0.32173496707377858</v>
      </c>
      <c r="J103">
        <v>0.16392505234018584</v>
      </c>
      <c r="K103">
        <v>0.7204035580860646</v>
      </c>
      <c r="L103">
        <v>1.2217437454422602</v>
      </c>
      <c r="M103">
        <v>0.45329630826832329</v>
      </c>
      <c r="N103">
        <v>0.50076344109222204</v>
      </c>
      <c r="O103">
        <v>0.39927583736444033</v>
      </c>
      <c r="P103">
        <v>0.37882096980493374</v>
      </c>
      <c r="Q103">
        <v>5.8102024343539151E-2</v>
      </c>
      <c r="R103">
        <v>4.5600396832636725E-2</v>
      </c>
      <c r="S103">
        <v>1.6282900229547814E-3</v>
      </c>
      <c r="T103">
        <v>1.5533800048504534E-3</v>
      </c>
      <c r="U103">
        <v>-2.9527804399782516E-3</v>
      </c>
      <c r="V103">
        <v>7.1299776221940281E-3</v>
      </c>
    </row>
    <row r="104" spans="1:22" x14ac:dyDescent="0.2">
      <c r="B104" s="6">
        <v>30</v>
      </c>
      <c r="C104">
        <v>0.90933333333333344</v>
      </c>
      <c r="D104">
        <v>1.1372481406154664E-2</v>
      </c>
    </row>
    <row r="105" spans="1:22" x14ac:dyDescent="0.2">
      <c r="B105" s="6">
        <v>35</v>
      </c>
      <c r="C105">
        <v>0.88099999999999989</v>
      </c>
      <c r="D105">
        <v>1.4798648586948755E-2</v>
      </c>
      <c r="E105">
        <v>-0.52860218723142527</v>
      </c>
      <c r="F105">
        <v>0.29944079474546764</v>
      </c>
      <c r="G105">
        <v>-0.30635035840767588</v>
      </c>
      <c r="H105">
        <v>0.30564190594396545</v>
      </c>
      <c r="I105">
        <v>0.14049910210966807</v>
      </c>
      <c r="J105">
        <v>0.15012510828322528</v>
      </c>
      <c r="K105">
        <v>-0.22500460688198509</v>
      </c>
      <c r="L105">
        <v>0.55817197848651434</v>
      </c>
      <c r="M105">
        <v>-0.11848300667055939</v>
      </c>
      <c r="N105">
        <v>0.30933327216756923</v>
      </c>
      <c r="O105">
        <v>-1.279753102096262E-2</v>
      </c>
      <c r="P105">
        <v>0.14514794858671126</v>
      </c>
      <c r="Q105">
        <v>1.1323674624571329E-2</v>
      </c>
      <c r="R105">
        <v>3.5409627503412894E-2</v>
      </c>
      <c r="S105">
        <v>-7.4350171551509979E-4</v>
      </c>
      <c r="T105">
        <v>1.8623132185251342E-3</v>
      </c>
      <c r="U105">
        <v>9.9448258134050881E-4</v>
      </c>
      <c r="V105">
        <v>4.0936847533842372E-3</v>
      </c>
    </row>
    <row r="106" spans="1:22" x14ac:dyDescent="0.2">
      <c r="B106" s="6">
        <v>48.66</v>
      </c>
      <c r="C106">
        <v>0.83466666666666667</v>
      </c>
      <c r="D106">
        <v>2.3007245235649829E-2</v>
      </c>
    </row>
    <row r="107" spans="1:22" x14ac:dyDescent="0.2">
      <c r="B107" s="6">
        <v>51.66</v>
      </c>
      <c r="C107">
        <v>0.82500000000000007</v>
      </c>
      <c r="D107">
        <v>2.5632011235952559E-2</v>
      </c>
      <c r="E107">
        <v>1.3602746905219584E-2</v>
      </c>
      <c r="F107">
        <v>9.4329521282547471E-2</v>
      </c>
      <c r="G107">
        <v>0.10115445208386319</v>
      </c>
      <c r="H107">
        <v>0.12725974784235342</v>
      </c>
      <c r="I107">
        <v>9.2809320091673017E-2</v>
      </c>
      <c r="J107">
        <v>7.3738207662407379E-2</v>
      </c>
      <c r="K107">
        <v>0.23954980295148365</v>
      </c>
      <c r="L107">
        <v>0.27735574968854404</v>
      </c>
      <c r="M107">
        <v>8.7345534577467382E-2</v>
      </c>
      <c r="N107">
        <v>0.14236374518169659</v>
      </c>
      <c r="O107">
        <v>0.15417972037299729</v>
      </c>
      <c r="P107">
        <v>7.156412047215116E-2</v>
      </c>
      <c r="Q107">
        <v>2.7566827943298556E-2</v>
      </c>
      <c r="R107">
        <v>2.1244603844994402E-2</v>
      </c>
      <c r="S107">
        <v>2.0269598748590353E-2</v>
      </c>
      <c r="T107">
        <v>9.0345317491647228E-4</v>
      </c>
      <c r="U107">
        <v>2.2217614318455005E-4</v>
      </c>
      <c r="V107">
        <v>1.0238970762754967E-3</v>
      </c>
    </row>
    <row r="108" spans="1:22" x14ac:dyDescent="0.2">
      <c r="A108" t="s">
        <v>461</v>
      </c>
      <c r="B108" s="6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B109" s="6">
        <v>1.83</v>
      </c>
      <c r="C109">
        <v>1.4999999999999999E-2</v>
      </c>
      <c r="D109">
        <v>5.5677643628300267E-3</v>
      </c>
    </row>
    <row r="110" spans="1:22" x14ac:dyDescent="0.2">
      <c r="B110" s="6">
        <v>4.16</v>
      </c>
      <c r="C110">
        <v>2.1666666666666667E-2</v>
      </c>
      <c r="D110">
        <v>1.5275252316519462E-3</v>
      </c>
    </row>
    <row r="111" spans="1:22" x14ac:dyDescent="0.2">
      <c r="B111" s="6">
        <v>6</v>
      </c>
      <c r="C111">
        <v>6.8000000000000005E-2</v>
      </c>
      <c r="D111">
        <v>3.9999999999999966E-3</v>
      </c>
    </row>
    <row r="112" spans="1:22" x14ac:dyDescent="0.2">
      <c r="B112" s="6">
        <v>7.66</v>
      </c>
      <c r="C112">
        <v>0.16800000000000001</v>
      </c>
      <c r="D112">
        <v>5.2915026221291754E-3</v>
      </c>
      <c r="G112">
        <v>2.3879813580131795</v>
      </c>
      <c r="H112">
        <v>0.53107709174197248</v>
      </c>
      <c r="I112">
        <v>1.3712221289734348E-2</v>
      </c>
      <c r="J112">
        <v>1.1104206185652792E-2</v>
      </c>
      <c r="K112">
        <v>0.78465535507066142</v>
      </c>
      <c r="L112">
        <v>0.19776503096440676</v>
      </c>
      <c r="M112">
        <v>0.1050577300654814</v>
      </c>
      <c r="N112">
        <v>3.7951728783822553E-2</v>
      </c>
      <c r="O112">
        <v>3.0356113235111275E-2</v>
      </c>
      <c r="P112">
        <v>8.8353678118454695E-3</v>
      </c>
      <c r="Q112">
        <v>7.3011016308176906E-3</v>
      </c>
      <c r="R112">
        <v>8.7599066394480497E-3</v>
      </c>
      <c r="S112">
        <v>3.3990154482158447E-3</v>
      </c>
      <c r="T112">
        <v>4.4670986379333252E-3</v>
      </c>
      <c r="U112">
        <v>7.209944465166364E-3</v>
      </c>
      <c r="V112">
        <v>7.8828895122585747E-3</v>
      </c>
    </row>
    <row r="113" spans="2:22" x14ac:dyDescent="0.2">
      <c r="B113" s="6">
        <v>13.16</v>
      </c>
      <c r="C113">
        <v>0.79366666666666674</v>
      </c>
      <c r="D113">
        <v>1.7473789896108163E-2</v>
      </c>
      <c r="E113">
        <v>0.59068599090156459</v>
      </c>
      <c r="F113">
        <v>2.3111068929028775</v>
      </c>
      <c r="G113">
        <v>5.4653457351762054</v>
      </c>
      <c r="H113">
        <v>0.4445808198229626</v>
      </c>
      <c r="I113">
        <v>2.2141288992401967E-3</v>
      </c>
      <c r="J113">
        <v>1.0911569010884034E-2</v>
      </c>
      <c r="K113">
        <v>3.2296286873353446</v>
      </c>
      <c r="L113">
        <v>0.26590563161091085</v>
      </c>
      <c r="M113">
        <v>-6.2761902943759135E-3</v>
      </c>
      <c r="N113">
        <v>0.10657085068463658</v>
      </c>
      <c r="O113">
        <v>0.73302820816310932</v>
      </c>
      <c r="P113">
        <v>5.8747439512489168E-2</v>
      </c>
      <c r="Q113">
        <v>1.0061393226680922E-2</v>
      </c>
      <c r="R113">
        <v>7.1008566562897084E-3</v>
      </c>
      <c r="S113">
        <v>3.9836394181207331E-4</v>
      </c>
      <c r="T113">
        <v>2.0550330406884205E-3</v>
      </c>
      <c r="U113">
        <v>1.0625405673704799E-3</v>
      </c>
      <c r="V113">
        <v>2.6605127954127668E-3</v>
      </c>
    </row>
    <row r="114" spans="2:22" x14ac:dyDescent="0.2">
      <c r="B114" s="6">
        <v>22</v>
      </c>
      <c r="C114">
        <v>0.98666666666666669</v>
      </c>
      <c r="D114">
        <v>1.1547005383792527E-3</v>
      </c>
      <c r="E114">
        <v>-2.0998294754450209</v>
      </c>
      <c r="F114">
        <v>0.64851034684470443</v>
      </c>
      <c r="G114">
        <v>-0.76788236153999068</v>
      </c>
      <c r="H114">
        <v>0.4631923636740562</v>
      </c>
      <c r="I114">
        <v>0.14636125049682042</v>
      </c>
      <c r="J114">
        <v>6.5920917164548995E-2</v>
      </c>
      <c r="K114">
        <v>0.98801610748899327</v>
      </c>
      <c r="L114">
        <v>0.61885227841227697</v>
      </c>
      <c r="M114">
        <v>0.8485481332930781</v>
      </c>
      <c r="N114">
        <v>0.27071923698400341</v>
      </c>
      <c r="O114">
        <v>0.57792065683471927</v>
      </c>
      <c r="P114">
        <v>0.21087437717302102</v>
      </c>
      <c r="Q114">
        <v>5.9125473890179782E-2</v>
      </c>
      <c r="R114">
        <v>2.1187182011795098E-2</v>
      </c>
      <c r="S114">
        <v>-8.1028914944356468E-4</v>
      </c>
      <c r="T114">
        <v>1.0028811201404312E-3</v>
      </c>
      <c r="U114">
        <v>-1.8048718967837344E-4</v>
      </c>
      <c r="V114">
        <v>2.3826524898304148E-3</v>
      </c>
    </row>
    <row r="115" spans="2:22" x14ac:dyDescent="0.2">
      <c r="B115" s="6">
        <v>26</v>
      </c>
      <c r="C115">
        <v>0.93800000000000006</v>
      </c>
      <c r="D115">
        <v>5.5677643628299677E-3</v>
      </c>
    </row>
    <row r="116" spans="2:22" x14ac:dyDescent="0.2">
      <c r="B116" s="6">
        <v>27.67</v>
      </c>
      <c r="C116">
        <v>0.92</v>
      </c>
      <c r="D116">
        <v>6.2449979983984034E-3</v>
      </c>
      <c r="E116">
        <v>-0.95547574526506185</v>
      </c>
      <c r="F116">
        <v>1.0778709573647718</v>
      </c>
      <c r="G116">
        <v>-0.30266777854458959</v>
      </c>
      <c r="H116">
        <v>1.0199679652561315</v>
      </c>
      <c r="I116">
        <v>0.25488077984817092</v>
      </c>
      <c r="J116">
        <v>0.18382772489946181</v>
      </c>
      <c r="K116">
        <v>0.13092340822533924</v>
      </c>
      <c r="L116">
        <v>1.4250132904527797</v>
      </c>
      <c r="M116">
        <v>0.20969048897068229</v>
      </c>
      <c r="N116">
        <v>0.59769723935453645</v>
      </c>
      <c r="O116">
        <v>0.10738076706796525</v>
      </c>
      <c r="P116">
        <v>0.49730356083818972</v>
      </c>
      <c r="Q116">
        <v>3.1984158934641918E-2</v>
      </c>
      <c r="R116">
        <v>5.2231835667805732E-2</v>
      </c>
      <c r="S116">
        <v>7.6322751322751691E-4</v>
      </c>
      <c r="T116">
        <v>1.4686656862506527E-3</v>
      </c>
      <c r="U116">
        <v>-9.1335020320526506E-4</v>
      </c>
      <c r="V116">
        <v>5.9286719166033461E-3</v>
      </c>
    </row>
    <row r="117" spans="2:22" x14ac:dyDescent="0.2">
      <c r="B117" s="6">
        <v>30</v>
      </c>
      <c r="C117">
        <v>0.89766666666666672</v>
      </c>
      <c r="D117">
        <v>3.7859388972001857E-3</v>
      </c>
    </row>
    <row r="118" spans="2:22" x14ac:dyDescent="0.2">
      <c r="B118" s="6">
        <v>35</v>
      </c>
      <c r="C118">
        <v>0.8753333333333333</v>
      </c>
      <c r="D118">
        <v>2.5166114784235852E-3</v>
      </c>
      <c r="E118">
        <v>-1.5701403289031244</v>
      </c>
      <c r="F118">
        <v>2.1632008168400372</v>
      </c>
      <c r="G118">
        <v>-1.1448032789951252</v>
      </c>
      <c r="H118">
        <v>1.7816878593540737</v>
      </c>
      <c r="I118">
        <v>-0.10357657551881738</v>
      </c>
      <c r="J118">
        <v>0.41394499486148956</v>
      </c>
      <c r="K118">
        <v>-1.5439642093079065</v>
      </c>
      <c r="L118">
        <v>2.5647480436773398</v>
      </c>
      <c r="M118">
        <v>-0.6087364782233291</v>
      </c>
      <c r="N118">
        <v>0.9766184289508647</v>
      </c>
      <c r="O118">
        <v>-0.49704356373301334</v>
      </c>
      <c r="P118">
        <v>0.92791687210832463</v>
      </c>
      <c r="Q118">
        <v>-4.560652785815885E-2</v>
      </c>
      <c r="R118">
        <v>0.10179343765900054</v>
      </c>
      <c r="S118">
        <v>1.0354945663524216E-3</v>
      </c>
      <c r="T118">
        <v>1.0598460416236797E-3</v>
      </c>
      <c r="U118">
        <v>-7.7070100755484243E-4</v>
      </c>
      <c r="V118">
        <v>4.019716091166043E-3</v>
      </c>
    </row>
    <row r="119" spans="2:22" x14ac:dyDescent="0.2">
      <c r="B119" s="6">
        <v>48.66</v>
      </c>
      <c r="C119">
        <v>0.83933333333333326</v>
      </c>
      <c r="D119">
        <v>4.0414518843273836E-3</v>
      </c>
    </row>
    <row r="120" spans="2:22" x14ac:dyDescent="0.2">
      <c r="B120" s="6">
        <v>51.66</v>
      </c>
      <c r="C120">
        <v>0.83099999999999996</v>
      </c>
      <c r="D120">
        <v>1.0000000000000009E-3</v>
      </c>
      <c r="E120">
        <v>0.59382838977876873</v>
      </c>
      <c r="F120">
        <v>0.98758513821601879</v>
      </c>
      <c r="G120">
        <v>0.45636388610799267</v>
      </c>
      <c r="H120">
        <v>0.7836866037243887</v>
      </c>
      <c r="I120">
        <v>0.21168747402691515</v>
      </c>
      <c r="J120">
        <v>0.19205089029285707</v>
      </c>
      <c r="K120">
        <v>0.82745900767045677</v>
      </c>
      <c r="L120">
        <v>1.1581777598225238</v>
      </c>
      <c r="M120">
        <v>0.33066756185025165</v>
      </c>
      <c r="N120">
        <v>0.44378323620837323</v>
      </c>
      <c r="O120">
        <v>0.36240924047115886</v>
      </c>
      <c r="P120">
        <v>0.42245151733021374</v>
      </c>
      <c r="Q120">
        <v>4.7031876529191739E-2</v>
      </c>
      <c r="R120">
        <v>4.8866273718281041E-2</v>
      </c>
      <c r="S120">
        <v>1.8721428402889442E-2</v>
      </c>
      <c r="T120">
        <v>4.1350283724118214E-4</v>
      </c>
      <c r="U120">
        <v>-8.4822135833876483E-4</v>
      </c>
      <c r="V120">
        <v>8.3361984870314548E-4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C3-C8 data</vt:lpstr>
      <vt:lpstr>C2 data</vt:lpstr>
      <vt:lpstr>Analysis</vt:lpstr>
      <vt:lpstr>MH analysis</vt:lpstr>
      <vt:lpstr>ME analysis</vt:lpstr>
      <vt:lpstr>MH concentrations</vt:lpstr>
      <vt:lpstr>ME concentrations</vt:lpstr>
      <vt:lpstr>MH_specific_rates</vt:lpstr>
      <vt:lpstr>ME_specific_rates</vt:lpstr>
      <vt:lpstr>ME_growth_graph</vt:lpstr>
      <vt:lpstr>ME_rates_graph</vt:lpstr>
      <vt:lpstr>ME_rates_graph_2</vt:lpstr>
      <vt:lpstr>MH_growth_graph</vt:lpstr>
      <vt:lpstr>MH_rates_graph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Bowers</cp:lastModifiedBy>
  <dcterms:created xsi:type="dcterms:W3CDTF">2024-01-30T20:33:14Z</dcterms:created>
  <dcterms:modified xsi:type="dcterms:W3CDTF">2024-08-12T20:35:02Z</dcterms:modified>
</cp:coreProperties>
</file>