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M:\Organisatorisches MTX Team\K-projekt BIG DATA 4.0\"/>
    </mc:Choice>
  </mc:AlternateContent>
  <xr:revisionPtr revIDLastSave="0" documentId="13_ncr:1_{B1EC2326-0A85-4739-BB37-C7E166D92C2F}" xr6:coauthVersionLast="43" xr6:coauthVersionMax="43" xr10:uidLastSave="{00000000-0000-0000-0000-000000000000}"/>
  <bookViews>
    <workbookView xWindow="28680" yWindow="330" windowWidth="25440" windowHeight="15390" firstSheet="17" activeTab="20" xr2:uid="{00000000-000D-0000-FFFF-FFFF00000000}"/>
  </bookViews>
  <sheets>
    <sheet name="Analytics Info" sheetId="9" r:id="rId1"/>
    <sheet name="part1" sheetId="1" r:id="rId2"/>
    <sheet name="part1 (2)" sheetId="3" r:id="rId3"/>
    <sheet name="part2 repl" sheetId="5" r:id="rId4"/>
    <sheet name="part2 (2)" sheetId="6" r:id="rId5"/>
    <sheet name="average" sheetId="7" r:id="rId6"/>
    <sheet name="results" sheetId="8" r:id="rId7"/>
    <sheet name="legende" sheetId="4" r:id="rId8"/>
    <sheet name="jfa" sheetId="10" r:id="rId9"/>
    <sheet name="only MTX" sheetId="11" r:id="rId10"/>
    <sheet name="MTX + SARA" sheetId="12" r:id="rId11"/>
    <sheet name="Umrechnung Molar MTX" sheetId="13" r:id="rId12"/>
    <sheet name="Umrechnung Molar MTX+SARA" sheetId="15" r:id="rId13"/>
    <sheet name="DON DOM MTX" sheetId="28" r:id="rId14"/>
    <sheet name="DOM DON MTX + SARA" sheetId="27" r:id="rId15"/>
    <sheet name="ZEN ZEL MTX" sheetId="29" r:id="rId16"/>
    <sheet name="ZEN ZEL MTX + SARA" sheetId="31" r:id="rId17"/>
    <sheet name="ZEN ZEL MTX per day" sheetId="33" r:id="rId18"/>
    <sheet name="ZEN ZEL MTX + SARA per da" sheetId="32" r:id="rId19"/>
    <sheet name="DON and DOM MTX per day" sheetId="34" r:id="rId20"/>
    <sheet name="DON and DOM MTX + SARA per day" sheetId="35" r:id="rId21"/>
  </sheets>
  <externalReferences>
    <externalReference r:id="rId22"/>
  </externalReferences>
  <definedNames>
    <definedName name="Analyt_MS">[1]Listen!$B$25:$B$41</definedName>
    <definedName name="Cost_Center">[1]Listen!$C$25:$C$45</definedName>
    <definedName name="Instrument_MS">[1]Listen!$D$25:$D$28</definedName>
    <definedName name="sample_preparation_for_measurement">[1]Listen!$F$25:$F$27</definedName>
    <definedName name="standard_preparation">[1]Listen!$G$25:$G$26</definedName>
  </definedNames>
  <calcPr calcId="191029"/>
  <pivotCaches>
    <pivotCache cacheId="3" r:id="rId23"/>
    <pivotCache cacheId="7" r:id="rId24"/>
    <pivotCache cacheId="30" r:id="rId25"/>
    <pivotCache cacheId="34" r:id="rId26"/>
    <pivotCache cacheId="38" r:id="rId27"/>
    <pivotCache cacheId="42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5" l="1"/>
  <c r="D8" i="35"/>
  <c r="D7" i="35"/>
  <c r="D6" i="35"/>
  <c r="D5" i="35"/>
  <c r="D4" i="35"/>
  <c r="D3" i="35"/>
  <c r="D2" i="35"/>
  <c r="G9" i="35"/>
  <c r="F9" i="35"/>
  <c r="G8" i="35"/>
  <c r="F8" i="35"/>
  <c r="G7" i="35"/>
  <c r="F7" i="35"/>
  <c r="G6" i="35"/>
  <c r="F6" i="35"/>
  <c r="G5" i="35"/>
  <c r="F5" i="35"/>
  <c r="G4" i="35"/>
  <c r="F4" i="35"/>
  <c r="G3" i="35"/>
  <c r="F3" i="35"/>
  <c r="G4" i="34"/>
  <c r="G5" i="34"/>
  <c r="G6" i="34"/>
  <c r="G7" i="34"/>
  <c r="G8" i="34"/>
  <c r="G9" i="34"/>
  <c r="G3" i="34"/>
  <c r="F4" i="34"/>
  <c r="F5" i="34"/>
  <c r="F6" i="34"/>
  <c r="F7" i="34"/>
  <c r="F8" i="34"/>
  <c r="F9" i="34"/>
  <c r="F3" i="34"/>
  <c r="D9" i="34"/>
  <c r="D8" i="34"/>
  <c r="D7" i="34"/>
  <c r="D6" i="34"/>
  <c r="D5" i="34"/>
  <c r="D4" i="34"/>
  <c r="D3" i="34"/>
  <c r="D2" i="34"/>
  <c r="E9" i="33"/>
  <c r="E8" i="33"/>
  <c r="E7" i="33"/>
  <c r="E6" i="33"/>
  <c r="E5" i="33"/>
  <c r="E4" i="33"/>
  <c r="E3" i="33"/>
  <c r="E2" i="33"/>
  <c r="I9" i="33"/>
  <c r="H9" i="33"/>
  <c r="G9" i="33"/>
  <c r="I8" i="33"/>
  <c r="H8" i="33"/>
  <c r="G8" i="33"/>
  <c r="I7" i="33"/>
  <c r="H7" i="33"/>
  <c r="G7" i="33"/>
  <c r="I6" i="33"/>
  <c r="H6" i="33"/>
  <c r="G6" i="33"/>
  <c r="I5" i="33"/>
  <c r="H5" i="33"/>
  <c r="G5" i="33"/>
  <c r="I4" i="33"/>
  <c r="H4" i="33"/>
  <c r="G4" i="33"/>
  <c r="I3" i="33"/>
  <c r="H3" i="33"/>
  <c r="G3" i="33"/>
  <c r="I4" i="32"/>
  <c r="I5" i="32"/>
  <c r="I6" i="32"/>
  <c r="I7" i="32"/>
  <c r="I8" i="32"/>
  <c r="I9" i="32"/>
  <c r="I3" i="32"/>
  <c r="H4" i="32"/>
  <c r="H5" i="32"/>
  <c r="H6" i="32"/>
  <c r="H7" i="32"/>
  <c r="H8" i="32"/>
  <c r="H9" i="32"/>
  <c r="H3" i="32"/>
  <c r="G4" i="32"/>
  <c r="G5" i="32"/>
  <c r="G6" i="32"/>
  <c r="G7" i="32"/>
  <c r="G8" i="32"/>
  <c r="G9" i="32"/>
  <c r="G3" i="32"/>
  <c r="E9" i="32"/>
  <c r="E8" i="32"/>
  <c r="E7" i="32"/>
  <c r="E6" i="32"/>
  <c r="E5" i="32"/>
  <c r="E4" i="32"/>
  <c r="E3" i="32"/>
  <c r="E2" i="32"/>
  <c r="N3" i="27"/>
  <c r="Q18" i="8"/>
  <c r="Q16" i="8"/>
  <c r="R5" i="15"/>
  <c r="P5" i="15"/>
  <c r="P5" i="13" l="1"/>
  <c r="P2" i="31" l="1"/>
  <c r="R2" i="31" s="1"/>
  <c r="Q2" i="31"/>
  <c r="S2" i="31" s="1"/>
  <c r="S4" i="31"/>
  <c r="S5" i="31"/>
  <c r="S6" i="31"/>
  <c r="S7" i="31"/>
  <c r="S8" i="31"/>
  <c r="S9" i="31"/>
  <c r="S3" i="31"/>
  <c r="R4" i="31"/>
  <c r="R5" i="31"/>
  <c r="R6" i="31"/>
  <c r="R7" i="31"/>
  <c r="R8" i="31"/>
  <c r="R9" i="31"/>
  <c r="R3" i="31"/>
  <c r="Q4" i="31"/>
  <c r="Q5" i="31"/>
  <c r="Q6" i="31"/>
  <c r="Q7" i="31"/>
  <c r="Q8" i="31"/>
  <c r="Q9" i="31"/>
  <c r="Q3" i="31"/>
  <c r="P4" i="31"/>
  <c r="P5" i="31"/>
  <c r="P6" i="31"/>
  <c r="P7" i="31"/>
  <c r="P8" i="31"/>
  <c r="P9" i="31"/>
  <c r="P3" i="31"/>
  <c r="O3" i="31"/>
  <c r="O4" i="31"/>
  <c r="O5" i="31"/>
  <c r="O6" i="31"/>
  <c r="O7" i="31"/>
  <c r="O8" i="31"/>
  <c r="O9" i="31"/>
  <c r="O2" i="31"/>
  <c r="M3" i="31"/>
  <c r="M4" i="31"/>
  <c r="M5" i="31"/>
  <c r="M6" i="31"/>
  <c r="M7" i="31"/>
  <c r="M8" i="31"/>
  <c r="M9" i="31"/>
  <c r="M2" i="31"/>
  <c r="S4" i="29"/>
  <c r="S5" i="29"/>
  <c r="S6" i="29"/>
  <c r="S7" i="29"/>
  <c r="S8" i="29"/>
  <c r="S9" i="29"/>
  <c r="S3" i="29"/>
  <c r="R4" i="29"/>
  <c r="R5" i="29"/>
  <c r="R6" i="29"/>
  <c r="R7" i="29"/>
  <c r="R8" i="29"/>
  <c r="R9" i="29"/>
  <c r="R3" i="29"/>
  <c r="Q4" i="29"/>
  <c r="Q5" i="29"/>
  <c r="Q6" i="29"/>
  <c r="Q7" i="29"/>
  <c r="Q8" i="29"/>
  <c r="Q9" i="29"/>
  <c r="Q3" i="29"/>
  <c r="P4" i="29"/>
  <c r="P5" i="29"/>
  <c r="P6" i="29"/>
  <c r="P7" i="29"/>
  <c r="P8" i="29"/>
  <c r="P9" i="29"/>
  <c r="P3" i="29"/>
  <c r="O3" i="29"/>
  <c r="O4" i="29"/>
  <c r="O5" i="29"/>
  <c r="O6" i="29"/>
  <c r="O7" i="29"/>
  <c r="O8" i="29"/>
  <c r="O9" i="29"/>
  <c r="O2" i="29"/>
  <c r="M3" i="29"/>
  <c r="M4" i="29"/>
  <c r="M5" i="29"/>
  <c r="M6" i="29"/>
  <c r="M7" i="29"/>
  <c r="M8" i="29"/>
  <c r="M9" i="29"/>
  <c r="M2" i="29"/>
  <c r="P4" i="28"/>
  <c r="P5" i="28"/>
  <c r="P6" i="28"/>
  <c r="P7" i="28"/>
  <c r="P8" i="28"/>
  <c r="P9" i="28"/>
  <c r="P3" i="28"/>
  <c r="O4" i="28"/>
  <c r="O5" i="28"/>
  <c r="O6" i="28"/>
  <c r="O7" i="28"/>
  <c r="O8" i="28"/>
  <c r="O9" i="28"/>
  <c r="O3" i="28"/>
  <c r="N6" i="28"/>
  <c r="N4" i="28"/>
  <c r="N5" i="28"/>
  <c r="N7" i="28"/>
  <c r="N8" i="28"/>
  <c r="N9" i="28"/>
  <c r="N3" i="28"/>
  <c r="M4" i="28"/>
  <c r="M5" i="28"/>
  <c r="M6" i="28"/>
  <c r="M7" i="28"/>
  <c r="M8" i="28"/>
  <c r="M9" i="28"/>
  <c r="M3" i="28"/>
  <c r="K3" i="28"/>
  <c r="K4" i="28"/>
  <c r="K5" i="28"/>
  <c r="K6" i="28"/>
  <c r="K7" i="28"/>
  <c r="K8" i="28"/>
  <c r="K9" i="28"/>
  <c r="K2" i="28"/>
  <c r="N4" i="27"/>
  <c r="N5" i="27"/>
  <c r="N6" i="27"/>
  <c r="P6" i="27" s="1"/>
  <c r="N7" i="27"/>
  <c r="N8" i="27"/>
  <c r="N9" i="27"/>
  <c r="P3" i="27"/>
  <c r="O3" i="27"/>
  <c r="P4" i="27"/>
  <c r="P5" i="27"/>
  <c r="P7" i="27"/>
  <c r="P8" i="27"/>
  <c r="P9" i="27"/>
  <c r="O4" i="27"/>
  <c r="O5" i="27"/>
  <c r="O6" i="27"/>
  <c r="O7" i="27"/>
  <c r="O8" i="27"/>
  <c r="O9" i="27"/>
  <c r="P2" i="27"/>
  <c r="M3" i="27"/>
  <c r="M4" i="27"/>
  <c r="M5" i="27"/>
  <c r="M6" i="27"/>
  <c r="M7" i="27"/>
  <c r="M8" i="27"/>
  <c r="M9" i="27"/>
  <c r="M2" i="27"/>
  <c r="K3" i="27"/>
  <c r="K4" i="27"/>
  <c r="K5" i="27"/>
  <c r="K6" i="27"/>
  <c r="K7" i="27"/>
  <c r="K8" i="27"/>
  <c r="K9" i="27"/>
  <c r="K2" i="27"/>
  <c r="S10" i="13"/>
  <c r="T25" i="15" l="1"/>
  <c r="S25" i="15"/>
  <c r="R25" i="15"/>
  <c r="Q25" i="15"/>
  <c r="P25" i="15"/>
  <c r="T24" i="15"/>
  <c r="S24" i="15"/>
  <c r="R24" i="15"/>
  <c r="Q24" i="15"/>
  <c r="P24" i="15"/>
  <c r="T23" i="15"/>
  <c r="S23" i="15"/>
  <c r="R23" i="15"/>
  <c r="Q23" i="15"/>
  <c r="P23" i="15"/>
  <c r="T22" i="15"/>
  <c r="S22" i="15"/>
  <c r="R22" i="15"/>
  <c r="Q22" i="15"/>
  <c r="P22" i="15"/>
  <c r="T21" i="15"/>
  <c r="S21" i="15"/>
  <c r="R21" i="15"/>
  <c r="Q21" i="15"/>
  <c r="P21" i="15"/>
  <c r="T20" i="15"/>
  <c r="S20" i="15"/>
  <c r="R20" i="15"/>
  <c r="Q20" i="15"/>
  <c r="P20" i="15"/>
  <c r="T19" i="15"/>
  <c r="S19" i="15"/>
  <c r="R19" i="15"/>
  <c r="Q19" i="15"/>
  <c r="P19" i="15"/>
  <c r="T18" i="15"/>
  <c r="S18" i="15"/>
  <c r="R18" i="15"/>
  <c r="Q18" i="15"/>
  <c r="P18" i="15"/>
  <c r="T17" i="15"/>
  <c r="S17" i="15"/>
  <c r="R17" i="15"/>
  <c r="Q17" i="15"/>
  <c r="P17" i="15"/>
  <c r="T16" i="15"/>
  <c r="S16" i="15"/>
  <c r="R16" i="15"/>
  <c r="Q16" i="15"/>
  <c r="P16" i="15"/>
  <c r="T15" i="15"/>
  <c r="S15" i="15"/>
  <c r="R15" i="15"/>
  <c r="Q15" i="15"/>
  <c r="P15" i="15"/>
  <c r="T14" i="15"/>
  <c r="S14" i="15"/>
  <c r="R14" i="15"/>
  <c r="Q14" i="15"/>
  <c r="P14" i="15"/>
  <c r="T13" i="15"/>
  <c r="S13" i="15"/>
  <c r="R13" i="15"/>
  <c r="Q13" i="15"/>
  <c r="P13" i="15"/>
  <c r="T12" i="15"/>
  <c r="S12" i="15"/>
  <c r="R12" i="15"/>
  <c r="Q12" i="15"/>
  <c r="P12" i="15"/>
  <c r="T11" i="15"/>
  <c r="S11" i="15"/>
  <c r="R11" i="15"/>
  <c r="Q11" i="15"/>
  <c r="P11" i="15"/>
  <c r="T10" i="15"/>
  <c r="S10" i="15"/>
  <c r="R10" i="15"/>
  <c r="Q10" i="15"/>
  <c r="P10" i="15"/>
  <c r="T9" i="15"/>
  <c r="S9" i="15"/>
  <c r="R9" i="15"/>
  <c r="Q9" i="15"/>
  <c r="P9" i="15"/>
  <c r="T8" i="15"/>
  <c r="S8" i="15"/>
  <c r="R8" i="15"/>
  <c r="Q8" i="15"/>
  <c r="P8" i="15"/>
  <c r="T7" i="15"/>
  <c r="S7" i="15"/>
  <c r="R7" i="15"/>
  <c r="Q7" i="15"/>
  <c r="P7" i="15"/>
  <c r="T6" i="15"/>
  <c r="S6" i="15"/>
  <c r="R6" i="15"/>
  <c r="Q6" i="15"/>
  <c r="P6" i="15"/>
  <c r="T5" i="15"/>
  <c r="S5" i="15"/>
  <c r="Q5" i="15"/>
  <c r="T4" i="15"/>
  <c r="S4" i="15"/>
  <c r="R4" i="15"/>
  <c r="Q4" i="15"/>
  <c r="P4" i="15"/>
  <c r="T3" i="15"/>
  <c r="S3" i="15"/>
  <c r="R3" i="15"/>
  <c r="Q3" i="15"/>
  <c r="P3" i="15"/>
  <c r="T2" i="15"/>
  <c r="S2" i="15"/>
  <c r="R2" i="15"/>
  <c r="Q2" i="15"/>
  <c r="P2" i="15"/>
  <c r="T5" i="13" l="1"/>
  <c r="S5" i="13"/>
  <c r="R5" i="13"/>
  <c r="Q5" i="13"/>
  <c r="T3" i="13"/>
  <c r="T4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" i="13"/>
  <c r="S3" i="13"/>
  <c r="S4" i="13"/>
  <c r="S6" i="13"/>
  <c r="S7" i="13"/>
  <c r="S8" i="13"/>
  <c r="S9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" i="13"/>
  <c r="R3" i="13"/>
  <c r="R4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" i="13"/>
  <c r="Q3" i="13"/>
  <c r="Q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" i="13"/>
  <c r="P3" i="13"/>
  <c r="P4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" i="13"/>
  <c r="W35" i="7" l="1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Q10" i="8"/>
  <c r="R10" i="8"/>
  <c r="S10" i="8"/>
  <c r="N11" i="8"/>
  <c r="O11" i="8"/>
  <c r="Q11" i="8"/>
  <c r="R11" i="8"/>
  <c r="S11" i="8"/>
  <c r="N12" i="8"/>
  <c r="O12" i="8"/>
  <c r="Q12" i="8"/>
  <c r="R12" i="8"/>
  <c r="S12" i="8"/>
  <c r="N13" i="8"/>
  <c r="O13" i="8"/>
  <c r="Q13" i="8"/>
  <c r="R13" i="8"/>
  <c r="S13" i="8"/>
  <c r="N14" i="8"/>
  <c r="O14" i="8"/>
  <c r="Q14" i="8"/>
  <c r="R14" i="8"/>
  <c r="S14" i="8"/>
  <c r="N15" i="8"/>
  <c r="O15" i="8"/>
  <c r="Q15" i="8"/>
  <c r="R15" i="8"/>
  <c r="S15" i="8"/>
  <c r="N16" i="8"/>
  <c r="O16" i="8"/>
  <c r="R16" i="8"/>
  <c r="S16" i="8"/>
  <c r="N17" i="8"/>
  <c r="O17" i="8"/>
  <c r="Q17" i="8"/>
  <c r="R17" i="8"/>
  <c r="S17" i="8"/>
  <c r="N18" i="8"/>
  <c r="O18" i="8"/>
  <c r="R18" i="8"/>
  <c r="S18" i="8"/>
  <c r="N19" i="8"/>
  <c r="O19" i="8"/>
  <c r="Q19" i="8"/>
  <c r="R19" i="8"/>
  <c r="S19" i="8"/>
  <c r="N20" i="8"/>
  <c r="O20" i="8"/>
  <c r="Q20" i="8"/>
  <c r="R20" i="8"/>
  <c r="S20" i="8"/>
  <c r="N21" i="8"/>
  <c r="O21" i="8"/>
  <c r="Q21" i="8"/>
  <c r="R21" i="8"/>
  <c r="S21" i="8"/>
  <c r="N22" i="8"/>
  <c r="O22" i="8"/>
  <c r="Q22" i="8"/>
  <c r="R22" i="8"/>
  <c r="S22" i="8"/>
  <c r="N23" i="8"/>
  <c r="O23" i="8"/>
  <c r="Q23" i="8"/>
  <c r="R23" i="8"/>
  <c r="S23" i="8"/>
  <c r="N24" i="8"/>
  <c r="O24" i="8"/>
  <c r="Q24" i="8"/>
  <c r="R24" i="8"/>
  <c r="S24" i="8"/>
  <c r="N25" i="8"/>
  <c r="O25" i="8"/>
  <c r="Q25" i="8"/>
  <c r="R25" i="8"/>
  <c r="S25" i="8"/>
  <c r="N26" i="8"/>
  <c r="O26" i="8"/>
  <c r="Q26" i="8"/>
  <c r="R26" i="8"/>
  <c r="S26" i="8"/>
  <c r="N27" i="8"/>
  <c r="O27" i="8"/>
  <c r="Q27" i="8"/>
  <c r="R27" i="8"/>
  <c r="S27" i="8"/>
  <c r="N28" i="8"/>
  <c r="O28" i="8"/>
  <c r="Q28" i="8"/>
  <c r="R28" i="8"/>
  <c r="S28" i="8"/>
  <c r="N29" i="8"/>
  <c r="O29" i="8"/>
  <c r="Q29" i="8"/>
  <c r="R29" i="8"/>
  <c r="S29" i="8"/>
  <c r="N30" i="8"/>
  <c r="O30" i="8"/>
  <c r="Q30" i="8"/>
  <c r="R30" i="8"/>
  <c r="S30" i="8"/>
  <c r="N31" i="8"/>
  <c r="O31" i="8"/>
  <c r="Q31" i="8"/>
  <c r="R31" i="8"/>
  <c r="S31" i="8"/>
  <c r="N32" i="8"/>
  <c r="O32" i="8"/>
  <c r="Q32" i="8"/>
  <c r="R32" i="8"/>
  <c r="S32" i="8"/>
  <c r="N33" i="8"/>
  <c r="O33" i="8"/>
  <c r="Q33" i="8"/>
  <c r="R33" i="8"/>
  <c r="S33" i="8"/>
  <c r="N34" i="8"/>
  <c r="O34" i="8"/>
  <c r="Q34" i="8"/>
  <c r="S34" i="8"/>
  <c r="N35" i="8"/>
  <c r="O35" i="8"/>
  <c r="Q35" i="8"/>
  <c r="S35" i="8"/>
  <c r="N36" i="8"/>
  <c r="O36" i="8"/>
  <c r="Q36" i="8"/>
  <c r="S36" i="8"/>
  <c r="N37" i="8"/>
  <c r="O37" i="8"/>
  <c r="Q37" i="8"/>
  <c r="S37" i="8"/>
  <c r="N38" i="8"/>
  <c r="O38" i="8"/>
  <c r="Q38" i="8"/>
  <c r="S38" i="8"/>
  <c r="N39" i="8"/>
  <c r="O39" i="8"/>
  <c r="Q39" i="8"/>
  <c r="S39" i="8"/>
  <c r="N40" i="8"/>
  <c r="O40" i="8"/>
  <c r="Q40" i="8"/>
  <c r="S40" i="8"/>
  <c r="N41" i="8"/>
  <c r="O41" i="8"/>
  <c r="Q41" i="8"/>
  <c r="S41" i="8"/>
  <c r="N42" i="8"/>
  <c r="O42" i="8"/>
  <c r="Q42" i="8"/>
  <c r="S42" i="8"/>
  <c r="N43" i="8"/>
  <c r="O43" i="8"/>
  <c r="Q43" i="8"/>
  <c r="S43" i="8"/>
  <c r="N44" i="8"/>
  <c r="O44" i="8"/>
  <c r="Q44" i="8"/>
  <c r="S44" i="8"/>
  <c r="N45" i="8"/>
  <c r="O45" i="8"/>
  <c r="Q45" i="8"/>
  <c r="R45" i="8"/>
  <c r="S45" i="8"/>
  <c r="N46" i="8"/>
  <c r="O46" i="8"/>
  <c r="Q46" i="8"/>
  <c r="S46" i="8"/>
  <c r="N47" i="8"/>
  <c r="O47" i="8"/>
  <c r="Q47" i="8"/>
  <c r="S47" i="8"/>
  <c r="N48" i="8"/>
  <c r="O48" i="8"/>
  <c r="Q48" i="8"/>
  <c r="S48" i="8"/>
  <c r="N49" i="8"/>
  <c r="O49" i="8"/>
  <c r="Q49" i="8"/>
  <c r="R49" i="8"/>
  <c r="S49" i="8"/>
  <c r="N50" i="8"/>
  <c r="O50" i="8"/>
  <c r="Q50" i="8"/>
  <c r="S50" i="8"/>
  <c r="N51" i="8"/>
  <c r="O51" i="8"/>
  <c r="Q51" i="8"/>
  <c r="S51" i="8"/>
  <c r="O3" i="8"/>
  <c r="P3" i="8"/>
  <c r="Q3" i="8"/>
  <c r="R3" i="8"/>
  <c r="S3" i="8"/>
  <c r="N3" i="8"/>
  <c r="U34" i="7" l="1"/>
  <c r="AC3" i="7"/>
  <c r="AD3" i="7"/>
  <c r="AE3" i="7"/>
  <c r="AF3" i="7"/>
  <c r="AG3" i="7"/>
  <c r="AH3" i="7"/>
  <c r="AC4" i="7"/>
  <c r="AD4" i="7"/>
  <c r="AE4" i="7"/>
  <c r="AF4" i="7"/>
  <c r="AG4" i="7"/>
  <c r="AH4" i="7"/>
  <c r="AC5" i="7"/>
  <c r="AD5" i="7"/>
  <c r="AE5" i="7"/>
  <c r="AF5" i="7"/>
  <c r="AG5" i="7"/>
  <c r="AH5" i="7"/>
  <c r="AC6" i="7"/>
  <c r="AD6" i="7"/>
  <c r="AE6" i="7"/>
  <c r="AF6" i="7"/>
  <c r="AG6" i="7"/>
  <c r="AH6" i="7"/>
  <c r="AC7" i="7"/>
  <c r="AD7" i="7"/>
  <c r="AE7" i="7"/>
  <c r="AF7" i="7"/>
  <c r="AG7" i="7"/>
  <c r="AH7" i="7"/>
  <c r="AC8" i="7"/>
  <c r="AD8" i="7"/>
  <c r="AE8" i="7"/>
  <c r="AF8" i="7"/>
  <c r="AG8" i="7"/>
  <c r="AH8" i="7"/>
  <c r="AC9" i="7"/>
  <c r="AD9" i="7"/>
  <c r="AE9" i="7"/>
  <c r="AF9" i="7"/>
  <c r="AG9" i="7"/>
  <c r="AH9" i="7"/>
  <c r="AC10" i="7"/>
  <c r="AD10" i="7"/>
  <c r="AE10" i="7"/>
  <c r="AF10" i="7"/>
  <c r="AG10" i="7"/>
  <c r="AH10" i="7"/>
  <c r="AC11" i="7"/>
  <c r="AD11" i="7"/>
  <c r="AE11" i="7"/>
  <c r="AF11" i="7"/>
  <c r="AG11" i="7"/>
  <c r="AH11" i="7"/>
  <c r="AC12" i="7"/>
  <c r="AD12" i="7"/>
  <c r="AE12" i="7"/>
  <c r="AF12" i="7"/>
  <c r="AG12" i="7"/>
  <c r="AH12" i="7"/>
  <c r="AC13" i="7"/>
  <c r="AD13" i="7"/>
  <c r="AE13" i="7"/>
  <c r="AF13" i="7"/>
  <c r="AG13" i="7"/>
  <c r="AH13" i="7"/>
  <c r="AC14" i="7"/>
  <c r="AD14" i="7"/>
  <c r="AE14" i="7"/>
  <c r="AF14" i="7"/>
  <c r="AG14" i="7"/>
  <c r="AH14" i="7"/>
  <c r="AC15" i="7"/>
  <c r="AD15" i="7"/>
  <c r="AE15" i="7"/>
  <c r="AF15" i="7"/>
  <c r="AG15" i="7"/>
  <c r="AH15" i="7"/>
  <c r="AC16" i="7"/>
  <c r="AD16" i="7"/>
  <c r="AE16" i="7"/>
  <c r="AF16" i="7"/>
  <c r="AG16" i="7"/>
  <c r="AH16" i="7"/>
  <c r="AC17" i="7"/>
  <c r="AD17" i="7"/>
  <c r="AE17" i="7"/>
  <c r="AF17" i="7"/>
  <c r="AG17" i="7"/>
  <c r="AH17" i="7"/>
  <c r="AC18" i="7"/>
  <c r="AD18" i="7"/>
  <c r="AE18" i="7"/>
  <c r="AF18" i="7"/>
  <c r="AG18" i="7"/>
  <c r="AH18" i="7"/>
  <c r="AC19" i="7"/>
  <c r="AD19" i="7"/>
  <c r="AE19" i="7"/>
  <c r="AF19" i="7"/>
  <c r="AG19" i="7"/>
  <c r="AH19" i="7"/>
  <c r="AC20" i="7"/>
  <c r="AD20" i="7"/>
  <c r="AE20" i="7"/>
  <c r="AF20" i="7"/>
  <c r="AG20" i="7"/>
  <c r="AH20" i="7"/>
  <c r="AC21" i="7"/>
  <c r="AD21" i="7"/>
  <c r="AE21" i="7"/>
  <c r="AF21" i="7"/>
  <c r="AG21" i="7"/>
  <c r="AH21" i="7"/>
  <c r="AC22" i="7"/>
  <c r="AD22" i="7"/>
  <c r="AE22" i="7"/>
  <c r="AF22" i="7"/>
  <c r="AG22" i="7"/>
  <c r="AH22" i="7"/>
  <c r="AC23" i="7"/>
  <c r="AD23" i="7"/>
  <c r="AE23" i="7"/>
  <c r="AF23" i="7"/>
  <c r="AG23" i="7"/>
  <c r="AH23" i="7"/>
  <c r="AC24" i="7"/>
  <c r="AD24" i="7"/>
  <c r="AE24" i="7"/>
  <c r="AF24" i="7"/>
  <c r="AG24" i="7"/>
  <c r="AH24" i="7"/>
  <c r="AC25" i="7"/>
  <c r="AD25" i="7"/>
  <c r="AE25" i="7"/>
  <c r="AF25" i="7"/>
  <c r="AG25" i="7"/>
  <c r="AH25" i="7"/>
  <c r="AC26" i="7"/>
  <c r="AD26" i="7"/>
  <c r="AE26" i="7"/>
  <c r="AF26" i="7"/>
  <c r="AG26" i="7"/>
  <c r="AH26" i="7"/>
  <c r="AC27" i="7"/>
  <c r="AD27" i="7"/>
  <c r="AE27" i="7"/>
  <c r="AF27" i="7"/>
  <c r="AG27" i="7"/>
  <c r="AH27" i="7"/>
  <c r="AC28" i="7"/>
  <c r="AD28" i="7"/>
  <c r="AE28" i="7"/>
  <c r="AF28" i="7"/>
  <c r="AG28" i="7"/>
  <c r="AH28" i="7"/>
  <c r="AC29" i="7"/>
  <c r="AD29" i="7"/>
  <c r="AE29" i="7"/>
  <c r="AF29" i="7"/>
  <c r="AG29" i="7"/>
  <c r="AH29" i="7"/>
  <c r="AC30" i="7"/>
  <c r="AD30" i="7"/>
  <c r="AE30" i="7"/>
  <c r="AF30" i="7"/>
  <c r="AG30" i="7"/>
  <c r="AH30" i="7"/>
  <c r="AC31" i="7"/>
  <c r="AD31" i="7"/>
  <c r="AE31" i="7"/>
  <c r="AF31" i="7"/>
  <c r="AG31" i="7"/>
  <c r="AH31" i="7"/>
  <c r="AC32" i="7"/>
  <c r="AD32" i="7"/>
  <c r="AE32" i="7"/>
  <c r="AF32" i="7"/>
  <c r="AG32" i="7"/>
  <c r="AH32" i="7"/>
  <c r="AC33" i="7"/>
  <c r="AD33" i="7"/>
  <c r="AE33" i="7"/>
  <c r="AF33" i="7"/>
  <c r="AG33" i="7"/>
  <c r="AH33" i="7"/>
  <c r="AC34" i="7"/>
  <c r="AD34" i="7"/>
  <c r="AE34" i="7"/>
  <c r="AF34" i="7"/>
  <c r="AG34" i="7"/>
  <c r="AH34" i="7"/>
  <c r="AC35" i="7"/>
  <c r="AD35" i="7"/>
  <c r="AE35" i="7"/>
  <c r="AF35" i="7"/>
  <c r="AG35" i="7"/>
  <c r="AH35" i="7"/>
  <c r="AC36" i="7"/>
  <c r="AD36" i="7"/>
  <c r="AE36" i="7"/>
  <c r="AF36" i="7"/>
  <c r="AG36" i="7"/>
  <c r="AH36" i="7"/>
  <c r="AC37" i="7"/>
  <c r="AD37" i="7"/>
  <c r="AE37" i="7"/>
  <c r="AF37" i="7"/>
  <c r="AG37" i="7"/>
  <c r="AH37" i="7"/>
  <c r="AC38" i="7"/>
  <c r="AD38" i="7"/>
  <c r="AE38" i="7"/>
  <c r="AF38" i="7"/>
  <c r="AG38" i="7"/>
  <c r="AH38" i="7"/>
  <c r="AC39" i="7"/>
  <c r="AD39" i="7"/>
  <c r="AE39" i="7"/>
  <c r="AF39" i="7"/>
  <c r="AG39" i="7"/>
  <c r="AH39" i="7"/>
  <c r="AC40" i="7"/>
  <c r="AD40" i="7"/>
  <c r="AE40" i="7"/>
  <c r="AF40" i="7"/>
  <c r="AG40" i="7"/>
  <c r="AH40" i="7"/>
  <c r="AC41" i="7"/>
  <c r="AD41" i="7"/>
  <c r="AE41" i="7"/>
  <c r="AF41" i="7"/>
  <c r="AG41" i="7"/>
  <c r="AH41" i="7"/>
  <c r="AC42" i="7"/>
  <c r="AD42" i="7"/>
  <c r="AE42" i="7"/>
  <c r="AF42" i="7"/>
  <c r="AG42" i="7"/>
  <c r="AH42" i="7"/>
  <c r="AC43" i="7"/>
  <c r="AD43" i="7"/>
  <c r="AE43" i="7"/>
  <c r="AF43" i="7"/>
  <c r="AG43" i="7"/>
  <c r="AH43" i="7"/>
  <c r="AC44" i="7"/>
  <c r="AD44" i="7"/>
  <c r="AE44" i="7"/>
  <c r="AF44" i="7"/>
  <c r="AG44" i="7"/>
  <c r="AH44" i="7"/>
  <c r="AC45" i="7"/>
  <c r="AD45" i="7"/>
  <c r="AE45" i="7"/>
  <c r="AF45" i="7"/>
  <c r="AG45" i="7"/>
  <c r="AH45" i="7"/>
  <c r="AC46" i="7"/>
  <c r="AD46" i="7"/>
  <c r="AE46" i="7"/>
  <c r="AF46" i="7"/>
  <c r="AG46" i="7"/>
  <c r="AH46" i="7"/>
  <c r="AC47" i="7"/>
  <c r="AD47" i="7"/>
  <c r="AE47" i="7"/>
  <c r="AF47" i="7"/>
  <c r="AG47" i="7"/>
  <c r="AH47" i="7"/>
  <c r="AC48" i="7"/>
  <c r="AD48" i="7"/>
  <c r="AE48" i="7"/>
  <c r="AF48" i="7"/>
  <c r="AG48" i="7"/>
  <c r="AH48" i="7"/>
  <c r="AC49" i="7"/>
  <c r="AD49" i="7"/>
  <c r="AE49" i="7"/>
  <c r="AF49" i="7"/>
  <c r="AG49" i="7"/>
  <c r="AH49" i="7"/>
  <c r="AC50" i="7"/>
  <c r="AD50" i="7"/>
  <c r="AE50" i="7"/>
  <c r="AF50" i="7"/>
  <c r="AG50" i="7"/>
  <c r="AH50" i="7"/>
  <c r="AC51" i="7"/>
  <c r="AD51" i="7"/>
  <c r="AE51" i="7"/>
  <c r="AF51" i="7"/>
  <c r="AG51" i="7"/>
  <c r="AH51" i="7"/>
  <c r="U16" i="7"/>
  <c r="V16" i="7"/>
  <c r="W16" i="7"/>
  <c r="X16" i="7"/>
  <c r="Y16" i="7"/>
  <c r="Z16" i="7"/>
  <c r="U17" i="7"/>
  <c r="V17" i="7"/>
  <c r="AK17" i="7" s="1"/>
  <c r="W17" i="7"/>
  <c r="AL17" i="7" s="1"/>
  <c r="X17" i="7"/>
  <c r="Y17" i="7"/>
  <c r="Z17" i="7"/>
  <c r="AO17" i="7" s="1"/>
  <c r="U18" i="7"/>
  <c r="AJ18" i="7" s="1"/>
  <c r="V18" i="7"/>
  <c r="W18" i="7"/>
  <c r="X18" i="7"/>
  <c r="AM18" i="7" s="1"/>
  <c r="Y18" i="7"/>
  <c r="Z18" i="7"/>
  <c r="U19" i="7"/>
  <c r="V19" i="7"/>
  <c r="AK19" i="7" s="1"/>
  <c r="W19" i="7"/>
  <c r="X19" i="7"/>
  <c r="Y19" i="7"/>
  <c r="Z19" i="7"/>
  <c r="AO19" i="7" s="1"/>
  <c r="U20" i="7"/>
  <c r="V20" i="7"/>
  <c r="W20" i="7"/>
  <c r="X20" i="7"/>
  <c r="Y20" i="7"/>
  <c r="Z20" i="7"/>
  <c r="U21" i="7"/>
  <c r="V21" i="7"/>
  <c r="AK21" i="7" s="1"/>
  <c r="W21" i="7"/>
  <c r="AL21" i="7" s="1"/>
  <c r="X21" i="7"/>
  <c r="Y21" i="7"/>
  <c r="Z21" i="7"/>
  <c r="AO21" i="7" s="1"/>
  <c r="U22" i="7"/>
  <c r="AJ22" i="7" s="1"/>
  <c r="V22" i="7"/>
  <c r="W22" i="7"/>
  <c r="X22" i="7"/>
  <c r="AM22" i="7" s="1"/>
  <c r="Y22" i="7"/>
  <c r="Z22" i="7"/>
  <c r="U23" i="7"/>
  <c r="V23" i="7"/>
  <c r="AK23" i="7" s="1"/>
  <c r="W23" i="7"/>
  <c r="X23" i="7"/>
  <c r="AM23" i="7" s="1"/>
  <c r="Y23" i="7"/>
  <c r="Z23" i="7"/>
  <c r="AO23" i="7" s="1"/>
  <c r="U24" i="7"/>
  <c r="V24" i="7"/>
  <c r="AK24" i="7" s="1"/>
  <c r="W24" i="7"/>
  <c r="X24" i="7"/>
  <c r="Y24" i="7"/>
  <c r="Z24" i="7"/>
  <c r="AO24" i="7" s="1"/>
  <c r="U25" i="7"/>
  <c r="V25" i="7"/>
  <c r="AK25" i="7" s="1"/>
  <c r="W25" i="7"/>
  <c r="AL25" i="7" s="1"/>
  <c r="X25" i="7"/>
  <c r="AM25" i="7" s="1"/>
  <c r="Y25" i="7"/>
  <c r="Z25" i="7"/>
  <c r="AO25" i="7" s="1"/>
  <c r="U26" i="7"/>
  <c r="AJ26" i="7" s="1"/>
  <c r="V26" i="7"/>
  <c r="W26" i="7"/>
  <c r="X26" i="7"/>
  <c r="AM26" i="7" s="1"/>
  <c r="Y26" i="7"/>
  <c r="Z26" i="7"/>
  <c r="U27" i="7"/>
  <c r="V27" i="7"/>
  <c r="AK27" i="7" s="1"/>
  <c r="W27" i="7"/>
  <c r="X27" i="7"/>
  <c r="AM27" i="7" s="1"/>
  <c r="Y27" i="7"/>
  <c r="Z27" i="7"/>
  <c r="AO27" i="7" s="1"/>
  <c r="U28" i="7"/>
  <c r="V28" i="7"/>
  <c r="AK28" i="7" s="1"/>
  <c r="W28" i="7"/>
  <c r="X28" i="7"/>
  <c r="Y28" i="7"/>
  <c r="Z28" i="7"/>
  <c r="AO28" i="7" s="1"/>
  <c r="U29" i="7"/>
  <c r="V29" i="7"/>
  <c r="AK29" i="7" s="1"/>
  <c r="W29" i="7"/>
  <c r="AL29" i="7" s="1"/>
  <c r="X29" i="7"/>
  <c r="AM29" i="7" s="1"/>
  <c r="Y29" i="7"/>
  <c r="Z29" i="7"/>
  <c r="AO29" i="7" s="1"/>
  <c r="U30" i="7"/>
  <c r="AJ30" i="7" s="1"/>
  <c r="V30" i="7"/>
  <c r="W30" i="7"/>
  <c r="X30" i="7"/>
  <c r="AM30" i="7" s="1"/>
  <c r="Y30" i="7"/>
  <c r="Z30" i="7"/>
  <c r="U31" i="7"/>
  <c r="V31" i="7"/>
  <c r="AK31" i="7" s="1"/>
  <c r="W31" i="7"/>
  <c r="X31" i="7"/>
  <c r="Y31" i="7"/>
  <c r="Z31" i="7"/>
  <c r="AO31" i="7" s="1"/>
  <c r="U32" i="7"/>
  <c r="V32" i="7"/>
  <c r="W32" i="7"/>
  <c r="X32" i="7"/>
  <c r="Y32" i="7"/>
  <c r="Z32" i="7"/>
  <c r="U33" i="7"/>
  <c r="V33" i="7"/>
  <c r="AK33" i="7" s="1"/>
  <c r="W33" i="7"/>
  <c r="AL33" i="7" s="1"/>
  <c r="X33" i="7"/>
  <c r="Y33" i="7"/>
  <c r="Z33" i="7"/>
  <c r="AO33" i="7" s="1"/>
  <c r="V34" i="7"/>
  <c r="W34" i="7"/>
  <c r="X34" i="7"/>
  <c r="Y34" i="7"/>
  <c r="Z34" i="7"/>
  <c r="U35" i="7"/>
  <c r="V35" i="7"/>
  <c r="X35" i="7"/>
  <c r="Y35" i="7"/>
  <c r="Z35" i="7"/>
  <c r="AO35" i="7" s="1"/>
  <c r="U36" i="7"/>
  <c r="V36" i="7"/>
  <c r="W36" i="7"/>
  <c r="X36" i="7"/>
  <c r="Y36" i="7"/>
  <c r="Z36" i="7"/>
  <c r="U37" i="7"/>
  <c r="V37" i="7"/>
  <c r="W37" i="7"/>
  <c r="X37" i="7"/>
  <c r="Y37" i="7"/>
  <c r="Z37" i="7"/>
  <c r="U38" i="7"/>
  <c r="V38" i="7"/>
  <c r="W38" i="7"/>
  <c r="X38" i="7"/>
  <c r="AM38" i="7" s="1"/>
  <c r="Y38" i="7"/>
  <c r="Z38" i="7"/>
  <c r="U39" i="7"/>
  <c r="V39" i="7"/>
  <c r="AK39" i="7" s="1"/>
  <c r="W39" i="7"/>
  <c r="X39" i="7"/>
  <c r="Y39" i="7"/>
  <c r="Z39" i="7"/>
  <c r="AO39" i="7" s="1"/>
  <c r="U40" i="7"/>
  <c r="V40" i="7"/>
  <c r="W40" i="7"/>
  <c r="X40" i="7"/>
  <c r="Y40" i="7"/>
  <c r="Z40" i="7"/>
  <c r="U41" i="7"/>
  <c r="V41" i="7"/>
  <c r="W41" i="7"/>
  <c r="X41" i="7"/>
  <c r="Y41" i="7"/>
  <c r="Z41" i="7"/>
  <c r="U42" i="7"/>
  <c r="V42" i="7"/>
  <c r="W42" i="7"/>
  <c r="X42" i="7"/>
  <c r="AM42" i="7" s="1"/>
  <c r="Y42" i="7"/>
  <c r="Z42" i="7"/>
  <c r="U43" i="7"/>
  <c r="V43" i="7"/>
  <c r="AK43" i="7" s="1"/>
  <c r="W43" i="7"/>
  <c r="X43" i="7"/>
  <c r="Y43" i="7"/>
  <c r="Z43" i="7"/>
  <c r="AO43" i="7" s="1"/>
  <c r="U44" i="7"/>
  <c r="V44" i="7"/>
  <c r="AK44" i="7" s="1"/>
  <c r="W44" i="7"/>
  <c r="X44" i="7"/>
  <c r="Y44" i="7"/>
  <c r="Z44" i="7"/>
  <c r="AO44" i="7" s="1"/>
  <c r="U45" i="7"/>
  <c r="V45" i="7"/>
  <c r="W45" i="7"/>
  <c r="X45" i="7"/>
  <c r="AM45" i="7" s="1"/>
  <c r="Y45" i="7"/>
  <c r="Z45" i="7"/>
  <c r="U46" i="7"/>
  <c r="V46" i="7"/>
  <c r="W46" i="7"/>
  <c r="X46" i="7"/>
  <c r="AM46" i="7" s="1"/>
  <c r="Y46" i="7"/>
  <c r="Z46" i="7"/>
  <c r="U47" i="7"/>
  <c r="V47" i="7"/>
  <c r="AK47" i="7" s="1"/>
  <c r="W47" i="7"/>
  <c r="X47" i="7"/>
  <c r="Y47" i="7"/>
  <c r="Z47" i="7"/>
  <c r="AO47" i="7" s="1"/>
  <c r="U48" i="7"/>
  <c r="V48" i="7"/>
  <c r="AK48" i="7" s="1"/>
  <c r="W48" i="7"/>
  <c r="X48" i="7"/>
  <c r="Y48" i="7"/>
  <c r="Z48" i="7"/>
  <c r="AO48" i="7" s="1"/>
  <c r="U49" i="7"/>
  <c r="V49" i="7"/>
  <c r="W49" i="7"/>
  <c r="X49" i="7"/>
  <c r="Y49" i="7"/>
  <c r="Z49" i="7"/>
  <c r="U50" i="7"/>
  <c r="V50" i="7"/>
  <c r="W50" i="7"/>
  <c r="X50" i="7"/>
  <c r="AM50" i="7" s="1"/>
  <c r="Y50" i="7"/>
  <c r="Z50" i="7"/>
  <c r="U51" i="7"/>
  <c r="V51" i="7"/>
  <c r="AK51" i="7" s="1"/>
  <c r="W51" i="7"/>
  <c r="X51" i="7"/>
  <c r="Y51" i="7"/>
  <c r="Z51" i="7"/>
  <c r="AO51" i="7" s="1"/>
  <c r="U3" i="7"/>
  <c r="V3" i="7"/>
  <c r="AK3" i="7" s="1"/>
  <c r="W3" i="7"/>
  <c r="X3" i="7"/>
  <c r="AM3" i="7" s="1"/>
  <c r="Y3" i="7"/>
  <c r="Z3" i="7"/>
  <c r="AO3" i="7" s="1"/>
  <c r="U4" i="7"/>
  <c r="V4" i="7"/>
  <c r="AK4" i="7" s="1"/>
  <c r="W4" i="7"/>
  <c r="X4" i="7"/>
  <c r="Y4" i="7"/>
  <c r="Z4" i="7"/>
  <c r="AO4" i="7" s="1"/>
  <c r="U5" i="7"/>
  <c r="V5" i="7"/>
  <c r="AK5" i="7" s="1"/>
  <c r="W5" i="7"/>
  <c r="X5" i="7"/>
  <c r="AM5" i="7" s="1"/>
  <c r="Y5" i="7"/>
  <c r="Z5" i="7"/>
  <c r="AO5" i="7" s="1"/>
  <c r="U6" i="7"/>
  <c r="V6" i="7"/>
  <c r="W6" i="7"/>
  <c r="X6" i="7"/>
  <c r="AM6" i="7" s="1"/>
  <c r="Y6" i="7"/>
  <c r="Z6" i="7"/>
  <c r="U7" i="7"/>
  <c r="V7" i="7"/>
  <c r="AK7" i="7" s="1"/>
  <c r="W7" i="7"/>
  <c r="X7" i="7"/>
  <c r="AM7" i="7" s="1"/>
  <c r="Y7" i="7"/>
  <c r="Z7" i="7"/>
  <c r="AO7" i="7" s="1"/>
  <c r="U8" i="7"/>
  <c r="V8" i="7"/>
  <c r="AK8" i="7" s="1"/>
  <c r="W8" i="7"/>
  <c r="X8" i="7"/>
  <c r="Y8" i="7"/>
  <c r="Z8" i="7"/>
  <c r="AO8" i="7" s="1"/>
  <c r="U9" i="7"/>
  <c r="V9" i="7"/>
  <c r="AK9" i="7" s="1"/>
  <c r="W9" i="7"/>
  <c r="X9" i="7"/>
  <c r="AM9" i="7" s="1"/>
  <c r="Y9" i="7"/>
  <c r="Z9" i="7"/>
  <c r="AO9" i="7" s="1"/>
  <c r="U10" i="7"/>
  <c r="V10" i="7"/>
  <c r="W10" i="7"/>
  <c r="X10" i="7"/>
  <c r="AM10" i="7" s="1"/>
  <c r="Y10" i="7"/>
  <c r="Z10" i="7"/>
  <c r="U11" i="7"/>
  <c r="V11" i="7"/>
  <c r="AK11" i="7" s="1"/>
  <c r="W11" i="7"/>
  <c r="X11" i="7"/>
  <c r="AM11" i="7" s="1"/>
  <c r="Y11" i="7"/>
  <c r="Z11" i="7"/>
  <c r="AO11" i="7" s="1"/>
  <c r="U12" i="7"/>
  <c r="V12" i="7"/>
  <c r="AK12" i="7" s="1"/>
  <c r="W12" i="7"/>
  <c r="X12" i="7"/>
  <c r="Y12" i="7"/>
  <c r="Z12" i="7"/>
  <c r="AO12" i="7" s="1"/>
  <c r="U13" i="7"/>
  <c r="V13" i="7"/>
  <c r="AK13" i="7" s="1"/>
  <c r="W13" i="7"/>
  <c r="X13" i="7"/>
  <c r="AM13" i="7" s="1"/>
  <c r="Y13" i="7"/>
  <c r="Z13" i="7"/>
  <c r="AO13" i="7" s="1"/>
  <c r="U14" i="7"/>
  <c r="V14" i="7"/>
  <c r="W14" i="7"/>
  <c r="X14" i="7"/>
  <c r="AM14" i="7" s="1"/>
  <c r="Y14" i="7"/>
  <c r="Z14" i="7"/>
  <c r="U15" i="7"/>
  <c r="V15" i="7"/>
  <c r="AK15" i="7" s="1"/>
  <c r="W15" i="7"/>
  <c r="X15" i="7"/>
  <c r="Y15" i="7"/>
  <c r="Z15" i="7"/>
  <c r="AO15" i="7" s="1"/>
  <c r="AM49" i="7" l="1"/>
  <c r="AK35" i="7"/>
  <c r="AM34" i="7"/>
  <c r="AN50" i="7"/>
  <c r="AJ50" i="7"/>
  <c r="AL49" i="7"/>
  <c r="AN46" i="7"/>
  <c r="AJ46" i="7"/>
  <c r="AL45" i="7"/>
  <c r="AN42" i="7"/>
  <c r="AJ42" i="7"/>
  <c r="AL41" i="7"/>
  <c r="AN38" i="7"/>
  <c r="AJ38" i="7"/>
  <c r="AL37" i="7"/>
  <c r="AN34" i="7"/>
  <c r="AN14" i="7"/>
  <c r="AJ14" i="7"/>
  <c r="AL13" i="7"/>
  <c r="AN10" i="7"/>
  <c r="AJ10" i="7"/>
  <c r="AL9" i="7"/>
  <c r="AN6" i="7"/>
  <c r="AJ6" i="7"/>
  <c r="AL5" i="7"/>
  <c r="AL14" i="7"/>
  <c r="AJ27" i="7"/>
  <c r="AL26" i="7"/>
  <c r="AL24" i="7"/>
  <c r="AN23" i="7"/>
  <c r="AJ45" i="7"/>
  <c r="AL44" i="7"/>
  <c r="AL10" i="7"/>
  <c r="AL40" i="7"/>
  <c r="AJ23" i="7"/>
  <c r="AL20" i="7"/>
  <c r="AL8" i="7"/>
  <c r="AL6" i="7"/>
  <c r="AO40" i="7"/>
  <c r="AK40" i="7"/>
  <c r="AL36" i="7"/>
  <c r="AJ33" i="7"/>
  <c r="AL32" i="7"/>
  <c r="AN31" i="7"/>
  <c r="AM21" i="7"/>
  <c r="AO20" i="7"/>
  <c r="AK20" i="7"/>
  <c r="AM19" i="7"/>
  <c r="AJ19" i="7"/>
  <c r="AL18" i="7"/>
  <c r="AL16" i="7"/>
  <c r="AM15" i="7"/>
  <c r="AL12" i="7"/>
  <c r="AL22" i="7"/>
  <c r="AN19" i="7"/>
  <c r="AL4" i="7"/>
  <c r="AJ49" i="7"/>
  <c r="AL48" i="7"/>
  <c r="AO36" i="7"/>
  <c r="AK36" i="7"/>
  <c r="AM33" i="7"/>
  <c r="AO32" i="7"/>
  <c r="AK32" i="7"/>
  <c r="AM31" i="7"/>
  <c r="AJ31" i="7"/>
  <c r="AL30" i="7"/>
  <c r="AL28" i="7"/>
  <c r="AN27" i="7"/>
  <c r="AM17" i="7"/>
  <c r="AO16" i="7"/>
  <c r="AK16" i="7"/>
  <c r="AM51" i="7"/>
  <c r="AJ51" i="7"/>
  <c r="AL50" i="7"/>
  <c r="AO49" i="7"/>
  <c r="AK49" i="7"/>
  <c r="AM47" i="7"/>
  <c r="AJ47" i="7"/>
  <c r="AL46" i="7"/>
  <c r="AO45" i="7"/>
  <c r="AK45" i="7"/>
  <c r="AL42" i="7"/>
  <c r="AO41" i="7"/>
  <c r="AK41" i="7"/>
  <c r="AL38" i="7"/>
  <c r="AO37" i="7"/>
  <c r="AK37" i="7"/>
  <c r="AL34" i="7"/>
  <c r="AM32" i="7"/>
  <c r="AJ32" i="7"/>
  <c r="AL31" i="7"/>
  <c r="AO30" i="7"/>
  <c r="AK30" i="7"/>
  <c r="AM28" i="7"/>
  <c r="AJ28" i="7"/>
  <c r="AL27" i="7"/>
  <c r="AO26" i="7"/>
  <c r="AK26" i="7"/>
  <c r="AM24" i="7"/>
  <c r="AJ24" i="7"/>
  <c r="AL23" i="7"/>
  <c r="AO22" i="7"/>
  <c r="AK22" i="7"/>
  <c r="AM20" i="7"/>
  <c r="AJ20" i="7"/>
  <c r="AL19" i="7"/>
  <c r="AO18" i="7"/>
  <c r="AK18" i="7"/>
  <c r="AM16" i="7"/>
  <c r="AJ16" i="7"/>
  <c r="AL15" i="7"/>
  <c r="AO14" i="7"/>
  <c r="AK14" i="7"/>
  <c r="AM12" i="7"/>
  <c r="AJ12" i="7"/>
  <c r="AL11" i="7"/>
  <c r="AO10" i="7"/>
  <c r="AK10" i="7"/>
  <c r="AM8" i="7"/>
  <c r="AJ8" i="7"/>
  <c r="AL7" i="7"/>
  <c r="AO6" i="7"/>
  <c r="AK6" i="7"/>
  <c r="AM4" i="7"/>
  <c r="AJ4" i="7"/>
  <c r="AL3" i="7"/>
  <c r="AL51" i="7"/>
  <c r="AO50" i="7"/>
  <c r="AK50" i="7"/>
  <c r="AM48" i="7"/>
  <c r="AJ48" i="7"/>
  <c r="AL47" i="7"/>
  <c r="AO46" i="7"/>
  <c r="AK46" i="7"/>
  <c r="AM44" i="7"/>
  <c r="AL43" i="7"/>
  <c r="AO42" i="7"/>
  <c r="AK42" i="7"/>
  <c r="AL39" i="7"/>
  <c r="AO38" i="7"/>
  <c r="AK38" i="7"/>
  <c r="AL35" i="7"/>
  <c r="AO34" i="7"/>
  <c r="AK34" i="7"/>
  <c r="AN15" i="7"/>
  <c r="AN11" i="7"/>
  <c r="AN7" i="7"/>
  <c r="AN3" i="7"/>
  <c r="AN51" i="7"/>
  <c r="AN47" i="7"/>
  <c r="AN43" i="7"/>
  <c r="AN39" i="7"/>
  <c r="AN35" i="7"/>
  <c r="AN32" i="7"/>
  <c r="AN28" i="7"/>
  <c r="AN24" i="7"/>
  <c r="AN20" i="7"/>
  <c r="AN16" i="7"/>
  <c r="AN12" i="7"/>
  <c r="AN8" i="7"/>
  <c r="AN4" i="7"/>
  <c r="AN48" i="7"/>
  <c r="AN44" i="7"/>
  <c r="AN40" i="7"/>
  <c r="AN36" i="7"/>
  <c r="AN33" i="7"/>
  <c r="AN29" i="7"/>
  <c r="AN25" i="7"/>
  <c r="AN21" i="7"/>
  <c r="AN17" i="7"/>
  <c r="AN13" i="7"/>
  <c r="AN9" i="7"/>
  <c r="AN5" i="7"/>
  <c r="AN49" i="7"/>
  <c r="AN45" i="7"/>
  <c r="AN41" i="7"/>
  <c r="AN37" i="7"/>
  <c r="AN30" i="7"/>
  <c r="AN26" i="7"/>
  <c r="AN22" i="7"/>
  <c r="AN18" i="7"/>
  <c r="AJ29" i="7"/>
  <c r="AJ25" i="7"/>
  <c r="AJ21" i="7"/>
  <c r="AJ17" i="7"/>
  <c r="AJ15" i="7"/>
  <c r="AJ13" i="7"/>
  <c r="AJ11" i="7"/>
  <c r="AJ9" i="7"/>
  <c r="AJ7" i="7"/>
  <c r="AJ5" i="7"/>
  <c r="AJ3" i="7"/>
  <c r="AM43" i="7"/>
  <c r="AJ43" i="7"/>
  <c r="AM39" i="7"/>
  <c r="AJ39" i="7"/>
  <c r="AM35" i="7"/>
  <c r="AJ35" i="7"/>
  <c r="AJ44" i="7"/>
  <c r="AM40" i="7"/>
  <c r="AJ40" i="7"/>
  <c r="AM36" i="7"/>
  <c r="AJ36" i="7"/>
  <c r="AM41" i="7"/>
  <c r="AJ41" i="7"/>
  <c r="AM37" i="7"/>
  <c r="AJ37" i="7"/>
  <c r="AJ34" i="7"/>
</calcChain>
</file>

<file path=xl/sharedStrings.xml><?xml version="1.0" encoding="utf-8"?>
<sst xmlns="http://schemas.openxmlformats.org/spreadsheetml/2006/main" count="4310" uniqueCount="183">
  <si>
    <t>Sample Name</t>
  </si>
  <si>
    <t>Sample Type</t>
  </si>
  <si>
    <t>control DON</t>
  </si>
  <si>
    <t>Quality Control</t>
  </si>
  <si>
    <t>control ZEN</t>
  </si>
  <si>
    <t>blank</t>
  </si>
  <si>
    <t>Blank</t>
  </si>
  <si>
    <t>ZENDON 1</t>
  </si>
  <si>
    <t>Standard</t>
  </si>
  <si>
    <t>ZENDON 2.5</t>
  </si>
  <si>
    <t>ZENDON 5</t>
  </si>
  <si>
    <t>ZENDON 10</t>
  </si>
  <si>
    <t>ZENDON 50</t>
  </si>
  <si>
    <t>ZENDON 100</t>
  </si>
  <si>
    <t>ZENDON 500</t>
  </si>
  <si>
    <t>ZENDON 1000</t>
  </si>
  <si>
    <t>Unknown</t>
  </si>
  <si>
    <t>Calculated Concentration</t>
  </si>
  <si>
    <t>N/A</t>
  </si>
  <si>
    <t>HZEN quant</t>
  </si>
  <si>
    <t>HZEN qual</t>
  </si>
  <si>
    <t>bZAL quant</t>
  </si>
  <si>
    <t>bZAL qual</t>
  </si>
  <si>
    <t>bZEL quant</t>
  </si>
  <si>
    <t>bZEL qual</t>
  </si>
  <si>
    <t>ZAN quant</t>
  </si>
  <si>
    <t>ZAN qual</t>
  </si>
  <si>
    <t>ZEN quant</t>
  </si>
  <si>
    <t>ZEN qual</t>
  </si>
  <si>
    <t>DHZEN quant</t>
  </si>
  <si>
    <t>DHZEN qual</t>
  </si>
  <si>
    <t>DON</t>
  </si>
  <si>
    <t>DON QL</t>
  </si>
  <si>
    <t>DOM</t>
  </si>
  <si>
    <t>DOM QL</t>
  </si>
  <si>
    <t>Niv1</t>
  </si>
  <si>
    <t>Niv2</t>
  </si>
  <si>
    <t>aZAL quant</t>
  </si>
  <si>
    <t>aZAL qual</t>
  </si>
  <si>
    <t>aZEL quant</t>
  </si>
  <si>
    <t>aZEL qual</t>
  </si>
  <si>
    <t>epiDON 59</t>
  </si>
  <si>
    <t>epiDON 265</t>
  </si>
  <si>
    <t>isoDON 265</t>
  </si>
  <si>
    <t>isoDON 59</t>
  </si>
  <si>
    <t>isoDOM 249</t>
  </si>
  <si>
    <t>isoDOM 59</t>
  </si>
  <si>
    <t>ZEN-GlcAc quant</t>
  </si>
  <si>
    <t>DON-GlcAc</t>
  </si>
  <si>
    <t>D3Sulf</t>
  </si>
  <si>
    <t>Area</t>
  </si>
  <si>
    <t>Analyte</t>
  </si>
  <si>
    <t>Transition mass</t>
  </si>
  <si>
    <t>average recovery</t>
  </si>
  <si>
    <t>LOD</t>
  </si>
  <si>
    <t>LOQ</t>
  </si>
  <si>
    <t>upper limit tested</t>
  </si>
  <si>
    <t xml:space="preserve"> </t>
  </si>
  <si>
    <t>%</t>
  </si>
  <si>
    <t>ppb</t>
  </si>
  <si>
    <t>335.0 / 149.0</t>
  </si>
  <si>
    <t>ex.std instable</t>
  </si>
  <si>
    <t>335.0 / 161.0</t>
  </si>
  <si>
    <t>321.1 / 277.0</t>
  </si>
  <si>
    <t>interferences</t>
  </si>
  <si>
    <t>321.1 / 303.0</t>
  </si>
  <si>
    <t>319.1 / 275.1</t>
  </si>
  <si>
    <t>319.1 / 160.0</t>
  </si>
  <si>
    <t>319.1 / 275.0</t>
  </si>
  <si>
    <t>319.1 / 205.0</t>
  </si>
  <si>
    <t>317.1 / 131.0</t>
  </si>
  <si>
    <t>317.1 / 175.0</t>
  </si>
  <si>
    <t>291.1 / 149.0</t>
  </si>
  <si>
    <t>291.1 / 161.0</t>
  </si>
  <si>
    <t>355.1 / 59.0</t>
  </si>
  <si>
    <t>355.1 / 265.0</t>
  </si>
  <si>
    <t>339.1 / 59.1</t>
  </si>
  <si>
    <t>339.1 / 249.0</t>
  </si>
  <si>
    <t>371.0 / 59.0</t>
  </si>
  <si>
    <t>371.0 / 281.1</t>
  </si>
  <si>
    <t>ng/mL</t>
  </si>
  <si>
    <t>average</t>
  </si>
  <si>
    <t>STDEV</t>
  </si>
  <si>
    <t>Nivalenol</t>
  </si>
  <si>
    <t xml:space="preserve">epiDON </t>
  </si>
  <si>
    <t xml:space="preserve">HZEN </t>
  </si>
  <si>
    <t xml:space="preserve">DHZEN </t>
  </si>
  <si>
    <t xml:space="preserve">bZAL </t>
  </si>
  <si>
    <t xml:space="preserve">aZAL </t>
  </si>
  <si>
    <t xml:space="preserve">bZEL </t>
  </si>
  <si>
    <t xml:space="preserve">aZEL </t>
  </si>
  <si>
    <t xml:space="preserve">ZAN </t>
  </si>
  <si>
    <t xml:space="preserve">ZEN </t>
  </si>
  <si>
    <t>Trial</t>
  </si>
  <si>
    <t>Analysis</t>
  </si>
  <si>
    <t>Time (h)</t>
  </si>
  <si>
    <t>reactornumber</t>
  </si>
  <si>
    <t>day</t>
  </si>
  <si>
    <t>sample key</t>
  </si>
  <si>
    <t>MTX relevante reaktoren</t>
  </si>
  <si>
    <t>repl</t>
  </si>
  <si>
    <t>T48</t>
  </si>
  <si>
    <t>MTX</t>
  </si>
  <si>
    <t>Innoculum =Start</t>
  </si>
  <si>
    <t>no values above LOD:</t>
  </si>
  <si>
    <t>Values are multiplied with 2 for dilution factor</t>
  </si>
  <si>
    <t>ZAN LOQ increased due to noise</t>
  </si>
  <si>
    <t>&lt;LOQ</t>
  </si>
  <si>
    <t>ng/mL rumen fluid</t>
  </si>
  <si>
    <t>sample submission</t>
  </si>
  <si>
    <t>submitter</t>
  </si>
  <si>
    <t>sample preparation for measurement</t>
  </si>
  <si>
    <t>project/cost center</t>
  </si>
  <si>
    <t>sample details</t>
  </si>
  <si>
    <t>number of samples</t>
  </si>
  <si>
    <t>analyte group</t>
  </si>
  <si>
    <t>analytes - details</t>
  </si>
  <si>
    <t>Standard prep</t>
  </si>
  <si>
    <t>measurement (Date)</t>
  </si>
  <si>
    <t>measurement (Operator)</t>
  </si>
  <si>
    <t>acquisition method/SOP</t>
  </si>
  <si>
    <t>instrument</t>
  </si>
  <si>
    <t>Data Analysis (Operator)</t>
  </si>
  <si>
    <t>quantitation method/SOP</t>
  </si>
  <si>
    <t>evaluation computer</t>
  </si>
  <si>
    <t>results sent 
(Date and Person) /
Data analysis finished</t>
  </si>
  <si>
    <t>Note
Comments</t>
  </si>
  <si>
    <t>GBI/VGP</t>
  </si>
  <si>
    <t>sample prep_extern</t>
  </si>
  <si>
    <t>T48 RUSITEC</t>
  </si>
  <si>
    <t>ZEN+DON</t>
  </si>
  <si>
    <t>ZENs, DONs</t>
  </si>
  <si>
    <t xml:space="preserve">yes </t>
  </si>
  <si>
    <t>GBI</t>
  </si>
  <si>
    <t>Hyperion</t>
  </si>
  <si>
    <t>multiquant GBI</t>
  </si>
  <si>
    <t>ZEN+DON_A1B1pos1_7min_Hyperion</t>
  </si>
  <si>
    <t>Treatment</t>
  </si>
  <si>
    <t>SARA + MTX</t>
  </si>
  <si>
    <t>Control + MTX</t>
  </si>
  <si>
    <t>Row Labels</t>
  </si>
  <si>
    <t>Grand Total</t>
  </si>
  <si>
    <t>Average of DON</t>
  </si>
  <si>
    <t>Average of DOM</t>
  </si>
  <si>
    <t>Column Labels</t>
  </si>
  <si>
    <t>Control + MTX Total</t>
  </si>
  <si>
    <t>Values</t>
  </si>
  <si>
    <t xml:space="preserve">Average of ZEN </t>
  </si>
  <si>
    <t xml:space="preserve">Average of aZEL </t>
  </si>
  <si>
    <t xml:space="preserve">Average of bZEL </t>
  </si>
  <si>
    <t>SARA + MTX Total</t>
  </si>
  <si>
    <t>alpha ZEL g/mol</t>
  </si>
  <si>
    <t>ZEN</t>
  </si>
  <si>
    <t>DOM-1</t>
  </si>
  <si>
    <t>DON mol/ul</t>
  </si>
  <si>
    <t>DOM-1 mol/ul</t>
  </si>
  <si>
    <t>ZEN in mol/ul</t>
  </si>
  <si>
    <t>aZEL in mol/ul</t>
  </si>
  <si>
    <t>bZEL in mol/ul</t>
  </si>
  <si>
    <t>sum</t>
  </si>
  <si>
    <t>sum fixed</t>
  </si>
  <si>
    <t>aZEL</t>
  </si>
  <si>
    <t>bZEL</t>
  </si>
  <si>
    <t>Average of DON mol/ul</t>
  </si>
  <si>
    <t>Average of DOM-1 mol/ul</t>
  </si>
  <si>
    <t>Total Average of DON mol/ul</t>
  </si>
  <si>
    <t>Total Average of DOM-1 mol/ul</t>
  </si>
  <si>
    <t>time</t>
  </si>
  <si>
    <t>% maximum sum</t>
  </si>
  <si>
    <t>DON %</t>
  </si>
  <si>
    <t>DOM %</t>
  </si>
  <si>
    <t>% of max</t>
  </si>
  <si>
    <t>Average of ZEN in mol/ul</t>
  </si>
  <si>
    <t>Total Average of ZEN in mol/ul</t>
  </si>
  <si>
    <t>Total Average of aZEL in mol/ul</t>
  </si>
  <si>
    <t>Average of aZEL in mol/ul</t>
  </si>
  <si>
    <t>Total Average of bZEL in mol/ul</t>
  </si>
  <si>
    <t>Average of bZEL in mol/ul</t>
  </si>
  <si>
    <t>% per day ZEN</t>
  </si>
  <si>
    <t xml:space="preserve">% bZEL per Day  </t>
  </si>
  <si>
    <t xml:space="preserve">% aZEL per Day  </t>
  </si>
  <si>
    <t>DON % of day</t>
  </si>
  <si>
    <t>DOM %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</si>
</sst>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" fillId="0" borderId="3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4" fillId="2" borderId="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vertical="center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/>
      <protection locked="0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quotePrefix="1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49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applyFill="1"/>
    <xf numFmtId="0" fontId="7" fillId="3" borderId="0" xfId="0" applyFont="1" applyFill="1"/>
    <xf numFmtId="4" fontId="7" fillId="3" borderId="0" xfId="0" applyNumberFormat="1" applyFont="1" applyFill="1"/>
  </cellXfs>
  <cellStyles count="2">
    <cellStyle name="Hyperlink" xfId="1" builtinId="8"/>
    <cellStyle name="Normal" xfId="0" builtinId="0"/>
  </cellStyles>
  <dxfs count="21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u val="none"/>
        <color auto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 val="0"/>
        <i val="0"/>
        <u val="none"/>
        <color auto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b val="0"/>
        <i val="0"/>
        <u val="none"/>
        <color auto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 val="0"/>
        <i val="0"/>
        <u val="none"/>
        <color auto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5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38</xdr:col>
      <xdr:colOff>121006</xdr:colOff>
      <xdr:row>51</xdr:row>
      <xdr:rowOff>189381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22552381" cy="8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iomin_Analytics\LC-MS%20(all)\Samples_for_LCMS\!Sample_FY19_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 MS"/>
      <sheetName val="SampleList LC"/>
      <sheetName val="Stats MS"/>
      <sheetName val="Stats LC"/>
      <sheetName val="Listen"/>
    </sheetNames>
    <sheetDataSet>
      <sheetData sheetId="0"/>
      <sheetData sheetId="1"/>
      <sheetData sheetId="2"/>
      <sheetData sheetId="3"/>
      <sheetData sheetId="4">
        <row r="3">
          <cell r="B3">
            <v>10200534</v>
          </cell>
        </row>
        <row r="25">
          <cell r="B25" t="str">
            <v>CIT</v>
          </cell>
          <cell r="C25">
            <v>10200534</v>
          </cell>
          <cell r="D25" t="str">
            <v>Artemis</v>
          </cell>
          <cell r="F25" t="str">
            <v>measurement only_extern</v>
          </cell>
          <cell r="G25" t="str">
            <v xml:space="preserve">yes </v>
          </cell>
        </row>
        <row r="26">
          <cell r="B26" t="str">
            <v>Afla</v>
          </cell>
          <cell r="C26">
            <v>10200712</v>
          </cell>
          <cell r="D26" t="str">
            <v>Demeter</v>
          </cell>
          <cell r="F26" t="str">
            <v>sample prep_extern</v>
          </cell>
          <cell r="G26" t="str">
            <v>no</v>
          </cell>
        </row>
        <row r="27">
          <cell r="B27" t="str">
            <v>Application MTX</v>
          </cell>
          <cell r="C27">
            <v>10200715</v>
          </cell>
          <cell r="D27" t="str">
            <v>Hyperion</v>
          </cell>
          <cell r="F27" t="str">
            <v>intern</v>
          </cell>
        </row>
        <row r="28">
          <cell r="B28" t="str">
            <v>Creatinine</v>
          </cell>
          <cell r="C28">
            <v>10200716</v>
          </cell>
          <cell r="D28" t="str">
            <v>Hekate/Phoenix</v>
          </cell>
        </row>
        <row r="29">
          <cell r="B29" t="str">
            <v>DON</v>
          </cell>
          <cell r="C29">
            <v>10200716</v>
          </cell>
        </row>
        <row r="30">
          <cell r="B30" t="str">
            <v>DON Fosfomycin</v>
          </cell>
          <cell r="C30">
            <v>10200724</v>
          </cell>
        </row>
        <row r="31">
          <cell r="B31" t="str">
            <v>DON GSH</v>
          </cell>
          <cell r="C31">
            <v>10200725</v>
          </cell>
        </row>
        <row r="32">
          <cell r="B32" t="str">
            <v>EmTox</v>
          </cell>
          <cell r="C32">
            <v>10200726</v>
          </cell>
        </row>
        <row r="33">
          <cell r="B33" t="str">
            <v>ENNs</v>
          </cell>
          <cell r="C33">
            <v>10200729</v>
          </cell>
        </row>
        <row r="34">
          <cell r="B34" t="str">
            <v>FUM</v>
          </cell>
          <cell r="C34">
            <v>10200730</v>
          </cell>
        </row>
        <row r="35">
          <cell r="B35" t="str">
            <v>NAD</v>
          </cell>
          <cell r="C35">
            <v>10200731</v>
          </cell>
        </row>
        <row r="36">
          <cell r="B36" t="str">
            <v>OTA</v>
          </cell>
          <cell r="C36">
            <v>10200737</v>
          </cell>
        </row>
        <row r="37">
          <cell r="B37" t="str">
            <v>Sa/So</v>
          </cell>
          <cell r="C37">
            <v>10200738</v>
          </cell>
        </row>
        <row r="38">
          <cell r="B38" t="str">
            <v>Sugars</v>
          </cell>
          <cell r="C38">
            <v>10200739</v>
          </cell>
        </row>
        <row r="39">
          <cell r="B39" t="str">
            <v>TCA</v>
          </cell>
          <cell r="C39">
            <v>10200740</v>
          </cell>
        </row>
        <row r="40">
          <cell r="B40" t="str">
            <v>ZEN</v>
          </cell>
          <cell r="C40">
            <v>10200741</v>
          </cell>
        </row>
        <row r="41">
          <cell r="B41" t="str">
            <v>ZEN+DON</v>
          </cell>
          <cell r="C41">
            <v>10200742</v>
          </cell>
        </row>
        <row r="42">
          <cell r="C42">
            <v>10200743</v>
          </cell>
        </row>
        <row r="43">
          <cell r="C43">
            <v>10200751</v>
          </cell>
        </row>
        <row r="44">
          <cell r="C44">
            <v>10200795</v>
          </cell>
        </row>
        <row r="45">
          <cell r="C45">
            <v>10200850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jfa" refreshedDate="43719.317725000001" createdVersion="6" refreshedVersion="6" minRefreshableVersion="3" recordCount="24" xr:uid="{23E15E61-5B7D-43DA-9803-24D6E26D08E9}">
  <cacheSource type="worksheet">
    <worksheetSource ref="A1:H25" sheet="only MTX"/>
  </cacheSource>
  <cacheFields count="8">
    <cacheField name="Time (h)" numFmtId="0">
      <sharedItems containsSemiMixedTypes="0" containsString="0" containsNumber="1" containsInteger="1" minValue="144" maxValue="312" count="8">
        <n v="144"/>
        <n v="168"/>
        <n v="192"/>
        <n v="216"/>
        <n v="240"/>
        <n v="264"/>
        <n v="288"/>
        <n v="312"/>
      </sharedItems>
    </cacheField>
    <cacheField name="reactornumber" numFmtId="0">
      <sharedItems containsSemiMixedTypes="0" containsString="0" containsNumber="1" containsInteger="1" minValue="4" maxValue="12"/>
    </cacheField>
    <cacheField name="Treatment" numFmtId="0">
      <sharedItems count="1">
        <s v="Control + MTX"/>
      </sharedItems>
    </cacheField>
    <cacheField name="DON" numFmtId="0">
      <sharedItems containsSemiMixedTypes="0" containsString="0" containsNumber="1" minValue="0" maxValue="384.70799999999997"/>
    </cacheField>
    <cacheField name="DOM" numFmtId="0">
      <sharedItems containsSemiMixedTypes="0" containsString="0" containsNumber="1" minValue="0" maxValue="490.18599999999998"/>
    </cacheField>
    <cacheField name="ZEN " numFmtId="0">
      <sharedItems containsSemiMixedTypes="0" containsString="0" containsNumber="1" minValue="0" maxValue="72.063000000000002"/>
    </cacheField>
    <cacheField name="aZEL " numFmtId="0">
      <sharedItems containsSemiMixedTypes="0" containsString="0" containsNumber="1" minValue="0" maxValue="20.622"/>
    </cacheField>
    <cacheField name="bZEL " numFmtId="0">
      <sharedItems containsSemiMixedTypes="0" containsString="0" containsNumber="1" minValue="0" maxValue="10.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jfa" refreshedDate="43719.318735995374" createdVersion="6" refreshedVersion="6" minRefreshableVersion="3" recordCount="24" xr:uid="{99AF8A43-8F28-456E-A215-B2D02C41662C}">
  <cacheSource type="worksheet">
    <worksheetSource ref="A1:H25" sheet="MTX + SARA"/>
  </cacheSource>
  <cacheFields count="8">
    <cacheField name="Time (h)" numFmtId="0">
      <sharedItems containsSemiMixedTypes="0" containsString="0" containsNumber="1" containsInteger="1" minValue="144" maxValue="312" count="8">
        <n v="144"/>
        <n v="168"/>
        <n v="192"/>
        <n v="216"/>
        <n v="240"/>
        <n v="264"/>
        <n v="288"/>
        <n v="312"/>
      </sharedItems>
    </cacheField>
    <cacheField name="reactornumber" numFmtId="0">
      <sharedItems containsSemiMixedTypes="0" containsString="0" containsNumber="1" containsInteger="1" minValue="3" maxValue="11"/>
    </cacheField>
    <cacheField name="Treatment" numFmtId="0">
      <sharedItems count="1">
        <s v="SARA + MTX"/>
      </sharedItems>
    </cacheField>
    <cacheField name="DON" numFmtId="0">
      <sharedItems containsSemiMixedTypes="0" containsString="0" containsNumber="1" minValue="0" maxValue="672.69200000000001"/>
    </cacheField>
    <cacheField name="DOM" numFmtId="0">
      <sharedItems containsSemiMixedTypes="0" containsString="0" containsNumber="1" minValue="0" maxValue="437.52499999999998"/>
    </cacheField>
    <cacheField name="ZEN " numFmtId="0">
      <sharedItems containsSemiMixedTypes="0" containsString="0" containsNumber="1" minValue="0" maxValue="85.569000000000003"/>
    </cacheField>
    <cacheField name="aZEL " numFmtId="0">
      <sharedItems containsSemiMixedTypes="0" containsString="0" containsNumber="1" minValue="0" maxValue="14.962"/>
    </cacheField>
    <cacheField name="bZEL " numFmtId="0">
      <sharedItems containsSemiMixedTypes="0" containsString="0" containsNumber="1" minValue="0" maxValue="10.579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jfa" refreshedDate="43719.616644097223" createdVersion="6" refreshedVersion="6" minRefreshableVersion="3" recordCount="24" xr:uid="{A8752C70-CC51-4ECA-983D-932FE337C4F8}">
  <cacheSource type="worksheet">
    <worksheetSource ref="A1:E25" sheet="DOM DON MTX + SARA"/>
  </cacheSource>
  <cacheFields count="5">
    <cacheField name="Time (h)" numFmtId="0">
      <sharedItems containsSemiMixedTypes="0" containsString="0" containsNumber="1" containsInteger="1" minValue="144" maxValue="312" count="8">
        <n v="144"/>
        <n v="168"/>
        <n v="192"/>
        <n v="216"/>
        <n v="240"/>
        <n v="264"/>
        <n v="288"/>
        <n v="312"/>
      </sharedItems>
    </cacheField>
    <cacheField name="reactornumber" numFmtId="0">
      <sharedItems containsSemiMixedTypes="0" containsString="0" containsNumber="1" containsInteger="1" minValue="3" maxValue="11"/>
    </cacheField>
    <cacheField name="Treatment" numFmtId="0">
      <sharedItems count="1">
        <s v="SARA + MTX"/>
      </sharedItems>
    </cacheField>
    <cacheField name="DON mol/ul" numFmtId="0">
      <sharedItems containsSemiMixedTypes="0" containsString="0" containsNumber="1" minValue="0" maxValue="2270.1538876889849"/>
    </cacheField>
    <cacheField name="DOM-1 mol/ul" numFmtId="0">
      <sharedItems containsSemiMixedTypes="0" containsString="0" containsNumber="1" minValue="0" maxValue="1560.8055079908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jfa" refreshedDate="43719.626923379627" createdVersion="6" refreshedVersion="6" minRefreshableVersion="3" recordCount="24" xr:uid="{537CA22B-FC08-4591-93DD-7AFF3C5EDE09}">
  <cacheSource type="worksheet">
    <worksheetSource ref="A1:E25" sheet="DON DOM MTX"/>
  </cacheSource>
  <cacheFields count="5">
    <cacheField name="Time (h)" numFmtId="0">
      <sharedItems containsSemiMixedTypes="0" containsString="0" containsNumber="1" containsInteger="1" minValue="144" maxValue="312" count="8">
        <n v="144"/>
        <n v="168"/>
        <n v="192"/>
        <n v="216"/>
        <n v="240"/>
        <n v="264"/>
        <n v="288"/>
        <n v="312"/>
      </sharedItems>
    </cacheField>
    <cacheField name="reactornumber" numFmtId="0">
      <sharedItems containsSemiMixedTypes="0" containsString="0" containsNumber="1" containsInteger="1" minValue="4" maxValue="12"/>
    </cacheField>
    <cacheField name="Treatment" numFmtId="0">
      <sharedItems count="1">
        <s v="Control + MTX"/>
      </sharedItems>
    </cacheField>
    <cacheField name="DON mol/ul" numFmtId="0">
      <sharedItems containsSemiMixedTypes="0" containsString="0" containsNumber="1" minValue="0" maxValue="1298.2856371490282"/>
    </cacheField>
    <cacheField name="DOM-1 mol/ul" numFmtId="0">
      <sharedItems containsSemiMixedTypes="0" containsString="0" containsNumber="1" minValue="0" maxValue="1748.665810502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jfa" refreshedDate="43719.635708796297" createdVersion="6" refreshedVersion="6" minRefreshableVersion="3" recordCount="24" xr:uid="{3F8FBDD7-69C0-4243-A0E1-EF8061902EEF}">
  <cacheSource type="worksheet">
    <worksheetSource ref="A1:F25" sheet="ZEN ZEL MTX"/>
  </cacheSource>
  <cacheFields count="6">
    <cacheField name="Time (h)" numFmtId="0">
      <sharedItems containsSemiMixedTypes="0" containsString="0" containsNumber="1" containsInteger="1" minValue="144" maxValue="312" count="8">
        <n v="144"/>
        <n v="168"/>
        <n v="192"/>
        <n v="216"/>
        <n v="240"/>
        <n v="264"/>
        <n v="288"/>
        <n v="312"/>
      </sharedItems>
    </cacheField>
    <cacheField name="reactornumber" numFmtId="0">
      <sharedItems containsSemiMixedTypes="0" containsString="0" containsNumber="1" containsInteger="1" minValue="4" maxValue="12"/>
    </cacheField>
    <cacheField name="Treatment" numFmtId="0">
      <sharedItems count="1">
        <s v="Control + MTX"/>
      </sharedItems>
    </cacheField>
    <cacheField name="ZEN in mol/ul" numFmtId="0">
      <sharedItems containsSemiMixedTypes="0" containsString="0" containsNumber="1" minValue="0" maxValue="226.35695439125519"/>
    </cacheField>
    <cacheField name="aZEL in mol/ul" numFmtId="0">
      <sharedItems containsSemiMixedTypes="0" containsString="0" containsNumber="1" minValue="0" maxValue="64.423617619493896"/>
    </cacheField>
    <cacheField name="bZEL in mol/ul" numFmtId="0">
      <sharedItems containsSemiMixedTypes="0" containsString="0" containsNumber="1" minValue="0" maxValue="33.75507653858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jfa" refreshedDate="43719.660890509258" createdVersion="6" refreshedVersion="6" minRefreshableVersion="3" recordCount="24" xr:uid="{23BE1497-2B3F-4AB6-9FE3-4FD8C1474C93}">
  <cacheSource type="worksheet">
    <worksheetSource ref="A1:F25" sheet="ZEN ZEL MTX + SARA"/>
  </cacheSource>
  <cacheFields count="6">
    <cacheField name="Time (h)" numFmtId="0">
      <sharedItems containsSemiMixedTypes="0" containsString="0" containsNumber="1" containsInteger="1" minValue="144" maxValue="312" count="8">
        <n v="144"/>
        <n v="168"/>
        <n v="192"/>
        <n v="216"/>
        <n v="240"/>
        <n v="264"/>
        <n v="288"/>
        <n v="312"/>
      </sharedItems>
    </cacheField>
    <cacheField name="reactornumber" numFmtId="0">
      <sharedItems containsSemiMixedTypes="0" containsString="0" containsNumber="1" containsInteger="1" minValue="3" maxValue="11"/>
    </cacheField>
    <cacheField name="Treatment" numFmtId="0">
      <sharedItems count="1">
        <s v="SARA + MTX"/>
      </sharedItems>
    </cacheField>
    <cacheField name="ZEN in mol/ul" numFmtId="0">
      <sharedItems containsSemiMixedTypes="0" containsString="0" containsNumber="1" minValue="0" maxValue="268.78062570674712"/>
    </cacheField>
    <cacheField name="aZEL in mol/ul" numFmtId="0">
      <sharedItems containsSemiMixedTypes="0" containsString="0" containsNumber="1" minValue="0" maxValue="46.741643236488592"/>
    </cacheField>
    <cacheField name="bZEL in mol/ul" numFmtId="0">
      <sharedItems containsSemiMixedTypes="0" containsString="0" containsNumber="1" minValue="0" maxValue="33.049047172758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"/>
    <x v="0"/>
    <n v="0"/>
    <n v="0"/>
    <n v="0"/>
    <n v="0"/>
    <n v="0"/>
  </r>
  <r>
    <x v="0"/>
    <n v="8"/>
    <x v="0"/>
    <n v="0"/>
    <n v="0"/>
    <n v="0"/>
    <n v="0"/>
    <n v="0"/>
  </r>
  <r>
    <x v="0"/>
    <n v="12"/>
    <x v="0"/>
    <n v="0"/>
    <n v="0"/>
    <n v="0"/>
    <n v="0"/>
    <n v="0"/>
  </r>
  <r>
    <x v="1"/>
    <n v="4"/>
    <x v="0"/>
    <n v="300.29600000000005"/>
    <n v="22.335999999999999"/>
    <n v="23.814999999999998"/>
    <n v="6.2889999999999997"/>
    <n v="5.2330000000000005"/>
  </r>
  <r>
    <x v="1"/>
    <n v="8"/>
    <x v="0"/>
    <n v="214.19499999999999"/>
    <n v="22.112000000000002"/>
    <n v="39.975999999999999"/>
    <n v="8.6929999999999996"/>
    <n v="6.806"/>
  </r>
  <r>
    <x v="1"/>
    <n v="12"/>
    <x v="0"/>
    <n v="302.89999999999998"/>
    <n v="22.517000000000003"/>
    <n v="32.573999999999998"/>
    <n v="10.821999999999999"/>
    <n v="5.4160000000000004"/>
  </r>
  <r>
    <x v="2"/>
    <n v="4"/>
    <x v="0"/>
    <n v="360.54599999999999"/>
    <n v="66.926000000000002"/>
    <n v="31.175000000000001"/>
    <n v="9.266"/>
    <n v="6.3710000000000004"/>
  </r>
  <r>
    <x v="2"/>
    <n v="8"/>
    <x v="0"/>
    <n v="320.14300000000003"/>
    <n v="79.866"/>
    <n v="43.858000000000004"/>
    <n v="9.2629999999999999"/>
    <n v="8.1920000000000002"/>
  </r>
  <r>
    <x v="2"/>
    <n v="12"/>
    <x v="0"/>
    <n v="384.70799999999997"/>
    <n v="69.296999999999997"/>
    <n v="51.260999999999996"/>
    <n v="16.871000000000002"/>
    <n v="9.3859999999999992"/>
  </r>
  <r>
    <x v="3"/>
    <n v="4"/>
    <x v="0"/>
    <n v="297.37700000000001"/>
    <n v="185.167"/>
    <n v="46.686"/>
    <n v="8.5739999999999998"/>
    <n v="5.9690000000000003"/>
  </r>
  <r>
    <x v="3"/>
    <n v="8"/>
    <x v="0"/>
    <n v="218.244"/>
    <n v="241.78800000000001"/>
    <n v="72.063000000000002"/>
    <n v="14.826000000000001"/>
    <n v="10.805"/>
  </r>
  <r>
    <x v="3"/>
    <n v="12"/>
    <x v="0"/>
    <n v="245.45099999999999"/>
    <n v="207.28100000000001"/>
    <n v="41.969000000000001"/>
    <n v="11.276"/>
    <n v="6.851"/>
  </r>
  <r>
    <x v="4"/>
    <n v="4"/>
    <x v="0"/>
    <n v="71.210000000000008"/>
    <n v="418.82799999999997"/>
    <n v="49.567"/>
    <n v="11.524000000000001"/>
    <n v="7.3819999999999997"/>
  </r>
  <r>
    <x v="4"/>
    <n v="8"/>
    <x v="0"/>
    <n v="28.995999999999999"/>
    <n v="406.18100000000004"/>
    <n v="64.067999999999998"/>
    <n v="15.716999999999999"/>
    <n v="10.561"/>
  </r>
  <r>
    <x v="4"/>
    <n v="12"/>
    <x v="0"/>
    <n v="8.2190000000000012"/>
    <n v="459.03999999999996"/>
    <n v="45.81"/>
    <n v="11.984"/>
    <n v="6.8780000000000001"/>
  </r>
  <r>
    <x v="5"/>
    <n v="4"/>
    <x v="0"/>
    <n v="1.25"/>
    <n v="383.202"/>
    <n v="44.366999999999997"/>
    <n v="12.809000000000001"/>
    <n v="8.3249999999999993"/>
  </r>
  <r>
    <x v="5"/>
    <n v="8"/>
    <x v="0"/>
    <n v="1.25"/>
    <n v="382.25199999999995"/>
    <n v="46.575999999999993"/>
    <n v="10.724"/>
    <n v="7.5380000000000003"/>
  </r>
  <r>
    <x v="5"/>
    <n v="12"/>
    <x v="0"/>
    <n v="1.25"/>
    <n v="490.18599999999998"/>
    <n v="45.76"/>
    <n v="12.734"/>
    <n v="7.609"/>
  </r>
  <r>
    <x v="6"/>
    <n v="4"/>
    <x v="0"/>
    <n v="1.25"/>
    <n v="342.56200000000001"/>
    <n v="37.396000000000001"/>
    <n v="12.289000000000001"/>
    <n v="6.1880000000000006"/>
  </r>
  <r>
    <x v="6"/>
    <n v="8"/>
    <x v="0"/>
    <n v="1.25"/>
    <n v="384.053"/>
    <n v="54.515999999999998"/>
    <n v="12.518000000000001"/>
    <n v="8.0719999999999992"/>
  </r>
  <r>
    <x v="6"/>
    <n v="12"/>
    <x v="0"/>
    <n v="10.600999999999999"/>
    <n v="461.79500000000002"/>
    <n v="52.183"/>
    <n v="15.052999999999999"/>
    <n v="8.6370000000000005"/>
  </r>
  <r>
    <x v="7"/>
    <n v="4"/>
    <x v="0"/>
    <n v="1.25"/>
    <n v="458.65999999999997"/>
    <n v="47.394000000000005"/>
    <n v="20.07"/>
    <n v="8.2099999999999991"/>
  </r>
  <r>
    <x v="7"/>
    <n v="8"/>
    <x v="0"/>
    <n v="9.2940000000000005"/>
    <n v="396.43100000000004"/>
    <n v="42.012"/>
    <n v="9.5549999999999997"/>
    <n v="6.367"/>
  </r>
  <r>
    <x v="7"/>
    <n v="12"/>
    <x v="0"/>
    <n v="1.25"/>
    <n v="433.69399999999996"/>
    <n v="58.923000000000002"/>
    <n v="20.622"/>
    <n v="9.3090000000000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"/>
    <x v="0"/>
    <n v="0"/>
    <n v="0"/>
    <n v="0"/>
    <n v="0"/>
    <n v="0"/>
  </r>
  <r>
    <x v="0"/>
    <n v="7"/>
    <x v="0"/>
    <n v="0"/>
    <n v="0"/>
    <n v="0"/>
    <n v="0"/>
    <n v="0"/>
  </r>
  <r>
    <x v="0"/>
    <n v="11"/>
    <x v="0"/>
    <n v="0"/>
    <n v="0"/>
    <n v="0"/>
    <n v="0"/>
    <n v="0"/>
  </r>
  <r>
    <x v="1"/>
    <n v="3"/>
    <x v="0"/>
    <n v="224.24199999999999"/>
    <n v="12.686"/>
    <n v="26.930999999999997"/>
    <n v="5.9"/>
    <n v="4.593"/>
  </r>
  <r>
    <x v="1"/>
    <n v="7"/>
    <x v="0"/>
    <n v="256.78699999999998"/>
    <n v="11.82"/>
    <n v="26.878999999999998"/>
    <n v="7.1040000000000001"/>
    <n v="4.4969999999999999"/>
  </r>
  <r>
    <x v="1"/>
    <n v="11"/>
    <x v="0"/>
    <n v="672.69200000000001"/>
    <n v="20.472999999999999"/>
    <n v="85.569000000000003"/>
    <n v="9.2759999999999998"/>
    <n v="6.3490000000000002"/>
  </r>
  <r>
    <x v="2"/>
    <n v="3"/>
    <x v="0"/>
    <n v="382.04899999999998"/>
    <n v="32.408999999999999"/>
    <n v="34.906000000000006"/>
    <n v="6.3979999999999997"/>
    <n v="4.8640000000000008"/>
  </r>
  <r>
    <x v="2"/>
    <n v="7"/>
    <x v="0"/>
    <n v="273.685"/>
    <n v="28.45"/>
    <n v="37.998000000000005"/>
    <n v="7.5069999999999997"/>
    <n v="4.5060000000000002"/>
  </r>
  <r>
    <x v="2"/>
    <n v="11"/>
    <x v="0"/>
    <n v="339.86"/>
    <n v="40.383000000000003"/>
    <n v="32.769999999999996"/>
    <n v="7.0070000000000006"/>
    <n v="4.883"/>
  </r>
  <r>
    <x v="3"/>
    <n v="3"/>
    <x v="0"/>
    <n v="340.62199999999996"/>
    <n v="99.671999999999997"/>
    <n v="64.938000000000002"/>
    <n v="9.9860000000000007"/>
    <n v="6.4450000000000003"/>
  </r>
  <r>
    <x v="3"/>
    <n v="7"/>
    <x v="0"/>
    <n v="216.83699999999999"/>
    <n v="109.071"/>
    <n v="48.634"/>
    <n v="9.0649999999999995"/>
    <n v="6.5340000000000007"/>
  </r>
  <r>
    <x v="3"/>
    <n v="11"/>
    <x v="0"/>
    <n v="368.83000000000004"/>
    <n v="113.503"/>
    <n v="46.344999999999999"/>
    <n v="7.7709999999999999"/>
    <n v="5.4160000000000004"/>
  </r>
  <r>
    <x v="4"/>
    <n v="3"/>
    <x v="0"/>
    <n v="200.92000000000002"/>
    <n v="211.02599999999998"/>
    <n v="49.09"/>
    <n v="7.2509999999999994"/>
    <n v="4.8849999999999998"/>
  </r>
  <r>
    <x v="4"/>
    <n v="7"/>
    <x v="0"/>
    <n v="54.602999999999994"/>
    <n v="375.93600000000004"/>
    <n v="77.295000000000002"/>
    <n v="14.962"/>
    <n v="10.579000000000001"/>
  </r>
  <r>
    <x v="4"/>
    <n v="11"/>
    <x v="0"/>
    <n v="41.802"/>
    <n v="435.62099999999998"/>
    <n v="53.5"/>
    <n v="8.0150000000000006"/>
    <n v="5.6720000000000006"/>
  </r>
  <r>
    <x v="5"/>
    <n v="3"/>
    <x v="0"/>
    <n v="1.25"/>
    <n v="288.53199999999998"/>
    <n v="53.579000000000001"/>
    <n v="7.5360000000000005"/>
    <n v="4.6239999999999997"/>
  </r>
  <r>
    <x v="5"/>
    <n v="7"/>
    <x v="0"/>
    <n v="1.25"/>
    <n v="308.80399999999997"/>
    <n v="54.338999999999999"/>
    <n v="13.598000000000001"/>
    <n v="7.851"/>
  </r>
  <r>
    <x v="5"/>
    <n v="11"/>
    <x v="0"/>
    <n v="1.25"/>
    <n v="344.76799999999997"/>
    <n v="45.210999999999999"/>
    <n v="7.1130000000000004"/>
    <n v="4.085"/>
  </r>
  <r>
    <x v="6"/>
    <n v="3"/>
    <x v="0"/>
    <n v="1.25"/>
    <n v="302.22800000000001"/>
    <n v="44.68"/>
    <n v="6.1460000000000008"/>
    <n v="3.3019999999999996"/>
  </r>
  <r>
    <x v="6"/>
    <n v="7"/>
    <x v="0"/>
    <n v="1.25"/>
    <n v="326.94200000000001"/>
    <n v="44.698"/>
    <n v="11.431999999999999"/>
    <n v="5.9749999999999996"/>
  </r>
  <r>
    <x v="6"/>
    <n v="11"/>
    <x v="0"/>
    <n v="1.25"/>
    <n v="376.31"/>
    <n v="36.878"/>
    <n v="6.1340000000000003"/>
    <n v="3.5069999999999997"/>
  </r>
  <r>
    <x v="7"/>
    <n v="3"/>
    <x v="0"/>
    <n v="1.25"/>
    <n v="314.31399999999996"/>
    <n v="58.720999999999997"/>
    <n v="9.402000000000001"/>
    <n v="4.4610000000000003"/>
  </r>
  <r>
    <x v="7"/>
    <n v="7"/>
    <x v="0"/>
    <n v="1.25"/>
    <n v="313.15899999999999"/>
    <n v="42.325000000000003"/>
    <n v="8.6890000000000001"/>
    <n v="4.569"/>
  </r>
  <r>
    <x v="7"/>
    <n v="11"/>
    <x v="0"/>
    <n v="1.25"/>
    <n v="437.52499999999998"/>
    <n v="42.686"/>
    <n v="7.7530000000000001"/>
    <n v="4.2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"/>
    <x v="0"/>
    <n v="0"/>
    <n v="0"/>
  </r>
  <r>
    <x v="0"/>
    <n v="7"/>
    <x v="0"/>
    <n v="0"/>
    <n v="0"/>
  </r>
  <r>
    <x v="0"/>
    <n v="11"/>
    <x v="0"/>
    <n v="0"/>
    <n v="0"/>
  </r>
  <r>
    <x v="1"/>
    <n v="3"/>
    <x v="0"/>
    <n v="756.75620950323969"/>
    <n v="45.25542237442923"/>
  </r>
  <r>
    <x v="1"/>
    <n v="7"/>
    <x v="0"/>
    <n v="866.58679805615543"/>
    <n v="42.166095890410958"/>
  </r>
  <r>
    <x v="1"/>
    <n v="11"/>
    <x v="0"/>
    <n v="2270.1538876889849"/>
    <n v="73.03438926940639"/>
  </r>
  <r>
    <x v="2"/>
    <n v="3"/>
    <x v="0"/>
    <n v="1289.3122300215982"/>
    <n v="115.61429794520548"/>
  </r>
  <r>
    <x v="2"/>
    <n v="7"/>
    <x v="0"/>
    <n v="923.61298596112317"/>
    <n v="101.49115296803653"/>
  </r>
  <r>
    <x v="2"/>
    <n v="11"/>
    <x v="0"/>
    <n v="1146.9357451403887"/>
    <n v="144.06035958904113"/>
  </r>
  <r>
    <x v="3"/>
    <n v="3"/>
    <x v="0"/>
    <n v="1149.5072894168466"/>
    <n v="355.56506849315065"/>
  </r>
  <r>
    <x v="3"/>
    <n v="7"/>
    <x v="0"/>
    <n v="731.76633369330443"/>
    <n v="389.09460616438355"/>
  </r>
  <r>
    <x v="3"/>
    <n v="11"/>
    <x v="0"/>
    <n v="1244.7016738660909"/>
    <n v="404.9051084474886"/>
  </r>
  <r>
    <x v="4"/>
    <n v="3"/>
    <x v="0"/>
    <n v="678.05075593952495"/>
    <n v="752.80393835616428"/>
  </r>
  <r>
    <x v="4"/>
    <n v="7"/>
    <x v="0"/>
    <n v="184.27038336933043"/>
    <n v="1341.0958904109591"/>
  </r>
  <r>
    <x v="4"/>
    <n v="11"/>
    <x v="0"/>
    <n v="141.07046436285097"/>
    <n v="1554.0132705479452"/>
  </r>
  <r>
    <x v="5"/>
    <n v="3"/>
    <x v="0"/>
    <n v="4.2184125269978399"/>
    <n v="1029.2950913242009"/>
  </r>
  <r>
    <x v="5"/>
    <n v="7"/>
    <x v="0"/>
    <n v="4.2184125269978399"/>
    <n v="1101.6124429223744"/>
  </r>
  <r>
    <x v="5"/>
    <n v="11"/>
    <x v="0"/>
    <n v="4.2184125269978399"/>
    <n v="1229.9086757990867"/>
  </r>
  <r>
    <x v="6"/>
    <n v="3"/>
    <x v="0"/>
    <n v="4.2184125269978399"/>
    <n v="1078.1535388127854"/>
  </r>
  <r>
    <x v="6"/>
    <n v="7"/>
    <x v="0"/>
    <n v="4.2184125269978399"/>
    <n v="1166.3170662100458"/>
  </r>
  <r>
    <x v="6"/>
    <n v="11"/>
    <x v="0"/>
    <n v="4.2184125269978399"/>
    <n v="1342.4300799086759"/>
  </r>
  <r>
    <x v="7"/>
    <n v="3"/>
    <x v="0"/>
    <n v="4.2184125269978399"/>
    <n v="1121.2685502283105"/>
  </r>
  <r>
    <x v="7"/>
    <n v="7"/>
    <x v="0"/>
    <n v="4.2184125269978399"/>
    <n v="1117.14825913242"/>
  </r>
  <r>
    <x v="7"/>
    <n v="11"/>
    <x v="0"/>
    <n v="4.2184125269978399"/>
    <n v="1560.80550799086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"/>
    <x v="0"/>
    <n v="0"/>
    <n v="0"/>
  </r>
  <r>
    <x v="0"/>
    <n v="8"/>
    <x v="0"/>
    <n v="0"/>
    <n v="0"/>
  </r>
  <r>
    <x v="0"/>
    <n v="12"/>
    <x v="0"/>
    <n v="0"/>
    <n v="0"/>
  </r>
  <r>
    <x v="1"/>
    <n v="4"/>
    <x v="0"/>
    <n v="1013.417926565875"/>
    <n v="79.680365296803657"/>
  </r>
  <r>
    <x v="1"/>
    <n v="8"/>
    <x v="0"/>
    <n v="722.85029697624191"/>
    <n v="78.881278538812793"/>
  </r>
  <r>
    <x v="1"/>
    <n v="12"/>
    <x v="0"/>
    <n v="1022.2057235421165"/>
    <n v="80.326055936073075"/>
  </r>
  <r>
    <x v="2"/>
    <n v="4"/>
    <x v="0"/>
    <n v="1216.7454103671707"/>
    <n v="238.74857305936072"/>
  </r>
  <r>
    <x v="2"/>
    <n v="8"/>
    <x v="0"/>
    <n v="1080.3961933045359"/>
    <n v="284.91010273972609"/>
  </r>
  <r>
    <x v="2"/>
    <n v="12"/>
    <x v="0"/>
    <n v="1298.2856371490282"/>
    <n v="247.20676369863011"/>
  </r>
  <r>
    <x v="3"/>
    <n v="4"/>
    <x v="0"/>
    <n v="1003.5670896328295"/>
    <n v="660.55579337899553"/>
  </r>
  <r>
    <x v="3"/>
    <n v="8"/>
    <x v="0"/>
    <n v="736.51457883369335"/>
    <n v="862.54280821917814"/>
  </r>
  <r>
    <x v="3"/>
    <n v="12"/>
    <x v="0"/>
    <n v="828.33085853131752"/>
    <n v="739.44420662100458"/>
  </r>
  <r>
    <x v="4"/>
    <n v="4"/>
    <x v="0"/>
    <n v="240.314524838013"/>
    <n v="1494.1067351598174"/>
  </r>
  <r>
    <x v="4"/>
    <n v="8"/>
    <x v="0"/>
    <n v="97.853671706263498"/>
    <n v="1448.990439497717"/>
  </r>
  <r>
    <x v="4"/>
    <n v="12"/>
    <x v="0"/>
    <n v="27.736906047516204"/>
    <n v="1637.5570776255709"/>
  </r>
  <r>
    <x v="5"/>
    <n v="4"/>
    <x v="0"/>
    <n v="4.2184125269978399"/>
    <n v="1367.0162671232877"/>
  </r>
  <r>
    <x v="5"/>
    <n v="8"/>
    <x v="0"/>
    <n v="4.2184125269978399"/>
    <n v="1363.6272831050226"/>
  </r>
  <r>
    <x v="5"/>
    <n v="12"/>
    <x v="0"/>
    <n v="4.2184125269978399"/>
    <n v="1748.665810502283"/>
  </r>
  <r>
    <x v="6"/>
    <n v="4"/>
    <x v="0"/>
    <n v="4.2184125269978399"/>
    <n v="1222.0390981735161"/>
  </r>
  <r>
    <x v="6"/>
    <n v="8"/>
    <x v="0"/>
    <n v="4.2184125269978399"/>
    <n v="1370.0520833333335"/>
  </r>
  <r>
    <x v="6"/>
    <n v="12"/>
    <x v="0"/>
    <n v="35.775512958963276"/>
    <n v="1647.3851312785389"/>
  </r>
  <r>
    <x v="7"/>
    <n v="4"/>
    <x v="0"/>
    <n v="4.2184125269978399"/>
    <n v="1636.2014840182649"/>
  </r>
  <r>
    <x v="7"/>
    <n v="8"/>
    <x v="0"/>
    <n v="31.364740820734344"/>
    <n v="1414.2087614155253"/>
  </r>
  <r>
    <x v="7"/>
    <n v="12"/>
    <x v="0"/>
    <n v="4.2184125269978399"/>
    <n v="1547.138984018264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"/>
    <x v="0"/>
    <n v="0"/>
    <n v="0"/>
    <n v="0"/>
  </r>
  <r>
    <x v="0"/>
    <n v="8"/>
    <x v="0"/>
    <n v="0"/>
    <n v="0"/>
    <n v="0"/>
  </r>
  <r>
    <x v="0"/>
    <n v="12"/>
    <x v="0"/>
    <n v="0"/>
    <n v="0"/>
    <n v="0"/>
  </r>
  <r>
    <x v="1"/>
    <n v="4"/>
    <x v="0"/>
    <n v="74.805251916069849"/>
    <n v="19.646985317088408"/>
    <n v="16.348016244923464"/>
  </r>
  <r>
    <x v="1"/>
    <n v="8"/>
    <x v="0"/>
    <n v="125.5685387611509"/>
    <n v="27.157138394251792"/>
    <n v="21.262105592002499"/>
  </r>
  <r>
    <x v="1"/>
    <n v="12"/>
    <x v="0"/>
    <n v="102.31813041839426"/>
    <n v="33.808184942205557"/>
    <n v="16.919712589815681"/>
  </r>
  <r>
    <x v="2"/>
    <n v="4"/>
    <x v="0"/>
    <n v="97.923734137454446"/>
    <n v="28.947203998750389"/>
    <n v="19.903155263980008"/>
  </r>
  <r>
    <x v="2"/>
    <n v="8"/>
    <x v="0"/>
    <n v="137.76228169368014"/>
    <n v="28.937831927522645"/>
    <n v="25.592002499218992"/>
  </r>
  <r>
    <x v="2"/>
    <n v="12"/>
    <x v="0"/>
    <n v="161.01583113456462"/>
    <n v="52.705404561074673"/>
    <n v="29.322086847860039"/>
  </r>
  <r>
    <x v="3"/>
    <n v="4"/>
    <x v="0"/>
    <n v="146.64530719939688"/>
    <n v="26.785379568884721"/>
    <n v="18.647297719462667"/>
  </r>
  <r>
    <x v="3"/>
    <n v="8"/>
    <x v="0"/>
    <n v="226.35695439125519"/>
    <n v="46.316776007497651"/>
    <n v="33.75507653858169"/>
  </r>
  <r>
    <x v="3"/>
    <n v="12"/>
    <x v="0"/>
    <n v="131.82874733006659"/>
    <n v="35.226491721337077"/>
    <n v="21.402686660418617"/>
  </r>
  <r>
    <x v="4"/>
    <n v="4"/>
    <x v="0"/>
    <n v="155.69481090589269"/>
    <n v="36.001249609497037"/>
    <n v="23.061543267728833"/>
  </r>
  <r>
    <x v="4"/>
    <n v="8"/>
    <x v="0"/>
    <n v="201.24387485865054"/>
    <n v="49.100281162136824"/>
    <n v="32.99281474539206"/>
  </r>
  <r>
    <x v="4"/>
    <n v="12"/>
    <x v="0"/>
    <n v="143.89370523935168"/>
    <n v="37.438300531084032"/>
    <n v="21.487035301468289"/>
  </r>
  <r>
    <x v="5"/>
    <n v="4"/>
    <x v="0"/>
    <n v="139.361100640784"/>
    <n v="40.015620118712903"/>
    <n v="26.007497656982189"/>
  </r>
  <r>
    <x v="5"/>
    <n v="8"/>
    <x v="0"/>
    <n v="146.2997864053273"/>
    <n v="33.502030615432673"/>
    <n v="23.548890971571382"/>
  </r>
  <r>
    <x v="5"/>
    <n v="12"/>
    <x v="0"/>
    <n v="143.73665033295637"/>
    <n v="39.781318338019368"/>
    <n v="23.770696657294593"/>
  </r>
  <r>
    <x v="6"/>
    <n v="4"/>
    <x v="0"/>
    <n v="117.46450559115466"/>
    <n v="38.391127772571075"/>
    <n v="19.331458919087783"/>
  </r>
  <r>
    <x v="6"/>
    <n v="8"/>
    <x v="0"/>
    <n v="171.24010554089708"/>
    <n v="39.106529209621996"/>
    <n v="25.217119650109339"/>
  </r>
  <r>
    <x v="6"/>
    <n v="12"/>
    <x v="0"/>
    <n v="163.91192360849351"/>
    <n v="47.025929397063408"/>
    <n v="26.982193064667289"/>
  </r>
  <r>
    <x v="7"/>
    <n v="4"/>
    <x v="0"/>
    <n v="148.86920467395404"/>
    <n v="62.699156513589493"/>
    <n v="25.648234926585435"/>
  </r>
  <r>
    <x v="7"/>
    <n v="8"/>
    <x v="0"/>
    <n v="131.96381454956651"/>
    <n v="29.850046860356134"/>
    <n v="19.890659169009684"/>
  </r>
  <r>
    <x v="7"/>
    <n v="12"/>
    <x v="0"/>
    <n v="185.08292499057671"/>
    <n v="64.423617619493896"/>
    <n v="29.0815370196813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"/>
    <x v="0"/>
    <n v="0"/>
    <n v="0"/>
    <n v="0"/>
  </r>
  <r>
    <x v="0"/>
    <n v="7"/>
    <x v="0"/>
    <n v="0"/>
    <n v="0"/>
    <n v="0"/>
  </r>
  <r>
    <x v="0"/>
    <n v="11"/>
    <x v="0"/>
    <n v="0"/>
    <n v="0"/>
    <n v="0"/>
  </r>
  <r>
    <x v="1"/>
    <n v="3"/>
    <x v="0"/>
    <n v="84.592913682623433"/>
    <n v="18.431740081224614"/>
    <n v="14.348641049671977"/>
  </r>
  <r>
    <x v="1"/>
    <n v="7"/>
    <x v="0"/>
    <n v="84.429576579972348"/>
    <n v="22.19306466729147"/>
    <n v="14.048734770384254"/>
  </r>
  <r>
    <x v="1"/>
    <n v="11"/>
    <x v="0"/>
    <n v="268.78062570674712"/>
    <n v="28.978444236176191"/>
    <n v="19.834426741643234"/>
  </r>
  <r>
    <x v="2"/>
    <n v="3"/>
    <x v="0"/>
    <n v="109.64317125266996"/>
    <n v="19.987503905029676"/>
    <n v="15.19525148391128"/>
  </r>
  <r>
    <x v="2"/>
    <n v="7"/>
    <x v="0"/>
    <n v="119.35544666415379"/>
    <n v="23.452046235551389"/>
    <n v="14.076850984067478"/>
  </r>
  <r>
    <x v="2"/>
    <n v="11"/>
    <x v="0"/>
    <n v="102.93378565146374"/>
    <n v="21.890034364261169"/>
    <n v="15.254607935020307"/>
  </r>
  <r>
    <x v="3"/>
    <n v="3"/>
    <x v="0"/>
    <n v="203.97663022992836"/>
    <n v="31.196501093408312"/>
    <n v="20.13433302093096"/>
  </r>
  <r>
    <x v="3"/>
    <n v="7"/>
    <x v="0"/>
    <n v="152.76416635255686"/>
    <n v="28.319275226491719"/>
    <n v="20.412371134020621"/>
  </r>
  <r>
    <x v="3"/>
    <n v="11"/>
    <x v="0"/>
    <n v="145.57419273778112"/>
    <n v="24.276788503592627"/>
    <n v="16.919712589815681"/>
  </r>
  <r>
    <x v="4"/>
    <n v="3"/>
    <x v="0"/>
    <n v="154.19650709888177"/>
    <n v="22.652296157450795"/>
    <n v="15.260855982505467"/>
  </r>
  <r>
    <x v="4"/>
    <n v="7"/>
    <x v="0"/>
    <n v="242.79117979645684"/>
    <n v="46.741643236488592"/>
    <n v="33.049047172758513"/>
  </r>
  <r>
    <x v="4"/>
    <n v="11"/>
    <x v="0"/>
    <n v="168.04874984294511"/>
    <n v="25.039050296782253"/>
    <n v="17.719462667916275"/>
  </r>
  <r>
    <x v="5"/>
    <n v="3"/>
    <x v="0"/>
    <n v="168.29689659504962"/>
    <n v="23.542642924086223"/>
    <n v="14.44548578569197"/>
  </r>
  <r>
    <x v="5"/>
    <n v="7"/>
    <x v="0"/>
    <n v="170.68413117225782"/>
    <n v="42.480474851608868"/>
    <n v="24.526710402999061"/>
  </r>
  <r>
    <x v="5"/>
    <n v="11"/>
    <x v="0"/>
    <n v="142.01218746073627"/>
    <n v="22.221180880974696"/>
    <n v="12.761636988441111"/>
  </r>
  <r>
    <x v="6"/>
    <n v="3"/>
    <x v="0"/>
    <n v="140.34426435481845"/>
    <n v="19.200249921899406"/>
    <n v="10.315526398000623"/>
  </r>
  <r>
    <x v="6"/>
    <n v="7"/>
    <x v="0"/>
    <n v="140.40080412112073"/>
    <n v="35.713839425179621"/>
    <n v="18.666041861918149"/>
  </r>
  <r>
    <x v="6"/>
    <n v="11"/>
    <x v="0"/>
    <n v="115.8374167608996"/>
    <n v="19.162761636988442"/>
    <n v="10.955951265229615"/>
  </r>
  <r>
    <x v="7"/>
    <n v="3"/>
    <x v="0"/>
    <n v="184.44842316873977"/>
    <n v="29.372071227741333"/>
    <n v="13.93626991565136"/>
  </r>
  <r>
    <x v="7"/>
    <n v="7"/>
    <x v="0"/>
    <n v="132.94697826360095"/>
    <n v="27.144642299281472"/>
    <n v="14.273664479850046"/>
  </r>
  <r>
    <x v="7"/>
    <n v="11"/>
    <x v="0"/>
    <n v="134.08091468777482"/>
    <n v="24.220556076226178"/>
    <n v="13.127147766323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6E922-69C5-410A-B950-CE84DCFAEB05}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7:U14" firstHeaderRow="1" firstDataRow="3" firstDataCol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2"/>
    <field x="0"/>
  </colFields>
  <col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colItems>
  <dataFields count="5">
    <dataField name="Average of DON" fld="3" subtotal="average" baseField="0" baseItem="0"/>
    <dataField name="Average of DOM" fld="4" subtotal="average" baseField="0" baseItem="0"/>
    <dataField name="Average of ZEN " fld="5" subtotal="average" baseField="0" baseItem="0"/>
    <dataField name="Average of aZEL " fld="6" subtotal="average" baseField="0" baseItem="0"/>
    <dataField name="Average of bZEL 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9C53E-A007-42CD-98C1-99DF57BB7659}" name="PivotTable2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T11" firstHeaderRow="1" firstDataRow="3" firstDataCol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2"/>
    <field x="0"/>
  </colFields>
  <col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colItems>
  <dataFields count="5">
    <dataField name="Average of DON" fld="3" subtotal="average" baseField="0" baseItem="0"/>
    <dataField name="Average of DOM" fld="4" subtotal="average" baseField="0" baseItem="0"/>
    <dataField name="Average of ZEN " fld="5" subtotal="average" baseField="0" baseItem="0"/>
    <dataField name="Average of aZEL " fld="6" subtotal="average" baseField="0" baseItem="0"/>
    <dataField name="Average of bZEL 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1939C-8FD6-4120-BBCB-ECC03B136763}" name="PivotTable8" cacheId="3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C49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</pivotFields>
  <rowFields count="2">
    <field x="-2"/>
    <field x="0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rowItems>
  <colFields count="1">
    <field x="2"/>
  </colFields>
  <colItems count="2">
    <i>
      <x/>
    </i>
    <i t="grand">
      <x/>
    </i>
  </colItems>
  <dataFields count="2">
    <dataField name="Average of DON mol/ul" fld="3" subtotal="average" baseField="2" baseItem="0"/>
    <dataField name="Average of DOM-1 mol/ul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76F75-CEDE-4D2B-A70F-04017317DF2F}" name="PivotTable7" cacheId="3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C49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</pivotFields>
  <rowFields count="2">
    <field x="-2"/>
    <field x="0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rowItems>
  <colFields count="1">
    <field x="2"/>
  </colFields>
  <colItems count="2">
    <i>
      <x/>
    </i>
    <i t="grand">
      <x/>
    </i>
  </colItems>
  <dataFields count="2">
    <dataField name="Average of DON mol/ul" fld="3" subtotal="average" baseField="2" baseItem="0"/>
    <dataField name="Average of DOM-1 mol/ul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9CFEC-2333-460B-914E-542B4D425E4D}" name="PivotTable9" cacheId="3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C59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2">
    <field x="-2"/>
    <field x="0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t="grand">
      <x/>
    </i>
    <i t="grand" i="1">
      <x/>
    </i>
    <i t="grand" i="2">
      <x/>
    </i>
  </rowItems>
  <colFields count="1">
    <field x="2"/>
  </colFields>
  <colItems count="2">
    <i>
      <x/>
    </i>
    <i t="grand">
      <x/>
    </i>
  </colItems>
  <dataFields count="3">
    <dataField name="Average of ZEN in mol/ul" fld="3" subtotal="average" baseField="2" baseItem="0"/>
    <dataField name="Average of aZEL in mol/ul" fld="4" subtotal="average" baseField="2" baseItem="0"/>
    <dataField name="Average of bZEL in mol/ul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2128E-B564-425F-AC11-5A6E85D9AD5D}" name="PivotTable10" cacheId="4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C59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2">
    <field x="-2"/>
    <field x="0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t="grand">
      <x/>
    </i>
    <i t="grand" i="1">
      <x/>
    </i>
    <i t="grand" i="2">
      <x/>
    </i>
  </rowItems>
  <colFields count="1">
    <field x="2"/>
  </colFields>
  <colItems count="2">
    <i>
      <x/>
    </i>
    <i t="grand">
      <x/>
    </i>
  </colItems>
  <dataFields count="3">
    <dataField name="Average of ZEN in mol/ul" fld="3" subtotal="average" baseField="2" baseItem="0"/>
    <dataField name="Average of aZEL in mol/ul" fld="4" subtotal="average" baseField="2" baseItem="0"/>
    <dataField name="Average of bZEL in mol/ul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workbookViewId="0">
      <selection activeCell="V3" sqref="V3"/>
    </sheetView>
  </sheetViews>
  <sheetFormatPr defaultRowHeight="15" x14ac:dyDescent="0.25"/>
  <cols>
    <col min="1" max="1" width="2.7109375" customWidth="1"/>
    <col min="2" max="2" width="10.140625" bestFit="1" customWidth="1"/>
    <col min="6" max="6" width="2.5703125" customWidth="1"/>
    <col min="12" max="12" width="10.140625" bestFit="1" customWidth="1"/>
  </cols>
  <sheetData>
    <row r="1" spans="1:27" s="15" customFormat="1" ht="60" customHeight="1" x14ac:dyDescent="0.25">
      <c r="A1" s="14"/>
      <c r="B1" s="15" t="s">
        <v>109</v>
      </c>
      <c r="C1" s="15" t="s">
        <v>110</v>
      </c>
      <c r="D1" s="15" t="s">
        <v>111</v>
      </c>
      <c r="E1" s="15" t="s">
        <v>112</v>
      </c>
      <c r="F1" s="16"/>
      <c r="G1" s="15" t="s">
        <v>113</v>
      </c>
      <c r="H1" s="15" t="s">
        <v>114</v>
      </c>
      <c r="I1" s="15" t="s">
        <v>115</v>
      </c>
      <c r="J1" s="15" t="s">
        <v>116</v>
      </c>
      <c r="K1" s="15" t="s">
        <v>117</v>
      </c>
      <c r="L1" s="15" t="s">
        <v>118</v>
      </c>
      <c r="M1" s="15" t="s">
        <v>119</v>
      </c>
      <c r="N1" s="15" t="s">
        <v>120</v>
      </c>
      <c r="O1" s="15" t="s">
        <v>121</v>
      </c>
      <c r="P1" s="15" t="s">
        <v>122</v>
      </c>
      <c r="Q1" s="15" t="s">
        <v>123</v>
      </c>
      <c r="R1" s="15" t="s">
        <v>124</v>
      </c>
      <c r="S1" s="17" t="s">
        <v>125</v>
      </c>
      <c r="T1" s="15" t="s">
        <v>126</v>
      </c>
    </row>
    <row r="2" spans="1:27" s="30" customFormat="1" x14ac:dyDescent="0.25">
      <c r="A2" s="18"/>
      <c r="B2" s="19">
        <v>43700</v>
      </c>
      <c r="C2" s="20" t="s">
        <v>127</v>
      </c>
      <c r="D2" s="21" t="s">
        <v>128</v>
      </c>
      <c r="E2" s="22">
        <v>10200729</v>
      </c>
      <c r="F2" s="23"/>
      <c r="G2" s="24" t="s">
        <v>129</v>
      </c>
      <c r="H2" s="24">
        <v>49</v>
      </c>
      <c r="I2" s="24" t="s">
        <v>130</v>
      </c>
      <c r="J2" s="24" t="s">
        <v>131</v>
      </c>
      <c r="K2" s="25" t="s">
        <v>132</v>
      </c>
      <c r="L2" s="19">
        <v>43700</v>
      </c>
      <c r="M2" s="26" t="s">
        <v>133</v>
      </c>
      <c r="N2" s="26"/>
      <c r="O2" s="27" t="s">
        <v>134</v>
      </c>
      <c r="P2" s="24" t="s">
        <v>133</v>
      </c>
      <c r="Q2" s="24"/>
      <c r="R2" s="28" t="s">
        <v>135</v>
      </c>
      <c r="S2" s="29"/>
      <c r="T2" s="20"/>
      <c r="AA2" s="24"/>
    </row>
    <row r="3" spans="1:27" s="30" customFormat="1" x14ac:dyDescent="0.25">
      <c r="A3" s="18"/>
      <c r="B3" s="19">
        <v>43706</v>
      </c>
      <c r="C3" s="20" t="s">
        <v>133</v>
      </c>
      <c r="D3" s="21" t="s">
        <v>128</v>
      </c>
      <c r="E3" s="22">
        <v>10200729</v>
      </c>
      <c r="F3" s="23"/>
      <c r="G3" s="24" t="s">
        <v>129</v>
      </c>
      <c r="H3" s="24">
        <v>49</v>
      </c>
      <c r="I3" s="24" t="s">
        <v>130</v>
      </c>
      <c r="J3" s="24" t="s">
        <v>131</v>
      </c>
      <c r="K3" s="25" t="s">
        <v>132</v>
      </c>
      <c r="L3" s="19">
        <v>43706</v>
      </c>
      <c r="M3" s="26" t="s">
        <v>133</v>
      </c>
      <c r="N3" s="26" t="s">
        <v>136</v>
      </c>
      <c r="O3" s="27" t="s">
        <v>134</v>
      </c>
      <c r="P3" s="24" t="s">
        <v>133</v>
      </c>
      <c r="Q3" s="24"/>
      <c r="R3" s="28" t="s">
        <v>135</v>
      </c>
      <c r="S3" s="29"/>
      <c r="T3" s="20"/>
      <c r="AA3" s="24"/>
    </row>
  </sheetData>
  <conditionalFormatting sqref="L1">
    <cfRule type="expression" priority="15">
      <formula>NOT(ISBLANK(#REF!))</formula>
    </cfRule>
  </conditionalFormatting>
  <conditionalFormatting sqref="L2">
    <cfRule type="expression" dxfId="20" priority="13">
      <formula>NOT(ISBLANK(L2))</formula>
    </cfRule>
    <cfRule type="expression" dxfId="19" priority="14">
      <formula>NOT(ISBLANK(B2))</formula>
    </cfRule>
  </conditionalFormatting>
  <conditionalFormatting sqref="S2">
    <cfRule type="expression" dxfId="18" priority="11">
      <formula>NOT(ISBLANK(S2))</formula>
    </cfRule>
  </conditionalFormatting>
  <conditionalFormatting sqref="S2">
    <cfRule type="expression" dxfId="17" priority="12">
      <formula>NOT(ISBLANK(L2))</formula>
    </cfRule>
  </conditionalFormatting>
  <conditionalFormatting sqref="S2">
    <cfRule type="expression" dxfId="16" priority="9">
      <formula>NOT(ISBLANK(S2))</formula>
    </cfRule>
    <cfRule type="expression" dxfId="15" priority="10">
      <formula>NOT(ISBLANK(L2))</formula>
    </cfRule>
  </conditionalFormatting>
  <conditionalFormatting sqref="L2">
    <cfRule type="expression" priority="8">
      <formula>NOT(ISBLANK(L25))</formula>
    </cfRule>
  </conditionalFormatting>
  <conditionalFormatting sqref="L3">
    <cfRule type="expression" dxfId="14" priority="6">
      <formula>NOT(ISBLANK(L3))</formula>
    </cfRule>
    <cfRule type="expression" dxfId="13" priority="7">
      <formula>NOT(ISBLANK(B3))</formula>
    </cfRule>
  </conditionalFormatting>
  <conditionalFormatting sqref="S3">
    <cfRule type="expression" dxfId="12" priority="4">
      <formula>NOT(ISBLANK(S3))</formula>
    </cfRule>
  </conditionalFormatting>
  <conditionalFormatting sqref="S3">
    <cfRule type="expression" dxfId="11" priority="5">
      <formula>NOT(ISBLANK(L3))</formula>
    </cfRule>
  </conditionalFormatting>
  <conditionalFormatting sqref="S3">
    <cfRule type="expression" dxfId="10" priority="2">
      <formula>NOT(ISBLANK(S3))</formula>
    </cfRule>
    <cfRule type="expression" dxfId="9" priority="3">
      <formula>NOT(ISBLANK(L3))</formula>
    </cfRule>
  </conditionalFormatting>
  <conditionalFormatting sqref="L3">
    <cfRule type="expression" priority="1">
      <formula>NOT(ISBLANK(L26))</formula>
    </cfRule>
  </conditionalFormatting>
  <dataValidations count="5">
    <dataValidation type="list" allowBlank="1" showInputMessage="1" showErrorMessage="1" sqref="I2:I3" xr:uid="{00000000-0002-0000-0000-000000000000}">
      <formula1>Analyt_MS</formula1>
    </dataValidation>
    <dataValidation type="list" allowBlank="1" showInputMessage="1" showErrorMessage="1" sqref="O2:O3" xr:uid="{00000000-0002-0000-0000-000001000000}">
      <formula1>Instrument_MS</formula1>
    </dataValidation>
    <dataValidation type="list" allowBlank="1" showInputMessage="1" showErrorMessage="1" sqref="E2:E3" xr:uid="{00000000-0002-0000-0000-000002000000}">
      <formula1>Cost_Center</formula1>
    </dataValidation>
    <dataValidation type="list" allowBlank="1" showInputMessage="1" showErrorMessage="1" sqref="K2:K3" xr:uid="{00000000-0002-0000-0000-000003000000}">
      <formula1>standard_preparation</formula1>
    </dataValidation>
    <dataValidation type="list" allowBlank="1" showInputMessage="1" showErrorMessage="1" sqref="D2:D3" xr:uid="{00000000-0002-0000-0000-000004000000}">
      <formula1>sample_preparation_for_measurement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F4EF-EFA5-4708-A49C-7E1DA5834D13}">
  <dimension ref="A1:U25"/>
  <sheetViews>
    <sheetView topLeftCell="E1" workbookViewId="0">
      <selection activeCell="M14" sqref="M14:S14"/>
    </sheetView>
  </sheetViews>
  <sheetFormatPr defaultRowHeight="15" x14ac:dyDescent="0.25"/>
  <cols>
    <col min="3" max="3" width="13.42578125" bestFit="1" customWidth="1"/>
    <col min="11" max="11" width="15.5703125" bestFit="1" customWidth="1"/>
    <col min="12" max="12" width="16.28515625" bestFit="1" customWidth="1"/>
    <col min="13" max="19" width="12" bestFit="1" customWidth="1"/>
    <col min="20" max="20" width="18.5703125" bestFit="1" customWidth="1"/>
    <col min="21" max="21" width="12" bestFit="1" customWidth="1"/>
  </cols>
  <sheetData>
    <row r="1" spans="1:21" x14ac:dyDescent="0.25">
      <c r="A1" s="9" t="s">
        <v>95</v>
      </c>
      <c r="B1" s="9" t="s">
        <v>96</v>
      </c>
      <c r="C1" s="9" t="s">
        <v>137</v>
      </c>
      <c r="D1" t="s">
        <v>31</v>
      </c>
      <c r="E1" t="s">
        <v>33</v>
      </c>
      <c r="F1" t="s">
        <v>92</v>
      </c>
      <c r="G1" t="s">
        <v>90</v>
      </c>
      <c r="H1" t="s">
        <v>89</v>
      </c>
    </row>
    <row r="2" spans="1:21" x14ac:dyDescent="0.25">
      <c r="A2">
        <v>144</v>
      </c>
      <c r="B2">
        <v>4</v>
      </c>
      <c r="C2" t="s">
        <v>139</v>
      </c>
      <c r="D2">
        <v>0</v>
      </c>
      <c r="E2">
        <v>0</v>
      </c>
      <c r="F2">
        <v>0</v>
      </c>
      <c r="G2">
        <v>0</v>
      </c>
      <c r="H2">
        <v>0</v>
      </c>
    </row>
    <row r="3" spans="1:21" x14ac:dyDescent="0.25">
      <c r="A3">
        <v>144</v>
      </c>
      <c r="B3">
        <v>8</v>
      </c>
      <c r="C3" t="s">
        <v>139</v>
      </c>
      <c r="D3">
        <v>0</v>
      </c>
      <c r="E3">
        <v>0</v>
      </c>
      <c r="F3">
        <v>0</v>
      </c>
      <c r="G3">
        <v>0</v>
      </c>
      <c r="H3">
        <v>0</v>
      </c>
    </row>
    <row r="4" spans="1:21" x14ac:dyDescent="0.25">
      <c r="A4">
        <v>144</v>
      </c>
      <c r="B4">
        <v>12</v>
      </c>
      <c r="C4" t="s">
        <v>139</v>
      </c>
      <c r="D4">
        <v>0</v>
      </c>
      <c r="E4">
        <v>0</v>
      </c>
      <c r="F4">
        <v>0</v>
      </c>
      <c r="G4">
        <v>0</v>
      </c>
      <c r="H4">
        <v>0</v>
      </c>
    </row>
    <row r="5" spans="1:21" x14ac:dyDescent="0.25">
      <c r="A5">
        <v>168</v>
      </c>
      <c r="B5">
        <v>4</v>
      </c>
      <c r="C5" t="s">
        <v>139</v>
      </c>
      <c r="D5">
        <v>300.29600000000005</v>
      </c>
      <c r="E5">
        <v>22.335999999999999</v>
      </c>
      <c r="F5">
        <v>23.814999999999998</v>
      </c>
      <c r="G5">
        <v>6.2889999999999997</v>
      </c>
      <c r="H5">
        <v>5.2330000000000005</v>
      </c>
    </row>
    <row r="6" spans="1:21" x14ac:dyDescent="0.25">
      <c r="A6">
        <v>168</v>
      </c>
      <c r="B6">
        <v>8</v>
      </c>
      <c r="C6" t="s">
        <v>139</v>
      </c>
      <c r="D6">
        <v>214.19499999999999</v>
      </c>
      <c r="E6">
        <v>22.112000000000002</v>
      </c>
      <c r="F6">
        <v>39.975999999999999</v>
      </c>
      <c r="G6">
        <v>8.6929999999999996</v>
      </c>
      <c r="H6">
        <v>6.806</v>
      </c>
    </row>
    <row r="7" spans="1:21" x14ac:dyDescent="0.25">
      <c r="A7">
        <v>168</v>
      </c>
      <c r="B7">
        <v>12</v>
      </c>
      <c r="C7" t="s">
        <v>139</v>
      </c>
      <c r="D7">
        <v>302.89999999999998</v>
      </c>
      <c r="E7">
        <v>22.517000000000003</v>
      </c>
      <c r="F7">
        <v>32.573999999999998</v>
      </c>
      <c r="G7">
        <v>10.821999999999999</v>
      </c>
      <c r="H7">
        <v>5.4160000000000004</v>
      </c>
      <c r="L7" s="31" t="s">
        <v>144</v>
      </c>
    </row>
    <row r="8" spans="1:21" x14ac:dyDescent="0.25">
      <c r="A8">
        <v>192</v>
      </c>
      <c r="B8">
        <v>4</v>
      </c>
      <c r="C8" t="s">
        <v>139</v>
      </c>
      <c r="D8">
        <v>360.54599999999999</v>
      </c>
      <c r="E8">
        <v>66.926000000000002</v>
      </c>
      <c r="F8">
        <v>31.175000000000001</v>
      </c>
      <c r="G8">
        <v>9.266</v>
      </c>
      <c r="H8">
        <v>6.3710000000000004</v>
      </c>
      <c r="L8" t="s">
        <v>139</v>
      </c>
      <c r="T8" t="s">
        <v>145</v>
      </c>
      <c r="U8" t="s">
        <v>141</v>
      </c>
    </row>
    <row r="9" spans="1:21" x14ac:dyDescent="0.25">
      <c r="A9">
        <v>192</v>
      </c>
      <c r="B9">
        <v>8</v>
      </c>
      <c r="C9" t="s">
        <v>139</v>
      </c>
      <c r="D9">
        <v>320.14300000000003</v>
      </c>
      <c r="E9">
        <v>79.866</v>
      </c>
      <c r="F9">
        <v>43.858000000000004</v>
      </c>
      <c r="G9">
        <v>9.2629999999999999</v>
      </c>
      <c r="H9">
        <v>8.1920000000000002</v>
      </c>
      <c r="K9" s="31" t="s">
        <v>146</v>
      </c>
      <c r="L9">
        <v>144</v>
      </c>
      <c r="M9">
        <v>168</v>
      </c>
      <c r="N9">
        <v>192</v>
      </c>
      <c r="O9">
        <v>216</v>
      </c>
      <c r="P9">
        <v>240</v>
      </c>
      <c r="Q9">
        <v>264</v>
      </c>
      <c r="R9">
        <v>288</v>
      </c>
      <c r="S9">
        <v>312</v>
      </c>
    </row>
    <row r="10" spans="1:21" x14ac:dyDescent="0.25">
      <c r="A10">
        <v>192</v>
      </c>
      <c r="B10">
        <v>12</v>
      </c>
      <c r="C10" t="s">
        <v>139</v>
      </c>
      <c r="D10">
        <v>384.70799999999997</v>
      </c>
      <c r="E10">
        <v>69.296999999999997</v>
      </c>
      <c r="F10">
        <v>51.260999999999996</v>
      </c>
      <c r="G10">
        <v>16.871000000000002</v>
      </c>
      <c r="H10">
        <v>9.3859999999999992</v>
      </c>
      <c r="K10" s="32" t="s">
        <v>142</v>
      </c>
      <c r="L10" s="34">
        <v>0</v>
      </c>
      <c r="M10" s="34">
        <v>272.46366666666665</v>
      </c>
      <c r="N10" s="34">
        <v>355.13233333333329</v>
      </c>
      <c r="O10" s="34">
        <v>253.69066666666666</v>
      </c>
      <c r="P10" s="34">
        <v>36.141666666666673</v>
      </c>
      <c r="Q10" s="34">
        <v>1.25</v>
      </c>
      <c r="R10" s="34">
        <v>4.367</v>
      </c>
      <c r="S10" s="34">
        <v>3.9313333333333333</v>
      </c>
      <c r="T10" s="34">
        <v>115.87208333333335</v>
      </c>
      <c r="U10" s="34">
        <v>115.87208333333335</v>
      </c>
    </row>
    <row r="11" spans="1:21" x14ac:dyDescent="0.25">
      <c r="A11">
        <v>216</v>
      </c>
      <c r="B11">
        <v>4</v>
      </c>
      <c r="C11" t="s">
        <v>139</v>
      </c>
      <c r="D11">
        <v>297.37700000000001</v>
      </c>
      <c r="E11">
        <v>185.167</v>
      </c>
      <c r="F11">
        <v>46.686</v>
      </c>
      <c r="G11">
        <v>8.5739999999999998</v>
      </c>
      <c r="H11">
        <v>5.9690000000000003</v>
      </c>
      <c r="K11" s="32" t="s">
        <v>143</v>
      </c>
      <c r="L11" s="34">
        <v>0</v>
      </c>
      <c r="M11" s="34">
        <v>22.321666666666669</v>
      </c>
      <c r="N11" s="34">
        <v>72.029666666666671</v>
      </c>
      <c r="O11" s="34">
        <v>211.41200000000003</v>
      </c>
      <c r="P11" s="34">
        <v>428.01633333333331</v>
      </c>
      <c r="Q11" s="34">
        <v>418.54666666666662</v>
      </c>
      <c r="R11" s="34">
        <v>396.13666666666671</v>
      </c>
      <c r="S11" s="34">
        <v>429.59499999999997</v>
      </c>
      <c r="T11" s="34">
        <v>247.25724999999997</v>
      </c>
      <c r="U11" s="34">
        <v>247.25724999999997</v>
      </c>
    </row>
    <row r="12" spans="1:21" x14ac:dyDescent="0.25">
      <c r="A12">
        <v>216</v>
      </c>
      <c r="B12">
        <v>8</v>
      </c>
      <c r="C12" t="s">
        <v>139</v>
      </c>
      <c r="D12">
        <v>218.244</v>
      </c>
      <c r="E12">
        <v>241.78800000000001</v>
      </c>
      <c r="F12">
        <v>72.063000000000002</v>
      </c>
      <c r="G12">
        <v>14.826000000000001</v>
      </c>
      <c r="H12">
        <v>10.805</v>
      </c>
      <c r="K12" s="32" t="s">
        <v>147</v>
      </c>
      <c r="L12" s="34">
        <v>0</v>
      </c>
      <c r="M12" s="34">
        <v>32.121666666666663</v>
      </c>
      <c r="N12" s="34">
        <v>42.097999999999999</v>
      </c>
      <c r="O12" s="34">
        <v>53.572666666666663</v>
      </c>
      <c r="P12" s="34">
        <v>53.148333333333333</v>
      </c>
      <c r="Q12" s="34">
        <v>45.567666666666661</v>
      </c>
      <c r="R12" s="34">
        <v>48.031666666666666</v>
      </c>
      <c r="S12" s="34">
        <v>49.443000000000005</v>
      </c>
      <c r="T12" s="34">
        <v>40.497874999999993</v>
      </c>
      <c r="U12" s="34">
        <v>40.497874999999993</v>
      </c>
    </row>
    <row r="13" spans="1:21" x14ac:dyDescent="0.25">
      <c r="A13">
        <v>216</v>
      </c>
      <c r="B13">
        <v>12</v>
      </c>
      <c r="C13" t="s">
        <v>139</v>
      </c>
      <c r="D13">
        <v>245.45099999999999</v>
      </c>
      <c r="E13">
        <v>207.28100000000001</v>
      </c>
      <c r="F13">
        <v>41.969000000000001</v>
      </c>
      <c r="G13">
        <v>11.276</v>
      </c>
      <c r="H13">
        <v>6.851</v>
      </c>
      <c r="K13" s="32" t="s">
        <v>148</v>
      </c>
      <c r="L13" s="34">
        <v>0</v>
      </c>
      <c r="M13" s="34">
        <v>8.6013333333333328</v>
      </c>
      <c r="N13" s="34">
        <v>11.800000000000002</v>
      </c>
      <c r="O13" s="34">
        <v>11.558666666666667</v>
      </c>
      <c r="P13" s="34">
        <v>13.075000000000001</v>
      </c>
      <c r="Q13" s="34">
        <v>12.089</v>
      </c>
      <c r="R13" s="34">
        <v>13.286666666666667</v>
      </c>
      <c r="S13" s="34">
        <v>16.748999999999999</v>
      </c>
      <c r="T13" s="34">
        <v>10.894958333333333</v>
      </c>
      <c r="U13" s="34">
        <v>10.894958333333333</v>
      </c>
    </row>
    <row r="14" spans="1:21" x14ac:dyDescent="0.25">
      <c r="A14">
        <v>240</v>
      </c>
      <c r="B14">
        <v>4</v>
      </c>
      <c r="C14" t="s">
        <v>139</v>
      </c>
      <c r="D14">
        <v>71.210000000000008</v>
      </c>
      <c r="E14">
        <v>418.82799999999997</v>
      </c>
      <c r="F14">
        <v>49.567</v>
      </c>
      <c r="G14">
        <v>11.524000000000001</v>
      </c>
      <c r="H14">
        <v>7.3819999999999997</v>
      </c>
      <c r="K14" s="32" t="s">
        <v>149</v>
      </c>
      <c r="L14" s="34">
        <v>0</v>
      </c>
      <c r="M14" s="34">
        <v>5.8183333333333342</v>
      </c>
      <c r="N14" s="34">
        <v>7.9829999999999997</v>
      </c>
      <c r="O14" s="34">
        <v>7.875</v>
      </c>
      <c r="P14" s="34">
        <v>8.2736666666666654</v>
      </c>
      <c r="Q14" s="34">
        <v>7.8240000000000007</v>
      </c>
      <c r="R14" s="34">
        <v>7.6323333333333325</v>
      </c>
      <c r="S14" s="34">
        <v>7.9619999999999997</v>
      </c>
      <c r="T14" s="34">
        <v>6.6710416666666665</v>
      </c>
      <c r="U14" s="34">
        <v>6.6710416666666665</v>
      </c>
    </row>
    <row r="15" spans="1:21" x14ac:dyDescent="0.25">
      <c r="A15">
        <v>240</v>
      </c>
      <c r="B15">
        <v>8</v>
      </c>
      <c r="C15" t="s">
        <v>139</v>
      </c>
      <c r="D15">
        <v>28.995999999999999</v>
      </c>
      <c r="E15">
        <v>406.18100000000004</v>
      </c>
      <c r="F15">
        <v>64.067999999999998</v>
      </c>
      <c r="G15">
        <v>15.716999999999999</v>
      </c>
      <c r="H15">
        <v>10.561</v>
      </c>
    </row>
    <row r="16" spans="1:21" x14ac:dyDescent="0.25">
      <c r="A16">
        <v>240</v>
      </c>
      <c r="B16">
        <v>12</v>
      </c>
      <c r="C16" t="s">
        <v>139</v>
      </c>
      <c r="D16">
        <v>8.2190000000000012</v>
      </c>
      <c r="E16">
        <v>459.03999999999996</v>
      </c>
      <c r="F16">
        <v>45.81</v>
      </c>
      <c r="G16">
        <v>11.984</v>
      </c>
      <c r="H16">
        <v>6.8780000000000001</v>
      </c>
    </row>
    <row r="17" spans="1:8" x14ac:dyDescent="0.25">
      <c r="A17">
        <v>264</v>
      </c>
      <c r="B17">
        <v>4</v>
      </c>
      <c r="C17" t="s">
        <v>139</v>
      </c>
      <c r="D17">
        <v>1.25</v>
      </c>
      <c r="E17">
        <v>383.202</v>
      </c>
      <c r="F17">
        <v>44.366999999999997</v>
      </c>
      <c r="G17">
        <v>12.809000000000001</v>
      </c>
      <c r="H17">
        <v>8.3249999999999993</v>
      </c>
    </row>
    <row r="18" spans="1:8" x14ac:dyDescent="0.25">
      <c r="A18">
        <v>264</v>
      </c>
      <c r="B18">
        <v>8</v>
      </c>
      <c r="C18" t="s">
        <v>139</v>
      </c>
      <c r="D18">
        <v>1.25</v>
      </c>
      <c r="E18">
        <v>382.25199999999995</v>
      </c>
      <c r="F18">
        <v>46.575999999999993</v>
      </c>
      <c r="G18">
        <v>10.724</v>
      </c>
      <c r="H18">
        <v>7.5380000000000003</v>
      </c>
    </row>
    <row r="19" spans="1:8" x14ac:dyDescent="0.25">
      <c r="A19">
        <v>264</v>
      </c>
      <c r="B19">
        <v>12</v>
      </c>
      <c r="C19" t="s">
        <v>139</v>
      </c>
      <c r="D19">
        <v>1.25</v>
      </c>
      <c r="E19">
        <v>490.18599999999998</v>
      </c>
      <c r="F19">
        <v>45.76</v>
      </c>
      <c r="G19">
        <v>12.734</v>
      </c>
      <c r="H19">
        <v>7.609</v>
      </c>
    </row>
    <row r="20" spans="1:8" x14ac:dyDescent="0.25">
      <c r="A20">
        <v>288</v>
      </c>
      <c r="B20">
        <v>4</v>
      </c>
      <c r="C20" t="s">
        <v>139</v>
      </c>
      <c r="D20">
        <v>1.25</v>
      </c>
      <c r="E20">
        <v>342.56200000000001</v>
      </c>
      <c r="F20">
        <v>37.396000000000001</v>
      </c>
      <c r="G20">
        <v>12.289000000000001</v>
      </c>
      <c r="H20">
        <v>6.1880000000000006</v>
      </c>
    </row>
    <row r="21" spans="1:8" x14ac:dyDescent="0.25">
      <c r="A21">
        <v>288</v>
      </c>
      <c r="B21">
        <v>8</v>
      </c>
      <c r="C21" t="s">
        <v>139</v>
      </c>
      <c r="D21">
        <v>1.25</v>
      </c>
      <c r="E21">
        <v>384.053</v>
      </c>
      <c r="F21">
        <v>54.515999999999998</v>
      </c>
      <c r="G21">
        <v>12.518000000000001</v>
      </c>
      <c r="H21">
        <v>8.0719999999999992</v>
      </c>
    </row>
    <row r="22" spans="1:8" x14ac:dyDescent="0.25">
      <c r="A22">
        <v>288</v>
      </c>
      <c r="B22">
        <v>12</v>
      </c>
      <c r="C22" t="s">
        <v>139</v>
      </c>
      <c r="D22">
        <v>10.600999999999999</v>
      </c>
      <c r="E22">
        <v>461.79500000000002</v>
      </c>
      <c r="F22">
        <v>52.183</v>
      </c>
      <c r="G22">
        <v>15.052999999999999</v>
      </c>
      <c r="H22">
        <v>8.6370000000000005</v>
      </c>
    </row>
    <row r="23" spans="1:8" x14ac:dyDescent="0.25">
      <c r="A23">
        <v>312</v>
      </c>
      <c r="B23">
        <v>4</v>
      </c>
      <c r="C23" t="s">
        <v>139</v>
      </c>
      <c r="D23">
        <v>1.25</v>
      </c>
      <c r="E23">
        <v>458.65999999999997</v>
      </c>
      <c r="F23">
        <v>47.394000000000005</v>
      </c>
      <c r="G23">
        <v>20.07</v>
      </c>
      <c r="H23">
        <v>8.2099999999999991</v>
      </c>
    </row>
    <row r="24" spans="1:8" x14ac:dyDescent="0.25">
      <c r="A24">
        <v>312</v>
      </c>
      <c r="B24">
        <v>8</v>
      </c>
      <c r="C24" t="s">
        <v>139</v>
      </c>
      <c r="D24">
        <v>9.2940000000000005</v>
      </c>
      <c r="E24">
        <v>396.43100000000004</v>
      </c>
      <c r="F24">
        <v>42.012</v>
      </c>
      <c r="G24">
        <v>9.5549999999999997</v>
      </c>
      <c r="H24">
        <v>6.367</v>
      </c>
    </row>
    <row r="25" spans="1:8" x14ac:dyDescent="0.25">
      <c r="A25">
        <v>312</v>
      </c>
      <c r="B25">
        <v>12</v>
      </c>
      <c r="C25" t="s">
        <v>139</v>
      </c>
      <c r="D25">
        <v>1.25</v>
      </c>
      <c r="E25">
        <v>433.69399999999996</v>
      </c>
      <c r="F25">
        <v>58.923000000000002</v>
      </c>
      <c r="G25">
        <v>20.622</v>
      </c>
      <c r="H25">
        <v>9.3090000000000011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437B-5C10-403C-83BB-CC341F9CE999}">
  <dimension ref="A1:T25"/>
  <sheetViews>
    <sheetView topLeftCell="E1" workbookViewId="0">
      <selection activeCell="S17" sqref="S17"/>
    </sheetView>
  </sheetViews>
  <sheetFormatPr defaultRowHeight="15" x14ac:dyDescent="0.25"/>
  <cols>
    <col min="3" max="3" width="14.42578125" customWidth="1"/>
    <col min="10" max="10" width="15.5703125" bestFit="1" customWidth="1"/>
    <col min="11" max="11" width="16.28515625" bestFit="1" customWidth="1"/>
    <col min="12" max="18" width="12" bestFit="1" customWidth="1"/>
    <col min="19" max="19" width="16.5703125" bestFit="1" customWidth="1"/>
    <col min="20" max="20" width="12" bestFit="1" customWidth="1"/>
  </cols>
  <sheetData>
    <row r="1" spans="1:20" x14ac:dyDescent="0.25">
      <c r="A1" s="9" t="s">
        <v>95</v>
      </c>
      <c r="B1" s="9" t="s">
        <v>96</v>
      </c>
      <c r="C1" s="9" t="s">
        <v>137</v>
      </c>
      <c r="D1" t="s">
        <v>31</v>
      </c>
      <c r="E1" t="s">
        <v>33</v>
      </c>
      <c r="F1" t="s">
        <v>92</v>
      </c>
      <c r="G1" t="s">
        <v>90</v>
      </c>
      <c r="H1" t="s">
        <v>89</v>
      </c>
    </row>
    <row r="2" spans="1:20" x14ac:dyDescent="0.25">
      <c r="A2">
        <v>144</v>
      </c>
      <c r="B2">
        <v>3</v>
      </c>
      <c r="C2" t="s">
        <v>138</v>
      </c>
      <c r="D2">
        <v>0</v>
      </c>
      <c r="E2">
        <v>0</v>
      </c>
      <c r="F2">
        <v>0</v>
      </c>
      <c r="G2">
        <v>0</v>
      </c>
      <c r="H2">
        <v>0</v>
      </c>
    </row>
    <row r="3" spans="1:20" x14ac:dyDescent="0.25">
      <c r="A3">
        <v>144</v>
      </c>
      <c r="B3">
        <v>7</v>
      </c>
      <c r="C3" t="s">
        <v>138</v>
      </c>
      <c r="D3">
        <v>0</v>
      </c>
      <c r="E3">
        <v>0</v>
      </c>
      <c r="F3">
        <v>0</v>
      </c>
      <c r="G3">
        <v>0</v>
      </c>
      <c r="H3">
        <v>0</v>
      </c>
    </row>
    <row r="4" spans="1:20" x14ac:dyDescent="0.25">
      <c r="A4">
        <v>144</v>
      </c>
      <c r="B4">
        <v>11</v>
      </c>
      <c r="C4" t="s">
        <v>138</v>
      </c>
      <c r="D4">
        <v>0</v>
      </c>
      <c r="E4">
        <v>0</v>
      </c>
      <c r="F4">
        <v>0</v>
      </c>
      <c r="G4">
        <v>0</v>
      </c>
      <c r="H4">
        <v>0</v>
      </c>
      <c r="K4" s="31" t="s">
        <v>144</v>
      </c>
    </row>
    <row r="5" spans="1:20" x14ac:dyDescent="0.25">
      <c r="A5">
        <v>168</v>
      </c>
      <c r="B5">
        <v>3</v>
      </c>
      <c r="C5" t="s">
        <v>138</v>
      </c>
      <c r="D5">
        <v>224.24199999999999</v>
      </c>
      <c r="E5">
        <v>12.686</v>
      </c>
      <c r="F5">
        <v>26.930999999999997</v>
      </c>
      <c r="G5">
        <v>5.9</v>
      </c>
      <c r="H5">
        <v>4.593</v>
      </c>
      <c r="K5" t="s">
        <v>138</v>
      </c>
      <c r="S5" t="s">
        <v>150</v>
      </c>
      <c r="T5" t="s">
        <v>141</v>
      </c>
    </row>
    <row r="6" spans="1:20" x14ac:dyDescent="0.25">
      <c r="A6">
        <v>168</v>
      </c>
      <c r="B6">
        <v>7</v>
      </c>
      <c r="C6" t="s">
        <v>138</v>
      </c>
      <c r="D6">
        <v>256.78699999999998</v>
      </c>
      <c r="E6">
        <v>11.82</v>
      </c>
      <c r="F6">
        <v>26.878999999999998</v>
      </c>
      <c r="G6">
        <v>7.1040000000000001</v>
      </c>
      <c r="H6">
        <v>4.4969999999999999</v>
      </c>
      <c r="J6" s="31" t="s">
        <v>146</v>
      </c>
      <c r="K6">
        <v>144</v>
      </c>
      <c r="L6">
        <v>168</v>
      </c>
      <c r="M6">
        <v>192</v>
      </c>
      <c r="N6">
        <v>216</v>
      </c>
      <c r="O6">
        <v>240</v>
      </c>
      <c r="P6">
        <v>264</v>
      </c>
      <c r="Q6">
        <v>288</v>
      </c>
      <c r="R6">
        <v>312</v>
      </c>
    </row>
    <row r="7" spans="1:20" x14ac:dyDescent="0.25">
      <c r="A7">
        <v>168</v>
      </c>
      <c r="B7">
        <v>11</v>
      </c>
      <c r="C7" t="s">
        <v>138</v>
      </c>
      <c r="D7">
        <v>672.69200000000001</v>
      </c>
      <c r="E7">
        <v>20.472999999999999</v>
      </c>
      <c r="F7">
        <v>85.569000000000003</v>
      </c>
      <c r="G7">
        <v>9.2759999999999998</v>
      </c>
      <c r="H7">
        <v>6.3490000000000002</v>
      </c>
      <c r="J7" s="32" t="s">
        <v>142</v>
      </c>
      <c r="K7" s="34">
        <v>0</v>
      </c>
      <c r="L7" s="34">
        <v>384.57366666666667</v>
      </c>
      <c r="M7" s="34">
        <v>331.86466666666666</v>
      </c>
      <c r="N7" s="34">
        <v>308.76299999999998</v>
      </c>
      <c r="O7" s="34">
        <v>99.108333333333348</v>
      </c>
      <c r="P7" s="34">
        <v>1.25</v>
      </c>
      <c r="Q7" s="34">
        <v>1.25</v>
      </c>
      <c r="R7" s="34">
        <v>1.25</v>
      </c>
      <c r="S7" s="34">
        <v>141.00745833333335</v>
      </c>
      <c r="T7" s="34">
        <v>141.00745833333335</v>
      </c>
    </row>
    <row r="8" spans="1:20" x14ac:dyDescent="0.25">
      <c r="A8">
        <v>192</v>
      </c>
      <c r="B8">
        <v>3</v>
      </c>
      <c r="C8" t="s">
        <v>138</v>
      </c>
      <c r="D8">
        <v>382.04899999999998</v>
      </c>
      <c r="E8">
        <v>32.408999999999999</v>
      </c>
      <c r="F8">
        <v>34.906000000000006</v>
      </c>
      <c r="G8">
        <v>6.3979999999999997</v>
      </c>
      <c r="H8">
        <v>4.8640000000000008</v>
      </c>
      <c r="J8" s="32" t="s">
        <v>143</v>
      </c>
      <c r="K8" s="34">
        <v>0</v>
      </c>
      <c r="L8" s="34">
        <v>14.993</v>
      </c>
      <c r="M8" s="34">
        <v>33.74733333333333</v>
      </c>
      <c r="N8" s="34">
        <v>107.41533333333332</v>
      </c>
      <c r="O8" s="34">
        <v>340.86099999999999</v>
      </c>
      <c r="P8" s="34">
        <v>314.03466666666668</v>
      </c>
      <c r="Q8" s="34">
        <v>335.16</v>
      </c>
      <c r="R8" s="34">
        <v>354.99933333333337</v>
      </c>
      <c r="S8" s="34">
        <v>187.65133333333333</v>
      </c>
      <c r="T8" s="34">
        <v>187.65133333333333</v>
      </c>
    </row>
    <row r="9" spans="1:20" x14ac:dyDescent="0.25">
      <c r="A9">
        <v>192</v>
      </c>
      <c r="B9">
        <v>7</v>
      </c>
      <c r="C9" t="s">
        <v>138</v>
      </c>
      <c r="D9">
        <v>273.685</v>
      </c>
      <c r="E9">
        <v>28.45</v>
      </c>
      <c r="F9">
        <v>37.998000000000005</v>
      </c>
      <c r="G9">
        <v>7.5069999999999997</v>
      </c>
      <c r="H9">
        <v>4.5060000000000002</v>
      </c>
      <c r="J9" s="32" t="s">
        <v>147</v>
      </c>
      <c r="K9" s="34">
        <v>0</v>
      </c>
      <c r="L9" s="34">
        <v>46.459666666666664</v>
      </c>
      <c r="M9" s="34">
        <v>35.224666666666671</v>
      </c>
      <c r="N9" s="34">
        <v>53.305666666666667</v>
      </c>
      <c r="O9" s="34">
        <v>59.961666666666666</v>
      </c>
      <c r="P9" s="34">
        <v>51.043000000000006</v>
      </c>
      <c r="Q9" s="34">
        <v>42.085333333333331</v>
      </c>
      <c r="R9" s="34">
        <v>47.910666666666664</v>
      </c>
      <c r="S9" s="34">
        <v>41.99883333333333</v>
      </c>
      <c r="T9" s="34">
        <v>41.99883333333333</v>
      </c>
    </row>
    <row r="10" spans="1:20" x14ac:dyDescent="0.25">
      <c r="A10">
        <v>192</v>
      </c>
      <c r="B10">
        <v>11</v>
      </c>
      <c r="C10" t="s">
        <v>138</v>
      </c>
      <c r="D10">
        <v>339.86</v>
      </c>
      <c r="E10">
        <v>40.383000000000003</v>
      </c>
      <c r="F10">
        <v>32.769999999999996</v>
      </c>
      <c r="G10">
        <v>7.0070000000000006</v>
      </c>
      <c r="H10">
        <v>4.883</v>
      </c>
      <c r="J10" s="32" t="s">
        <v>148</v>
      </c>
      <c r="K10" s="34">
        <v>0</v>
      </c>
      <c r="L10" s="34">
        <v>7.4266666666666667</v>
      </c>
      <c r="M10" s="34">
        <v>6.9706666666666663</v>
      </c>
      <c r="N10" s="34">
        <v>8.940666666666667</v>
      </c>
      <c r="O10" s="34">
        <v>10.076000000000001</v>
      </c>
      <c r="P10" s="34">
        <v>9.4156666666666666</v>
      </c>
      <c r="Q10" s="34">
        <v>7.9039999999999999</v>
      </c>
      <c r="R10" s="34">
        <v>8.6146666666666665</v>
      </c>
      <c r="S10" s="34">
        <v>7.4185416666666653</v>
      </c>
      <c r="T10" s="34">
        <v>7.4185416666666653</v>
      </c>
    </row>
    <row r="11" spans="1:20" x14ac:dyDescent="0.25">
      <c r="A11">
        <v>216</v>
      </c>
      <c r="B11">
        <v>3</v>
      </c>
      <c r="C11" t="s">
        <v>138</v>
      </c>
      <c r="D11">
        <v>340.62199999999996</v>
      </c>
      <c r="E11">
        <v>99.671999999999997</v>
      </c>
      <c r="F11">
        <v>64.938000000000002</v>
      </c>
      <c r="G11">
        <v>9.9860000000000007</v>
      </c>
      <c r="H11">
        <v>6.4450000000000003</v>
      </c>
      <c r="J11" s="32" t="s">
        <v>149</v>
      </c>
      <c r="K11" s="34">
        <v>0</v>
      </c>
      <c r="L11" s="34">
        <v>5.1463333333333336</v>
      </c>
      <c r="M11" s="34">
        <v>4.7510000000000003</v>
      </c>
      <c r="N11" s="34">
        <v>6.1316666666666677</v>
      </c>
      <c r="O11" s="34">
        <v>7.0453333333333346</v>
      </c>
      <c r="P11" s="34">
        <v>5.52</v>
      </c>
      <c r="Q11" s="34">
        <v>4.261333333333333</v>
      </c>
      <c r="R11" s="34">
        <v>4.4106666666666667</v>
      </c>
      <c r="S11" s="34">
        <v>4.6582916666666661</v>
      </c>
      <c r="T11" s="34">
        <v>4.6582916666666661</v>
      </c>
    </row>
    <row r="12" spans="1:20" x14ac:dyDescent="0.25">
      <c r="A12">
        <v>216</v>
      </c>
      <c r="B12">
        <v>7</v>
      </c>
      <c r="C12" t="s">
        <v>138</v>
      </c>
      <c r="D12">
        <v>216.83699999999999</v>
      </c>
      <c r="E12">
        <v>109.071</v>
      </c>
      <c r="F12">
        <v>48.634</v>
      </c>
      <c r="G12">
        <v>9.0649999999999995</v>
      </c>
      <c r="H12">
        <v>6.5340000000000007</v>
      </c>
    </row>
    <row r="13" spans="1:20" x14ac:dyDescent="0.25">
      <c r="A13">
        <v>216</v>
      </c>
      <c r="B13">
        <v>11</v>
      </c>
      <c r="C13" t="s">
        <v>138</v>
      </c>
      <c r="D13">
        <v>368.83000000000004</v>
      </c>
      <c r="E13">
        <v>113.503</v>
      </c>
      <c r="F13">
        <v>46.344999999999999</v>
      </c>
      <c r="G13">
        <v>7.7709999999999999</v>
      </c>
      <c r="H13">
        <v>5.4160000000000004</v>
      </c>
    </row>
    <row r="14" spans="1:20" x14ac:dyDescent="0.25">
      <c r="A14">
        <v>240</v>
      </c>
      <c r="B14">
        <v>3</v>
      </c>
      <c r="C14" t="s">
        <v>138</v>
      </c>
      <c r="D14">
        <v>200.92000000000002</v>
      </c>
      <c r="E14">
        <v>211.02599999999998</v>
      </c>
      <c r="F14">
        <v>49.09</v>
      </c>
      <c r="G14">
        <v>7.2509999999999994</v>
      </c>
      <c r="H14">
        <v>4.8849999999999998</v>
      </c>
    </row>
    <row r="15" spans="1:20" x14ac:dyDescent="0.25">
      <c r="A15">
        <v>240</v>
      </c>
      <c r="B15">
        <v>7</v>
      </c>
      <c r="C15" t="s">
        <v>138</v>
      </c>
      <c r="D15">
        <v>54.602999999999994</v>
      </c>
      <c r="E15">
        <v>375.93600000000004</v>
      </c>
      <c r="F15">
        <v>77.295000000000002</v>
      </c>
      <c r="G15">
        <v>14.962</v>
      </c>
      <c r="H15">
        <v>10.579000000000001</v>
      </c>
    </row>
    <row r="16" spans="1:20" x14ac:dyDescent="0.25">
      <c r="A16">
        <v>240</v>
      </c>
      <c r="B16">
        <v>11</v>
      </c>
      <c r="C16" t="s">
        <v>138</v>
      </c>
      <c r="D16">
        <v>41.802</v>
      </c>
      <c r="E16">
        <v>435.62099999999998</v>
      </c>
      <c r="F16">
        <v>53.5</v>
      </c>
      <c r="G16">
        <v>8.0150000000000006</v>
      </c>
      <c r="H16">
        <v>5.6720000000000006</v>
      </c>
    </row>
    <row r="17" spans="1:8" x14ac:dyDescent="0.25">
      <c r="A17">
        <v>264</v>
      </c>
      <c r="B17">
        <v>3</v>
      </c>
      <c r="C17" t="s">
        <v>138</v>
      </c>
      <c r="D17">
        <v>1.25</v>
      </c>
      <c r="E17">
        <v>288.53199999999998</v>
      </c>
      <c r="F17">
        <v>53.579000000000001</v>
      </c>
      <c r="G17">
        <v>7.5360000000000005</v>
      </c>
      <c r="H17">
        <v>4.6239999999999997</v>
      </c>
    </row>
    <row r="18" spans="1:8" x14ac:dyDescent="0.25">
      <c r="A18">
        <v>264</v>
      </c>
      <c r="B18">
        <v>7</v>
      </c>
      <c r="C18" t="s">
        <v>138</v>
      </c>
      <c r="D18">
        <v>1.25</v>
      </c>
      <c r="E18">
        <v>308.80399999999997</v>
      </c>
      <c r="F18">
        <v>54.338999999999999</v>
      </c>
      <c r="G18">
        <v>13.598000000000001</v>
      </c>
      <c r="H18">
        <v>7.851</v>
      </c>
    </row>
    <row r="19" spans="1:8" x14ac:dyDescent="0.25">
      <c r="A19">
        <v>264</v>
      </c>
      <c r="B19">
        <v>11</v>
      </c>
      <c r="C19" t="s">
        <v>138</v>
      </c>
      <c r="D19">
        <v>1.25</v>
      </c>
      <c r="E19">
        <v>344.76799999999997</v>
      </c>
      <c r="F19">
        <v>45.210999999999999</v>
      </c>
      <c r="G19">
        <v>7.1130000000000004</v>
      </c>
      <c r="H19">
        <v>4.085</v>
      </c>
    </row>
    <row r="20" spans="1:8" x14ac:dyDescent="0.25">
      <c r="A20">
        <v>288</v>
      </c>
      <c r="B20">
        <v>3</v>
      </c>
      <c r="C20" t="s">
        <v>138</v>
      </c>
      <c r="D20">
        <v>1.25</v>
      </c>
      <c r="E20">
        <v>302.22800000000001</v>
      </c>
      <c r="F20">
        <v>44.68</v>
      </c>
      <c r="G20">
        <v>6.1460000000000008</v>
      </c>
      <c r="H20">
        <v>3.3019999999999996</v>
      </c>
    </row>
    <row r="21" spans="1:8" x14ac:dyDescent="0.25">
      <c r="A21">
        <v>288</v>
      </c>
      <c r="B21">
        <v>7</v>
      </c>
      <c r="C21" t="s">
        <v>138</v>
      </c>
      <c r="D21">
        <v>1.25</v>
      </c>
      <c r="E21">
        <v>326.94200000000001</v>
      </c>
      <c r="F21">
        <v>44.698</v>
      </c>
      <c r="G21">
        <v>11.431999999999999</v>
      </c>
      <c r="H21">
        <v>5.9749999999999996</v>
      </c>
    </row>
    <row r="22" spans="1:8" x14ac:dyDescent="0.25">
      <c r="A22">
        <v>288</v>
      </c>
      <c r="B22">
        <v>11</v>
      </c>
      <c r="C22" t="s">
        <v>138</v>
      </c>
      <c r="D22">
        <v>1.25</v>
      </c>
      <c r="E22">
        <v>376.31</v>
      </c>
      <c r="F22">
        <v>36.878</v>
      </c>
      <c r="G22">
        <v>6.1340000000000003</v>
      </c>
      <c r="H22">
        <v>3.5069999999999997</v>
      </c>
    </row>
    <row r="23" spans="1:8" x14ac:dyDescent="0.25">
      <c r="A23">
        <v>312</v>
      </c>
      <c r="B23">
        <v>3</v>
      </c>
      <c r="C23" t="s">
        <v>138</v>
      </c>
      <c r="D23">
        <v>1.25</v>
      </c>
      <c r="E23">
        <v>314.31399999999996</v>
      </c>
      <c r="F23">
        <v>58.720999999999997</v>
      </c>
      <c r="G23">
        <v>9.402000000000001</v>
      </c>
      <c r="H23">
        <v>4.4610000000000003</v>
      </c>
    </row>
    <row r="24" spans="1:8" x14ac:dyDescent="0.25">
      <c r="A24">
        <v>312</v>
      </c>
      <c r="B24">
        <v>7</v>
      </c>
      <c r="C24" t="s">
        <v>138</v>
      </c>
      <c r="D24">
        <v>1.25</v>
      </c>
      <c r="E24">
        <v>313.15899999999999</v>
      </c>
      <c r="F24">
        <v>42.325000000000003</v>
      </c>
      <c r="G24">
        <v>8.6890000000000001</v>
      </c>
      <c r="H24">
        <v>4.569</v>
      </c>
    </row>
    <row r="25" spans="1:8" x14ac:dyDescent="0.25">
      <c r="A25">
        <v>312</v>
      </c>
      <c r="B25">
        <v>11</v>
      </c>
      <c r="C25" t="s">
        <v>138</v>
      </c>
      <c r="D25">
        <v>1.25</v>
      </c>
      <c r="E25">
        <v>437.52499999999998</v>
      </c>
      <c r="F25">
        <v>42.686</v>
      </c>
      <c r="G25">
        <v>7.7530000000000001</v>
      </c>
      <c r="H25">
        <v>4.202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6A8B-7E61-49AF-9B6B-AFCFA07477B8}">
  <dimension ref="A1:T25"/>
  <sheetViews>
    <sheetView workbookViewId="0">
      <selection activeCell="P5" sqref="P5"/>
    </sheetView>
  </sheetViews>
  <sheetFormatPr defaultRowHeight="15" x14ac:dyDescent="0.25"/>
  <cols>
    <col min="15" max="15" width="11.5703125" bestFit="1" customWidth="1"/>
    <col min="16" max="16" width="15" bestFit="1" customWidth="1"/>
    <col min="17" max="17" width="13.140625" bestFit="1" customWidth="1"/>
    <col min="18" max="18" width="13.5703125" bestFit="1" customWidth="1"/>
    <col min="19" max="19" width="13.7109375" bestFit="1" customWidth="1"/>
  </cols>
  <sheetData>
    <row r="1" spans="1:20" x14ac:dyDescent="0.25">
      <c r="A1" s="9" t="s">
        <v>95</v>
      </c>
      <c r="B1" s="9" t="s">
        <v>96</v>
      </c>
      <c r="C1" s="9" t="s">
        <v>137</v>
      </c>
      <c r="D1" t="s">
        <v>31</v>
      </c>
      <c r="E1" t="s">
        <v>33</v>
      </c>
      <c r="F1" t="s">
        <v>92</v>
      </c>
      <c r="G1" t="s">
        <v>90</v>
      </c>
      <c r="H1" t="s">
        <v>89</v>
      </c>
      <c r="I1" t="s">
        <v>31</v>
      </c>
      <c r="J1" t="s">
        <v>153</v>
      </c>
      <c r="K1" t="s">
        <v>152</v>
      </c>
      <c r="L1" t="s">
        <v>151</v>
      </c>
      <c r="M1" t="s">
        <v>89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</row>
    <row r="2" spans="1:20" ht="15.75" x14ac:dyDescent="0.25">
      <c r="A2">
        <v>144</v>
      </c>
      <c r="B2">
        <v>4</v>
      </c>
      <c r="C2" t="s">
        <v>139</v>
      </c>
      <c r="D2">
        <v>0</v>
      </c>
      <c r="E2">
        <v>0</v>
      </c>
      <c r="F2">
        <v>0</v>
      </c>
      <c r="G2">
        <v>0</v>
      </c>
      <c r="H2">
        <v>0</v>
      </c>
      <c r="I2" s="36">
        <v>296.32</v>
      </c>
      <c r="J2" s="37">
        <v>280.32</v>
      </c>
      <c r="K2" s="35">
        <v>318.36</v>
      </c>
      <c r="L2" s="35">
        <v>320.10000000000002</v>
      </c>
      <c r="M2" s="35">
        <v>320.10000000000002</v>
      </c>
      <c r="P2">
        <f>D2/$I$2*1000</f>
        <v>0</v>
      </c>
      <c r="Q2">
        <f>E2/$J$2*1000</f>
        <v>0</v>
      </c>
      <c r="R2">
        <f>F2/$K$2*1000</f>
        <v>0</v>
      </c>
      <c r="S2">
        <f>G2/$L$2*1000</f>
        <v>0</v>
      </c>
      <c r="T2">
        <f>H2/$M$2*1000</f>
        <v>0</v>
      </c>
    </row>
    <row r="3" spans="1:20" x14ac:dyDescent="0.25">
      <c r="A3">
        <v>144</v>
      </c>
      <c r="B3">
        <v>8</v>
      </c>
      <c r="C3" t="s">
        <v>139</v>
      </c>
      <c r="D3">
        <v>0</v>
      </c>
      <c r="E3">
        <v>0</v>
      </c>
      <c r="F3">
        <v>0</v>
      </c>
      <c r="G3">
        <v>0</v>
      </c>
      <c r="H3">
        <v>0</v>
      </c>
      <c r="P3">
        <f t="shared" ref="P3:P25" si="0">D3/$I$2*1000</f>
        <v>0</v>
      </c>
      <c r="Q3">
        <f>E3/$J$2*1000</f>
        <v>0</v>
      </c>
      <c r="R3">
        <f t="shared" ref="R3:R25" si="1">F3/$K$2*1000</f>
        <v>0</v>
      </c>
      <c r="S3">
        <f t="shared" ref="S3:S25" si="2">G3/$L$2*1000</f>
        <v>0</v>
      </c>
      <c r="T3">
        <f t="shared" ref="T3:T25" si="3">H3/$M$2*1000</f>
        <v>0</v>
      </c>
    </row>
    <row r="4" spans="1:20" x14ac:dyDescent="0.25">
      <c r="A4">
        <v>144</v>
      </c>
      <c r="B4">
        <v>12</v>
      </c>
      <c r="C4" t="s">
        <v>139</v>
      </c>
      <c r="D4">
        <v>0</v>
      </c>
      <c r="E4">
        <v>0</v>
      </c>
      <c r="F4">
        <v>0</v>
      </c>
      <c r="G4">
        <v>0</v>
      </c>
      <c r="H4">
        <v>0</v>
      </c>
      <c r="P4">
        <f t="shared" si="0"/>
        <v>0</v>
      </c>
      <c r="Q4">
        <f>E4/$J$2*1000</f>
        <v>0</v>
      </c>
      <c r="R4">
        <f t="shared" si="1"/>
        <v>0</v>
      </c>
      <c r="S4">
        <f t="shared" si="2"/>
        <v>0</v>
      </c>
      <c r="T4">
        <f t="shared" si="3"/>
        <v>0</v>
      </c>
    </row>
    <row r="5" spans="1:20" x14ac:dyDescent="0.25">
      <c r="A5">
        <v>168</v>
      </c>
      <c r="B5">
        <v>4</v>
      </c>
      <c r="C5" t="s">
        <v>139</v>
      </c>
      <c r="D5">
        <v>300.29600000000005</v>
      </c>
      <c r="E5">
        <v>22.335999999999999</v>
      </c>
      <c r="F5">
        <v>23.814999999999998</v>
      </c>
      <c r="G5">
        <v>6.2889999999999997</v>
      </c>
      <c r="H5">
        <v>5.2330000000000005</v>
      </c>
      <c r="P5">
        <f>D5/$I$2*1000</f>
        <v>1013.417926565875</v>
      </c>
      <c r="Q5">
        <f>E5/$J$2*1000</f>
        <v>79.680365296803657</v>
      </c>
      <c r="R5">
        <f>F5/$K$2*1000</f>
        <v>74.805251916069849</v>
      </c>
      <c r="S5">
        <f>G5/$L$2*1000</f>
        <v>19.646985317088408</v>
      </c>
      <c r="T5">
        <f>H5/$M$2*1000</f>
        <v>16.348016244923464</v>
      </c>
    </row>
    <row r="6" spans="1:20" x14ac:dyDescent="0.25">
      <c r="A6">
        <v>168</v>
      </c>
      <c r="B6">
        <v>8</v>
      </c>
      <c r="C6" t="s">
        <v>139</v>
      </c>
      <c r="D6">
        <v>214.19499999999999</v>
      </c>
      <c r="E6">
        <v>22.112000000000002</v>
      </c>
      <c r="F6">
        <v>39.975999999999999</v>
      </c>
      <c r="G6">
        <v>8.6929999999999996</v>
      </c>
      <c r="H6">
        <v>6.806</v>
      </c>
      <c r="P6">
        <f t="shared" si="0"/>
        <v>722.85029697624191</v>
      </c>
      <c r="Q6">
        <f>E6/$J$2*1000</f>
        <v>78.881278538812793</v>
      </c>
      <c r="R6">
        <f t="shared" si="1"/>
        <v>125.5685387611509</v>
      </c>
      <c r="S6">
        <f t="shared" si="2"/>
        <v>27.157138394251792</v>
      </c>
      <c r="T6">
        <f t="shared" si="3"/>
        <v>21.262105592002499</v>
      </c>
    </row>
    <row r="7" spans="1:20" x14ac:dyDescent="0.25">
      <c r="A7">
        <v>168</v>
      </c>
      <c r="B7">
        <v>12</v>
      </c>
      <c r="C7" t="s">
        <v>139</v>
      </c>
      <c r="D7">
        <v>302.89999999999998</v>
      </c>
      <c r="E7">
        <v>22.517000000000003</v>
      </c>
      <c r="F7">
        <v>32.573999999999998</v>
      </c>
      <c r="G7">
        <v>10.821999999999999</v>
      </c>
      <c r="H7">
        <v>5.4160000000000004</v>
      </c>
      <c r="P7">
        <f t="shared" si="0"/>
        <v>1022.2057235421165</v>
      </c>
      <c r="Q7">
        <f>E7/$J$2*1000</f>
        <v>80.326055936073075</v>
      </c>
      <c r="R7">
        <f t="shared" si="1"/>
        <v>102.31813041839426</v>
      </c>
      <c r="S7">
        <f t="shared" si="2"/>
        <v>33.808184942205557</v>
      </c>
      <c r="T7">
        <f t="shared" si="3"/>
        <v>16.919712589815681</v>
      </c>
    </row>
    <row r="8" spans="1:20" x14ac:dyDescent="0.25">
      <c r="A8">
        <v>192</v>
      </c>
      <c r="B8">
        <v>4</v>
      </c>
      <c r="C8" t="s">
        <v>139</v>
      </c>
      <c r="D8">
        <v>360.54599999999999</v>
      </c>
      <c r="E8">
        <v>66.926000000000002</v>
      </c>
      <c r="F8">
        <v>31.175000000000001</v>
      </c>
      <c r="G8">
        <v>9.266</v>
      </c>
      <c r="H8">
        <v>6.3710000000000004</v>
      </c>
      <c r="P8">
        <f t="shared" si="0"/>
        <v>1216.7454103671707</v>
      </c>
      <c r="Q8">
        <f>E8/$J$2*1000</f>
        <v>238.74857305936072</v>
      </c>
      <c r="R8">
        <f t="shared" si="1"/>
        <v>97.923734137454446</v>
      </c>
      <c r="S8">
        <f t="shared" si="2"/>
        <v>28.947203998750389</v>
      </c>
      <c r="T8">
        <f t="shared" si="3"/>
        <v>19.903155263980008</v>
      </c>
    </row>
    <row r="9" spans="1:20" x14ac:dyDescent="0.25">
      <c r="A9">
        <v>192</v>
      </c>
      <c r="B9">
        <v>8</v>
      </c>
      <c r="C9" t="s">
        <v>139</v>
      </c>
      <c r="D9">
        <v>320.14300000000003</v>
      </c>
      <c r="E9">
        <v>79.866</v>
      </c>
      <c r="F9">
        <v>43.858000000000004</v>
      </c>
      <c r="G9">
        <v>9.2629999999999999</v>
      </c>
      <c r="H9">
        <v>8.1920000000000002</v>
      </c>
      <c r="P9">
        <f t="shared" si="0"/>
        <v>1080.3961933045359</v>
      </c>
      <c r="Q9">
        <f>E9/$J$2*1000</f>
        <v>284.91010273972609</v>
      </c>
      <c r="R9">
        <f t="shared" si="1"/>
        <v>137.76228169368014</v>
      </c>
      <c r="S9">
        <f t="shared" si="2"/>
        <v>28.937831927522645</v>
      </c>
      <c r="T9">
        <f t="shared" si="3"/>
        <v>25.592002499218992</v>
      </c>
    </row>
    <row r="10" spans="1:20" x14ac:dyDescent="0.25">
      <c r="A10">
        <v>192</v>
      </c>
      <c r="B10">
        <v>12</v>
      </c>
      <c r="C10" t="s">
        <v>139</v>
      </c>
      <c r="D10">
        <v>384.70799999999997</v>
      </c>
      <c r="E10">
        <v>69.296999999999997</v>
      </c>
      <c r="F10">
        <v>51.260999999999996</v>
      </c>
      <c r="G10">
        <v>16.871000000000002</v>
      </c>
      <c r="H10">
        <v>9.3859999999999992</v>
      </c>
      <c r="P10">
        <f t="shared" si="0"/>
        <v>1298.2856371490282</v>
      </c>
      <c r="Q10">
        <f>E10/$J$2*1000</f>
        <v>247.20676369863011</v>
      </c>
      <c r="R10">
        <f t="shared" si="1"/>
        <v>161.01583113456462</v>
      </c>
      <c r="S10">
        <f t="shared" si="2"/>
        <v>52.705404561074673</v>
      </c>
      <c r="T10">
        <f t="shared" si="3"/>
        <v>29.322086847860039</v>
      </c>
    </row>
    <row r="11" spans="1:20" x14ac:dyDescent="0.25">
      <c r="A11">
        <v>216</v>
      </c>
      <c r="B11">
        <v>4</v>
      </c>
      <c r="C11" t="s">
        <v>139</v>
      </c>
      <c r="D11">
        <v>297.37700000000001</v>
      </c>
      <c r="E11">
        <v>185.167</v>
      </c>
      <c r="F11">
        <v>46.686</v>
      </c>
      <c r="G11">
        <v>8.5739999999999998</v>
      </c>
      <c r="H11">
        <v>5.9690000000000003</v>
      </c>
      <c r="P11">
        <f t="shared" si="0"/>
        <v>1003.5670896328295</v>
      </c>
      <c r="Q11">
        <f>E11/$J$2*1000</f>
        <v>660.55579337899553</v>
      </c>
      <c r="R11">
        <f t="shared" si="1"/>
        <v>146.64530719939688</v>
      </c>
      <c r="S11">
        <f t="shared" si="2"/>
        <v>26.785379568884721</v>
      </c>
      <c r="T11">
        <f t="shared" si="3"/>
        <v>18.647297719462667</v>
      </c>
    </row>
    <row r="12" spans="1:20" x14ac:dyDescent="0.25">
      <c r="A12">
        <v>216</v>
      </c>
      <c r="B12">
        <v>8</v>
      </c>
      <c r="C12" t="s">
        <v>139</v>
      </c>
      <c r="D12">
        <v>218.244</v>
      </c>
      <c r="E12">
        <v>241.78800000000001</v>
      </c>
      <c r="F12">
        <v>72.063000000000002</v>
      </c>
      <c r="G12">
        <v>14.826000000000001</v>
      </c>
      <c r="H12">
        <v>10.805</v>
      </c>
      <c r="P12">
        <f t="shared" si="0"/>
        <v>736.51457883369335</v>
      </c>
      <c r="Q12">
        <f>E12/$J$2*1000</f>
        <v>862.54280821917814</v>
      </c>
      <c r="R12">
        <f t="shared" si="1"/>
        <v>226.35695439125519</v>
      </c>
      <c r="S12">
        <f t="shared" si="2"/>
        <v>46.316776007497651</v>
      </c>
      <c r="T12">
        <f t="shared" si="3"/>
        <v>33.75507653858169</v>
      </c>
    </row>
    <row r="13" spans="1:20" x14ac:dyDescent="0.25">
      <c r="A13">
        <v>216</v>
      </c>
      <c r="B13">
        <v>12</v>
      </c>
      <c r="C13" t="s">
        <v>139</v>
      </c>
      <c r="D13">
        <v>245.45099999999999</v>
      </c>
      <c r="E13">
        <v>207.28100000000001</v>
      </c>
      <c r="F13">
        <v>41.969000000000001</v>
      </c>
      <c r="G13">
        <v>11.276</v>
      </c>
      <c r="H13">
        <v>6.851</v>
      </c>
      <c r="P13">
        <f t="shared" si="0"/>
        <v>828.33085853131752</v>
      </c>
      <c r="Q13">
        <f>E13/$J$2*1000</f>
        <v>739.44420662100458</v>
      </c>
      <c r="R13">
        <f t="shared" si="1"/>
        <v>131.82874733006659</v>
      </c>
      <c r="S13">
        <f t="shared" si="2"/>
        <v>35.226491721337077</v>
      </c>
      <c r="T13">
        <f t="shared" si="3"/>
        <v>21.402686660418617</v>
      </c>
    </row>
    <row r="14" spans="1:20" x14ac:dyDescent="0.25">
      <c r="A14">
        <v>240</v>
      </c>
      <c r="B14">
        <v>4</v>
      </c>
      <c r="C14" t="s">
        <v>139</v>
      </c>
      <c r="D14">
        <v>71.210000000000008</v>
      </c>
      <c r="E14">
        <v>418.82799999999997</v>
      </c>
      <c r="F14">
        <v>49.567</v>
      </c>
      <c r="G14">
        <v>11.524000000000001</v>
      </c>
      <c r="H14">
        <v>7.3819999999999997</v>
      </c>
      <c r="P14">
        <f t="shared" si="0"/>
        <v>240.314524838013</v>
      </c>
      <c r="Q14">
        <f>E14/$J$2*1000</f>
        <v>1494.1067351598174</v>
      </c>
      <c r="R14">
        <f t="shared" si="1"/>
        <v>155.69481090589269</v>
      </c>
      <c r="S14">
        <f t="shared" si="2"/>
        <v>36.001249609497037</v>
      </c>
      <c r="T14">
        <f t="shared" si="3"/>
        <v>23.061543267728833</v>
      </c>
    </row>
    <row r="15" spans="1:20" x14ac:dyDescent="0.25">
      <c r="A15">
        <v>240</v>
      </c>
      <c r="B15">
        <v>8</v>
      </c>
      <c r="C15" t="s">
        <v>139</v>
      </c>
      <c r="D15">
        <v>28.995999999999999</v>
      </c>
      <c r="E15">
        <v>406.18100000000004</v>
      </c>
      <c r="F15">
        <v>64.067999999999998</v>
      </c>
      <c r="G15">
        <v>15.716999999999999</v>
      </c>
      <c r="H15">
        <v>10.561</v>
      </c>
      <c r="P15">
        <f t="shared" si="0"/>
        <v>97.853671706263498</v>
      </c>
      <c r="Q15">
        <f>E15/$J$2*1000</f>
        <v>1448.990439497717</v>
      </c>
      <c r="R15">
        <f t="shared" si="1"/>
        <v>201.24387485865054</v>
      </c>
      <c r="S15">
        <f t="shared" si="2"/>
        <v>49.100281162136824</v>
      </c>
      <c r="T15">
        <f t="shared" si="3"/>
        <v>32.99281474539206</v>
      </c>
    </row>
    <row r="16" spans="1:20" x14ac:dyDescent="0.25">
      <c r="A16">
        <v>240</v>
      </c>
      <c r="B16">
        <v>12</v>
      </c>
      <c r="C16" t="s">
        <v>139</v>
      </c>
      <c r="D16">
        <v>8.2190000000000012</v>
      </c>
      <c r="E16">
        <v>459.03999999999996</v>
      </c>
      <c r="F16">
        <v>45.81</v>
      </c>
      <c r="G16">
        <v>11.984</v>
      </c>
      <c r="H16">
        <v>6.8780000000000001</v>
      </c>
      <c r="P16">
        <f t="shared" si="0"/>
        <v>27.736906047516204</v>
      </c>
      <c r="Q16">
        <f>E16/$J$2*1000</f>
        <v>1637.5570776255709</v>
      </c>
      <c r="R16">
        <f t="shared" si="1"/>
        <v>143.89370523935168</v>
      </c>
      <c r="S16">
        <f t="shared" si="2"/>
        <v>37.438300531084032</v>
      </c>
      <c r="T16">
        <f t="shared" si="3"/>
        <v>21.487035301468289</v>
      </c>
    </row>
    <row r="17" spans="1:20" x14ac:dyDescent="0.25">
      <c r="A17">
        <v>264</v>
      </c>
      <c r="B17">
        <v>4</v>
      </c>
      <c r="C17" t="s">
        <v>139</v>
      </c>
      <c r="D17">
        <v>1.25</v>
      </c>
      <c r="E17">
        <v>383.202</v>
      </c>
      <c r="F17">
        <v>44.366999999999997</v>
      </c>
      <c r="G17">
        <v>12.809000000000001</v>
      </c>
      <c r="H17">
        <v>8.3249999999999993</v>
      </c>
      <c r="P17">
        <f t="shared" si="0"/>
        <v>4.2184125269978399</v>
      </c>
      <c r="Q17">
        <f>E17/$J$2*1000</f>
        <v>1367.0162671232877</v>
      </c>
      <c r="R17">
        <f t="shared" si="1"/>
        <v>139.361100640784</v>
      </c>
      <c r="S17">
        <f t="shared" si="2"/>
        <v>40.015620118712903</v>
      </c>
      <c r="T17">
        <f t="shared" si="3"/>
        <v>26.007497656982189</v>
      </c>
    </row>
    <row r="18" spans="1:20" x14ac:dyDescent="0.25">
      <c r="A18">
        <v>264</v>
      </c>
      <c r="B18">
        <v>8</v>
      </c>
      <c r="C18" t="s">
        <v>139</v>
      </c>
      <c r="D18">
        <v>1.25</v>
      </c>
      <c r="E18">
        <v>382.25199999999995</v>
      </c>
      <c r="F18">
        <v>46.575999999999993</v>
      </c>
      <c r="G18">
        <v>10.724</v>
      </c>
      <c r="H18">
        <v>7.5380000000000003</v>
      </c>
      <c r="P18">
        <f t="shared" si="0"/>
        <v>4.2184125269978399</v>
      </c>
      <c r="Q18">
        <f>E18/$J$2*1000</f>
        <v>1363.6272831050226</v>
      </c>
      <c r="R18">
        <f t="shared" si="1"/>
        <v>146.2997864053273</v>
      </c>
      <c r="S18">
        <f t="shared" si="2"/>
        <v>33.502030615432673</v>
      </c>
      <c r="T18">
        <f t="shared" si="3"/>
        <v>23.548890971571382</v>
      </c>
    </row>
    <row r="19" spans="1:20" x14ac:dyDescent="0.25">
      <c r="A19">
        <v>264</v>
      </c>
      <c r="B19">
        <v>12</v>
      </c>
      <c r="C19" t="s">
        <v>139</v>
      </c>
      <c r="D19">
        <v>1.25</v>
      </c>
      <c r="E19">
        <v>490.18599999999998</v>
      </c>
      <c r="F19">
        <v>45.76</v>
      </c>
      <c r="G19">
        <v>12.734</v>
      </c>
      <c r="H19">
        <v>7.609</v>
      </c>
      <c r="P19">
        <f t="shared" si="0"/>
        <v>4.2184125269978399</v>
      </c>
      <c r="Q19">
        <f>E19/$J$2*1000</f>
        <v>1748.665810502283</v>
      </c>
      <c r="R19">
        <f t="shared" si="1"/>
        <v>143.73665033295637</v>
      </c>
      <c r="S19">
        <f t="shared" si="2"/>
        <v>39.781318338019368</v>
      </c>
      <c r="T19">
        <f t="shared" si="3"/>
        <v>23.770696657294593</v>
      </c>
    </row>
    <row r="20" spans="1:20" x14ac:dyDescent="0.25">
      <c r="A20">
        <v>288</v>
      </c>
      <c r="B20">
        <v>4</v>
      </c>
      <c r="C20" t="s">
        <v>139</v>
      </c>
      <c r="D20">
        <v>1.25</v>
      </c>
      <c r="E20">
        <v>342.56200000000001</v>
      </c>
      <c r="F20">
        <v>37.396000000000001</v>
      </c>
      <c r="G20">
        <v>12.289000000000001</v>
      </c>
      <c r="H20">
        <v>6.1880000000000006</v>
      </c>
      <c r="P20">
        <f t="shared" si="0"/>
        <v>4.2184125269978399</v>
      </c>
      <c r="Q20">
        <f>E20/$J$2*1000</f>
        <v>1222.0390981735161</v>
      </c>
      <c r="R20">
        <f t="shared" si="1"/>
        <v>117.46450559115466</v>
      </c>
      <c r="S20">
        <f t="shared" si="2"/>
        <v>38.391127772571075</v>
      </c>
      <c r="T20">
        <f t="shared" si="3"/>
        <v>19.331458919087783</v>
      </c>
    </row>
    <row r="21" spans="1:20" x14ac:dyDescent="0.25">
      <c r="A21">
        <v>288</v>
      </c>
      <c r="B21">
        <v>8</v>
      </c>
      <c r="C21" t="s">
        <v>139</v>
      </c>
      <c r="D21">
        <v>1.25</v>
      </c>
      <c r="E21">
        <v>384.053</v>
      </c>
      <c r="F21">
        <v>54.515999999999998</v>
      </c>
      <c r="G21">
        <v>12.518000000000001</v>
      </c>
      <c r="H21">
        <v>8.0719999999999992</v>
      </c>
      <c r="P21">
        <f t="shared" si="0"/>
        <v>4.2184125269978399</v>
      </c>
      <c r="Q21">
        <f>E21/$J$2*1000</f>
        <v>1370.0520833333335</v>
      </c>
      <c r="R21">
        <f t="shared" si="1"/>
        <v>171.24010554089708</v>
      </c>
      <c r="S21">
        <f t="shared" si="2"/>
        <v>39.106529209621996</v>
      </c>
      <c r="T21">
        <f t="shared" si="3"/>
        <v>25.217119650109339</v>
      </c>
    </row>
    <row r="22" spans="1:20" x14ac:dyDescent="0.25">
      <c r="A22">
        <v>288</v>
      </c>
      <c r="B22">
        <v>12</v>
      </c>
      <c r="C22" t="s">
        <v>139</v>
      </c>
      <c r="D22">
        <v>10.600999999999999</v>
      </c>
      <c r="E22">
        <v>461.79500000000002</v>
      </c>
      <c r="F22">
        <v>52.183</v>
      </c>
      <c r="G22">
        <v>15.052999999999999</v>
      </c>
      <c r="H22">
        <v>8.6370000000000005</v>
      </c>
      <c r="P22">
        <f t="shared" si="0"/>
        <v>35.775512958963276</v>
      </c>
      <c r="Q22">
        <f>E22/$J$2*1000</f>
        <v>1647.3851312785389</v>
      </c>
      <c r="R22">
        <f t="shared" si="1"/>
        <v>163.91192360849351</v>
      </c>
      <c r="S22">
        <f t="shared" si="2"/>
        <v>47.025929397063408</v>
      </c>
      <c r="T22">
        <f t="shared" si="3"/>
        <v>26.982193064667289</v>
      </c>
    </row>
    <row r="23" spans="1:20" x14ac:dyDescent="0.25">
      <c r="A23">
        <v>312</v>
      </c>
      <c r="B23">
        <v>4</v>
      </c>
      <c r="C23" t="s">
        <v>139</v>
      </c>
      <c r="D23">
        <v>1.25</v>
      </c>
      <c r="E23">
        <v>458.65999999999997</v>
      </c>
      <c r="F23">
        <v>47.394000000000005</v>
      </c>
      <c r="G23">
        <v>20.07</v>
      </c>
      <c r="H23">
        <v>8.2099999999999991</v>
      </c>
      <c r="P23">
        <f t="shared" si="0"/>
        <v>4.2184125269978399</v>
      </c>
      <c r="Q23">
        <f>E23/$J$2*1000</f>
        <v>1636.2014840182649</v>
      </c>
      <c r="R23">
        <f t="shared" si="1"/>
        <v>148.86920467395404</v>
      </c>
      <c r="S23">
        <f t="shared" si="2"/>
        <v>62.699156513589493</v>
      </c>
      <c r="T23">
        <f t="shared" si="3"/>
        <v>25.648234926585435</v>
      </c>
    </row>
    <row r="24" spans="1:20" x14ac:dyDescent="0.25">
      <c r="A24">
        <v>312</v>
      </c>
      <c r="B24">
        <v>8</v>
      </c>
      <c r="C24" t="s">
        <v>139</v>
      </c>
      <c r="D24">
        <v>9.2940000000000005</v>
      </c>
      <c r="E24">
        <v>396.43100000000004</v>
      </c>
      <c r="F24">
        <v>42.012</v>
      </c>
      <c r="G24">
        <v>9.5549999999999997</v>
      </c>
      <c r="H24">
        <v>6.367</v>
      </c>
      <c r="P24">
        <f t="shared" si="0"/>
        <v>31.364740820734344</v>
      </c>
      <c r="Q24">
        <f>E24/$J$2*1000</f>
        <v>1414.2087614155253</v>
      </c>
      <c r="R24">
        <f t="shared" si="1"/>
        <v>131.96381454956651</v>
      </c>
      <c r="S24">
        <f t="shared" si="2"/>
        <v>29.850046860356134</v>
      </c>
      <c r="T24">
        <f t="shared" si="3"/>
        <v>19.890659169009684</v>
      </c>
    </row>
    <row r="25" spans="1:20" x14ac:dyDescent="0.25">
      <c r="A25">
        <v>312</v>
      </c>
      <c r="B25">
        <v>12</v>
      </c>
      <c r="C25" t="s">
        <v>139</v>
      </c>
      <c r="D25">
        <v>1.25</v>
      </c>
      <c r="E25">
        <v>433.69399999999996</v>
      </c>
      <c r="F25">
        <v>58.923000000000002</v>
      </c>
      <c r="G25">
        <v>20.622</v>
      </c>
      <c r="H25">
        <v>9.3090000000000011</v>
      </c>
      <c r="P25">
        <f t="shared" si="0"/>
        <v>4.2184125269978399</v>
      </c>
      <c r="Q25">
        <f>E25/$J$2*1000</f>
        <v>1547.1389840182649</v>
      </c>
      <c r="R25">
        <f t="shared" si="1"/>
        <v>185.08292499057671</v>
      </c>
      <c r="S25">
        <f t="shared" si="2"/>
        <v>64.423617619493896</v>
      </c>
      <c r="T25">
        <f t="shared" si="3"/>
        <v>29.081537019681353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8E02-B60F-4F56-B63D-E85D2F9EDA7A}">
  <dimension ref="A1:T25"/>
  <sheetViews>
    <sheetView workbookViewId="0">
      <selection activeCell="R6" sqref="R6"/>
    </sheetView>
  </sheetViews>
  <sheetFormatPr defaultRowHeight="15" x14ac:dyDescent="0.25"/>
  <cols>
    <col min="3" max="3" width="15.85546875" customWidth="1"/>
    <col min="15" max="15" width="11.5703125" bestFit="1" customWidth="1"/>
    <col min="16" max="16" width="15" bestFit="1" customWidth="1"/>
    <col min="17" max="17" width="13.140625" bestFit="1" customWidth="1"/>
    <col min="18" max="18" width="13.5703125" bestFit="1" customWidth="1"/>
    <col min="19" max="19" width="13.7109375" bestFit="1" customWidth="1"/>
  </cols>
  <sheetData>
    <row r="1" spans="1:20" x14ac:dyDescent="0.25">
      <c r="A1" s="9" t="s">
        <v>95</v>
      </c>
      <c r="B1" s="9" t="s">
        <v>96</v>
      </c>
      <c r="C1" s="9" t="s">
        <v>137</v>
      </c>
      <c r="D1" t="s">
        <v>31</v>
      </c>
      <c r="E1" t="s">
        <v>33</v>
      </c>
      <c r="F1" t="s">
        <v>92</v>
      </c>
      <c r="G1" t="s">
        <v>90</v>
      </c>
      <c r="H1" t="s">
        <v>89</v>
      </c>
      <c r="I1" t="s">
        <v>31</v>
      </c>
      <c r="J1" t="s">
        <v>153</v>
      </c>
      <c r="K1" t="s">
        <v>152</v>
      </c>
      <c r="L1" t="s">
        <v>151</v>
      </c>
      <c r="M1" t="s">
        <v>89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</row>
    <row r="2" spans="1:20" ht="15.75" x14ac:dyDescent="0.25">
      <c r="A2">
        <v>144</v>
      </c>
      <c r="B2">
        <v>3</v>
      </c>
      <c r="C2" t="s">
        <v>138</v>
      </c>
      <c r="D2">
        <v>0</v>
      </c>
      <c r="E2">
        <v>0</v>
      </c>
      <c r="F2">
        <v>0</v>
      </c>
      <c r="G2">
        <v>0</v>
      </c>
      <c r="H2">
        <v>0</v>
      </c>
      <c r="I2" s="36">
        <v>296.32</v>
      </c>
      <c r="J2" s="37">
        <v>280.32</v>
      </c>
      <c r="K2" s="35">
        <v>318.36</v>
      </c>
      <c r="L2" s="35">
        <v>320.10000000000002</v>
      </c>
      <c r="M2" s="35">
        <v>320.10000000000002</v>
      </c>
      <c r="P2">
        <f>D2/$I$2*1000</f>
        <v>0</v>
      </c>
      <c r="Q2">
        <f>E2/$J$2*1000</f>
        <v>0</v>
      </c>
      <c r="R2">
        <f>F2/$K$2*1000</f>
        <v>0</v>
      </c>
      <c r="S2">
        <f>G2/$L$2*1000</f>
        <v>0</v>
      </c>
      <c r="T2">
        <f>H2/$M$2*1000</f>
        <v>0</v>
      </c>
    </row>
    <row r="3" spans="1:20" x14ac:dyDescent="0.25">
      <c r="A3">
        <v>144</v>
      </c>
      <c r="B3">
        <v>7</v>
      </c>
      <c r="C3" t="s">
        <v>138</v>
      </c>
      <c r="D3">
        <v>0</v>
      </c>
      <c r="E3">
        <v>0</v>
      </c>
      <c r="F3">
        <v>0</v>
      </c>
      <c r="G3">
        <v>0</v>
      </c>
      <c r="H3">
        <v>0</v>
      </c>
      <c r="P3">
        <f t="shared" ref="P3:P25" si="0">D3/$I$2*1000</f>
        <v>0</v>
      </c>
      <c r="Q3">
        <f>E3/$J$2*1000</f>
        <v>0</v>
      </c>
      <c r="R3">
        <f t="shared" ref="R3:R25" si="1">F3/$K$2*1000</f>
        <v>0</v>
      </c>
      <c r="S3">
        <f t="shared" ref="S3:S25" si="2">G3/$L$2*1000</f>
        <v>0</v>
      </c>
      <c r="T3">
        <f t="shared" ref="T3:T25" si="3">H3/$M$2*1000</f>
        <v>0</v>
      </c>
    </row>
    <row r="4" spans="1:20" x14ac:dyDescent="0.25">
      <c r="A4">
        <v>144</v>
      </c>
      <c r="B4">
        <v>11</v>
      </c>
      <c r="C4" t="s">
        <v>138</v>
      </c>
      <c r="D4">
        <v>0</v>
      </c>
      <c r="E4">
        <v>0</v>
      </c>
      <c r="F4">
        <v>0</v>
      </c>
      <c r="G4">
        <v>0</v>
      </c>
      <c r="H4">
        <v>0</v>
      </c>
      <c r="P4">
        <f t="shared" si="0"/>
        <v>0</v>
      </c>
      <c r="Q4">
        <f>E4/$J$2*1000</f>
        <v>0</v>
      </c>
      <c r="R4">
        <f t="shared" si="1"/>
        <v>0</v>
      </c>
      <c r="S4">
        <f t="shared" si="2"/>
        <v>0</v>
      </c>
      <c r="T4">
        <f t="shared" si="3"/>
        <v>0</v>
      </c>
    </row>
    <row r="5" spans="1:20" x14ac:dyDescent="0.25">
      <c r="A5">
        <v>168</v>
      </c>
      <c r="B5">
        <v>3</v>
      </c>
      <c r="C5" t="s">
        <v>138</v>
      </c>
      <c r="D5">
        <v>224.24199999999999</v>
      </c>
      <c r="E5">
        <v>12.686</v>
      </c>
      <c r="F5">
        <v>26.930999999999997</v>
      </c>
      <c r="G5">
        <v>5.9</v>
      </c>
      <c r="H5">
        <v>4.593</v>
      </c>
      <c r="P5">
        <f>D5/$I$2*1000</f>
        <v>756.75620950323969</v>
      </c>
      <c r="Q5">
        <f>E5/$J$2*1000</f>
        <v>45.25542237442923</v>
      </c>
      <c r="R5">
        <f>F5/$K$2*1000</f>
        <v>84.592913682623433</v>
      </c>
      <c r="S5">
        <f>G5/$L$2*1000</f>
        <v>18.431740081224614</v>
      </c>
      <c r="T5">
        <f>H5/$M$2*1000</f>
        <v>14.348641049671977</v>
      </c>
    </row>
    <row r="6" spans="1:20" x14ac:dyDescent="0.25">
      <c r="A6">
        <v>168</v>
      </c>
      <c r="B6">
        <v>7</v>
      </c>
      <c r="C6" t="s">
        <v>138</v>
      </c>
      <c r="D6">
        <v>256.78699999999998</v>
      </c>
      <c r="E6">
        <v>11.82</v>
      </c>
      <c r="F6">
        <v>26.878999999999998</v>
      </c>
      <c r="G6">
        <v>7.1040000000000001</v>
      </c>
      <c r="H6">
        <v>4.4969999999999999</v>
      </c>
      <c r="P6">
        <f t="shared" si="0"/>
        <v>866.58679805615543</v>
      </c>
      <c r="Q6">
        <f>E6/$J$2*1000</f>
        <v>42.166095890410958</v>
      </c>
      <c r="R6">
        <f t="shared" si="1"/>
        <v>84.429576579972348</v>
      </c>
      <c r="S6">
        <f t="shared" si="2"/>
        <v>22.19306466729147</v>
      </c>
      <c r="T6">
        <f t="shared" si="3"/>
        <v>14.048734770384254</v>
      </c>
    </row>
    <row r="7" spans="1:20" x14ac:dyDescent="0.25">
      <c r="A7">
        <v>168</v>
      </c>
      <c r="B7">
        <v>11</v>
      </c>
      <c r="C7" t="s">
        <v>138</v>
      </c>
      <c r="D7">
        <v>672.69200000000001</v>
      </c>
      <c r="E7">
        <v>20.472999999999999</v>
      </c>
      <c r="F7">
        <v>85.569000000000003</v>
      </c>
      <c r="G7">
        <v>9.2759999999999998</v>
      </c>
      <c r="H7">
        <v>6.3490000000000002</v>
      </c>
      <c r="P7">
        <f t="shared" si="0"/>
        <v>2270.1538876889849</v>
      </c>
      <c r="Q7">
        <f>E7/$J$2*1000</f>
        <v>73.03438926940639</v>
      </c>
      <c r="R7">
        <f t="shared" si="1"/>
        <v>268.78062570674712</v>
      </c>
      <c r="S7">
        <f t="shared" si="2"/>
        <v>28.978444236176191</v>
      </c>
      <c r="T7">
        <f t="shared" si="3"/>
        <v>19.834426741643234</v>
      </c>
    </row>
    <row r="8" spans="1:20" x14ac:dyDescent="0.25">
      <c r="A8">
        <v>192</v>
      </c>
      <c r="B8">
        <v>3</v>
      </c>
      <c r="C8" t="s">
        <v>138</v>
      </c>
      <c r="D8">
        <v>382.04899999999998</v>
      </c>
      <c r="E8">
        <v>32.408999999999999</v>
      </c>
      <c r="F8">
        <v>34.906000000000006</v>
      </c>
      <c r="G8">
        <v>6.3979999999999997</v>
      </c>
      <c r="H8">
        <v>4.8640000000000008</v>
      </c>
      <c r="P8">
        <f t="shared" si="0"/>
        <v>1289.3122300215982</v>
      </c>
      <c r="Q8">
        <f>E8/$J$2*1000</f>
        <v>115.61429794520548</v>
      </c>
      <c r="R8">
        <f t="shared" si="1"/>
        <v>109.64317125266996</v>
      </c>
      <c r="S8">
        <f t="shared" si="2"/>
        <v>19.987503905029676</v>
      </c>
      <c r="T8">
        <f t="shared" si="3"/>
        <v>15.19525148391128</v>
      </c>
    </row>
    <row r="9" spans="1:20" x14ac:dyDescent="0.25">
      <c r="A9">
        <v>192</v>
      </c>
      <c r="B9">
        <v>7</v>
      </c>
      <c r="C9" t="s">
        <v>138</v>
      </c>
      <c r="D9">
        <v>273.685</v>
      </c>
      <c r="E9">
        <v>28.45</v>
      </c>
      <c r="F9">
        <v>37.998000000000005</v>
      </c>
      <c r="G9">
        <v>7.5069999999999997</v>
      </c>
      <c r="H9">
        <v>4.5060000000000002</v>
      </c>
      <c r="P9">
        <f t="shared" si="0"/>
        <v>923.61298596112317</v>
      </c>
      <c r="Q9">
        <f>E9/$J$2*1000</f>
        <v>101.49115296803653</v>
      </c>
      <c r="R9">
        <f t="shared" si="1"/>
        <v>119.35544666415379</v>
      </c>
      <c r="S9">
        <f t="shared" si="2"/>
        <v>23.452046235551389</v>
      </c>
      <c r="T9">
        <f t="shared" si="3"/>
        <v>14.076850984067478</v>
      </c>
    </row>
    <row r="10" spans="1:20" x14ac:dyDescent="0.25">
      <c r="A10">
        <v>192</v>
      </c>
      <c r="B10">
        <v>11</v>
      </c>
      <c r="C10" t="s">
        <v>138</v>
      </c>
      <c r="D10">
        <v>339.86</v>
      </c>
      <c r="E10">
        <v>40.383000000000003</v>
      </c>
      <c r="F10">
        <v>32.769999999999996</v>
      </c>
      <c r="G10">
        <v>7.0070000000000006</v>
      </c>
      <c r="H10">
        <v>4.883</v>
      </c>
      <c r="P10">
        <f t="shared" si="0"/>
        <v>1146.9357451403887</v>
      </c>
      <c r="Q10">
        <f>E10/$J$2*1000</f>
        <v>144.06035958904113</v>
      </c>
      <c r="R10">
        <f t="shared" si="1"/>
        <v>102.93378565146374</v>
      </c>
      <c r="S10">
        <f t="shared" si="2"/>
        <v>21.890034364261169</v>
      </c>
      <c r="T10">
        <f t="shared" si="3"/>
        <v>15.254607935020307</v>
      </c>
    </row>
    <row r="11" spans="1:20" x14ac:dyDescent="0.25">
      <c r="A11">
        <v>216</v>
      </c>
      <c r="B11">
        <v>3</v>
      </c>
      <c r="C11" t="s">
        <v>138</v>
      </c>
      <c r="D11">
        <v>340.62199999999996</v>
      </c>
      <c r="E11">
        <v>99.671999999999997</v>
      </c>
      <c r="F11">
        <v>64.938000000000002</v>
      </c>
      <c r="G11">
        <v>9.9860000000000007</v>
      </c>
      <c r="H11">
        <v>6.4450000000000003</v>
      </c>
      <c r="P11">
        <f t="shared" si="0"/>
        <v>1149.5072894168466</v>
      </c>
      <c r="Q11">
        <f>E11/$J$2*1000</f>
        <v>355.56506849315065</v>
      </c>
      <c r="R11">
        <f t="shared" si="1"/>
        <v>203.97663022992836</v>
      </c>
      <c r="S11">
        <f t="shared" si="2"/>
        <v>31.196501093408312</v>
      </c>
      <c r="T11">
        <f t="shared" si="3"/>
        <v>20.13433302093096</v>
      </c>
    </row>
    <row r="12" spans="1:20" x14ac:dyDescent="0.25">
      <c r="A12">
        <v>216</v>
      </c>
      <c r="B12">
        <v>7</v>
      </c>
      <c r="C12" t="s">
        <v>138</v>
      </c>
      <c r="D12">
        <v>216.83699999999999</v>
      </c>
      <c r="E12">
        <v>109.071</v>
      </c>
      <c r="F12">
        <v>48.634</v>
      </c>
      <c r="G12">
        <v>9.0649999999999995</v>
      </c>
      <c r="H12">
        <v>6.5340000000000007</v>
      </c>
      <c r="P12">
        <f t="shared" si="0"/>
        <v>731.76633369330443</v>
      </c>
      <c r="Q12">
        <f>E12/$J$2*1000</f>
        <v>389.09460616438355</v>
      </c>
      <c r="R12">
        <f t="shared" si="1"/>
        <v>152.76416635255686</v>
      </c>
      <c r="S12">
        <f t="shared" si="2"/>
        <v>28.319275226491719</v>
      </c>
      <c r="T12">
        <f t="shared" si="3"/>
        <v>20.412371134020621</v>
      </c>
    </row>
    <row r="13" spans="1:20" x14ac:dyDescent="0.25">
      <c r="A13">
        <v>216</v>
      </c>
      <c r="B13">
        <v>11</v>
      </c>
      <c r="C13" t="s">
        <v>138</v>
      </c>
      <c r="D13">
        <v>368.83000000000004</v>
      </c>
      <c r="E13">
        <v>113.503</v>
      </c>
      <c r="F13">
        <v>46.344999999999999</v>
      </c>
      <c r="G13">
        <v>7.7709999999999999</v>
      </c>
      <c r="H13">
        <v>5.4160000000000004</v>
      </c>
      <c r="P13">
        <f t="shared" si="0"/>
        <v>1244.7016738660909</v>
      </c>
      <c r="Q13">
        <f>E13/$J$2*1000</f>
        <v>404.9051084474886</v>
      </c>
      <c r="R13">
        <f t="shared" si="1"/>
        <v>145.57419273778112</v>
      </c>
      <c r="S13">
        <f t="shared" si="2"/>
        <v>24.276788503592627</v>
      </c>
      <c r="T13">
        <f t="shared" si="3"/>
        <v>16.919712589815681</v>
      </c>
    </row>
    <row r="14" spans="1:20" x14ac:dyDescent="0.25">
      <c r="A14">
        <v>240</v>
      </c>
      <c r="B14">
        <v>3</v>
      </c>
      <c r="C14" t="s">
        <v>138</v>
      </c>
      <c r="D14">
        <v>200.92000000000002</v>
      </c>
      <c r="E14">
        <v>211.02599999999998</v>
      </c>
      <c r="F14">
        <v>49.09</v>
      </c>
      <c r="G14">
        <v>7.2509999999999994</v>
      </c>
      <c r="H14">
        <v>4.8849999999999998</v>
      </c>
      <c r="P14">
        <f t="shared" si="0"/>
        <v>678.05075593952495</v>
      </c>
      <c r="Q14">
        <f>E14/$J$2*1000</f>
        <v>752.80393835616428</v>
      </c>
      <c r="R14">
        <f t="shared" si="1"/>
        <v>154.19650709888177</v>
      </c>
      <c r="S14">
        <f t="shared" si="2"/>
        <v>22.652296157450795</v>
      </c>
      <c r="T14">
        <f t="shared" si="3"/>
        <v>15.260855982505467</v>
      </c>
    </row>
    <row r="15" spans="1:20" x14ac:dyDescent="0.25">
      <c r="A15">
        <v>240</v>
      </c>
      <c r="B15">
        <v>7</v>
      </c>
      <c r="C15" t="s">
        <v>138</v>
      </c>
      <c r="D15">
        <v>54.602999999999994</v>
      </c>
      <c r="E15">
        <v>375.93600000000004</v>
      </c>
      <c r="F15">
        <v>77.295000000000002</v>
      </c>
      <c r="G15">
        <v>14.962</v>
      </c>
      <c r="H15">
        <v>10.579000000000001</v>
      </c>
      <c r="P15">
        <f t="shared" si="0"/>
        <v>184.27038336933043</v>
      </c>
      <c r="Q15">
        <f>E15/$J$2*1000</f>
        <v>1341.0958904109591</v>
      </c>
      <c r="R15">
        <f t="shared" si="1"/>
        <v>242.79117979645684</v>
      </c>
      <c r="S15">
        <f t="shared" si="2"/>
        <v>46.741643236488592</v>
      </c>
      <c r="T15">
        <f t="shared" si="3"/>
        <v>33.049047172758513</v>
      </c>
    </row>
    <row r="16" spans="1:20" x14ac:dyDescent="0.25">
      <c r="A16">
        <v>240</v>
      </c>
      <c r="B16">
        <v>11</v>
      </c>
      <c r="C16" t="s">
        <v>138</v>
      </c>
      <c r="D16">
        <v>41.802</v>
      </c>
      <c r="E16">
        <v>435.62099999999998</v>
      </c>
      <c r="F16">
        <v>53.5</v>
      </c>
      <c r="G16">
        <v>8.0150000000000006</v>
      </c>
      <c r="H16">
        <v>5.6720000000000006</v>
      </c>
      <c r="P16">
        <f t="shared" si="0"/>
        <v>141.07046436285097</v>
      </c>
      <c r="Q16">
        <f>E16/$J$2*1000</f>
        <v>1554.0132705479452</v>
      </c>
      <c r="R16">
        <f t="shared" si="1"/>
        <v>168.04874984294511</v>
      </c>
      <c r="S16">
        <f t="shared" si="2"/>
        <v>25.039050296782253</v>
      </c>
      <c r="T16">
        <f t="shared" si="3"/>
        <v>17.719462667916275</v>
      </c>
    </row>
    <row r="17" spans="1:20" x14ac:dyDescent="0.25">
      <c r="A17">
        <v>264</v>
      </c>
      <c r="B17">
        <v>3</v>
      </c>
      <c r="C17" t="s">
        <v>138</v>
      </c>
      <c r="D17">
        <v>1.25</v>
      </c>
      <c r="E17">
        <v>288.53199999999998</v>
      </c>
      <c r="F17">
        <v>53.579000000000001</v>
      </c>
      <c r="G17">
        <v>7.5360000000000005</v>
      </c>
      <c r="H17">
        <v>4.6239999999999997</v>
      </c>
      <c r="P17">
        <f t="shared" si="0"/>
        <v>4.2184125269978399</v>
      </c>
      <c r="Q17">
        <f>E17/$J$2*1000</f>
        <v>1029.2950913242009</v>
      </c>
      <c r="R17">
        <f t="shared" si="1"/>
        <v>168.29689659504962</v>
      </c>
      <c r="S17">
        <f t="shared" si="2"/>
        <v>23.542642924086223</v>
      </c>
      <c r="T17">
        <f t="shared" si="3"/>
        <v>14.44548578569197</v>
      </c>
    </row>
    <row r="18" spans="1:20" x14ac:dyDescent="0.25">
      <c r="A18">
        <v>264</v>
      </c>
      <c r="B18">
        <v>7</v>
      </c>
      <c r="C18" t="s">
        <v>138</v>
      </c>
      <c r="D18">
        <v>1.25</v>
      </c>
      <c r="E18">
        <v>308.80399999999997</v>
      </c>
      <c r="F18">
        <v>54.338999999999999</v>
      </c>
      <c r="G18">
        <v>13.598000000000001</v>
      </c>
      <c r="H18">
        <v>7.851</v>
      </c>
      <c r="P18">
        <f t="shared" si="0"/>
        <v>4.2184125269978399</v>
      </c>
      <c r="Q18">
        <f>E18/$J$2*1000</f>
        <v>1101.6124429223744</v>
      </c>
      <c r="R18">
        <f t="shared" si="1"/>
        <v>170.68413117225782</v>
      </c>
      <c r="S18">
        <f t="shared" si="2"/>
        <v>42.480474851608868</v>
      </c>
      <c r="T18">
        <f t="shared" si="3"/>
        <v>24.526710402999061</v>
      </c>
    </row>
    <row r="19" spans="1:20" x14ac:dyDescent="0.25">
      <c r="A19">
        <v>264</v>
      </c>
      <c r="B19">
        <v>11</v>
      </c>
      <c r="C19" t="s">
        <v>138</v>
      </c>
      <c r="D19">
        <v>1.25</v>
      </c>
      <c r="E19">
        <v>344.76799999999997</v>
      </c>
      <c r="F19">
        <v>45.210999999999999</v>
      </c>
      <c r="G19">
        <v>7.1130000000000004</v>
      </c>
      <c r="H19">
        <v>4.085</v>
      </c>
      <c r="P19">
        <f t="shared" si="0"/>
        <v>4.2184125269978399</v>
      </c>
      <c r="Q19">
        <f>E19/$J$2*1000</f>
        <v>1229.9086757990867</v>
      </c>
      <c r="R19">
        <f t="shared" si="1"/>
        <v>142.01218746073627</v>
      </c>
      <c r="S19">
        <f t="shared" si="2"/>
        <v>22.221180880974696</v>
      </c>
      <c r="T19">
        <f t="shared" si="3"/>
        <v>12.761636988441111</v>
      </c>
    </row>
    <row r="20" spans="1:20" x14ac:dyDescent="0.25">
      <c r="A20">
        <v>288</v>
      </c>
      <c r="B20">
        <v>3</v>
      </c>
      <c r="C20" t="s">
        <v>138</v>
      </c>
      <c r="D20">
        <v>1.25</v>
      </c>
      <c r="E20">
        <v>302.22800000000001</v>
      </c>
      <c r="F20">
        <v>44.68</v>
      </c>
      <c r="G20">
        <v>6.1460000000000008</v>
      </c>
      <c r="H20">
        <v>3.3019999999999996</v>
      </c>
      <c r="P20">
        <f t="shared" si="0"/>
        <v>4.2184125269978399</v>
      </c>
      <c r="Q20">
        <f>E20/$J$2*1000</f>
        <v>1078.1535388127854</v>
      </c>
      <c r="R20">
        <f t="shared" si="1"/>
        <v>140.34426435481845</v>
      </c>
      <c r="S20">
        <f t="shared" si="2"/>
        <v>19.200249921899406</v>
      </c>
      <c r="T20">
        <f t="shared" si="3"/>
        <v>10.315526398000623</v>
      </c>
    </row>
    <row r="21" spans="1:20" x14ac:dyDescent="0.25">
      <c r="A21">
        <v>288</v>
      </c>
      <c r="B21">
        <v>7</v>
      </c>
      <c r="C21" t="s">
        <v>138</v>
      </c>
      <c r="D21">
        <v>1.25</v>
      </c>
      <c r="E21">
        <v>326.94200000000001</v>
      </c>
      <c r="F21">
        <v>44.698</v>
      </c>
      <c r="G21">
        <v>11.431999999999999</v>
      </c>
      <c r="H21">
        <v>5.9749999999999996</v>
      </c>
      <c r="P21">
        <f t="shared" si="0"/>
        <v>4.2184125269978399</v>
      </c>
      <c r="Q21">
        <f>E21/$J$2*1000</f>
        <v>1166.3170662100458</v>
      </c>
      <c r="R21">
        <f t="shared" si="1"/>
        <v>140.40080412112073</v>
      </c>
      <c r="S21">
        <f t="shared" si="2"/>
        <v>35.713839425179621</v>
      </c>
      <c r="T21">
        <f t="shared" si="3"/>
        <v>18.666041861918149</v>
      </c>
    </row>
    <row r="22" spans="1:20" x14ac:dyDescent="0.25">
      <c r="A22">
        <v>288</v>
      </c>
      <c r="B22">
        <v>11</v>
      </c>
      <c r="C22" t="s">
        <v>138</v>
      </c>
      <c r="D22">
        <v>1.25</v>
      </c>
      <c r="E22">
        <v>376.31</v>
      </c>
      <c r="F22">
        <v>36.878</v>
      </c>
      <c r="G22">
        <v>6.1340000000000003</v>
      </c>
      <c r="H22">
        <v>3.5069999999999997</v>
      </c>
      <c r="P22">
        <f t="shared" si="0"/>
        <v>4.2184125269978399</v>
      </c>
      <c r="Q22">
        <f>E22/$J$2*1000</f>
        <v>1342.4300799086759</v>
      </c>
      <c r="R22">
        <f t="shared" si="1"/>
        <v>115.8374167608996</v>
      </c>
      <c r="S22">
        <f t="shared" si="2"/>
        <v>19.162761636988442</v>
      </c>
      <c r="T22">
        <f t="shared" si="3"/>
        <v>10.955951265229615</v>
      </c>
    </row>
    <row r="23" spans="1:20" x14ac:dyDescent="0.25">
      <c r="A23">
        <v>312</v>
      </c>
      <c r="B23">
        <v>3</v>
      </c>
      <c r="C23" t="s">
        <v>138</v>
      </c>
      <c r="D23">
        <v>1.25</v>
      </c>
      <c r="E23">
        <v>314.31399999999996</v>
      </c>
      <c r="F23">
        <v>58.720999999999997</v>
      </c>
      <c r="G23">
        <v>9.402000000000001</v>
      </c>
      <c r="H23">
        <v>4.4610000000000003</v>
      </c>
      <c r="P23">
        <f t="shared" si="0"/>
        <v>4.2184125269978399</v>
      </c>
      <c r="Q23">
        <f>E23/$J$2*1000</f>
        <v>1121.2685502283105</v>
      </c>
      <c r="R23">
        <f t="shared" si="1"/>
        <v>184.44842316873977</v>
      </c>
      <c r="S23">
        <f t="shared" si="2"/>
        <v>29.372071227741333</v>
      </c>
      <c r="T23">
        <f t="shared" si="3"/>
        <v>13.93626991565136</v>
      </c>
    </row>
    <row r="24" spans="1:20" x14ac:dyDescent="0.25">
      <c r="A24">
        <v>312</v>
      </c>
      <c r="B24">
        <v>7</v>
      </c>
      <c r="C24" t="s">
        <v>138</v>
      </c>
      <c r="D24">
        <v>1.25</v>
      </c>
      <c r="E24">
        <v>313.15899999999999</v>
      </c>
      <c r="F24">
        <v>42.325000000000003</v>
      </c>
      <c r="G24">
        <v>8.6890000000000001</v>
      </c>
      <c r="H24">
        <v>4.569</v>
      </c>
      <c r="P24">
        <f t="shared" si="0"/>
        <v>4.2184125269978399</v>
      </c>
      <c r="Q24">
        <f>E24/$J$2*1000</f>
        <v>1117.14825913242</v>
      </c>
      <c r="R24">
        <f t="shared" si="1"/>
        <v>132.94697826360095</v>
      </c>
      <c r="S24">
        <f t="shared" si="2"/>
        <v>27.144642299281472</v>
      </c>
      <c r="T24">
        <f t="shared" si="3"/>
        <v>14.273664479850046</v>
      </c>
    </row>
    <row r="25" spans="1:20" x14ac:dyDescent="0.25">
      <c r="A25">
        <v>312</v>
      </c>
      <c r="B25">
        <v>11</v>
      </c>
      <c r="C25" t="s">
        <v>138</v>
      </c>
      <c r="D25">
        <v>1.25</v>
      </c>
      <c r="E25">
        <v>437.52499999999998</v>
      </c>
      <c r="F25">
        <v>42.686</v>
      </c>
      <c r="G25">
        <v>7.7530000000000001</v>
      </c>
      <c r="H25">
        <v>4.202</v>
      </c>
      <c r="P25">
        <f t="shared" si="0"/>
        <v>4.2184125269978399</v>
      </c>
      <c r="Q25">
        <f>E25/$J$2*1000</f>
        <v>1560.8055079908677</v>
      </c>
      <c r="R25">
        <f t="shared" si="1"/>
        <v>134.08091468777482</v>
      </c>
      <c r="S25">
        <f t="shared" si="2"/>
        <v>24.220556076226178</v>
      </c>
      <c r="T25">
        <f t="shared" si="3"/>
        <v>13.127147766323024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923-D42B-4BA3-B460-AC9E44C5D85A}">
  <dimension ref="A1:P49"/>
  <sheetViews>
    <sheetView workbookViewId="0">
      <selection activeCell="H1" sqref="H1:L9"/>
    </sheetView>
  </sheetViews>
  <sheetFormatPr defaultRowHeight="15" x14ac:dyDescent="0.25"/>
  <cols>
    <col min="1" max="1" width="29.140625" bestFit="1" customWidth="1"/>
    <col min="2" max="2" width="16.28515625" bestFit="1" customWidth="1"/>
    <col min="3" max="3" width="12" bestFit="1" customWidth="1"/>
    <col min="4" max="4" width="13.5703125" bestFit="1" customWidth="1"/>
    <col min="5" max="5" width="12" bestFit="1" customWidth="1"/>
    <col min="6" max="6" width="13.5703125" bestFit="1" customWidth="1"/>
    <col min="7" max="7" width="12" bestFit="1" customWidth="1"/>
    <col min="8" max="8" width="13.5703125" bestFit="1" customWidth="1"/>
    <col min="9" max="9" width="12" bestFit="1" customWidth="1"/>
    <col min="10" max="10" width="13.5703125" bestFit="1" customWidth="1"/>
    <col min="11" max="11" width="12" bestFit="1" customWidth="1"/>
    <col min="12" max="12" width="13.5703125" bestFit="1" customWidth="1"/>
    <col min="13" max="13" width="12" bestFit="1" customWidth="1"/>
    <col min="14" max="14" width="13.5703125" bestFit="1" customWidth="1"/>
    <col min="15" max="15" width="12" bestFit="1" customWidth="1"/>
    <col min="16" max="16" width="13.5703125" bestFit="1" customWidth="1"/>
    <col min="17" max="18" width="12" bestFit="1" customWidth="1"/>
  </cols>
  <sheetData>
    <row r="1" spans="1:16" x14ac:dyDescent="0.25">
      <c r="A1" s="9" t="s">
        <v>95</v>
      </c>
      <c r="B1" s="9" t="s">
        <v>96</v>
      </c>
      <c r="C1" s="9" t="s">
        <v>137</v>
      </c>
      <c r="D1" t="s">
        <v>154</v>
      </c>
      <c r="E1" t="s">
        <v>155</v>
      </c>
      <c r="H1" t="s">
        <v>167</v>
      </c>
      <c r="I1" t="s">
        <v>31</v>
      </c>
      <c r="J1" t="s">
        <v>33</v>
      </c>
      <c r="K1" t="s">
        <v>159</v>
      </c>
      <c r="L1" t="s">
        <v>160</v>
      </c>
      <c r="M1" t="s">
        <v>171</v>
      </c>
      <c r="N1" t="s">
        <v>169</v>
      </c>
      <c r="O1" t="s">
        <v>170</v>
      </c>
      <c r="P1" t="s">
        <v>159</v>
      </c>
    </row>
    <row r="2" spans="1:16" x14ac:dyDescent="0.25">
      <c r="A2">
        <v>144</v>
      </c>
      <c r="B2">
        <v>4</v>
      </c>
      <c r="C2" t="s">
        <v>139</v>
      </c>
      <c r="D2">
        <v>0</v>
      </c>
      <c r="E2">
        <v>0</v>
      </c>
      <c r="H2" s="33">
        <v>144</v>
      </c>
      <c r="I2" s="34">
        <v>0</v>
      </c>
      <c r="J2" s="34">
        <v>0</v>
      </c>
      <c r="K2">
        <f>I2+J2</f>
        <v>0</v>
      </c>
      <c r="L2">
        <v>0</v>
      </c>
    </row>
    <row r="3" spans="1:16" x14ac:dyDescent="0.25">
      <c r="A3">
        <v>144</v>
      </c>
      <c r="B3">
        <v>8</v>
      </c>
      <c r="C3" t="s">
        <v>139</v>
      </c>
      <c r="D3">
        <v>0</v>
      </c>
      <c r="E3">
        <v>0</v>
      </c>
      <c r="H3" s="33">
        <v>168</v>
      </c>
      <c r="I3" s="34">
        <v>919.49131569474446</v>
      </c>
      <c r="J3" s="34">
        <v>79.629233257229842</v>
      </c>
      <c r="K3">
        <f>I3+J3</f>
        <v>999.12054895197434</v>
      </c>
      <c r="L3">
        <v>999.12054895197434</v>
      </c>
      <c r="M3">
        <f>K3/$L$6*100</f>
        <v>60.594878820204279</v>
      </c>
      <c r="N3">
        <f>I3/L3*M3</f>
        <v>55.76550788510648</v>
      </c>
      <c r="O3">
        <f>J3/L3*M3</f>
        <v>4.8293709350977991</v>
      </c>
      <c r="P3">
        <f>N3+O3</f>
        <v>60.594878820204279</v>
      </c>
    </row>
    <row r="4" spans="1:16" x14ac:dyDescent="0.25">
      <c r="A4">
        <v>144</v>
      </c>
      <c r="B4">
        <v>12</v>
      </c>
      <c r="C4" t="s">
        <v>139</v>
      </c>
      <c r="D4">
        <v>0</v>
      </c>
      <c r="E4">
        <v>0</v>
      </c>
      <c r="H4" s="33">
        <v>192</v>
      </c>
      <c r="I4" s="34">
        <v>1198.4757469402448</v>
      </c>
      <c r="J4" s="34">
        <v>256.95514649923899</v>
      </c>
      <c r="K4">
        <f>I4+J4</f>
        <v>1455.4308934394837</v>
      </c>
      <c r="L4">
        <v>1455.4308934394837</v>
      </c>
      <c r="M4">
        <f t="shared" ref="M4:M9" si="0">K4/$L$6*100</f>
        <v>88.269287136227604</v>
      </c>
      <c r="N4">
        <f t="shared" ref="N4:N9" si="1">I4/L4*M4</f>
        <v>72.685415920004971</v>
      </c>
      <c r="O4">
        <f t="shared" ref="O4:O9" si="2">J4/L4*M4</f>
        <v>15.583871216222629</v>
      </c>
      <c r="P4">
        <f t="shared" ref="P4:P9" si="3">N4+O4</f>
        <v>88.269287136227604</v>
      </c>
    </row>
    <row r="5" spans="1:16" x14ac:dyDescent="0.25">
      <c r="A5">
        <v>168</v>
      </c>
      <c r="B5">
        <v>4</v>
      </c>
      <c r="C5" t="s">
        <v>139</v>
      </c>
      <c r="D5">
        <v>1013.417926565875</v>
      </c>
      <c r="E5">
        <v>79.680365296803657</v>
      </c>
      <c r="H5" s="33">
        <v>216</v>
      </c>
      <c r="I5" s="34">
        <v>856.13750899928016</v>
      </c>
      <c r="J5" s="34">
        <v>754.18093607305946</v>
      </c>
      <c r="K5">
        <f>I5+J5</f>
        <v>1610.3184450723397</v>
      </c>
      <c r="L5">
        <v>1610.3184450723397</v>
      </c>
      <c r="M5">
        <f t="shared" si="0"/>
        <v>97.66294081675278</v>
      </c>
      <c r="N5">
        <f t="shared" si="1"/>
        <v>51.923212534923636</v>
      </c>
      <c r="O5">
        <f t="shared" si="2"/>
        <v>45.739728281829137</v>
      </c>
      <c r="P5">
        <f t="shared" si="3"/>
        <v>97.66294081675278</v>
      </c>
    </row>
    <row r="6" spans="1:16" x14ac:dyDescent="0.25">
      <c r="A6">
        <v>168</v>
      </c>
      <c r="B6">
        <v>8</v>
      </c>
      <c r="C6" t="s">
        <v>139</v>
      </c>
      <c r="D6">
        <v>722.85029697624191</v>
      </c>
      <c r="E6">
        <v>78.881278538812793</v>
      </c>
      <c r="H6" s="33">
        <v>240</v>
      </c>
      <c r="I6" s="34">
        <v>121.96836753059756</v>
      </c>
      <c r="J6" s="34">
        <v>1526.8847507610351</v>
      </c>
      <c r="K6">
        <f>I6+J6</f>
        <v>1648.8531182916327</v>
      </c>
      <c r="L6">
        <v>1648.8531182916327</v>
      </c>
      <c r="M6">
        <f t="shared" si="0"/>
        <v>100</v>
      </c>
      <c r="N6">
        <f>I6/L6*M6</f>
        <v>7.3971638939536524</v>
      </c>
      <c r="O6">
        <f t="shared" si="2"/>
        <v>92.602836106046354</v>
      </c>
      <c r="P6">
        <f t="shared" si="3"/>
        <v>100</v>
      </c>
    </row>
    <row r="7" spans="1:16" x14ac:dyDescent="0.25">
      <c r="A7">
        <v>168</v>
      </c>
      <c r="B7">
        <v>12</v>
      </c>
      <c r="C7" t="s">
        <v>139</v>
      </c>
      <c r="D7">
        <v>1022.2057235421165</v>
      </c>
      <c r="E7">
        <v>80.326055936073075</v>
      </c>
      <c r="H7" s="33">
        <v>264</v>
      </c>
      <c r="I7" s="34">
        <v>4.2184125269978399</v>
      </c>
      <c r="J7" s="34">
        <v>1493.1031202435308</v>
      </c>
      <c r="K7">
        <f>I7+J7</f>
        <v>1497.3215327705286</v>
      </c>
      <c r="L7">
        <v>1497.3215327705286</v>
      </c>
      <c r="M7">
        <f t="shared" si="0"/>
        <v>90.809879676965707</v>
      </c>
      <c r="N7">
        <f t="shared" si="1"/>
        <v>0.25583919393429738</v>
      </c>
      <c r="O7">
        <f t="shared" si="2"/>
        <v>90.554040483031415</v>
      </c>
      <c r="P7">
        <f t="shared" si="3"/>
        <v>90.809879676965707</v>
      </c>
    </row>
    <row r="8" spans="1:16" x14ac:dyDescent="0.25">
      <c r="A8">
        <v>192</v>
      </c>
      <c r="B8">
        <v>4</v>
      </c>
      <c r="C8" t="s">
        <v>139</v>
      </c>
      <c r="D8">
        <v>1216.7454103671707</v>
      </c>
      <c r="E8">
        <v>238.74857305936072</v>
      </c>
      <c r="H8" s="33">
        <v>288</v>
      </c>
      <c r="I8" s="34">
        <v>14.737446004319651</v>
      </c>
      <c r="J8" s="34">
        <v>1413.1587709284629</v>
      </c>
      <c r="K8">
        <f>I8+J8</f>
        <v>1427.8962169327826</v>
      </c>
      <c r="L8">
        <v>1427.8962169327826</v>
      </c>
      <c r="M8">
        <f t="shared" si="0"/>
        <v>86.599358129135112</v>
      </c>
      <c r="N8">
        <f t="shared" si="1"/>
        <v>0.89379980792886116</v>
      </c>
      <c r="O8">
        <f t="shared" si="2"/>
        <v>85.70555832120624</v>
      </c>
      <c r="P8">
        <f t="shared" si="3"/>
        <v>86.599358129135098</v>
      </c>
    </row>
    <row r="9" spans="1:16" x14ac:dyDescent="0.25">
      <c r="A9">
        <v>192</v>
      </c>
      <c r="B9">
        <v>8</v>
      </c>
      <c r="C9" t="s">
        <v>139</v>
      </c>
      <c r="D9">
        <v>1080.3961933045359</v>
      </c>
      <c r="E9">
        <v>284.91010273972609</v>
      </c>
      <c r="H9" s="33">
        <v>312</v>
      </c>
      <c r="I9" s="34">
        <v>13.267188624910007</v>
      </c>
      <c r="J9" s="34">
        <v>1532.5164098173516</v>
      </c>
      <c r="K9">
        <f>I9+J9</f>
        <v>1545.7835984422616</v>
      </c>
      <c r="L9">
        <v>1545.7835984422616</v>
      </c>
      <c r="M9">
        <f t="shared" si="0"/>
        <v>93.749017501561283</v>
      </c>
      <c r="N9">
        <f t="shared" si="1"/>
        <v>0.80463132086962774</v>
      </c>
      <c r="O9">
        <f t="shared" si="2"/>
        <v>92.944386180691666</v>
      </c>
      <c r="P9">
        <f t="shared" si="3"/>
        <v>93.749017501561298</v>
      </c>
    </row>
    <row r="10" spans="1:16" x14ac:dyDescent="0.25">
      <c r="A10">
        <v>192</v>
      </c>
      <c r="B10">
        <v>12</v>
      </c>
      <c r="C10" t="s">
        <v>139</v>
      </c>
      <c r="D10">
        <v>1298.2856371490282</v>
      </c>
      <c r="E10">
        <v>247.20676369863011</v>
      </c>
      <c r="H10" s="33"/>
      <c r="I10" s="34"/>
      <c r="J10" s="34"/>
    </row>
    <row r="11" spans="1:16" x14ac:dyDescent="0.25">
      <c r="A11">
        <v>216</v>
      </c>
      <c r="B11">
        <v>4</v>
      </c>
      <c r="C11" t="s">
        <v>139</v>
      </c>
      <c r="D11">
        <v>1003.5670896328295</v>
      </c>
      <c r="E11">
        <v>660.55579337899553</v>
      </c>
      <c r="H11" s="33"/>
      <c r="I11" s="34"/>
      <c r="J11" s="34"/>
    </row>
    <row r="12" spans="1:16" x14ac:dyDescent="0.25">
      <c r="A12">
        <v>216</v>
      </c>
      <c r="B12">
        <v>8</v>
      </c>
      <c r="C12" t="s">
        <v>139</v>
      </c>
      <c r="D12">
        <v>736.51457883369335</v>
      </c>
      <c r="E12">
        <v>862.54280821917814</v>
      </c>
      <c r="H12" s="33"/>
      <c r="I12" s="34"/>
      <c r="J12" s="34"/>
    </row>
    <row r="13" spans="1:16" x14ac:dyDescent="0.25">
      <c r="A13">
        <v>216</v>
      </c>
      <c r="B13">
        <v>12</v>
      </c>
      <c r="C13" t="s">
        <v>139</v>
      </c>
      <c r="D13">
        <v>828.33085853131752</v>
      </c>
      <c r="E13">
        <v>739.44420662100458</v>
      </c>
      <c r="H13" s="33"/>
      <c r="I13" s="34"/>
      <c r="J13" s="34"/>
    </row>
    <row r="14" spans="1:16" x14ac:dyDescent="0.25">
      <c r="A14">
        <v>240</v>
      </c>
      <c r="B14">
        <v>4</v>
      </c>
      <c r="C14" t="s">
        <v>139</v>
      </c>
      <c r="D14">
        <v>240.314524838013</v>
      </c>
      <c r="E14">
        <v>1494.1067351598174</v>
      </c>
      <c r="H14" s="33"/>
      <c r="I14" s="34"/>
      <c r="J14" s="34"/>
    </row>
    <row r="15" spans="1:16" x14ac:dyDescent="0.25">
      <c r="A15">
        <v>240</v>
      </c>
      <c r="B15">
        <v>8</v>
      </c>
      <c r="C15" t="s">
        <v>139</v>
      </c>
      <c r="D15">
        <v>97.853671706263498</v>
      </c>
      <c r="E15">
        <v>1448.990439497717</v>
      </c>
      <c r="H15" s="33"/>
      <c r="I15" s="34"/>
      <c r="J15" s="34"/>
    </row>
    <row r="16" spans="1:16" x14ac:dyDescent="0.25">
      <c r="A16">
        <v>240</v>
      </c>
      <c r="B16">
        <v>12</v>
      </c>
      <c r="C16" t="s">
        <v>139</v>
      </c>
      <c r="D16">
        <v>27.736906047516204</v>
      </c>
      <c r="E16">
        <v>1637.5570776255709</v>
      </c>
      <c r="H16" s="33"/>
      <c r="I16" s="34"/>
      <c r="J16" s="34"/>
    </row>
    <row r="17" spans="1:10" x14ac:dyDescent="0.25">
      <c r="A17">
        <v>264</v>
      </c>
      <c r="B17">
        <v>4</v>
      </c>
      <c r="C17" t="s">
        <v>139</v>
      </c>
      <c r="D17">
        <v>4.2184125269978399</v>
      </c>
      <c r="E17">
        <v>1367.0162671232877</v>
      </c>
      <c r="H17" s="33"/>
      <c r="I17" s="34"/>
      <c r="J17" s="34"/>
    </row>
    <row r="18" spans="1:10" x14ac:dyDescent="0.25">
      <c r="A18">
        <v>264</v>
      </c>
      <c r="B18">
        <v>8</v>
      </c>
      <c r="C18" t="s">
        <v>139</v>
      </c>
      <c r="D18">
        <v>4.2184125269978399</v>
      </c>
      <c r="E18">
        <v>1363.6272831050226</v>
      </c>
    </row>
    <row r="19" spans="1:10" x14ac:dyDescent="0.25">
      <c r="A19">
        <v>264</v>
      </c>
      <c r="B19">
        <v>12</v>
      </c>
      <c r="C19" t="s">
        <v>139</v>
      </c>
      <c r="D19">
        <v>4.2184125269978399</v>
      </c>
      <c r="E19">
        <v>1748.665810502283</v>
      </c>
    </row>
    <row r="20" spans="1:10" x14ac:dyDescent="0.25">
      <c r="A20">
        <v>288</v>
      </c>
      <c r="B20">
        <v>4</v>
      </c>
      <c r="C20" t="s">
        <v>139</v>
      </c>
      <c r="D20">
        <v>4.2184125269978399</v>
      </c>
      <c r="E20">
        <v>1222.0390981735161</v>
      </c>
    </row>
    <row r="21" spans="1:10" x14ac:dyDescent="0.25">
      <c r="A21">
        <v>288</v>
      </c>
      <c r="B21">
        <v>8</v>
      </c>
      <c r="C21" t="s">
        <v>139</v>
      </c>
      <c r="D21">
        <v>4.2184125269978399</v>
      </c>
      <c r="E21">
        <v>1370.0520833333335</v>
      </c>
    </row>
    <row r="22" spans="1:10" x14ac:dyDescent="0.25">
      <c r="A22">
        <v>288</v>
      </c>
      <c r="B22">
        <v>12</v>
      </c>
      <c r="C22" t="s">
        <v>139</v>
      </c>
      <c r="D22">
        <v>35.775512958963276</v>
      </c>
      <c r="E22">
        <v>1647.3851312785389</v>
      </c>
    </row>
    <row r="23" spans="1:10" x14ac:dyDescent="0.25">
      <c r="A23">
        <v>312</v>
      </c>
      <c r="B23">
        <v>4</v>
      </c>
      <c r="C23" t="s">
        <v>139</v>
      </c>
      <c r="D23">
        <v>4.2184125269978399</v>
      </c>
      <c r="E23">
        <v>1636.2014840182649</v>
      </c>
    </row>
    <row r="24" spans="1:10" x14ac:dyDescent="0.25">
      <c r="A24">
        <v>312</v>
      </c>
      <c r="B24">
        <v>8</v>
      </c>
      <c r="C24" t="s">
        <v>139</v>
      </c>
      <c r="D24">
        <v>31.364740820734344</v>
      </c>
      <c r="E24">
        <v>1414.2087614155253</v>
      </c>
    </row>
    <row r="25" spans="1:10" x14ac:dyDescent="0.25">
      <c r="A25">
        <v>312</v>
      </c>
      <c r="B25">
        <v>12</v>
      </c>
      <c r="C25" t="s">
        <v>139</v>
      </c>
      <c r="D25">
        <v>4.2184125269978399</v>
      </c>
      <c r="E25">
        <v>1547.1389840182649</v>
      </c>
    </row>
    <row r="28" spans="1:10" x14ac:dyDescent="0.25">
      <c r="B28" s="31" t="s">
        <v>144</v>
      </c>
    </row>
    <row r="29" spans="1:10" x14ac:dyDescent="0.25">
      <c r="A29" s="31" t="s">
        <v>140</v>
      </c>
      <c r="B29" t="s">
        <v>139</v>
      </c>
      <c r="C29" t="s">
        <v>141</v>
      </c>
    </row>
    <row r="30" spans="1:10" x14ac:dyDescent="0.25">
      <c r="A30" s="32" t="s">
        <v>163</v>
      </c>
      <c r="B30" s="34"/>
      <c r="C30" s="34"/>
    </row>
    <row r="31" spans="1:10" x14ac:dyDescent="0.25">
      <c r="A31" s="33">
        <v>144</v>
      </c>
      <c r="B31" s="34">
        <v>0</v>
      </c>
      <c r="C31" s="34">
        <v>0</v>
      </c>
    </row>
    <row r="32" spans="1:10" x14ac:dyDescent="0.25">
      <c r="A32" s="33">
        <v>168</v>
      </c>
      <c r="B32" s="34">
        <v>919.49131569474446</v>
      </c>
      <c r="C32" s="34">
        <v>919.49131569474446</v>
      </c>
    </row>
    <row r="33" spans="1:3" x14ac:dyDescent="0.25">
      <c r="A33" s="33">
        <v>192</v>
      </c>
      <c r="B33" s="34">
        <v>1198.4757469402448</v>
      </c>
      <c r="C33" s="34">
        <v>1198.4757469402448</v>
      </c>
    </row>
    <row r="34" spans="1:3" x14ac:dyDescent="0.25">
      <c r="A34" s="33">
        <v>216</v>
      </c>
      <c r="B34" s="34">
        <v>856.13750899928016</v>
      </c>
      <c r="C34" s="34">
        <v>856.13750899928016</v>
      </c>
    </row>
    <row r="35" spans="1:3" x14ac:dyDescent="0.25">
      <c r="A35" s="33">
        <v>240</v>
      </c>
      <c r="B35" s="34">
        <v>121.96836753059756</v>
      </c>
      <c r="C35" s="34">
        <v>121.96836753059756</v>
      </c>
    </row>
    <row r="36" spans="1:3" x14ac:dyDescent="0.25">
      <c r="A36" s="33">
        <v>264</v>
      </c>
      <c r="B36" s="34">
        <v>4.2184125269978399</v>
      </c>
      <c r="C36" s="34">
        <v>4.2184125269978399</v>
      </c>
    </row>
    <row r="37" spans="1:3" x14ac:dyDescent="0.25">
      <c r="A37" s="33">
        <v>288</v>
      </c>
      <c r="B37" s="34">
        <v>14.737446004319651</v>
      </c>
      <c r="C37" s="34">
        <v>14.737446004319651</v>
      </c>
    </row>
    <row r="38" spans="1:3" x14ac:dyDescent="0.25">
      <c r="A38" s="33">
        <v>312</v>
      </c>
      <c r="B38" s="34">
        <v>13.267188624910007</v>
      </c>
      <c r="C38" s="34">
        <v>13.267188624910007</v>
      </c>
    </row>
    <row r="39" spans="1:3" x14ac:dyDescent="0.25">
      <c r="A39" s="32" t="s">
        <v>164</v>
      </c>
      <c r="B39" s="34"/>
      <c r="C39" s="34"/>
    </row>
    <row r="40" spans="1:3" x14ac:dyDescent="0.25">
      <c r="A40" s="33">
        <v>144</v>
      </c>
      <c r="B40" s="34">
        <v>0</v>
      </c>
      <c r="C40" s="34">
        <v>0</v>
      </c>
    </row>
    <row r="41" spans="1:3" x14ac:dyDescent="0.25">
      <c r="A41" s="33">
        <v>168</v>
      </c>
      <c r="B41" s="34">
        <v>79.629233257229842</v>
      </c>
      <c r="C41" s="34">
        <v>79.629233257229842</v>
      </c>
    </row>
    <row r="42" spans="1:3" x14ac:dyDescent="0.25">
      <c r="A42" s="33">
        <v>192</v>
      </c>
      <c r="B42" s="34">
        <v>256.95514649923899</v>
      </c>
      <c r="C42" s="34">
        <v>256.95514649923899</v>
      </c>
    </row>
    <row r="43" spans="1:3" x14ac:dyDescent="0.25">
      <c r="A43" s="33">
        <v>216</v>
      </c>
      <c r="B43" s="34">
        <v>754.18093607305946</v>
      </c>
      <c r="C43" s="34">
        <v>754.18093607305946</v>
      </c>
    </row>
    <row r="44" spans="1:3" x14ac:dyDescent="0.25">
      <c r="A44" s="33">
        <v>240</v>
      </c>
      <c r="B44" s="34">
        <v>1526.8847507610351</v>
      </c>
      <c r="C44" s="34">
        <v>1526.8847507610351</v>
      </c>
    </row>
    <row r="45" spans="1:3" x14ac:dyDescent="0.25">
      <c r="A45" s="33">
        <v>264</v>
      </c>
      <c r="B45" s="34">
        <v>1493.1031202435308</v>
      </c>
      <c r="C45" s="34">
        <v>1493.1031202435308</v>
      </c>
    </row>
    <row r="46" spans="1:3" x14ac:dyDescent="0.25">
      <c r="A46" s="33">
        <v>288</v>
      </c>
      <c r="B46" s="34">
        <v>1413.1587709284629</v>
      </c>
      <c r="C46" s="34">
        <v>1413.1587709284629</v>
      </c>
    </row>
    <row r="47" spans="1:3" x14ac:dyDescent="0.25">
      <c r="A47" s="33">
        <v>312</v>
      </c>
      <c r="B47" s="34">
        <v>1532.5164098173516</v>
      </c>
      <c r="C47" s="34">
        <v>1532.5164098173516</v>
      </c>
    </row>
    <row r="48" spans="1:3" x14ac:dyDescent="0.25">
      <c r="A48" s="32" t="s">
        <v>165</v>
      </c>
      <c r="B48" s="34">
        <v>391.03699829013681</v>
      </c>
      <c r="C48" s="34">
        <v>391.03699829013681</v>
      </c>
    </row>
    <row r="49" spans="1:3" x14ac:dyDescent="0.25">
      <c r="A49" s="32" t="s">
        <v>166</v>
      </c>
      <c r="B49" s="34">
        <v>882.05354594748849</v>
      </c>
      <c r="C49" s="34">
        <v>882.0535459474886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30DB-566E-4285-817E-E59D7F7A8F39}">
  <dimension ref="A1:P49"/>
  <sheetViews>
    <sheetView workbookViewId="0">
      <selection activeCell="I2" sqref="I2:L9"/>
    </sheetView>
  </sheetViews>
  <sheetFormatPr defaultRowHeight="15" x14ac:dyDescent="0.25"/>
  <cols>
    <col min="1" max="1" width="29.140625" bestFit="1" customWidth="1"/>
    <col min="2" max="2" width="16.28515625" bestFit="1" customWidth="1"/>
    <col min="3" max="11" width="12" bestFit="1" customWidth="1"/>
    <col min="12" max="12" width="11" bestFit="1" customWidth="1"/>
    <col min="13" max="13" width="16.28515625" customWidth="1"/>
    <col min="14" max="14" width="11" bestFit="1" customWidth="1"/>
    <col min="15" max="16" width="12" bestFit="1" customWidth="1"/>
    <col min="17" max="17" width="27" bestFit="1" customWidth="1"/>
    <col min="18" max="18" width="29.140625" bestFit="1" customWidth="1"/>
  </cols>
  <sheetData>
    <row r="1" spans="1:16" x14ac:dyDescent="0.25">
      <c r="A1" s="9" t="s">
        <v>95</v>
      </c>
      <c r="B1" s="9" t="s">
        <v>96</v>
      </c>
      <c r="C1" s="9" t="s">
        <v>137</v>
      </c>
      <c r="D1" t="s">
        <v>154</v>
      </c>
      <c r="E1" t="s">
        <v>155</v>
      </c>
      <c r="H1" t="s">
        <v>167</v>
      </c>
      <c r="I1" t="s">
        <v>31</v>
      </c>
      <c r="J1" t="s">
        <v>33</v>
      </c>
      <c r="K1" t="s">
        <v>159</v>
      </c>
      <c r="L1" t="s">
        <v>160</v>
      </c>
      <c r="M1" t="s">
        <v>168</v>
      </c>
      <c r="N1" t="s">
        <v>169</v>
      </c>
      <c r="O1" t="s">
        <v>170</v>
      </c>
      <c r="P1" t="s">
        <v>159</v>
      </c>
    </row>
    <row r="2" spans="1:16" x14ac:dyDescent="0.25">
      <c r="A2">
        <v>144</v>
      </c>
      <c r="B2">
        <v>3</v>
      </c>
      <c r="C2" t="s">
        <v>138</v>
      </c>
      <c r="D2">
        <v>0</v>
      </c>
      <c r="E2">
        <v>0</v>
      </c>
      <c r="H2" s="33">
        <v>144</v>
      </c>
      <c r="I2" s="34">
        <v>0</v>
      </c>
      <c r="J2" s="34">
        <v>0</v>
      </c>
      <c r="K2">
        <f>I2+J2</f>
        <v>0</v>
      </c>
      <c r="L2">
        <v>0</v>
      </c>
      <c r="M2">
        <f>L2/$K$5*100</f>
        <v>0</v>
      </c>
      <c r="N2">
        <v>0</v>
      </c>
      <c r="O2">
        <v>0</v>
      </c>
      <c r="P2">
        <f>N2+O2</f>
        <v>0</v>
      </c>
    </row>
    <row r="3" spans="1:16" x14ac:dyDescent="0.25">
      <c r="A3">
        <v>144</v>
      </c>
      <c r="B3">
        <v>7</v>
      </c>
      <c r="C3" t="s">
        <v>138</v>
      </c>
      <c r="D3">
        <v>0</v>
      </c>
      <c r="E3">
        <v>0</v>
      </c>
      <c r="H3" s="33">
        <v>168</v>
      </c>
      <c r="I3" s="34">
        <v>1297.8322984161266</v>
      </c>
      <c r="J3" s="34">
        <v>53.485302511415533</v>
      </c>
      <c r="K3">
        <f t="shared" ref="K3:K9" si="0">I3+J3</f>
        <v>1351.3176009275421</v>
      </c>
      <c r="L3">
        <v>1351.3176009275421</v>
      </c>
      <c r="M3">
        <f t="shared" ref="M3:M9" si="1">L3/$K$5*100</f>
        <v>94.817326626618197</v>
      </c>
      <c r="N3">
        <f>I3/L3*M3</f>
        <v>91.06444618277034</v>
      </c>
      <c r="O3">
        <f>J3/L3*100</f>
        <v>3.9580112384167356</v>
      </c>
      <c r="P3">
        <f>N3+O3</f>
        <v>95.02245742118707</v>
      </c>
    </row>
    <row r="4" spans="1:16" x14ac:dyDescent="0.25">
      <c r="A4">
        <v>144</v>
      </c>
      <c r="B4">
        <v>11</v>
      </c>
      <c r="C4" t="s">
        <v>138</v>
      </c>
      <c r="D4">
        <v>0</v>
      </c>
      <c r="E4">
        <v>0</v>
      </c>
      <c r="H4" s="33">
        <v>192</v>
      </c>
      <c r="I4" s="34">
        <v>1119.9536537077036</v>
      </c>
      <c r="J4" s="34">
        <v>120.38860350076105</v>
      </c>
      <c r="K4">
        <f t="shared" si="0"/>
        <v>1240.3422572084646</v>
      </c>
      <c r="L4">
        <v>1240.3422572084646</v>
      </c>
      <c r="M4">
        <f t="shared" si="1"/>
        <v>87.030566944297433</v>
      </c>
      <c r="N4">
        <f t="shared" ref="N4:N9" si="2">I4/L4*M4</f>
        <v>78.583311071644772</v>
      </c>
      <c r="O4">
        <f t="shared" ref="O4:O9" si="3">J4/L4*100</f>
        <v>9.7060793342403482</v>
      </c>
      <c r="P4">
        <f t="shared" ref="P4:P9" si="4">N4+O4</f>
        <v>88.289390405885115</v>
      </c>
    </row>
    <row r="5" spans="1:16" x14ac:dyDescent="0.25">
      <c r="A5">
        <v>168</v>
      </c>
      <c r="B5">
        <v>3</v>
      </c>
      <c r="C5" t="s">
        <v>138</v>
      </c>
      <c r="D5">
        <v>756.75620950323969</v>
      </c>
      <c r="E5">
        <v>45.25542237442923</v>
      </c>
      <c r="H5" s="33">
        <v>216</v>
      </c>
      <c r="I5" s="34">
        <v>1041.9917656587475</v>
      </c>
      <c r="J5" s="34">
        <v>383.1882610350076</v>
      </c>
      <c r="K5">
        <f t="shared" si="0"/>
        <v>1425.1800266937551</v>
      </c>
      <c r="L5">
        <v>1425.1800266937551</v>
      </c>
      <c r="M5">
        <f t="shared" si="1"/>
        <v>100</v>
      </c>
      <c r="N5">
        <f t="shared" si="2"/>
        <v>73.112992474083583</v>
      </c>
      <c r="O5">
        <f t="shared" si="3"/>
        <v>26.887007525916424</v>
      </c>
      <c r="P5">
        <f t="shared" si="4"/>
        <v>100</v>
      </c>
    </row>
    <row r="6" spans="1:16" x14ac:dyDescent="0.25">
      <c r="A6">
        <v>168</v>
      </c>
      <c r="B6">
        <v>7</v>
      </c>
      <c r="C6" t="s">
        <v>138</v>
      </c>
      <c r="D6">
        <v>866.58679805615543</v>
      </c>
      <c r="E6">
        <v>42.166095890410958</v>
      </c>
      <c r="H6" s="33">
        <v>240</v>
      </c>
      <c r="I6" s="34">
        <v>334.46386789056879</v>
      </c>
      <c r="J6" s="34">
        <v>1215.9710331050228</v>
      </c>
      <c r="K6">
        <f t="shared" si="0"/>
        <v>1550.4349009955915</v>
      </c>
      <c r="L6">
        <v>1550.4349009955915</v>
      </c>
      <c r="M6">
        <f t="shared" si="1"/>
        <v>108.78870542358166</v>
      </c>
      <c r="N6">
        <f t="shared" si="2"/>
        <v>23.468183782120807</v>
      </c>
      <c r="O6">
        <f t="shared" si="3"/>
        <v>78.427738715389012</v>
      </c>
      <c r="P6">
        <f t="shared" si="4"/>
        <v>101.89592249750982</v>
      </c>
    </row>
    <row r="7" spans="1:16" x14ac:dyDescent="0.25">
      <c r="A7">
        <v>168</v>
      </c>
      <c r="B7">
        <v>11</v>
      </c>
      <c r="C7" t="s">
        <v>138</v>
      </c>
      <c r="D7">
        <v>2270.1538876889849</v>
      </c>
      <c r="E7">
        <v>73.03438926940639</v>
      </c>
      <c r="H7" s="33">
        <v>264</v>
      </c>
      <c r="I7" s="34">
        <v>4.2184125269978399</v>
      </c>
      <c r="J7" s="34">
        <v>1120.2720700152206</v>
      </c>
      <c r="K7">
        <f t="shared" si="0"/>
        <v>1124.4904825422184</v>
      </c>
      <c r="L7">
        <v>1124.4904825422184</v>
      </c>
      <c r="M7">
        <f t="shared" si="1"/>
        <v>78.901644808403617</v>
      </c>
      <c r="N7">
        <f t="shared" si="2"/>
        <v>0.29599155531136973</v>
      </c>
      <c r="O7">
        <f t="shared" si="3"/>
        <v>99.62486009508406</v>
      </c>
      <c r="P7">
        <f t="shared" si="4"/>
        <v>99.920851650395434</v>
      </c>
    </row>
    <row r="8" spans="1:16" x14ac:dyDescent="0.25">
      <c r="A8">
        <v>192</v>
      </c>
      <c r="B8">
        <v>3</v>
      </c>
      <c r="C8" t="s">
        <v>138</v>
      </c>
      <c r="D8">
        <v>1289.3122300215982</v>
      </c>
      <c r="E8">
        <v>115.61429794520548</v>
      </c>
      <c r="H8" s="33">
        <v>288</v>
      </c>
      <c r="I8" s="34">
        <v>4.2184125269978399</v>
      </c>
      <c r="J8" s="34">
        <v>1195.6335616438357</v>
      </c>
      <c r="K8">
        <f t="shared" si="0"/>
        <v>1199.8519741708335</v>
      </c>
      <c r="L8">
        <v>1199.8519741708335</v>
      </c>
      <c r="M8">
        <f t="shared" si="1"/>
        <v>84.189502497754248</v>
      </c>
      <c r="N8">
        <f t="shared" si="2"/>
        <v>0.29599155531136973</v>
      </c>
      <c r="O8">
        <f t="shared" si="3"/>
        <v>99.648422253927365</v>
      </c>
      <c r="P8">
        <f t="shared" si="4"/>
        <v>99.944413809238739</v>
      </c>
    </row>
    <row r="9" spans="1:16" x14ac:dyDescent="0.25">
      <c r="A9">
        <v>192</v>
      </c>
      <c r="B9">
        <v>7</v>
      </c>
      <c r="C9" t="s">
        <v>138</v>
      </c>
      <c r="D9">
        <v>923.61298596112317</v>
      </c>
      <c r="E9">
        <v>101.49115296803653</v>
      </c>
      <c r="H9" s="33">
        <v>312</v>
      </c>
      <c r="I9" s="34">
        <v>4.2184125269978399</v>
      </c>
      <c r="J9" s="34">
        <v>1266.4074391171994</v>
      </c>
      <c r="K9">
        <f t="shared" si="0"/>
        <v>1270.6258516441972</v>
      </c>
      <c r="L9">
        <v>1270.6258516441972</v>
      </c>
      <c r="M9">
        <f t="shared" si="1"/>
        <v>89.155463018373553</v>
      </c>
      <c r="N9">
        <f t="shared" si="2"/>
        <v>0.29599155531136973</v>
      </c>
      <c r="O9">
        <f t="shared" si="3"/>
        <v>99.668005139235987</v>
      </c>
      <c r="P9">
        <f t="shared" si="4"/>
        <v>99.963996694547362</v>
      </c>
    </row>
    <row r="10" spans="1:16" x14ac:dyDescent="0.25">
      <c r="A10">
        <v>192</v>
      </c>
      <c r="B10">
        <v>11</v>
      </c>
      <c r="C10" t="s">
        <v>138</v>
      </c>
      <c r="D10">
        <v>1146.9357451403887</v>
      </c>
      <c r="E10">
        <v>144.06035958904113</v>
      </c>
    </row>
    <row r="11" spans="1:16" x14ac:dyDescent="0.25">
      <c r="A11">
        <v>216</v>
      </c>
      <c r="B11">
        <v>3</v>
      </c>
      <c r="C11" t="s">
        <v>138</v>
      </c>
      <c r="D11">
        <v>1149.5072894168466</v>
      </c>
      <c r="E11">
        <v>355.56506849315065</v>
      </c>
    </row>
    <row r="12" spans="1:16" x14ac:dyDescent="0.25">
      <c r="A12">
        <v>216</v>
      </c>
      <c r="B12">
        <v>7</v>
      </c>
      <c r="C12" t="s">
        <v>138</v>
      </c>
      <c r="D12">
        <v>731.76633369330443</v>
      </c>
      <c r="E12">
        <v>389.09460616438355</v>
      </c>
    </row>
    <row r="13" spans="1:16" x14ac:dyDescent="0.25">
      <c r="A13">
        <v>216</v>
      </c>
      <c r="B13">
        <v>11</v>
      </c>
      <c r="C13" t="s">
        <v>138</v>
      </c>
      <c r="D13">
        <v>1244.7016738660909</v>
      </c>
      <c r="E13">
        <v>404.9051084474886</v>
      </c>
    </row>
    <row r="14" spans="1:16" x14ac:dyDescent="0.25">
      <c r="A14">
        <v>240</v>
      </c>
      <c r="B14">
        <v>3</v>
      </c>
      <c r="C14" t="s">
        <v>138</v>
      </c>
      <c r="D14">
        <v>678.05075593952495</v>
      </c>
      <c r="E14">
        <v>752.80393835616428</v>
      </c>
    </row>
    <row r="15" spans="1:16" x14ac:dyDescent="0.25">
      <c r="A15">
        <v>240</v>
      </c>
      <c r="B15">
        <v>7</v>
      </c>
      <c r="C15" t="s">
        <v>138</v>
      </c>
      <c r="D15">
        <v>184.27038336933043</v>
      </c>
      <c r="E15">
        <v>1341.0958904109591</v>
      </c>
    </row>
    <row r="16" spans="1:16" x14ac:dyDescent="0.25">
      <c r="A16">
        <v>240</v>
      </c>
      <c r="B16">
        <v>11</v>
      </c>
      <c r="C16" t="s">
        <v>138</v>
      </c>
      <c r="D16">
        <v>141.07046436285097</v>
      </c>
      <c r="E16">
        <v>1554.0132705479452</v>
      </c>
    </row>
    <row r="17" spans="1:5" x14ac:dyDescent="0.25">
      <c r="A17">
        <v>264</v>
      </c>
      <c r="B17">
        <v>3</v>
      </c>
      <c r="C17" t="s">
        <v>138</v>
      </c>
      <c r="D17">
        <v>4.2184125269978399</v>
      </c>
      <c r="E17">
        <v>1029.2950913242009</v>
      </c>
    </row>
    <row r="18" spans="1:5" x14ac:dyDescent="0.25">
      <c r="A18">
        <v>264</v>
      </c>
      <c r="B18">
        <v>7</v>
      </c>
      <c r="C18" t="s">
        <v>138</v>
      </c>
      <c r="D18">
        <v>4.2184125269978399</v>
      </c>
      <c r="E18">
        <v>1101.6124429223744</v>
      </c>
    </row>
    <row r="19" spans="1:5" x14ac:dyDescent="0.25">
      <c r="A19">
        <v>264</v>
      </c>
      <c r="B19">
        <v>11</v>
      </c>
      <c r="C19" t="s">
        <v>138</v>
      </c>
      <c r="D19">
        <v>4.2184125269978399</v>
      </c>
      <c r="E19">
        <v>1229.9086757990867</v>
      </c>
    </row>
    <row r="20" spans="1:5" x14ac:dyDescent="0.25">
      <c r="A20">
        <v>288</v>
      </c>
      <c r="B20">
        <v>3</v>
      </c>
      <c r="C20" t="s">
        <v>138</v>
      </c>
      <c r="D20">
        <v>4.2184125269978399</v>
      </c>
      <c r="E20">
        <v>1078.1535388127854</v>
      </c>
    </row>
    <row r="21" spans="1:5" x14ac:dyDescent="0.25">
      <c r="A21">
        <v>288</v>
      </c>
      <c r="B21">
        <v>7</v>
      </c>
      <c r="C21" t="s">
        <v>138</v>
      </c>
      <c r="D21">
        <v>4.2184125269978399</v>
      </c>
      <c r="E21">
        <v>1166.3170662100458</v>
      </c>
    </row>
    <row r="22" spans="1:5" x14ac:dyDescent="0.25">
      <c r="A22">
        <v>288</v>
      </c>
      <c r="B22">
        <v>11</v>
      </c>
      <c r="C22" t="s">
        <v>138</v>
      </c>
      <c r="D22">
        <v>4.2184125269978399</v>
      </c>
      <c r="E22">
        <v>1342.4300799086759</v>
      </c>
    </row>
    <row r="23" spans="1:5" x14ac:dyDescent="0.25">
      <c r="A23">
        <v>312</v>
      </c>
      <c r="B23">
        <v>3</v>
      </c>
      <c r="C23" t="s">
        <v>138</v>
      </c>
      <c r="D23">
        <v>4.2184125269978399</v>
      </c>
      <c r="E23">
        <v>1121.2685502283105</v>
      </c>
    </row>
    <row r="24" spans="1:5" x14ac:dyDescent="0.25">
      <c r="A24">
        <v>312</v>
      </c>
      <c r="B24">
        <v>7</v>
      </c>
      <c r="C24" t="s">
        <v>138</v>
      </c>
      <c r="D24">
        <v>4.2184125269978399</v>
      </c>
      <c r="E24">
        <v>1117.14825913242</v>
      </c>
    </row>
    <row r="25" spans="1:5" x14ac:dyDescent="0.25">
      <c r="A25">
        <v>312</v>
      </c>
      <c r="B25">
        <v>11</v>
      </c>
      <c r="C25" t="s">
        <v>138</v>
      </c>
      <c r="D25">
        <v>4.2184125269978399</v>
      </c>
      <c r="E25">
        <v>1560.8055079908677</v>
      </c>
    </row>
    <row r="28" spans="1:5" x14ac:dyDescent="0.25">
      <c r="B28" s="31" t="s">
        <v>144</v>
      </c>
    </row>
    <row r="29" spans="1:5" x14ac:dyDescent="0.25">
      <c r="A29" s="31" t="s">
        <v>140</v>
      </c>
      <c r="B29" t="s">
        <v>138</v>
      </c>
      <c r="C29" t="s">
        <v>141</v>
      </c>
    </row>
    <row r="30" spans="1:5" x14ac:dyDescent="0.25">
      <c r="A30" s="32" t="s">
        <v>163</v>
      </c>
      <c r="B30" s="34"/>
      <c r="C30" s="34"/>
    </row>
    <row r="31" spans="1:5" x14ac:dyDescent="0.25">
      <c r="A31" s="33">
        <v>144</v>
      </c>
      <c r="B31" s="34">
        <v>0</v>
      </c>
      <c r="C31" s="34">
        <v>0</v>
      </c>
    </row>
    <row r="32" spans="1:5" x14ac:dyDescent="0.25">
      <c r="A32" s="33">
        <v>168</v>
      </c>
      <c r="B32" s="34">
        <v>1297.8322984161266</v>
      </c>
      <c r="C32" s="34">
        <v>1297.8322984161266</v>
      </c>
    </row>
    <row r="33" spans="1:3" x14ac:dyDescent="0.25">
      <c r="A33" s="33">
        <v>192</v>
      </c>
      <c r="B33" s="34">
        <v>1119.9536537077036</v>
      </c>
      <c r="C33" s="34">
        <v>1119.9536537077036</v>
      </c>
    </row>
    <row r="34" spans="1:3" x14ac:dyDescent="0.25">
      <c r="A34" s="33">
        <v>216</v>
      </c>
      <c r="B34" s="34">
        <v>1041.9917656587475</v>
      </c>
      <c r="C34" s="34">
        <v>1041.9917656587475</v>
      </c>
    </row>
    <row r="35" spans="1:3" x14ac:dyDescent="0.25">
      <c r="A35" s="33">
        <v>240</v>
      </c>
      <c r="B35" s="34">
        <v>334.46386789056879</v>
      </c>
      <c r="C35" s="34">
        <v>334.46386789056879</v>
      </c>
    </row>
    <row r="36" spans="1:3" x14ac:dyDescent="0.25">
      <c r="A36" s="33">
        <v>264</v>
      </c>
      <c r="B36" s="34">
        <v>4.2184125269978399</v>
      </c>
      <c r="C36" s="34">
        <v>4.2184125269978399</v>
      </c>
    </row>
    <row r="37" spans="1:3" x14ac:dyDescent="0.25">
      <c r="A37" s="33">
        <v>288</v>
      </c>
      <c r="B37" s="34">
        <v>4.2184125269978399</v>
      </c>
      <c r="C37" s="34">
        <v>4.2184125269978399</v>
      </c>
    </row>
    <row r="38" spans="1:3" x14ac:dyDescent="0.25">
      <c r="A38" s="33">
        <v>312</v>
      </c>
      <c r="B38" s="34">
        <v>4.2184125269978399</v>
      </c>
      <c r="C38" s="34">
        <v>4.2184125269978399</v>
      </c>
    </row>
    <row r="39" spans="1:3" x14ac:dyDescent="0.25">
      <c r="A39" s="32" t="s">
        <v>164</v>
      </c>
      <c r="B39" s="34"/>
      <c r="C39" s="34"/>
    </row>
    <row r="40" spans="1:3" x14ac:dyDescent="0.25">
      <c r="A40" s="33">
        <v>144</v>
      </c>
      <c r="B40" s="34">
        <v>0</v>
      </c>
      <c r="C40" s="34">
        <v>0</v>
      </c>
    </row>
    <row r="41" spans="1:3" x14ac:dyDescent="0.25">
      <c r="A41" s="33">
        <v>168</v>
      </c>
      <c r="B41" s="34">
        <v>53.485302511415533</v>
      </c>
      <c r="C41" s="34">
        <v>53.485302511415533</v>
      </c>
    </row>
    <row r="42" spans="1:3" x14ac:dyDescent="0.25">
      <c r="A42" s="33">
        <v>192</v>
      </c>
      <c r="B42" s="34">
        <v>120.38860350076105</v>
      </c>
      <c r="C42" s="34">
        <v>120.38860350076105</v>
      </c>
    </row>
    <row r="43" spans="1:3" x14ac:dyDescent="0.25">
      <c r="A43" s="33">
        <v>216</v>
      </c>
      <c r="B43" s="34">
        <v>383.1882610350076</v>
      </c>
      <c r="C43" s="34">
        <v>383.1882610350076</v>
      </c>
    </row>
    <row r="44" spans="1:3" x14ac:dyDescent="0.25">
      <c r="A44" s="33">
        <v>240</v>
      </c>
      <c r="B44" s="34">
        <v>1215.9710331050228</v>
      </c>
      <c r="C44" s="34">
        <v>1215.9710331050228</v>
      </c>
    </row>
    <row r="45" spans="1:3" x14ac:dyDescent="0.25">
      <c r="A45" s="33">
        <v>264</v>
      </c>
      <c r="B45" s="34">
        <v>1120.2720700152206</v>
      </c>
      <c r="C45" s="34">
        <v>1120.2720700152206</v>
      </c>
    </row>
    <row r="46" spans="1:3" x14ac:dyDescent="0.25">
      <c r="A46" s="33">
        <v>288</v>
      </c>
      <c r="B46" s="34">
        <v>1195.6335616438357</v>
      </c>
      <c r="C46" s="34">
        <v>1195.6335616438357</v>
      </c>
    </row>
    <row r="47" spans="1:3" x14ac:dyDescent="0.25">
      <c r="A47" s="33">
        <v>312</v>
      </c>
      <c r="B47" s="34">
        <v>1266.4074391171994</v>
      </c>
      <c r="C47" s="34">
        <v>1266.4074391171994</v>
      </c>
    </row>
    <row r="48" spans="1:3" x14ac:dyDescent="0.25">
      <c r="A48" s="32" t="s">
        <v>165</v>
      </c>
      <c r="B48" s="34">
        <v>475.86210290676735</v>
      </c>
      <c r="C48" s="34">
        <v>475.8621029067674</v>
      </c>
    </row>
    <row r="49" spans="1:3" x14ac:dyDescent="0.25">
      <c r="A49" s="32" t="s">
        <v>166</v>
      </c>
      <c r="B49" s="34">
        <v>669.41828386605789</v>
      </c>
      <c r="C49" s="34">
        <v>669.41828386605789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984D-CD47-4D45-B276-800FBA46DCD8}">
  <dimension ref="A1:S59"/>
  <sheetViews>
    <sheetView topLeftCell="B1" workbookViewId="0">
      <selection activeCell="J2" sqref="J2:N9"/>
    </sheetView>
  </sheetViews>
  <sheetFormatPr defaultRowHeight="15" x14ac:dyDescent="0.25"/>
  <cols>
    <col min="1" max="1" width="29" bestFit="1" customWidth="1"/>
    <col min="2" max="2" width="16.28515625" bestFit="1" customWidth="1"/>
    <col min="3" max="9" width="12" bestFit="1" customWidth="1"/>
    <col min="10" max="10" width="18.5703125" bestFit="1" customWidth="1"/>
    <col min="11" max="11" width="12" bestFit="1" customWidth="1"/>
    <col min="14" max="14" width="12" bestFit="1" customWidth="1"/>
  </cols>
  <sheetData>
    <row r="1" spans="1:19" x14ac:dyDescent="0.25">
      <c r="A1" t="s">
        <v>95</v>
      </c>
      <c r="B1" t="s">
        <v>96</v>
      </c>
      <c r="C1" t="s">
        <v>137</v>
      </c>
      <c r="D1" t="s">
        <v>156</v>
      </c>
      <c r="E1" t="s">
        <v>157</v>
      </c>
      <c r="F1" t="s">
        <v>158</v>
      </c>
      <c r="I1" t="s">
        <v>167</v>
      </c>
      <c r="J1" t="s">
        <v>152</v>
      </c>
      <c r="K1" t="s">
        <v>161</v>
      </c>
      <c r="L1" t="s">
        <v>162</v>
      </c>
      <c r="M1" t="s">
        <v>159</v>
      </c>
      <c r="N1" t="s">
        <v>160</v>
      </c>
      <c r="O1" t="s">
        <v>171</v>
      </c>
      <c r="P1" t="s">
        <v>152</v>
      </c>
      <c r="Q1" t="s">
        <v>161</v>
      </c>
      <c r="R1" t="s">
        <v>162</v>
      </c>
      <c r="S1" t="s">
        <v>159</v>
      </c>
    </row>
    <row r="2" spans="1:19" x14ac:dyDescent="0.25">
      <c r="A2">
        <v>144</v>
      </c>
      <c r="B2">
        <v>4</v>
      </c>
      <c r="C2" t="s">
        <v>139</v>
      </c>
      <c r="D2">
        <v>0</v>
      </c>
      <c r="E2">
        <v>0</v>
      </c>
      <c r="F2">
        <v>0</v>
      </c>
      <c r="I2" s="33">
        <v>144</v>
      </c>
      <c r="J2" s="34">
        <v>0</v>
      </c>
      <c r="K2" s="34">
        <v>0</v>
      </c>
      <c r="L2" s="34">
        <v>0</v>
      </c>
      <c r="M2">
        <f>J2+K2+L2</f>
        <v>0</v>
      </c>
      <c r="N2">
        <v>0</v>
      </c>
      <c r="O2">
        <f>M2/$N$6*100</f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144</v>
      </c>
      <c r="B3">
        <v>8</v>
      </c>
      <c r="C3" t="s">
        <v>139</v>
      </c>
      <c r="D3">
        <v>0</v>
      </c>
      <c r="E3">
        <v>0</v>
      </c>
      <c r="F3">
        <v>0</v>
      </c>
      <c r="I3" s="33">
        <v>168</v>
      </c>
      <c r="J3" s="34">
        <v>100.89730703187168</v>
      </c>
      <c r="K3" s="34">
        <v>26.870769551181919</v>
      </c>
      <c r="L3" s="34">
        <v>18.176611475580547</v>
      </c>
      <c r="M3">
        <f t="shared" ref="M3:M9" si="0">J3+K3+L3</f>
        <v>145.94468805863414</v>
      </c>
      <c r="N3">
        <v>145.94468805863414</v>
      </c>
      <c r="O3">
        <f t="shared" ref="O3:O9" si="1">M3/$N$6*100</f>
        <v>62.466194751811344</v>
      </c>
      <c r="P3">
        <f>J3/N3*O3</f>
        <v>43.185339013188788</v>
      </c>
      <c r="Q3">
        <f>K3/N3*O3</f>
        <v>11.501033345186356</v>
      </c>
      <c r="R3">
        <f>L3/N3*O3</f>
        <v>7.7798223934362047</v>
      </c>
      <c r="S3">
        <f>P3+Q3+R3</f>
        <v>62.466194751811351</v>
      </c>
    </row>
    <row r="4" spans="1:19" x14ac:dyDescent="0.25">
      <c r="A4">
        <v>144</v>
      </c>
      <c r="B4">
        <v>12</v>
      </c>
      <c r="C4" t="s">
        <v>139</v>
      </c>
      <c r="D4">
        <v>0</v>
      </c>
      <c r="E4">
        <v>0</v>
      </c>
      <c r="F4">
        <v>0</v>
      </c>
      <c r="I4" s="33">
        <v>192</v>
      </c>
      <c r="J4" s="34">
        <v>132.2339489885664</v>
      </c>
      <c r="K4" s="34">
        <v>36.863480162449235</v>
      </c>
      <c r="L4" s="34">
        <v>24.939081537019678</v>
      </c>
      <c r="M4">
        <f t="shared" si="0"/>
        <v>194.03651068803532</v>
      </c>
      <c r="N4">
        <v>194.03651068803532</v>
      </c>
      <c r="O4">
        <f t="shared" si="1"/>
        <v>83.050110468776822</v>
      </c>
      <c r="P4">
        <f t="shared" ref="P4:P9" si="2">J4/N4*O4</f>
        <v>56.597822916325065</v>
      </c>
      <c r="Q4">
        <f t="shared" ref="Q4:Q9" si="3">K4/N4*O4</f>
        <v>15.77804140519288</v>
      </c>
      <c r="R4">
        <f t="shared" ref="R4:R9" si="4">L4/N4*O4</f>
        <v>10.674246147258875</v>
      </c>
      <c r="S4">
        <f t="shared" ref="S4:S9" si="5">P4+Q4+R4</f>
        <v>83.050110468776822</v>
      </c>
    </row>
    <row r="5" spans="1:19" x14ac:dyDescent="0.25">
      <c r="A5">
        <v>168</v>
      </c>
      <c r="B5">
        <v>4</v>
      </c>
      <c r="C5" t="s">
        <v>139</v>
      </c>
      <c r="D5">
        <v>74.805251916069849</v>
      </c>
      <c r="E5">
        <v>19.646985317088408</v>
      </c>
      <c r="F5">
        <v>16.348016244923464</v>
      </c>
      <c r="I5" s="33">
        <v>216</v>
      </c>
      <c r="J5" s="34">
        <v>168.27700297357288</v>
      </c>
      <c r="K5" s="34">
        <v>36.109549099239814</v>
      </c>
      <c r="L5" s="34">
        <v>24.601686972820989</v>
      </c>
      <c r="M5">
        <f t="shared" si="0"/>
        <v>228.98823904563369</v>
      </c>
      <c r="N5">
        <v>228.98823904563369</v>
      </c>
      <c r="O5">
        <f t="shared" si="1"/>
        <v>98.009897628834281</v>
      </c>
      <c r="P5">
        <f t="shared" si="2"/>
        <v>72.024711415157739</v>
      </c>
      <c r="Q5">
        <f t="shared" si="3"/>
        <v>15.455349258939778</v>
      </c>
      <c r="R5">
        <f t="shared" si="4"/>
        <v>10.529836954736771</v>
      </c>
      <c r="S5">
        <f t="shared" si="5"/>
        <v>98.009897628834281</v>
      </c>
    </row>
    <row r="6" spans="1:19" x14ac:dyDescent="0.25">
      <c r="A6">
        <v>168</v>
      </c>
      <c r="B6">
        <v>8</v>
      </c>
      <c r="C6" t="s">
        <v>139</v>
      </c>
      <c r="D6">
        <v>125.5685387611509</v>
      </c>
      <c r="E6">
        <v>27.157138394251792</v>
      </c>
      <c r="F6">
        <v>21.262105592002499</v>
      </c>
      <c r="I6" s="33">
        <v>240</v>
      </c>
      <c r="J6" s="34">
        <v>166.94413033463164</v>
      </c>
      <c r="K6" s="34">
        <v>40.846610434239295</v>
      </c>
      <c r="L6" s="34">
        <v>25.847131104863063</v>
      </c>
      <c r="M6">
        <f t="shared" si="0"/>
        <v>233.63787187373399</v>
      </c>
      <c r="N6">
        <v>233.63787187373399</v>
      </c>
      <c r="O6">
        <f t="shared" si="1"/>
        <v>100</v>
      </c>
      <c r="P6">
        <f t="shared" si="2"/>
        <v>71.454224863362072</v>
      </c>
      <c r="Q6">
        <f t="shared" si="3"/>
        <v>17.482872150245495</v>
      </c>
      <c r="R6">
        <f t="shared" si="4"/>
        <v>11.062902986392443</v>
      </c>
      <c r="S6">
        <f t="shared" si="5"/>
        <v>100.00000000000001</v>
      </c>
    </row>
    <row r="7" spans="1:19" x14ac:dyDescent="0.25">
      <c r="A7">
        <v>168</v>
      </c>
      <c r="B7">
        <v>12</v>
      </c>
      <c r="C7" t="s">
        <v>139</v>
      </c>
      <c r="D7">
        <v>102.31813041839426</v>
      </c>
      <c r="E7">
        <v>33.808184942205557</v>
      </c>
      <c r="F7">
        <v>16.919712589815681</v>
      </c>
      <c r="I7" s="33">
        <v>264</v>
      </c>
      <c r="J7" s="34">
        <v>143.13251245968922</v>
      </c>
      <c r="K7" s="34">
        <v>37.766323024054977</v>
      </c>
      <c r="L7" s="34">
        <v>24.442361761949389</v>
      </c>
      <c r="M7">
        <f t="shared" si="0"/>
        <v>205.34119724569359</v>
      </c>
      <c r="N7">
        <v>205.34119724569359</v>
      </c>
      <c r="O7">
        <f t="shared" si="1"/>
        <v>87.888661028665382</v>
      </c>
      <c r="P7">
        <f t="shared" si="2"/>
        <v>61.262547596325909</v>
      </c>
      <c r="Q7">
        <f t="shared" si="3"/>
        <v>16.164469707404802</v>
      </c>
      <c r="R7">
        <f t="shared" si="4"/>
        <v>10.461643724934667</v>
      </c>
      <c r="S7">
        <f t="shared" si="5"/>
        <v>87.888661028665382</v>
      </c>
    </row>
    <row r="8" spans="1:19" x14ac:dyDescent="0.25">
      <c r="A8">
        <v>192</v>
      </c>
      <c r="B8">
        <v>4</v>
      </c>
      <c r="C8" t="s">
        <v>139</v>
      </c>
      <c r="D8">
        <v>97.923734137454446</v>
      </c>
      <c r="E8">
        <v>28.947203998750389</v>
      </c>
      <c r="F8">
        <v>19.903155263980008</v>
      </c>
      <c r="I8" s="33">
        <v>288</v>
      </c>
      <c r="J8" s="34">
        <v>150.87217824684842</v>
      </c>
      <c r="K8" s="34">
        <v>41.507862126418821</v>
      </c>
      <c r="L8" s="34">
        <v>23.843590544621467</v>
      </c>
      <c r="M8">
        <f t="shared" si="0"/>
        <v>216.2236309178887</v>
      </c>
      <c r="N8">
        <v>216.2236309178887</v>
      </c>
      <c r="O8">
        <f t="shared" si="1"/>
        <v>92.546481948244875</v>
      </c>
      <c r="P8">
        <f t="shared" si="2"/>
        <v>64.575223630005055</v>
      </c>
      <c r="Q8">
        <f t="shared" si="3"/>
        <v>17.765896339293448</v>
      </c>
      <c r="R8">
        <f t="shared" si="4"/>
        <v>10.205361978946364</v>
      </c>
      <c r="S8">
        <f t="shared" si="5"/>
        <v>92.54648194824486</v>
      </c>
    </row>
    <row r="9" spans="1:19" x14ac:dyDescent="0.25">
      <c r="A9">
        <v>192</v>
      </c>
      <c r="B9">
        <v>8</v>
      </c>
      <c r="C9" t="s">
        <v>139</v>
      </c>
      <c r="D9">
        <v>137.76228169368014</v>
      </c>
      <c r="E9">
        <v>28.937831927522645</v>
      </c>
      <c r="F9">
        <v>25.592002499218992</v>
      </c>
      <c r="I9" s="33">
        <v>312</v>
      </c>
      <c r="J9" s="34">
        <v>155.30531473803242</v>
      </c>
      <c r="K9" s="34">
        <v>52.324273664479847</v>
      </c>
      <c r="L9" s="34">
        <v>24.873477038425492</v>
      </c>
      <c r="M9">
        <f t="shared" si="0"/>
        <v>232.50306544093775</v>
      </c>
      <c r="N9">
        <v>232.50306544093775</v>
      </c>
      <c r="O9">
        <f t="shared" si="1"/>
        <v>99.514288319913518</v>
      </c>
      <c r="P9">
        <f t="shared" si="2"/>
        <v>66.472662797564269</v>
      </c>
      <c r="Q9">
        <f t="shared" si="3"/>
        <v>22.395458940303012</v>
      </c>
      <c r="R9">
        <f t="shared" si="4"/>
        <v>10.646166582046247</v>
      </c>
      <c r="S9">
        <f t="shared" si="5"/>
        <v>99.514288319913533</v>
      </c>
    </row>
    <row r="10" spans="1:19" x14ac:dyDescent="0.25">
      <c r="A10">
        <v>192</v>
      </c>
      <c r="B10">
        <v>12</v>
      </c>
      <c r="C10" t="s">
        <v>139</v>
      </c>
      <c r="D10">
        <v>161.01583113456462</v>
      </c>
      <c r="E10">
        <v>52.705404561074673</v>
      </c>
      <c r="F10">
        <v>29.322086847860039</v>
      </c>
    </row>
    <row r="11" spans="1:19" x14ac:dyDescent="0.25">
      <c r="A11">
        <v>216</v>
      </c>
      <c r="B11">
        <v>4</v>
      </c>
      <c r="C11" t="s">
        <v>139</v>
      </c>
      <c r="D11">
        <v>146.64530719939688</v>
      </c>
      <c r="E11">
        <v>26.785379568884721</v>
      </c>
      <c r="F11">
        <v>18.647297719462667</v>
      </c>
    </row>
    <row r="12" spans="1:19" x14ac:dyDescent="0.25">
      <c r="A12">
        <v>216</v>
      </c>
      <c r="B12">
        <v>8</v>
      </c>
      <c r="C12" t="s">
        <v>139</v>
      </c>
      <c r="D12">
        <v>226.35695439125519</v>
      </c>
      <c r="E12">
        <v>46.316776007497651</v>
      </c>
      <c r="F12">
        <v>33.75507653858169</v>
      </c>
    </row>
    <row r="13" spans="1:19" x14ac:dyDescent="0.25">
      <c r="A13">
        <v>216</v>
      </c>
      <c r="B13">
        <v>12</v>
      </c>
      <c r="C13" t="s">
        <v>139</v>
      </c>
      <c r="D13">
        <v>131.82874733006659</v>
      </c>
      <c r="E13">
        <v>35.226491721337077</v>
      </c>
      <c r="F13">
        <v>21.402686660418617</v>
      </c>
    </row>
    <row r="14" spans="1:19" x14ac:dyDescent="0.25">
      <c r="A14">
        <v>240</v>
      </c>
      <c r="B14">
        <v>4</v>
      </c>
      <c r="C14" t="s">
        <v>139</v>
      </c>
      <c r="D14">
        <v>155.69481090589269</v>
      </c>
      <c r="E14">
        <v>36.001249609497037</v>
      </c>
      <c r="F14">
        <v>23.061543267728833</v>
      </c>
    </row>
    <row r="15" spans="1:19" x14ac:dyDescent="0.25">
      <c r="A15">
        <v>240</v>
      </c>
      <c r="B15">
        <v>8</v>
      </c>
      <c r="C15" t="s">
        <v>139</v>
      </c>
      <c r="D15">
        <v>201.24387485865054</v>
      </c>
      <c r="E15">
        <v>49.100281162136824</v>
      </c>
      <c r="F15">
        <v>32.99281474539206</v>
      </c>
    </row>
    <row r="16" spans="1:19" x14ac:dyDescent="0.25">
      <c r="A16">
        <v>240</v>
      </c>
      <c r="B16">
        <v>12</v>
      </c>
      <c r="C16" t="s">
        <v>139</v>
      </c>
      <c r="D16">
        <v>143.89370523935168</v>
      </c>
      <c r="E16">
        <v>37.438300531084032</v>
      </c>
      <c r="F16">
        <v>21.487035301468289</v>
      </c>
    </row>
    <row r="17" spans="1:6" x14ac:dyDescent="0.25">
      <c r="A17">
        <v>264</v>
      </c>
      <c r="B17">
        <v>4</v>
      </c>
      <c r="C17" t="s">
        <v>139</v>
      </c>
      <c r="D17">
        <v>139.361100640784</v>
      </c>
      <c r="E17">
        <v>40.015620118712903</v>
      </c>
      <c r="F17">
        <v>26.007497656982189</v>
      </c>
    </row>
    <row r="18" spans="1:6" x14ac:dyDescent="0.25">
      <c r="A18">
        <v>264</v>
      </c>
      <c r="B18">
        <v>8</v>
      </c>
      <c r="C18" t="s">
        <v>139</v>
      </c>
      <c r="D18">
        <v>146.2997864053273</v>
      </c>
      <c r="E18">
        <v>33.502030615432673</v>
      </c>
      <c r="F18">
        <v>23.548890971571382</v>
      </c>
    </row>
    <row r="19" spans="1:6" x14ac:dyDescent="0.25">
      <c r="A19">
        <v>264</v>
      </c>
      <c r="B19">
        <v>12</v>
      </c>
      <c r="C19" t="s">
        <v>139</v>
      </c>
      <c r="D19">
        <v>143.73665033295637</v>
      </c>
      <c r="E19">
        <v>39.781318338019368</v>
      </c>
      <c r="F19">
        <v>23.770696657294593</v>
      </c>
    </row>
    <row r="20" spans="1:6" x14ac:dyDescent="0.25">
      <c r="A20">
        <v>288</v>
      </c>
      <c r="B20">
        <v>4</v>
      </c>
      <c r="C20" t="s">
        <v>139</v>
      </c>
      <c r="D20">
        <v>117.46450559115466</v>
      </c>
      <c r="E20">
        <v>38.391127772571075</v>
      </c>
      <c r="F20">
        <v>19.331458919087783</v>
      </c>
    </row>
    <row r="21" spans="1:6" x14ac:dyDescent="0.25">
      <c r="A21">
        <v>288</v>
      </c>
      <c r="B21">
        <v>8</v>
      </c>
      <c r="C21" t="s">
        <v>139</v>
      </c>
      <c r="D21">
        <v>171.24010554089708</v>
      </c>
      <c r="E21">
        <v>39.106529209621996</v>
      </c>
      <c r="F21">
        <v>25.217119650109339</v>
      </c>
    </row>
    <row r="22" spans="1:6" x14ac:dyDescent="0.25">
      <c r="A22">
        <v>288</v>
      </c>
      <c r="B22">
        <v>12</v>
      </c>
      <c r="C22" t="s">
        <v>139</v>
      </c>
      <c r="D22">
        <v>163.91192360849351</v>
      </c>
      <c r="E22">
        <v>47.025929397063408</v>
      </c>
      <c r="F22">
        <v>26.982193064667289</v>
      </c>
    </row>
    <row r="23" spans="1:6" x14ac:dyDescent="0.25">
      <c r="A23">
        <v>312</v>
      </c>
      <c r="B23">
        <v>4</v>
      </c>
      <c r="C23" t="s">
        <v>139</v>
      </c>
      <c r="D23">
        <v>148.86920467395404</v>
      </c>
      <c r="E23">
        <v>62.699156513589493</v>
      </c>
      <c r="F23">
        <v>25.648234926585435</v>
      </c>
    </row>
    <row r="24" spans="1:6" x14ac:dyDescent="0.25">
      <c r="A24">
        <v>312</v>
      </c>
      <c r="B24">
        <v>8</v>
      </c>
      <c r="C24" t="s">
        <v>139</v>
      </c>
      <c r="D24">
        <v>131.96381454956651</v>
      </c>
      <c r="E24">
        <v>29.850046860356134</v>
      </c>
      <c r="F24">
        <v>19.890659169009684</v>
      </c>
    </row>
    <row r="25" spans="1:6" x14ac:dyDescent="0.25">
      <c r="A25">
        <v>312</v>
      </c>
      <c r="B25">
        <v>12</v>
      </c>
      <c r="C25" t="s">
        <v>139</v>
      </c>
      <c r="D25">
        <v>185.08292499057671</v>
      </c>
      <c r="E25">
        <v>64.423617619493896</v>
      </c>
      <c r="F25">
        <v>29.081537019681353</v>
      </c>
    </row>
    <row r="28" spans="1:6" x14ac:dyDescent="0.25">
      <c r="B28" s="31" t="s">
        <v>144</v>
      </c>
    </row>
    <row r="29" spans="1:6" x14ac:dyDescent="0.25">
      <c r="A29" s="31" t="s">
        <v>140</v>
      </c>
      <c r="B29" t="s">
        <v>139</v>
      </c>
      <c r="C29" t="s">
        <v>141</v>
      </c>
    </row>
    <row r="30" spans="1:6" x14ac:dyDescent="0.25">
      <c r="A30" s="32" t="s">
        <v>172</v>
      </c>
      <c r="B30" s="34"/>
      <c r="C30" s="34"/>
    </row>
    <row r="31" spans="1:6" x14ac:dyDescent="0.25">
      <c r="A31" s="33">
        <v>144</v>
      </c>
      <c r="B31" s="34">
        <v>0</v>
      </c>
      <c r="C31" s="34">
        <v>0</v>
      </c>
    </row>
    <row r="32" spans="1:6" x14ac:dyDescent="0.25">
      <c r="A32" s="33">
        <v>168</v>
      </c>
      <c r="B32" s="34">
        <v>100.89730703187168</v>
      </c>
      <c r="C32" s="34">
        <v>100.89730703187168</v>
      </c>
    </row>
    <row r="33" spans="1:3" x14ac:dyDescent="0.25">
      <c r="A33" s="33">
        <v>192</v>
      </c>
      <c r="B33" s="34">
        <v>132.2339489885664</v>
      </c>
      <c r="C33" s="34">
        <v>132.2339489885664</v>
      </c>
    </row>
    <row r="34" spans="1:3" x14ac:dyDescent="0.25">
      <c r="A34" s="33">
        <v>216</v>
      </c>
      <c r="B34" s="34">
        <v>168.27700297357288</v>
      </c>
      <c r="C34" s="34">
        <v>168.27700297357288</v>
      </c>
    </row>
    <row r="35" spans="1:3" x14ac:dyDescent="0.25">
      <c r="A35" s="33">
        <v>240</v>
      </c>
      <c r="B35" s="34">
        <v>166.94413033463164</v>
      </c>
      <c r="C35" s="34">
        <v>166.94413033463164</v>
      </c>
    </row>
    <row r="36" spans="1:3" x14ac:dyDescent="0.25">
      <c r="A36" s="33">
        <v>264</v>
      </c>
      <c r="B36" s="34">
        <v>143.13251245968922</v>
      </c>
      <c r="C36" s="34">
        <v>143.13251245968922</v>
      </c>
    </row>
    <row r="37" spans="1:3" x14ac:dyDescent="0.25">
      <c r="A37" s="33">
        <v>288</v>
      </c>
      <c r="B37" s="34">
        <v>150.87217824684842</v>
      </c>
      <c r="C37" s="34">
        <v>150.87217824684842</v>
      </c>
    </row>
    <row r="38" spans="1:3" x14ac:dyDescent="0.25">
      <c r="A38" s="33">
        <v>312</v>
      </c>
      <c r="B38" s="34">
        <v>155.30531473803242</v>
      </c>
      <c r="C38" s="34">
        <v>155.30531473803242</v>
      </c>
    </row>
    <row r="39" spans="1:3" x14ac:dyDescent="0.25">
      <c r="A39" s="32" t="s">
        <v>175</v>
      </c>
      <c r="B39" s="34"/>
      <c r="C39" s="34"/>
    </row>
    <row r="40" spans="1:3" x14ac:dyDescent="0.25">
      <c r="A40" s="33">
        <v>144</v>
      </c>
      <c r="B40" s="34">
        <v>0</v>
      </c>
      <c r="C40" s="34">
        <v>0</v>
      </c>
    </row>
    <row r="41" spans="1:3" x14ac:dyDescent="0.25">
      <c r="A41" s="33">
        <v>168</v>
      </c>
      <c r="B41" s="34">
        <v>26.870769551181919</v>
      </c>
      <c r="C41" s="34">
        <v>26.870769551181919</v>
      </c>
    </row>
    <row r="42" spans="1:3" x14ac:dyDescent="0.25">
      <c r="A42" s="33">
        <v>192</v>
      </c>
      <c r="B42" s="34">
        <v>36.863480162449235</v>
      </c>
      <c r="C42" s="34">
        <v>36.863480162449235</v>
      </c>
    </row>
    <row r="43" spans="1:3" x14ac:dyDescent="0.25">
      <c r="A43" s="33">
        <v>216</v>
      </c>
      <c r="B43" s="34">
        <v>36.109549099239814</v>
      </c>
      <c r="C43" s="34">
        <v>36.109549099239814</v>
      </c>
    </row>
    <row r="44" spans="1:3" x14ac:dyDescent="0.25">
      <c r="A44" s="33">
        <v>240</v>
      </c>
      <c r="B44" s="34">
        <v>40.846610434239295</v>
      </c>
      <c r="C44" s="34">
        <v>40.846610434239295</v>
      </c>
    </row>
    <row r="45" spans="1:3" x14ac:dyDescent="0.25">
      <c r="A45" s="33">
        <v>264</v>
      </c>
      <c r="B45" s="34">
        <v>37.766323024054977</v>
      </c>
      <c r="C45" s="34">
        <v>37.766323024054977</v>
      </c>
    </row>
    <row r="46" spans="1:3" x14ac:dyDescent="0.25">
      <c r="A46" s="33">
        <v>288</v>
      </c>
      <c r="B46" s="34">
        <v>41.507862126418821</v>
      </c>
      <c r="C46" s="34">
        <v>41.507862126418821</v>
      </c>
    </row>
    <row r="47" spans="1:3" x14ac:dyDescent="0.25">
      <c r="A47" s="33">
        <v>312</v>
      </c>
      <c r="B47" s="34">
        <v>52.324273664479847</v>
      </c>
      <c r="C47" s="34">
        <v>52.324273664479847</v>
      </c>
    </row>
    <row r="48" spans="1:3" x14ac:dyDescent="0.25">
      <c r="A48" s="32" t="s">
        <v>177</v>
      </c>
      <c r="B48" s="34"/>
      <c r="C48" s="34"/>
    </row>
    <row r="49" spans="1:3" x14ac:dyDescent="0.25">
      <c r="A49" s="33">
        <v>144</v>
      </c>
      <c r="B49" s="34">
        <v>0</v>
      </c>
      <c r="C49" s="34">
        <v>0</v>
      </c>
    </row>
    <row r="50" spans="1:3" x14ac:dyDescent="0.25">
      <c r="A50" s="33">
        <v>168</v>
      </c>
      <c r="B50" s="34">
        <v>18.176611475580547</v>
      </c>
      <c r="C50" s="34">
        <v>18.176611475580547</v>
      </c>
    </row>
    <row r="51" spans="1:3" x14ac:dyDescent="0.25">
      <c r="A51" s="33">
        <v>192</v>
      </c>
      <c r="B51" s="34">
        <v>24.939081537019678</v>
      </c>
      <c r="C51" s="34">
        <v>24.939081537019678</v>
      </c>
    </row>
    <row r="52" spans="1:3" x14ac:dyDescent="0.25">
      <c r="A52" s="33">
        <v>216</v>
      </c>
      <c r="B52" s="34">
        <v>24.601686972820989</v>
      </c>
      <c r="C52" s="34">
        <v>24.601686972820989</v>
      </c>
    </row>
    <row r="53" spans="1:3" x14ac:dyDescent="0.25">
      <c r="A53" s="33">
        <v>240</v>
      </c>
      <c r="B53" s="34">
        <v>25.847131104863063</v>
      </c>
      <c r="C53" s="34">
        <v>25.847131104863063</v>
      </c>
    </row>
    <row r="54" spans="1:3" x14ac:dyDescent="0.25">
      <c r="A54" s="33">
        <v>264</v>
      </c>
      <c r="B54" s="34">
        <v>24.442361761949389</v>
      </c>
      <c r="C54" s="34">
        <v>24.442361761949389</v>
      </c>
    </row>
    <row r="55" spans="1:3" x14ac:dyDescent="0.25">
      <c r="A55" s="33">
        <v>288</v>
      </c>
      <c r="B55" s="34">
        <v>23.843590544621467</v>
      </c>
      <c r="C55" s="34">
        <v>23.843590544621467</v>
      </c>
    </row>
    <row r="56" spans="1:3" x14ac:dyDescent="0.25">
      <c r="A56" s="33">
        <v>312</v>
      </c>
      <c r="B56" s="34">
        <v>24.873477038425492</v>
      </c>
      <c r="C56" s="34">
        <v>24.873477038425492</v>
      </c>
    </row>
    <row r="57" spans="1:3" x14ac:dyDescent="0.25">
      <c r="A57" s="32" t="s">
        <v>173</v>
      </c>
      <c r="B57" s="34">
        <v>127.20779934665158</v>
      </c>
      <c r="C57" s="34">
        <v>127.20779934665158</v>
      </c>
    </row>
    <row r="58" spans="1:3" x14ac:dyDescent="0.25">
      <c r="A58" s="32" t="s">
        <v>174</v>
      </c>
      <c r="B58" s="34">
        <v>34.036108507757987</v>
      </c>
      <c r="C58" s="34">
        <v>34.036108507757987</v>
      </c>
    </row>
    <row r="59" spans="1:3" x14ac:dyDescent="0.25">
      <c r="A59" s="32" t="s">
        <v>176</v>
      </c>
      <c r="B59" s="34">
        <v>20.84049255441008</v>
      </c>
      <c r="C59" s="34">
        <v>20.84049255441008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1C4B-19F8-43E2-B6D0-479330B908F5}">
  <dimension ref="A1:S59"/>
  <sheetViews>
    <sheetView topLeftCell="C1" workbookViewId="0">
      <selection activeCell="I1" sqref="I1:S9"/>
    </sheetView>
  </sheetViews>
  <sheetFormatPr defaultRowHeight="15" x14ac:dyDescent="0.25"/>
  <cols>
    <col min="1" max="1" width="29" bestFit="1" customWidth="1"/>
    <col min="2" max="2" width="16.28515625" bestFit="1" customWidth="1"/>
    <col min="3" max="18" width="12" bestFit="1" customWidth="1"/>
  </cols>
  <sheetData>
    <row r="1" spans="1:19" x14ac:dyDescent="0.25">
      <c r="A1" s="9" t="s">
        <v>95</v>
      </c>
      <c r="B1" s="9" t="s">
        <v>96</v>
      </c>
      <c r="C1" s="9" t="s">
        <v>137</v>
      </c>
      <c r="D1" t="s">
        <v>156</v>
      </c>
      <c r="E1" t="s">
        <v>157</v>
      </c>
      <c r="F1" t="s">
        <v>158</v>
      </c>
      <c r="I1" t="s">
        <v>167</v>
      </c>
      <c r="J1" t="s">
        <v>152</v>
      </c>
      <c r="K1" t="s">
        <v>161</v>
      </c>
      <c r="L1" t="s">
        <v>162</v>
      </c>
      <c r="M1" t="s">
        <v>159</v>
      </c>
      <c r="N1" t="s">
        <v>160</v>
      </c>
      <c r="O1" t="s">
        <v>171</v>
      </c>
      <c r="P1" t="s">
        <v>152</v>
      </c>
      <c r="Q1" t="s">
        <v>161</v>
      </c>
      <c r="R1" t="s">
        <v>162</v>
      </c>
      <c r="S1" t="s">
        <v>159</v>
      </c>
    </row>
    <row r="2" spans="1:19" x14ac:dyDescent="0.25">
      <c r="A2">
        <v>144</v>
      </c>
      <c r="B2">
        <v>3</v>
      </c>
      <c r="C2" t="s">
        <v>138</v>
      </c>
      <c r="D2">
        <v>0</v>
      </c>
      <c r="E2">
        <v>0</v>
      </c>
      <c r="F2">
        <v>0</v>
      </c>
      <c r="I2" s="33">
        <v>144</v>
      </c>
      <c r="J2">
        <v>0</v>
      </c>
      <c r="K2" s="34">
        <v>0</v>
      </c>
      <c r="L2" s="34">
        <v>0</v>
      </c>
      <c r="M2">
        <f>J2+K2+L2</f>
        <v>0</v>
      </c>
      <c r="N2">
        <v>0</v>
      </c>
      <c r="O2">
        <f>M2/$N$6*100</f>
        <v>0</v>
      </c>
      <c r="P2">
        <f t="shared" ref="P2:S2" si="0">N2/$N$6*100</f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v>144</v>
      </c>
      <c r="B3">
        <v>7</v>
      </c>
      <c r="C3" t="s">
        <v>138</v>
      </c>
      <c r="D3">
        <v>0</v>
      </c>
      <c r="E3">
        <v>0</v>
      </c>
      <c r="F3">
        <v>0</v>
      </c>
      <c r="I3" s="33">
        <v>168</v>
      </c>
      <c r="J3" s="34">
        <v>145.93437198978097</v>
      </c>
      <c r="K3" s="34">
        <v>23.201082994897423</v>
      </c>
      <c r="L3" s="34">
        <v>16.07726752056649</v>
      </c>
      <c r="M3">
        <f t="shared" ref="M3:M9" si="1">J3+K3+L3</f>
        <v>185.2127225052449</v>
      </c>
      <c r="N3">
        <v>185.2127225052449</v>
      </c>
      <c r="O3">
        <f t="shared" ref="O3:O9" si="2">M3/$N$6*100</f>
        <v>76.587056167364807</v>
      </c>
      <c r="P3">
        <f>J3/N3*O3</f>
        <v>60.345119887830386</v>
      </c>
      <c r="Q3">
        <f>K3/N3*O3</f>
        <v>9.5938476711478753</v>
      </c>
      <c r="R3">
        <f>L3/N3*O3</f>
        <v>6.648088608386538</v>
      </c>
      <c r="S3">
        <f>P3+Q3+R3</f>
        <v>76.587056167364807</v>
      </c>
    </row>
    <row r="4" spans="1:19" x14ac:dyDescent="0.25">
      <c r="A4">
        <v>144</v>
      </c>
      <c r="B4">
        <v>11</v>
      </c>
      <c r="C4" t="s">
        <v>138</v>
      </c>
      <c r="D4">
        <v>0</v>
      </c>
      <c r="E4">
        <v>0</v>
      </c>
      <c r="F4">
        <v>0</v>
      </c>
      <c r="I4" s="33">
        <v>192</v>
      </c>
      <c r="J4" s="34">
        <v>110.6441345227625</v>
      </c>
      <c r="K4" s="34">
        <v>21.776528168280745</v>
      </c>
      <c r="L4" s="34">
        <v>14.842236800999688</v>
      </c>
      <c r="M4">
        <f t="shared" si="1"/>
        <v>147.26289949204295</v>
      </c>
      <c r="N4">
        <v>147.26289949204295</v>
      </c>
      <c r="O4">
        <f t="shared" si="2"/>
        <v>60.894477453873108</v>
      </c>
      <c r="P4">
        <f t="shared" ref="P4:P9" si="3">J4/N4*O4</f>
        <v>45.752302707198282</v>
      </c>
      <c r="Q4">
        <f t="shared" ref="Q4:Q9" si="4">K4/N4*O4</f>
        <v>9.0047819793107902</v>
      </c>
      <c r="R4">
        <f t="shared" ref="R4:R9" si="5">L4/N4*O4</f>
        <v>6.1373927673640347</v>
      </c>
      <c r="S4">
        <f t="shared" ref="S4:S9" si="6">P4+Q4+R4</f>
        <v>60.894477453873108</v>
      </c>
    </row>
    <row r="5" spans="1:19" x14ac:dyDescent="0.25">
      <c r="A5">
        <v>168</v>
      </c>
      <c r="B5">
        <v>3</v>
      </c>
      <c r="C5" t="s">
        <v>138</v>
      </c>
      <c r="D5">
        <v>84.592913682623433</v>
      </c>
      <c r="E5">
        <v>18.431740081224614</v>
      </c>
      <c r="F5">
        <v>14.348641049671977</v>
      </c>
      <c r="I5" s="33">
        <v>216</v>
      </c>
      <c r="J5" s="34">
        <v>167.43832977342211</v>
      </c>
      <c r="K5" s="34">
        <v>27.930854941164217</v>
      </c>
      <c r="L5" s="34">
        <v>19.155472248255755</v>
      </c>
      <c r="M5">
        <f t="shared" si="1"/>
        <v>214.5246569628421</v>
      </c>
      <c r="N5">
        <v>214.5246569628421</v>
      </c>
      <c r="O5">
        <f t="shared" si="2"/>
        <v>88.707793556852394</v>
      </c>
      <c r="P5">
        <f t="shared" si="3"/>
        <v>69.23719166518751</v>
      </c>
      <c r="Q5">
        <f t="shared" si="4"/>
        <v>11.54964911290522</v>
      </c>
      <c r="R5">
        <f t="shared" si="5"/>
        <v>7.9209527787596583</v>
      </c>
      <c r="S5">
        <f t="shared" si="6"/>
        <v>88.70779355685238</v>
      </c>
    </row>
    <row r="6" spans="1:19" x14ac:dyDescent="0.25">
      <c r="A6">
        <v>168</v>
      </c>
      <c r="B6">
        <v>7</v>
      </c>
      <c r="C6" t="s">
        <v>138</v>
      </c>
      <c r="D6">
        <v>84.429576579972348</v>
      </c>
      <c r="E6">
        <v>22.19306466729147</v>
      </c>
      <c r="F6">
        <v>14.048734770384254</v>
      </c>
      <c r="I6" s="33">
        <v>240</v>
      </c>
      <c r="J6" s="34">
        <v>188.34547891276122</v>
      </c>
      <c r="K6" s="34">
        <v>31.477663230240548</v>
      </c>
      <c r="L6" s="34">
        <v>22.009788607726751</v>
      </c>
      <c r="M6">
        <f t="shared" si="1"/>
        <v>241.83293075072854</v>
      </c>
      <c r="N6">
        <v>241.83293075072854</v>
      </c>
      <c r="O6">
        <f t="shared" si="2"/>
        <v>100</v>
      </c>
      <c r="P6">
        <f t="shared" si="3"/>
        <v>77.882477927251358</v>
      </c>
      <c r="Q6">
        <f t="shared" si="4"/>
        <v>13.016284892435278</v>
      </c>
      <c r="R6">
        <f t="shared" si="5"/>
        <v>9.1012371803133547</v>
      </c>
      <c r="S6">
        <f t="shared" si="6"/>
        <v>100</v>
      </c>
    </row>
    <row r="7" spans="1:19" x14ac:dyDescent="0.25">
      <c r="A7">
        <v>168</v>
      </c>
      <c r="B7">
        <v>11</v>
      </c>
      <c r="C7" t="s">
        <v>138</v>
      </c>
      <c r="D7">
        <v>268.78062570674712</v>
      </c>
      <c r="E7">
        <v>28.978444236176191</v>
      </c>
      <c r="F7">
        <v>19.834426741643234</v>
      </c>
      <c r="I7" s="33">
        <v>264</v>
      </c>
      <c r="J7" s="34">
        <v>160.33107174268125</v>
      </c>
      <c r="K7" s="34">
        <v>29.414766218889927</v>
      </c>
      <c r="L7" s="34">
        <v>17.244611059044047</v>
      </c>
      <c r="M7">
        <f t="shared" si="1"/>
        <v>206.99044902061522</v>
      </c>
      <c r="N7">
        <v>206.99044902061522</v>
      </c>
      <c r="O7">
        <f t="shared" si="2"/>
        <v>85.592333673519633</v>
      </c>
      <c r="P7">
        <f t="shared" si="3"/>
        <v>66.298279247975515</v>
      </c>
      <c r="Q7">
        <f t="shared" si="4"/>
        <v>12.163259208568855</v>
      </c>
      <c r="R7">
        <f t="shared" si="5"/>
        <v>7.1307952169752626</v>
      </c>
      <c r="S7">
        <f t="shared" si="6"/>
        <v>85.592333673519633</v>
      </c>
    </row>
    <row r="8" spans="1:19" x14ac:dyDescent="0.25">
      <c r="A8">
        <v>192</v>
      </c>
      <c r="B8">
        <v>3</v>
      </c>
      <c r="C8" t="s">
        <v>138</v>
      </c>
      <c r="D8">
        <v>109.64317125266996</v>
      </c>
      <c r="E8">
        <v>19.987503905029676</v>
      </c>
      <c r="F8">
        <v>15.19525148391128</v>
      </c>
      <c r="I8" s="33">
        <v>288</v>
      </c>
      <c r="J8" s="34">
        <v>132.19416174561294</v>
      </c>
      <c r="K8" s="34">
        <v>24.692283661355827</v>
      </c>
      <c r="L8" s="34">
        <v>13.312506508382796</v>
      </c>
      <c r="M8">
        <f t="shared" si="1"/>
        <v>170.19895191535156</v>
      </c>
      <c r="N8">
        <v>170.19895191535156</v>
      </c>
      <c r="O8">
        <f t="shared" si="2"/>
        <v>70.378732700711325</v>
      </c>
      <c r="P8">
        <f t="shared" si="3"/>
        <v>54.663424594507873</v>
      </c>
      <c r="Q8">
        <f t="shared" si="4"/>
        <v>10.210471991842841</v>
      </c>
      <c r="R8">
        <f t="shared" si="5"/>
        <v>5.5048361143606126</v>
      </c>
      <c r="S8">
        <f t="shared" si="6"/>
        <v>70.378732700711325</v>
      </c>
    </row>
    <row r="9" spans="1:19" x14ac:dyDescent="0.25">
      <c r="A9">
        <v>192</v>
      </c>
      <c r="B9">
        <v>7</v>
      </c>
      <c r="C9" t="s">
        <v>138</v>
      </c>
      <c r="D9">
        <v>119.35544666415379</v>
      </c>
      <c r="E9">
        <v>23.452046235551389</v>
      </c>
      <c r="F9">
        <v>14.076850984067478</v>
      </c>
      <c r="I9" s="33">
        <v>312</v>
      </c>
      <c r="J9" s="34">
        <v>150.49210537337183</v>
      </c>
      <c r="K9" s="34">
        <v>26.912423201082991</v>
      </c>
      <c r="L9" s="34">
        <v>13.779027387274809</v>
      </c>
      <c r="M9">
        <f t="shared" si="1"/>
        <v>191.18355596172961</v>
      </c>
      <c r="N9">
        <v>191.18355596172961</v>
      </c>
      <c r="O9">
        <f t="shared" si="2"/>
        <v>79.056047234027773</v>
      </c>
      <c r="P9">
        <f t="shared" si="3"/>
        <v>62.229781901991224</v>
      </c>
      <c r="Q9">
        <f t="shared" si="4"/>
        <v>11.128518815670812</v>
      </c>
      <c r="R9">
        <f t="shared" si="5"/>
        <v>5.6977465163657408</v>
      </c>
      <c r="S9">
        <f t="shared" si="6"/>
        <v>79.056047234027773</v>
      </c>
    </row>
    <row r="10" spans="1:19" x14ac:dyDescent="0.25">
      <c r="A10">
        <v>192</v>
      </c>
      <c r="B10">
        <v>11</v>
      </c>
      <c r="C10" t="s">
        <v>138</v>
      </c>
      <c r="D10">
        <v>102.93378565146374</v>
      </c>
      <c r="E10">
        <v>21.890034364261169</v>
      </c>
      <c r="F10">
        <v>15.254607935020307</v>
      </c>
    </row>
    <row r="11" spans="1:19" x14ac:dyDescent="0.25">
      <c r="A11">
        <v>216</v>
      </c>
      <c r="B11">
        <v>3</v>
      </c>
      <c r="C11" t="s">
        <v>138</v>
      </c>
      <c r="D11">
        <v>203.97663022992836</v>
      </c>
      <c r="E11">
        <v>31.196501093408312</v>
      </c>
      <c r="F11">
        <v>20.13433302093096</v>
      </c>
    </row>
    <row r="12" spans="1:19" x14ac:dyDescent="0.25">
      <c r="A12">
        <v>216</v>
      </c>
      <c r="B12">
        <v>7</v>
      </c>
      <c r="C12" t="s">
        <v>138</v>
      </c>
      <c r="D12">
        <v>152.76416635255686</v>
      </c>
      <c r="E12">
        <v>28.319275226491719</v>
      </c>
      <c r="F12">
        <v>20.412371134020621</v>
      </c>
    </row>
    <row r="13" spans="1:19" x14ac:dyDescent="0.25">
      <c r="A13">
        <v>216</v>
      </c>
      <c r="B13">
        <v>11</v>
      </c>
      <c r="C13" t="s">
        <v>138</v>
      </c>
      <c r="D13">
        <v>145.57419273778112</v>
      </c>
      <c r="E13">
        <v>24.276788503592627</v>
      </c>
      <c r="F13">
        <v>16.919712589815681</v>
      </c>
    </row>
    <row r="14" spans="1:19" x14ac:dyDescent="0.25">
      <c r="A14">
        <v>240</v>
      </c>
      <c r="B14">
        <v>3</v>
      </c>
      <c r="C14" t="s">
        <v>138</v>
      </c>
      <c r="D14">
        <v>154.19650709888177</v>
      </c>
      <c r="E14">
        <v>22.652296157450795</v>
      </c>
      <c r="F14">
        <v>15.260855982505467</v>
      </c>
    </row>
    <row r="15" spans="1:19" x14ac:dyDescent="0.25">
      <c r="A15">
        <v>240</v>
      </c>
      <c r="B15">
        <v>7</v>
      </c>
      <c r="C15" t="s">
        <v>138</v>
      </c>
      <c r="D15">
        <v>242.79117979645684</v>
      </c>
      <c r="E15">
        <v>46.741643236488592</v>
      </c>
      <c r="F15">
        <v>33.049047172758513</v>
      </c>
    </row>
    <row r="16" spans="1:19" x14ac:dyDescent="0.25">
      <c r="A16">
        <v>240</v>
      </c>
      <c r="B16">
        <v>11</v>
      </c>
      <c r="C16" t="s">
        <v>138</v>
      </c>
      <c r="D16">
        <v>168.04874984294511</v>
      </c>
      <c r="E16">
        <v>25.039050296782253</v>
      </c>
      <c r="F16">
        <v>17.719462667916275</v>
      </c>
    </row>
    <row r="17" spans="1:6" x14ac:dyDescent="0.25">
      <c r="A17">
        <v>264</v>
      </c>
      <c r="B17">
        <v>3</v>
      </c>
      <c r="C17" t="s">
        <v>138</v>
      </c>
      <c r="D17">
        <v>168.29689659504962</v>
      </c>
      <c r="E17">
        <v>23.542642924086223</v>
      </c>
      <c r="F17">
        <v>14.44548578569197</v>
      </c>
    </row>
    <row r="18" spans="1:6" x14ac:dyDescent="0.25">
      <c r="A18">
        <v>264</v>
      </c>
      <c r="B18">
        <v>7</v>
      </c>
      <c r="C18" t="s">
        <v>138</v>
      </c>
      <c r="D18">
        <v>170.68413117225782</v>
      </c>
      <c r="E18">
        <v>42.480474851608868</v>
      </c>
      <c r="F18">
        <v>24.526710402999061</v>
      </c>
    </row>
    <row r="19" spans="1:6" x14ac:dyDescent="0.25">
      <c r="A19">
        <v>264</v>
      </c>
      <c r="B19">
        <v>11</v>
      </c>
      <c r="C19" t="s">
        <v>138</v>
      </c>
      <c r="D19">
        <v>142.01218746073627</v>
      </c>
      <c r="E19">
        <v>22.221180880974696</v>
      </c>
      <c r="F19">
        <v>12.761636988441111</v>
      </c>
    </row>
    <row r="20" spans="1:6" x14ac:dyDescent="0.25">
      <c r="A20">
        <v>288</v>
      </c>
      <c r="B20">
        <v>3</v>
      </c>
      <c r="C20" t="s">
        <v>138</v>
      </c>
      <c r="D20">
        <v>140.34426435481845</v>
      </c>
      <c r="E20">
        <v>19.200249921899406</v>
      </c>
      <c r="F20">
        <v>10.315526398000623</v>
      </c>
    </row>
    <row r="21" spans="1:6" x14ac:dyDescent="0.25">
      <c r="A21">
        <v>288</v>
      </c>
      <c r="B21">
        <v>7</v>
      </c>
      <c r="C21" t="s">
        <v>138</v>
      </c>
      <c r="D21">
        <v>140.40080412112073</v>
      </c>
      <c r="E21">
        <v>35.713839425179621</v>
      </c>
      <c r="F21">
        <v>18.666041861918149</v>
      </c>
    </row>
    <row r="22" spans="1:6" x14ac:dyDescent="0.25">
      <c r="A22">
        <v>288</v>
      </c>
      <c r="B22">
        <v>11</v>
      </c>
      <c r="C22" t="s">
        <v>138</v>
      </c>
      <c r="D22">
        <v>115.8374167608996</v>
      </c>
      <c r="E22">
        <v>19.162761636988442</v>
      </c>
      <c r="F22">
        <v>10.955951265229615</v>
      </c>
    </row>
    <row r="23" spans="1:6" x14ac:dyDescent="0.25">
      <c r="A23">
        <v>312</v>
      </c>
      <c r="B23">
        <v>3</v>
      </c>
      <c r="C23" t="s">
        <v>138</v>
      </c>
      <c r="D23">
        <v>184.44842316873977</v>
      </c>
      <c r="E23">
        <v>29.372071227741333</v>
      </c>
      <c r="F23">
        <v>13.93626991565136</v>
      </c>
    </row>
    <row r="24" spans="1:6" x14ac:dyDescent="0.25">
      <c r="A24">
        <v>312</v>
      </c>
      <c r="B24">
        <v>7</v>
      </c>
      <c r="C24" t="s">
        <v>138</v>
      </c>
      <c r="D24">
        <v>132.94697826360095</v>
      </c>
      <c r="E24">
        <v>27.144642299281472</v>
      </c>
      <c r="F24">
        <v>14.273664479850046</v>
      </c>
    </row>
    <row r="25" spans="1:6" x14ac:dyDescent="0.25">
      <c r="A25">
        <v>312</v>
      </c>
      <c r="B25">
        <v>11</v>
      </c>
      <c r="C25" t="s">
        <v>138</v>
      </c>
      <c r="D25">
        <v>134.08091468777482</v>
      </c>
      <c r="E25">
        <v>24.220556076226178</v>
      </c>
      <c r="F25">
        <v>13.127147766323024</v>
      </c>
    </row>
    <row r="28" spans="1:6" x14ac:dyDescent="0.25">
      <c r="B28" s="31" t="s">
        <v>144</v>
      </c>
    </row>
    <row r="29" spans="1:6" x14ac:dyDescent="0.25">
      <c r="A29" s="31" t="s">
        <v>140</v>
      </c>
      <c r="B29" t="s">
        <v>138</v>
      </c>
      <c r="C29" t="s">
        <v>141</v>
      </c>
    </row>
    <row r="30" spans="1:6" x14ac:dyDescent="0.25">
      <c r="A30" s="32" t="s">
        <v>172</v>
      </c>
      <c r="B30" s="34"/>
      <c r="C30" s="34"/>
    </row>
    <row r="31" spans="1:6" x14ac:dyDescent="0.25">
      <c r="A31" s="33">
        <v>144</v>
      </c>
      <c r="B31" s="34">
        <v>0</v>
      </c>
      <c r="C31" s="34">
        <v>0</v>
      </c>
    </row>
    <row r="32" spans="1:6" x14ac:dyDescent="0.25">
      <c r="A32" s="33">
        <v>168</v>
      </c>
      <c r="B32" s="34">
        <v>145.93437198978097</v>
      </c>
      <c r="C32" s="34">
        <v>145.93437198978097</v>
      </c>
    </row>
    <row r="33" spans="1:3" x14ac:dyDescent="0.25">
      <c r="A33" s="33">
        <v>192</v>
      </c>
      <c r="B33" s="34">
        <v>110.6441345227625</v>
      </c>
      <c r="C33" s="34">
        <v>110.6441345227625</v>
      </c>
    </row>
    <row r="34" spans="1:3" x14ac:dyDescent="0.25">
      <c r="A34" s="33">
        <v>216</v>
      </c>
      <c r="B34" s="34">
        <v>167.43832977342211</v>
      </c>
      <c r="C34" s="34">
        <v>167.43832977342211</v>
      </c>
    </row>
    <row r="35" spans="1:3" x14ac:dyDescent="0.25">
      <c r="A35" s="33">
        <v>240</v>
      </c>
      <c r="B35" s="34">
        <v>188.34547891276122</v>
      </c>
      <c r="C35" s="34">
        <v>188.34547891276122</v>
      </c>
    </row>
    <row r="36" spans="1:3" x14ac:dyDescent="0.25">
      <c r="A36" s="33">
        <v>264</v>
      </c>
      <c r="B36" s="34">
        <v>160.33107174268125</v>
      </c>
      <c r="C36" s="34">
        <v>160.33107174268125</v>
      </c>
    </row>
    <row r="37" spans="1:3" x14ac:dyDescent="0.25">
      <c r="A37" s="33">
        <v>288</v>
      </c>
      <c r="B37" s="34">
        <v>132.19416174561294</v>
      </c>
      <c r="C37" s="34">
        <v>132.19416174561294</v>
      </c>
    </row>
    <row r="38" spans="1:3" x14ac:dyDescent="0.25">
      <c r="A38" s="33">
        <v>312</v>
      </c>
      <c r="B38" s="34">
        <v>150.49210537337183</v>
      </c>
      <c r="C38" s="34">
        <v>150.49210537337183</v>
      </c>
    </row>
    <row r="39" spans="1:3" x14ac:dyDescent="0.25">
      <c r="A39" s="32" t="s">
        <v>175</v>
      </c>
      <c r="B39" s="34"/>
      <c r="C39" s="34"/>
    </row>
    <row r="40" spans="1:3" x14ac:dyDescent="0.25">
      <c r="A40" s="33">
        <v>144</v>
      </c>
      <c r="B40" s="34">
        <v>0</v>
      </c>
      <c r="C40" s="34">
        <v>0</v>
      </c>
    </row>
    <row r="41" spans="1:3" x14ac:dyDescent="0.25">
      <c r="A41" s="33">
        <v>168</v>
      </c>
      <c r="B41" s="34">
        <v>23.201082994897423</v>
      </c>
      <c r="C41" s="34">
        <v>23.201082994897423</v>
      </c>
    </row>
    <row r="42" spans="1:3" x14ac:dyDescent="0.25">
      <c r="A42" s="33">
        <v>192</v>
      </c>
      <c r="B42" s="34">
        <v>21.776528168280745</v>
      </c>
      <c r="C42" s="34">
        <v>21.776528168280745</v>
      </c>
    </row>
    <row r="43" spans="1:3" x14ac:dyDescent="0.25">
      <c r="A43" s="33">
        <v>216</v>
      </c>
      <c r="B43" s="34">
        <v>27.930854941164217</v>
      </c>
      <c r="C43" s="34">
        <v>27.930854941164217</v>
      </c>
    </row>
    <row r="44" spans="1:3" x14ac:dyDescent="0.25">
      <c r="A44" s="33">
        <v>240</v>
      </c>
      <c r="B44" s="34">
        <v>31.477663230240548</v>
      </c>
      <c r="C44" s="34">
        <v>31.477663230240548</v>
      </c>
    </row>
    <row r="45" spans="1:3" x14ac:dyDescent="0.25">
      <c r="A45" s="33">
        <v>264</v>
      </c>
      <c r="B45" s="34">
        <v>29.414766218889927</v>
      </c>
      <c r="C45" s="34">
        <v>29.414766218889927</v>
      </c>
    </row>
    <row r="46" spans="1:3" x14ac:dyDescent="0.25">
      <c r="A46" s="33">
        <v>288</v>
      </c>
      <c r="B46" s="34">
        <v>24.692283661355827</v>
      </c>
      <c r="C46" s="34">
        <v>24.692283661355827</v>
      </c>
    </row>
    <row r="47" spans="1:3" x14ac:dyDescent="0.25">
      <c r="A47" s="33">
        <v>312</v>
      </c>
      <c r="B47" s="34">
        <v>26.912423201082991</v>
      </c>
      <c r="C47" s="34">
        <v>26.912423201082991</v>
      </c>
    </row>
    <row r="48" spans="1:3" x14ac:dyDescent="0.25">
      <c r="A48" s="32" t="s">
        <v>177</v>
      </c>
      <c r="B48" s="34"/>
      <c r="C48" s="34"/>
    </row>
    <row r="49" spans="1:3" x14ac:dyDescent="0.25">
      <c r="A49" s="33">
        <v>144</v>
      </c>
      <c r="B49" s="34">
        <v>0</v>
      </c>
      <c r="C49" s="34">
        <v>0</v>
      </c>
    </row>
    <row r="50" spans="1:3" x14ac:dyDescent="0.25">
      <c r="A50" s="33">
        <v>168</v>
      </c>
      <c r="B50" s="34">
        <v>16.07726752056649</v>
      </c>
      <c r="C50" s="34">
        <v>16.07726752056649</v>
      </c>
    </row>
    <row r="51" spans="1:3" x14ac:dyDescent="0.25">
      <c r="A51" s="33">
        <v>192</v>
      </c>
      <c r="B51" s="34">
        <v>14.842236800999688</v>
      </c>
      <c r="C51" s="34">
        <v>14.842236800999688</v>
      </c>
    </row>
    <row r="52" spans="1:3" x14ac:dyDescent="0.25">
      <c r="A52" s="33">
        <v>216</v>
      </c>
      <c r="B52" s="34">
        <v>19.155472248255755</v>
      </c>
      <c r="C52" s="34">
        <v>19.155472248255755</v>
      </c>
    </row>
    <row r="53" spans="1:3" x14ac:dyDescent="0.25">
      <c r="A53" s="33">
        <v>240</v>
      </c>
      <c r="B53" s="34">
        <v>22.009788607726751</v>
      </c>
      <c r="C53" s="34">
        <v>22.009788607726751</v>
      </c>
    </row>
    <row r="54" spans="1:3" x14ac:dyDescent="0.25">
      <c r="A54" s="33">
        <v>264</v>
      </c>
      <c r="B54" s="34">
        <v>17.244611059044047</v>
      </c>
      <c r="C54" s="34">
        <v>17.244611059044047</v>
      </c>
    </row>
    <row r="55" spans="1:3" x14ac:dyDescent="0.25">
      <c r="A55" s="33">
        <v>288</v>
      </c>
      <c r="B55" s="34">
        <v>13.312506508382796</v>
      </c>
      <c r="C55" s="34">
        <v>13.312506508382796</v>
      </c>
    </row>
    <row r="56" spans="1:3" x14ac:dyDescent="0.25">
      <c r="A56" s="33">
        <v>312</v>
      </c>
      <c r="B56" s="34">
        <v>13.779027387274809</v>
      </c>
      <c r="C56" s="34">
        <v>13.779027387274809</v>
      </c>
    </row>
    <row r="57" spans="1:3" x14ac:dyDescent="0.25">
      <c r="A57" s="32" t="s">
        <v>173</v>
      </c>
      <c r="B57" s="34">
        <v>131.9224567575491</v>
      </c>
      <c r="C57" s="34">
        <v>131.92245675754907</v>
      </c>
    </row>
    <row r="58" spans="1:3" x14ac:dyDescent="0.25">
      <c r="A58" s="32" t="s">
        <v>174</v>
      </c>
      <c r="B58" s="34">
        <v>23.175700301988964</v>
      </c>
      <c r="C58" s="34">
        <v>23.175700301988957</v>
      </c>
    </row>
    <row r="59" spans="1:3" x14ac:dyDescent="0.25">
      <c r="A59" s="32" t="s">
        <v>176</v>
      </c>
      <c r="B59" s="34">
        <v>14.552613766531289</v>
      </c>
      <c r="C59" s="34">
        <v>14.552613766531289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73A5-3900-46B0-B6A8-1F63D4A369D2}">
  <dimension ref="A1:I9"/>
  <sheetViews>
    <sheetView workbookViewId="0">
      <selection activeCell="B2" sqref="B2:F9"/>
    </sheetView>
  </sheetViews>
  <sheetFormatPr defaultRowHeight="15" x14ac:dyDescent="0.25"/>
  <cols>
    <col min="7" max="7" width="13.5703125" bestFit="1" customWidth="1"/>
    <col min="8" max="8" width="15.140625" bestFit="1" customWidth="1"/>
    <col min="9" max="9" width="15" bestFit="1" customWidth="1"/>
  </cols>
  <sheetData>
    <row r="1" spans="1:9" x14ac:dyDescent="0.25">
      <c r="A1" t="s">
        <v>167</v>
      </c>
      <c r="B1" t="s">
        <v>152</v>
      </c>
      <c r="C1" t="s">
        <v>161</v>
      </c>
      <c r="D1" t="s">
        <v>162</v>
      </c>
      <c r="E1" t="s">
        <v>159</v>
      </c>
      <c r="F1" t="s">
        <v>160</v>
      </c>
      <c r="G1" t="s">
        <v>178</v>
      </c>
      <c r="H1" t="s">
        <v>180</v>
      </c>
      <c r="I1" t="s">
        <v>179</v>
      </c>
    </row>
    <row r="2" spans="1:9" x14ac:dyDescent="0.25">
      <c r="A2" s="33">
        <v>144</v>
      </c>
      <c r="B2" s="34">
        <v>0</v>
      </c>
      <c r="C2" s="34">
        <v>0</v>
      </c>
      <c r="D2" s="34">
        <v>0</v>
      </c>
      <c r="E2">
        <f>B2+C2+D2</f>
        <v>0</v>
      </c>
      <c r="F2">
        <v>0</v>
      </c>
    </row>
    <row r="3" spans="1:9" x14ac:dyDescent="0.25">
      <c r="A3" s="33">
        <v>168</v>
      </c>
      <c r="B3" s="34">
        <v>100.89730703187168</v>
      </c>
      <c r="C3" s="34">
        <v>26.870769551181919</v>
      </c>
      <c r="D3" s="34">
        <v>18.176611475580547</v>
      </c>
      <c r="E3">
        <f t="shared" ref="E3:E9" si="0">B3+C3+D3</f>
        <v>145.94468805863414</v>
      </c>
      <c r="F3">
        <v>145.94468805863414</v>
      </c>
      <c r="G3">
        <f>B3/F3*100</f>
        <v>69.133935858861534</v>
      </c>
      <c r="H3">
        <f>C3/F3*100</f>
        <v>18.411611898054439</v>
      </c>
      <c r="I3">
        <f>D3/F3*100</f>
        <v>12.454452243084027</v>
      </c>
    </row>
    <row r="4" spans="1:9" x14ac:dyDescent="0.25">
      <c r="A4" s="33">
        <v>192</v>
      </c>
      <c r="B4" s="34">
        <v>132.2339489885664</v>
      </c>
      <c r="C4" s="34">
        <v>36.863480162449235</v>
      </c>
      <c r="D4" s="34">
        <v>24.939081537019678</v>
      </c>
      <c r="E4">
        <f t="shared" si="0"/>
        <v>194.03651068803532</v>
      </c>
      <c r="F4">
        <v>194.03651068803532</v>
      </c>
      <c r="G4">
        <f t="shared" ref="G4:G9" si="1">B4/F4*100</f>
        <v>68.149003772371074</v>
      </c>
      <c r="H4">
        <f t="shared" ref="H4:H9" si="2">C4/F4*100</f>
        <v>18.998218444423053</v>
      </c>
      <c r="I4">
        <f t="shared" ref="I4:I9" si="3">D4/F4*100</f>
        <v>12.852777783205866</v>
      </c>
    </row>
    <row r="5" spans="1:9" x14ac:dyDescent="0.25">
      <c r="A5" s="33">
        <v>216</v>
      </c>
      <c r="B5" s="34">
        <v>168.27700297357288</v>
      </c>
      <c r="C5" s="34">
        <v>36.109549099239814</v>
      </c>
      <c r="D5" s="34">
        <v>24.601686972820989</v>
      </c>
      <c r="E5">
        <f t="shared" si="0"/>
        <v>228.98823904563369</v>
      </c>
      <c r="F5">
        <v>228.98823904563369</v>
      </c>
      <c r="G5">
        <f t="shared" si="1"/>
        <v>73.487181557843229</v>
      </c>
      <c r="H5">
        <f t="shared" si="2"/>
        <v>15.769171923298542</v>
      </c>
      <c r="I5">
        <f t="shared" si="3"/>
        <v>10.743646518858231</v>
      </c>
    </row>
    <row r="6" spans="1:9" x14ac:dyDescent="0.25">
      <c r="A6" s="33">
        <v>240</v>
      </c>
      <c r="B6" s="34">
        <v>166.94413033463164</v>
      </c>
      <c r="C6" s="34">
        <v>40.846610434239295</v>
      </c>
      <c r="D6" s="34">
        <v>25.847131104863063</v>
      </c>
      <c r="E6">
        <f t="shared" si="0"/>
        <v>233.63787187373399</v>
      </c>
      <c r="F6">
        <v>233.63787187373399</v>
      </c>
      <c r="G6">
        <f t="shared" si="1"/>
        <v>71.454224863362072</v>
      </c>
      <c r="H6">
        <f t="shared" si="2"/>
        <v>17.482872150245495</v>
      </c>
      <c r="I6">
        <f t="shared" si="3"/>
        <v>11.062902986392443</v>
      </c>
    </row>
    <row r="7" spans="1:9" x14ac:dyDescent="0.25">
      <c r="A7" s="33">
        <v>264</v>
      </c>
      <c r="B7" s="34">
        <v>143.13251245968922</v>
      </c>
      <c r="C7" s="34">
        <v>37.766323024054977</v>
      </c>
      <c r="D7" s="34">
        <v>24.442361761949389</v>
      </c>
      <c r="E7">
        <f t="shared" si="0"/>
        <v>205.34119724569359</v>
      </c>
      <c r="F7">
        <v>205.34119724569359</v>
      </c>
      <c r="G7">
        <f t="shared" si="1"/>
        <v>69.704722861058016</v>
      </c>
      <c r="H7">
        <f t="shared" si="2"/>
        <v>18.391985403137124</v>
      </c>
      <c r="I7">
        <f t="shared" si="3"/>
        <v>11.903291735804853</v>
      </c>
    </row>
    <row r="8" spans="1:9" x14ac:dyDescent="0.25">
      <c r="A8" s="33">
        <v>288</v>
      </c>
      <c r="B8" s="34">
        <v>150.87217824684842</v>
      </c>
      <c r="C8" s="34">
        <v>41.507862126418821</v>
      </c>
      <c r="D8" s="34">
        <v>23.843590544621467</v>
      </c>
      <c r="E8">
        <f t="shared" si="0"/>
        <v>216.2236309178887</v>
      </c>
      <c r="F8">
        <v>216.2236309178887</v>
      </c>
      <c r="G8">
        <f t="shared" si="1"/>
        <v>69.775989611488114</v>
      </c>
      <c r="H8">
        <f t="shared" si="2"/>
        <v>19.196727920169607</v>
      </c>
      <c r="I8">
        <f t="shared" si="3"/>
        <v>11.027282468342284</v>
      </c>
    </row>
    <row r="9" spans="1:9" x14ac:dyDescent="0.25">
      <c r="A9" s="33">
        <v>312</v>
      </c>
      <c r="B9" s="34">
        <v>155.30531473803242</v>
      </c>
      <c r="C9" s="34">
        <v>52.324273664479847</v>
      </c>
      <c r="D9" s="34">
        <v>24.873477038425492</v>
      </c>
      <c r="E9">
        <f t="shared" si="0"/>
        <v>232.50306544093775</v>
      </c>
      <c r="F9">
        <v>232.50306544093775</v>
      </c>
      <c r="G9">
        <f t="shared" si="1"/>
        <v>66.797104134304107</v>
      </c>
      <c r="H9">
        <f t="shared" si="2"/>
        <v>22.504767223282769</v>
      </c>
      <c r="I9">
        <f t="shared" si="3"/>
        <v>10.698128642413124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9A9D-A49C-4825-A03F-74304E6E69B8}">
  <dimension ref="A1:I9"/>
  <sheetViews>
    <sheetView workbookViewId="0">
      <selection activeCell="I3" sqref="I3:I9"/>
    </sheetView>
  </sheetViews>
  <sheetFormatPr defaultRowHeight="15" x14ac:dyDescent="0.25"/>
  <cols>
    <col min="7" max="7" width="13.5703125" bestFit="1" customWidth="1"/>
    <col min="8" max="8" width="15.140625" bestFit="1" customWidth="1"/>
    <col min="9" max="9" width="15" bestFit="1" customWidth="1"/>
  </cols>
  <sheetData>
    <row r="1" spans="1:9" x14ac:dyDescent="0.25">
      <c r="A1" t="s">
        <v>167</v>
      </c>
      <c r="B1" t="s">
        <v>152</v>
      </c>
      <c r="C1" t="s">
        <v>161</v>
      </c>
      <c r="D1" t="s">
        <v>162</v>
      </c>
      <c r="E1" t="s">
        <v>159</v>
      </c>
      <c r="F1" t="s">
        <v>160</v>
      </c>
      <c r="G1" t="s">
        <v>178</v>
      </c>
      <c r="H1" t="s">
        <v>180</v>
      </c>
      <c r="I1" t="s">
        <v>179</v>
      </c>
    </row>
    <row r="2" spans="1:9" x14ac:dyDescent="0.25">
      <c r="A2" s="33">
        <v>144</v>
      </c>
      <c r="B2">
        <v>0</v>
      </c>
      <c r="C2" s="34">
        <v>0</v>
      </c>
      <c r="D2" s="34">
        <v>0</v>
      </c>
      <c r="E2">
        <f>B2+C2+D2</f>
        <v>0</v>
      </c>
      <c r="F2">
        <v>0</v>
      </c>
    </row>
    <row r="3" spans="1:9" x14ac:dyDescent="0.25">
      <c r="A3" s="33">
        <v>168</v>
      </c>
      <c r="B3" s="34">
        <v>145.93437198978097</v>
      </c>
      <c r="C3" s="34">
        <v>23.201082994897423</v>
      </c>
      <c r="D3" s="34">
        <v>16.07726752056649</v>
      </c>
      <c r="E3">
        <f t="shared" ref="E3:E9" si="0">B3+C3+D3</f>
        <v>185.2127225052449</v>
      </c>
      <c r="F3">
        <v>185.2127225052449</v>
      </c>
      <c r="G3">
        <f>B3/F3*100</f>
        <v>78.792844258119672</v>
      </c>
      <c r="H3">
        <f>C3/F3*100</f>
        <v>12.526722074527255</v>
      </c>
      <c r="I3">
        <f>D3/F3*100</f>
        <v>8.6804336673530678</v>
      </c>
    </row>
    <row r="4" spans="1:9" x14ac:dyDescent="0.25">
      <c r="A4" s="33">
        <v>192</v>
      </c>
      <c r="B4" s="34">
        <v>110.6441345227625</v>
      </c>
      <c r="C4" s="34">
        <v>21.776528168280745</v>
      </c>
      <c r="D4" s="34">
        <v>14.842236800999688</v>
      </c>
      <c r="E4">
        <f t="shared" si="0"/>
        <v>147.26289949204295</v>
      </c>
      <c r="F4">
        <v>147.26289949204295</v>
      </c>
      <c r="G4">
        <f t="shared" ref="G4:G9" si="1">B4/F4*100</f>
        <v>75.133747131429345</v>
      </c>
      <c r="H4">
        <f t="shared" ref="H4:H9" si="2">C4/F4*100</f>
        <v>14.787518270654038</v>
      </c>
      <c r="I4">
        <f t="shared" ref="I4:I9" si="3">D4/F4*100</f>
        <v>10.078734597916604</v>
      </c>
    </row>
    <row r="5" spans="1:9" x14ac:dyDescent="0.25">
      <c r="A5" s="33">
        <v>216</v>
      </c>
      <c r="B5" s="34">
        <v>167.43832977342211</v>
      </c>
      <c r="C5" s="34">
        <v>27.930854941164217</v>
      </c>
      <c r="D5" s="34">
        <v>19.155472248255755</v>
      </c>
      <c r="E5">
        <f t="shared" si="0"/>
        <v>214.5246569628421</v>
      </c>
      <c r="F5">
        <v>214.5246569628421</v>
      </c>
      <c r="G5">
        <f t="shared" si="1"/>
        <v>78.050855386019407</v>
      </c>
      <c r="H5">
        <f t="shared" si="2"/>
        <v>13.019880948231574</v>
      </c>
      <c r="I5">
        <f t="shared" si="3"/>
        <v>8.929263665749005</v>
      </c>
    </row>
    <row r="6" spans="1:9" x14ac:dyDescent="0.25">
      <c r="A6" s="33">
        <v>240</v>
      </c>
      <c r="B6" s="34">
        <v>188.34547891276122</v>
      </c>
      <c r="C6" s="34">
        <v>31.477663230240548</v>
      </c>
      <c r="D6" s="34">
        <v>22.009788607726751</v>
      </c>
      <c r="E6">
        <f t="shared" si="0"/>
        <v>241.83293075072854</v>
      </c>
      <c r="F6">
        <v>241.83293075072854</v>
      </c>
      <c r="G6">
        <f t="shared" si="1"/>
        <v>77.882477927251358</v>
      </c>
      <c r="H6">
        <f t="shared" si="2"/>
        <v>13.016284892435278</v>
      </c>
      <c r="I6">
        <f t="shared" si="3"/>
        <v>9.1012371803133547</v>
      </c>
    </row>
    <row r="7" spans="1:9" x14ac:dyDescent="0.25">
      <c r="A7" s="33">
        <v>264</v>
      </c>
      <c r="B7" s="34">
        <v>160.33107174268125</v>
      </c>
      <c r="C7" s="34">
        <v>29.414766218889927</v>
      </c>
      <c r="D7" s="34">
        <v>17.244611059044047</v>
      </c>
      <c r="E7">
        <f t="shared" si="0"/>
        <v>206.99044902061522</v>
      </c>
      <c r="F7">
        <v>206.99044902061522</v>
      </c>
      <c r="G7">
        <f t="shared" si="1"/>
        <v>77.458197951304058</v>
      </c>
      <c r="H7">
        <f t="shared" si="2"/>
        <v>14.210687670888797</v>
      </c>
      <c r="I7">
        <f t="shared" si="3"/>
        <v>8.3311143778071468</v>
      </c>
    </row>
    <row r="8" spans="1:9" x14ac:dyDescent="0.25">
      <c r="A8" s="33">
        <v>288</v>
      </c>
      <c r="B8" s="34">
        <v>132.19416174561294</v>
      </c>
      <c r="C8" s="34">
        <v>24.692283661355827</v>
      </c>
      <c r="D8" s="34">
        <v>13.312506508382796</v>
      </c>
      <c r="E8">
        <f t="shared" si="0"/>
        <v>170.19895191535156</v>
      </c>
      <c r="F8">
        <v>170.19895191535156</v>
      </c>
      <c r="G8">
        <f t="shared" si="1"/>
        <v>77.670373558680723</v>
      </c>
      <c r="H8">
        <f t="shared" si="2"/>
        <v>14.507894075420943</v>
      </c>
      <c r="I8">
        <f t="shared" si="3"/>
        <v>7.8217323658983346</v>
      </c>
    </row>
    <row r="9" spans="1:9" x14ac:dyDescent="0.25">
      <c r="A9" s="33">
        <v>312</v>
      </c>
      <c r="B9" s="34">
        <v>150.49210537337183</v>
      </c>
      <c r="C9" s="34">
        <v>26.912423201082991</v>
      </c>
      <c r="D9" s="34">
        <v>13.779027387274809</v>
      </c>
      <c r="E9">
        <f t="shared" si="0"/>
        <v>191.18355596172961</v>
      </c>
      <c r="F9">
        <v>191.18355596172961</v>
      </c>
      <c r="G9">
        <f t="shared" si="1"/>
        <v>78.716030056212972</v>
      </c>
      <c r="H9">
        <f t="shared" si="2"/>
        <v>14.076745808865599</v>
      </c>
      <c r="I9">
        <f t="shared" si="3"/>
        <v>7.2072241349214377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87"/>
  <sheetViews>
    <sheetView topLeftCell="A36" workbookViewId="0">
      <selection activeCell="S1" sqref="S1"/>
    </sheetView>
  </sheetViews>
  <sheetFormatPr defaultRowHeight="15" x14ac:dyDescent="0.25"/>
  <cols>
    <col min="1" max="1" width="13.42578125" bestFit="1" customWidth="1"/>
    <col min="2" max="2" width="14.5703125" bestFit="1" customWidth="1"/>
  </cols>
  <sheetData>
    <row r="1" spans="1:33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</row>
    <row r="2" spans="1:33" x14ac:dyDescent="0.25">
      <c r="A2" t="s">
        <v>0</v>
      </c>
      <c r="B2" t="s">
        <v>1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  <c r="Z2" t="s">
        <v>17</v>
      </c>
      <c r="AA2" t="s">
        <v>50</v>
      </c>
      <c r="AB2" t="s">
        <v>50</v>
      </c>
      <c r="AC2" t="s">
        <v>50</v>
      </c>
      <c r="AD2" t="s">
        <v>50</v>
      </c>
    </row>
    <row r="3" spans="1:33" x14ac:dyDescent="0.25">
      <c r="A3" t="s">
        <v>2</v>
      </c>
      <c r="B3" t="s">
        <v>3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>
        <v>42.759</v>
      </c>
      <c r="P3">
        <v>42.414000000000001</v>
      </c>
      <c r="Q3">
        <v>36.448999999999998</v>
      </c>
      <c r="R3">
        <v>42.195999999999998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</row>
    <row r="4" spans="1:33" x14ac:dyDescent="0.25">
      <c r="A4" t="s">
        <v>4</v>
      </c>
      <c r="B4" t="s">
        <v>3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>
        <v>38.530999999999999</v>
      </c>
      <c r="L4">
        <v>38.356000000000002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</row>
    <row r="5" spans="1:33" x14ac:dyDescent="0.25">
      <c r="A5" t="s">
        <v>5</v>
      </c>
      <c r="B5" t="s">
        <v>6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</row>
    <row r="6" spans="1:33" x14ac:dyDescent="0.25">
      <c r="A6" t="s">
        <v>7</v>
      </c>
      <c r="B6" t="s">
        <v>8</v>
      </c>
      <c r="C6">
        <v>0.21299999999999999</v>
      </c>
      <c r="D6" t="s">
        <v>18</v>
      </c>
      <c r="E6">
        <v>0.20300000000000001</v>
      </c>
      <c r="F6" t="s">
        <v>18</v>
      </c>
      <c r="G6" t="s">
        <v>18</v>
      </c>
      <c r="H6">
        <v>0.106</v>
      </c>
      <c r="I6">
        <v>0.113</v>
      </c>
      <c r="J6">
        <v>0.20499999999999999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>
        <v>0.19500000000000001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</row>
    <row r="7" spans="1:33" x14ac:dyDescent="0.25">
      <c r="A7" t="s">
        <v>9</v>
      </c>
      <c r="B7" t="s">
        <v>8</v>
      </c>
      <c r="C7">
        <v>0.54100000000000004</v>
      </c>
      <c r="D7" t="s">
        <v>18</v>
      </c>
      <c r="E7">
        <v>0.51500000000000001</v>
      </c>
      <c r="F7">
        <v>0.53500000000000003</v>
      </c>
      <c r="G7">
        <v>0.53100000000000003</v>
      </c>
      <c r="H7">
        <v>0.53300000000000003</v>
      </c>
      <c r="I7">
        <v>0.55900000000000005</v>
      </c>
      <c r="J7">
        <v>0.47199999999999998</v>
      </c>
      <c r="K7">
        <v>0.61099999999999999</v>
      </c>
      <c r="L7">
        <v>0.57899999999999996</v>
      </c>
      <c r="M7">
        <v>0.50800000000000001</v>
      </c>
      <c r="N7" t="s">
        <v>18</v>
      </c>
      <c r="O7">
        <v>2.2890000000000001</v>
      </c>
      <c r="P7">
        <v>1.877</v>
      </c>
      <c r="Q7">
        <v>1.8180000000000001</v>
      </c>
      <c r="R7" t="s">
        <v>18</v>
      </c>
      <c r="S7">
        <v>2.1890000000000001</v>
      </c>
      <c r="T7">
        <v>2.4689999999999999</v>
      </c>
      <c r="U7">
        <v>0.52300000000000002</v>
      </c>
      <c r="V7" t="s">
        <v>18</v>
      </c>
      <c r="W7">
        <v>0.44500000000000001</v>
      </c>
      <c r="X7">
        <v>0.48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</row>
    <row r="8" spans="1:33" x14ac:dyDescent="0.25">
      <c r="A8" t="s">
        <v>10</v>
      </c>
      <c r="B8" t="s">
        <v>8</v>
      </c>
      <c r="C8">
        <v>0.98799999999999999</v>
      </c>
      <c r="D8">
        <v>1.3089999999999999</v>
      </c>
      <c r="E8">
        <v>0.86799999999999999</v>
      </c>
      <c r="F8">
        <v>0.79500000000000004</v>
      </c>
      <c r="G8">
        <v>1.0860000000000001</v>
      </c>
      <c r="H8">
        <v>1.0900000000000001</v>
      </c>
      <c r="I8">
        <v>0.96</v>
      </c>
      <c r="J8">
        <v>1.0169999999999999</v>
      </c>
      <c r="K8">
        <v>0.93899999999999995</v>
      </c>
      <c r="L8">
        <v>0.83</v>
      </c>
      <c r="M8">
        <v>1.0069999999999999</v>
      </c>
      <c r="N8" t="s">
        <v>18</v>
      </c>
      <c r="O8">
        <v>4.2919999999999998</v>
      </c>
      <c r="P8">
        <v>4.2510000000000003</v>
      </c>
      <c r="Q8">
        <v>4.2140000000000004</v>
      </c>
      <c r="R8">
        <v>4.734</v>
      </c>
      <c r="S8" t="s">
        <v>18</v>
      </c>
      <c r="T8">
        <v>3.847</v>
      </c>
      <c r="U8">
        <v>0.91800000000000004</v>
      </c>
      <c r="V8">
        <v>1.079</v>
      </c>
      <c r="W8">
        <v>0.95399999999999996</v>
      </c>
      <c r="X8">
        <v>0.749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</row>
    <row r="9" spans="1:33" x14ac:dyDescent="0.25">
      <c r="A9" t="s">
        <v>11</v>
      </c>
      <c r="B9" t="s">
        <v>8</v>
      </c>
      <c r="C9">
        <v>1.617</v>
      </c>
      <c r="D9">
        <v>1.8939999999999999</v>
      </c>
      <c r="E9">
        <v>1.5880000000000001</v>
      </c>
      <c r="F9">
        <v>1.47</v>
      </c>
      <c r="G9">
        <v>1.756</v>
      </c>
      <c r="H9">
        <v>1.69</v>
      </c>
      <c r="I9">
        <v>1.8260000000000001</v>
      </c>
      <c r="J9">
        <v>1.6359999999999999</v>
      </c>
      <c r="K9">
        <v>1.552</v>
      </c>
      <c r="L9">
        <v>1.91</v>
      </c>
      <c r="M9">
        <v>1.694</v>
      </c>
      <c r="N9">
        <v>1.669</v>
      </c>
      <c r="O9">
        <v>8.8049999999999997</v>
      </c>
      <c r="P9">
        <v>7.2830000000000004</v>
      </c>
      <c r="Q9">
        <v>7.7039999999999997</v>
      </c>
      <c r="R9">
        <v>9.8170000000000002</v>
      </c>
      <c r="S9" t="s">
        <v>18</v>
      </c>
      <c r="T9">
        <v>7.7119999999999997</v>
      </c>
      <c r="U9">
        <v>1.6479999999999999</v>
      </c>
      <c r="V9">
        <v>1.7529999999999999</v>
      </c>
      <c r="W9">
        <v>1.7509999999999999</v>
      </c>
      <c r="X9">
        <v>1.6279999999999999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</row>
    <row r="10" spans="1:33" x14ac:dyDescent="0.25">
      <c r="A10" t="s">
        <v>12</v>
      </c>
      <c r="B10" t="s">
        <v>8</v>
      </c>
      <c r="C10">
        <v>8.5370000000000008</v>
      </c>
      <c r="D10">
        <v>8.9730000000000008</v>
      </c>
      <c r="E10">
        <v>8.7420000000000009</v>
      </c>
      <c r="F10">
        <v>8.6210000000000004</v>
      </c>
      <c r="G10">
        <v>8.8849999999999998</v>
      </c>
      <c r="H10">
        <v>9.0749999999999993</v>
      </c>
      <c r="I10">
        <v>9.5090000000000003</v>
      </c>
      <c r="J10">
        <v>9.1690000000000005</v>
      </c>
      <c r="K10">
        <v>8.8190000000000008</v>
      </c>
      <c r="L10">
        <v>8.9420000000000002</v>
      </c>
      <c r="M10">
        <v>9.1790000000000003</v>
      </c>
      <c r="N10">
        <v>8.9049999999999994</v>
      </c>
      <c r="O10">
        <v>42.311</v>
      </c>
      <c r="P10">
        <v>43.805999999999997</v>
      </c>
      <c r="Q10">
        <v>44.231999999999999</v>
      </c>
      <c r="R10">
        <v>43.618000000000002</v>
      </c>
      <c r="S10">
        <v>42.999000000000002</v>
      </c>
      <c r="T10">
        <v>45.984999999999999</v>
      </c>
      <c r="U10">
        <v>8.7159999999999993</v>
      </c>
      <c r="V10">
        <v>9.0030000000000001</v>
      </c>
      <c r="W10">
        <v>8.94</v>
      </c>
      <c r="X10">
        <v>9.0760000000000005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</row>
    <row r="11" spans="1:33" x14ac:dyDescent="0.25">
      <c r="A11" t="s">
        <v>13</v>
      </c>
      <c r="B11" t="s">
        <v>8</v>
      </c>
      <c r="C11">
        <v>18.210999999999999</v>
      </c>
      <c r="D11">
        <v>19.547999999999998</v>
      </c>
      <c r="E11">
        <v>17.847000000000001</v>
      </c>
      <c r="F11">
        <v>17.916</v>
      </c>
      <c r="G11">
        <v>17.86</v>
      </c>
      <c r="H11">
        <v>18.292000000000002</v>
      </c>
      <c r="I11">
        <v>19.811</v>
      </c>
      <c r="J11">
        <v>18.850000000000001</v>
      </c>
      <c r="K11">
        <v>18.952000000000002</v>
      </c>
      <c r="L11">
        <v>18.78</v>
      </c>
      <c r="M11">
        <v>18.693999999999999</v>
      </c>
      <c r="N11">
        <v>19.408999999999999</v>
      </c>
      <c r="O11">
        <v>91.46</v>
      </c>
      <c r="P11">
        <v>91.619</v>
      </c>
      <c r="Q11">
        <v>88.236000000000004</v>
      </c>
      <c r="R11">
        <v>94.466999999999999</v>
      </c>
      <c r="S11">
        <v>91.317999999999998</v>
      </c>
      <c r="T11">
        <v>100.051</v>
      </c>
      <c r="U11">
        <v>18.068000000000001</v>
      </c>
      <c r="V11">
        <v>18.474</v>
      </c>
      <c r="W11">
        <v>17.678999999999998</v>
      </c>
      <c r="X11">
        <v>18.370999999999999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</row>
    <row r="12" spans="1:33" x14ac:dyDescent="0.25">
      <c r="A12" t="s">
        <v>14</v>
      </c>
      <c r="B12" t="s">
        <v>8</v>
      </c>
      <c r="C12">
        <v>98.88</v>
      </c>
      <c r="D12">
        <v>98.941999999999993</v>
      </c>
      <c r="E12">
        <v>94.331000000000003</v>
      </c>
      <c r="F12">
        <v>94.397000000000006</v>
      </c>
      <c r="G12">
        <v>91.5</v>
      </c>
      <c r="H12">
        <v>95.433000000000007</v>
      </c>
      <c r="I12">
        <v>94.13</v>
      </c>
      <c r="J12">
        <v>98.021000000000001</v>
      </c>
      <c r="K12">
        <v>90.909000000000006</v>
      </c>
      <c r="L12">
        <v>94.67</v>
      </c>
      <c r="M12">
        <v>89.697000000000003</v>
      </c>
      <c r="N12">
        <v>89.37</v>
      </c>
      <c r="O12">
        <v>481.435</v>
      </c>
      <c r="P12">
        <v>460.72899999999998</v>
      </c>
      <c r="Q12">
        <v>487.41300000000001</v>
      </c>
      <c r="R12">
        <v>481.64600000000002</v>
      </c>
      <c r="S12">
        <v>466.41</v>
      </c>
      <c r="T12">
        <v>471.94400000000002</v>
      </c>
      <c r="U12">
        <v>95.692999999999998</v>
      </c>
      <c r="V12">
        <v>95.394000000000005</v>
      </c>
      <c r="W12">
        <v>90.688000000000002</v>
      </c>
      <c r="X12">
        <v>93.241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</row>
    <row r="13" spans="1:33" x14ac:dyDescent="0.25">
      <c r="A13" t="s">
        <v>15</v>
      </c>
      <c r="B13" t="s">
        <v>8</v>
      </c>
      <c r="C13">
        <v>211.893</v>
      </c>
      <c r="D13">
        <v>209.34100000000001</v>
      </c>
      <c r="E13">
        <v>182.74100000000001</v>
      </c>
      <c r="F13">
        <v>190.31</v>
      </c>
      <c r="G13">
        <v>194.107</v>
      </c>
      <c r="H13">
        <v>187.90299999999999</v>
      </c>
      <c r="I13">
        <v>194.59700000000001</v>
      </c>
      <c r="J13">
        <v>196.834</v>
      </c>
      <c r="K13">
        <v>189.59200000000001</v>
      </c>
      <c r="L13">
        <v>196.69200000000001</v>
      </c>
      <c r="M13">
        <v>191.25399999999999</v>
      </c>
      <c r="N13">
        <v>191.483</v>
      </c>
      <c r="O13">
        <v>929.68700000000001</v>
      </c>
      <c r="P13">
        <v>926.93700000000001</v>
      </c>
      <c r="Q13">
        <v>917.77499999999998</v>
      </c>
      <c r="R13">
        <v>908.15099999999995</v>
      </c>
      <c r="S13">
        <v>867.447</v>
      </c>
      <c r="T13">
        <v>872.03200000000004</v>
      </c>
      <c r="U13">
        <v>192.39400000000001</v>
      </c>
      <c r="V13">
        <v>194.59200000000001</v>
      </c>
      <c r="W13">
        <v>186.08799999999999</v>
      </c>
      <c r="X13">
        <v>193.79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</row>
    <row r="14" spans="1:33" x14ac:dyDescent="0.25">
      <c r="A14" t="s">
        <v>5</v>
      </c>
      <c r="B14" t="s">
        <v>6</v>
      </c>
      <c r="C14">
        <v>0.51100000000000001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M14">
        <v>0.23799999999999999</v>
      </c>
      <c r="N14" t="s">
        <v>18</v>
      </c>
      <c r="O14">
        <v>5.7510000000000003</v>
      </c>
      <c r="P14">
        <v>6.5229999999999997</v>
      </c>
      <c r="Q14">
        <v>4.3479999999999999</v>
      </c>
      <c r="R14">
        <v>5.2380000000000004</v>
      </c>
      <c r="S14" t="s">
        <v>18</v>
      </c>
      <c r="T14">
        <v>8.2840000000000007</v>
      </c>
      <c r="U14">
        <v>0.154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</row>
    <row r="15" spans="1:33" x14ac:dyDescent="0.25">
      <c r="A15">
        <v>0</v>
      </c>
      <c r="B15" t="s">
        <v>16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>
        <v>6.298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</row>
    <row r="16" spans="1:33" x14ac:dyDescent="0.25">
      <c r="A16">
        <v>1</v>
      </c>
      <c r="B16" t="s">
        <v>16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>
        <v>6.5789999999999997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>
        <v>1.361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</row>
    <row r="17" spans="1:30" x14ac:dyDescent="0.25">
      <c r="A17">
        <v>2</v>
      </c>
      <c r="B17" t="s">
        <v>16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>
        <v>7.2069999999999999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</row>
    <row r="18" spans="1:30" x14ac:dyDescent="0.25">
      <c r="A18">
        <v>3</v>
      </c>
      <c r="B18" t="s">
        <v>16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>
        <v>7.4880000000000004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</row>
    <row r="19" spans="1:30" x14ac:dyDescent="0.25">
      <c r="A19">
        <v>4</v>
      </c>
      <c r="B19" t="s">
        <v>16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>
        <v>7.09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</row>
    <row r="20" spans="1:30" x14ac:dyDescent="0.25">
      <c r="A20">
        <v>5</v>
      </c>
      <c r="B20" t="s">
        <v>16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>
        <v>7.1859999999999999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</row>
    <row r="21" spans="1:30" x14ac:dyDescent="0.25">
      <c r="A21">
        <v>6</v>
      </c>
      <c r="B21" t="s">
        <v>16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>
        <v>6.94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</row>
    <row r="22" spans="1:30" x14ac:dyDescent="0.25">
      <c r="A22">
        <v>7</v>
      </c>
      <c r="B22" t="s">
        <v>16</v>
      </c>
      <c r="C22" t="s">
        <v>18</v>
      </c>
      <c r="D22" t="s">
        <v>18</v>
      </c>
      <c r="E22" t="s">
        <v>18</v>
      </c>
      <c r="F22" t="s">
        <v>18</v>
      </c>
      <c r="G22">
        <v>2.109</v>
      </c>
      <c r="H22">
        <v>1.7569999999999999</v>
      </c>
      <c r="I22" t="s">
        <v>18</v>
      </c>
      <c r="J22">
        <v>0.191</v>
      </c>
      <c r="K22">
        <v>9.6790000000000003</v>
      </c>
      <c r="L22">
        <v>10.381</v>
      </c>
      <c r="M22">
        <v>6.0229999999999997</v>
      </c>
      <c r="N22" t="s">
        <v>18</v>
      </c>
      <c r="O22">
        <v>83.518000000000001</v>
      </c>
      <c r="P22">
        <v>82.873999999999995</v>
      </c>
      <c r="Q22">
        <v>4.2560000000000002</v>
      </c>
      <c r="R22">
        <v>6.32</v>
      </c>
      <c r="S22" t="s">
        <v>18</v>
      </c>
      <c r="T22" t="s">
        <v>18</v>
      </c>
      <c r="U22" t="s">
        <v>18</v>
      </c>
      <c r="V22" t="s">
        <v>18</v>
      </c>
      <c r="W22">
        <v>2.2599999999999998</v>
      </c>
      <c r="X22">
        <v>2.2410000000000001</v>
      </c>
      <c r="Y22" t="s">
        <v>18</v>
      </c>
      <c r="Z22" t="s">
        <v>18</v>
      </c>
      <c r="AA22" s="1">
        <v>14730</v>
      </c>
      <c r="AB22" s="1">
        <v>18730</v>
      </c>
      <c r="AC22" t="s">
        <v>18</v>
      </c>
      <c r="AD22" t="s">
        <v>18</v>
      </c>
    </row>
    <row r="23" spans="1:30" x14ac:dyDescent="0.25">
      <c r="A23">
        <v>8</v>
      </c>
      <c r="B23" t="s">
        <v>16</v>
      </c>
      <c r="C23" t="s">
        <v>18</v>
      </c>
      <c r="D23" t="s">
        <v>18</v>
      </c>
      <c r="E23" t="s">
        <v>18</v>
      </c>
      <c r="F23" t="s">
        <v>18</v>
      </c>
      <c r="G23">
        <v>2.4940000000000002</v>
      </c>
      <c r="H23">
        <v>2.4910000000000001</v>
      </c>
      <c r="I23" t="s">
        <v>18</v>
      </c>
      <c r="J23">
        <v>0.16300000000000001</v>
      </c>
      <c r="K23">
        <v>10.590999999999999</v>
      </c>
      <c r="L23">
        <v>10.664999999999999</v>
      </c>
      <c r="M23">
        <v>6.69</v>
      </c>
      <c r="N23" t="s">
        <v>18</v>
      </c>
      <c r="O23">
        <v>139.98400000000001</v>
      </c>
      <c r="P23">
        <v>137.452</v>
      </c>
      <c r="Q23">
        <v>10.695</v>
      </c>
      <c r="R23">
        <v>9.8780000000000001</v>
      </c>
      <c r="S23" t="s">
        <v>18</v>
      </c>
      <c r="T23" t="s">
        <v>18</v>
      </c>
      <c r="U23" t="s">
        <v>18</v>
      </c>
      <c r="V23" t="s">
        <v>18</v>
      </c>
      <c r="W23">
        <v>3.004</v>
      </c>
      <c r="X23">
        <v>3.1480000000000001</v>
      </c>
      <c r="Y23" t="s">
        <v>18</v>
      </c>
      <c r="Z23" t="s">
        <v>18</v>
      </c>
      <c r="AA23" s="1">
        <v>25680</v>
      </c>
      <c r="AB23" s="1">
        <v>34710</v>
      </c>
      <c r="AC23" t="s">
        <v>18</v>
      </c>
      <c r="AD23" t="s">
        <v>18</v>
      </c>
    </row>
    <row r="24" spans="1:30" x14ac:dyDescent="0.25">
      <c r="A24">
        <v>9</v>
      </c>
      <c r="B24" t="s">
        <v>16</v>
      </c>
      <c r="C24" t="s">
        <v>18</v>
      </c>
      <c r="D24" t="s">
        <v>18</v>
      </c>
      <c r="E24" t="s">
        <v>18</v>
      </c>
      <c r="F24" t="s">
        <v>18</v>
      </c>
      <c r="G24">
        <v>2.2269999999999999</v>
      </c>
      <c r="H24">
        <v>2.25</v>
      </c>
      <c r="I24" t="s">
        <v>18</v>
      </c>
      <c r="J24" t="s">
        <v>18</v>
      </c>
      <c r="K24">
        <v>12.218</v>
      </c>
      <c r="L24">
        <v>11.928000000000001</v>
      </c>
      <c r="M24">
        <v>6.5670000000000002</v>
      </c>
      <c r="N24" t="s">
        <v>18</v>
      </c>
      <c r="O24">
        <v>112.414</v>
      </c>
      <c r="P24">
        <v>112.788</v>
      </c>
      <c r="Q24">
        <v>5.3280000000000003</v>
      </c>
      <c r="R24">
        <v>5.5140000000000002</v>
      </c>
      <c r="S24" t="s">
        <v>18</v>
      </c>
      <c r="T24" t="s">
        <v>18</v>
      </c>
      <c r="U24" t="s">
        <v>18</v>
      </c>
      <c r="V24" t="s">
        <v>18</v>
      </c>
      <c r="W24">
        <v>3.1259999999999999</v>
      </c>
      <c r="X24">
        <v>3.18</v>
      </c>
      <c r="Y24" t="s">
        <v>18</v>
      </c>
      <c r="Z24" t="s">
        <v>18</v>
      </c>
      <c r="AA24" s="1">
        <v>18210</v>
      </c>
      <c r="AB24" s="1">
        <v>18050</v>
      </c>
      <c r="AC24" t="s">
        <v>18</v>
      </c>
      <c r="AD24" t="s">
        <v>18</v>
      </c>
    </row>
    <row r="25" spans="1:30" x14ac:dyDescent="0.25">
      <c r="A25">
        <v>10</v>
      </c>
      <c r="B25" t="s">
        <v>16</v>
      </c>
      <c r="C25" t="s">
        <v>18</v>
      </c>
      <c r="D25" t="s">
        <v>18</v>
      </c>
      <c r="E25" t="s">
        <v>18</v>
      </c>
      <c r="F25" t="s">
        <v>18</v>
      </c>
      <c r="G25">
        <v>3.3159999999999998</v>
      </c>
      <c r="H25">
        <v>3.363</v>
      </c>
      <c r="I25">
        <v>0.27</v>
      </c>
      <c r="J25">
        <v>0.218</v>
      </c>
      <c r="K25">
        <v>19.071999999999999</v>
      </c>
      <c r="L25">
        <v>18.937999999999999</v>
      </c>
      <c r="M25">
        <v>6.6349999999999998</v>
      </c>
      <c r="N25" t="s">
        <v>18</v>
      </c>
      <c r="O25">
        <v>100.13800000000001</v>
      </c>
      <c r="P25">
        <v>110.29</v>
      </c>
      <c r="Q25">
        <v>10.558999999999999</v>
      </c>
      <c r="R25">
        <v>12.79</v>
      </c>
      <c r="S25" t="s">
        <v>18</v>
      </c>
      <c r="T25" t="s">
        <v>18</v>
      </c>
      <c r="U25" t="s">
        <v>18</v>
      </c>
      <c r="V25" t="s">
        <v>18</v>
      </c>
      <c r="W25">
        <v>3.9609999999999999</v>
      </c>
      <c r="X25">
        <v>4.048</v>
      </c>
      <c r="Y25" t="s">
        <v>18</v>
      </c>
      <c r="Z25" t="s">
        <v>18</v>
      </c>
      <c r="AA25" s="1">
        <v>21680</v>
      </c>
      <c r="AB25" s="1">
        <v>25140</v>
      </c>
      <c r="AC25" t="s">
        <v>18</v>
      </c>
      <c r="AD25" t="s">
        <v>18</v>
      </c>
    </row>
    <row r="26" spans="1:30" x14ac:dyDescent="0.25">
      <c r="A26">
        <v>11</v>
      </c>
      <c r="B26" t="s">
        <v>16</v>
      </c>
      <c r="C26" t="s">
        <v>18</v>
      </c>
      <c r="D26" t="s">
        <v>18</v>
      </c>
      <c r="E26" t="s">
        <v>18</v>
      </c>
      <c r="F26" t="s">
        <v>18</v>
      </c>
      <c r="G26">
        <v>3.5539999999999998</v>
      </c>
      <c r="H26">
        <v>3.0179999999999998</v>
      </c>
      <c r="I26">
        <v>0.53100000000000003</v>
      </c>
      <c r="J26">
        <v>0.68899999999999995</v>
      </c>
      <c r="K26">
        <v>39.71</v>
      </c>
      <c r="L26">
        <v>40.567</v>
      </c>
      <c r="M26">
        <v>7.31</v>
      </c>
      <c r="N26" t="s">
        <v>18</v>
      </c>
      <c r="O26">
        <v>320.80700000000002</v>
      </c>
      <c r="P26">
        <v>305.36900000000003</v>
      </c>
      <c r="Q26">
        <v>10.045</v>
      </c>
      <c r="R26">
        <v>7.87</v>
      </c>
      <c r="S26" t="s">
        <v>18</v>
      </c>
      <c r="T26" t="s">
        <v>18</v>
      </c>
      <c r="U26" t="s">
        <v>18</v>
      </c>
      <c r="V26" t="s">
        <v>18</v>
      </c>
      <c r="W26">
        <v>4.407</v>
      </c>
      <c r="X26">
        <v>4.8259999999999996</v>
      </c>
      <c r="Y26" t="s">
        <v>18</v>
      </c>
      <c r="Z26" t="s">
        <v>18</v>
      </c>
      <c r="AA26" s="1">
        <v>54270</v>
      </c>
      <c r="AB26" s="1">
        <v>68590</v>
      </c>
      <c r="AC26" t="s">
        <v>18</v>
      </c>
      <c r="AD26" t="s">
        <v>18</v>
      </c>
    </row>
    <row r="27" spans="1:30" x14ac:dyDescent="0.25">
      <c r="A27">
        <v>12</v>
      </c>
      <c r="B27" t="s">
        <v>16</v>
      </c>
      <c r="C27" t="s">
        <v>18</v>
      </c>
      <c r="D27" t="s">
        <v>18</v>
      </c>
      <c r="E27" t="s">
        <v>18</v>
      </c>
      <c r="F27" t="s">
        <v>18</v>
      </c>
      <c r="G27">
        <v>2.8460000000000001</v>
      </c>
      <c r="H27">
        <v>2.5089999999999999</v>
      </c>
      <c r="I27" t="s">
        <v>18</v>
      </c>
      <c r="J27">
        <v>0.25800000000000001</v>
      </c>
      <c r="K27">
        <v>15.752000000000001</v>
      </c>
      <c r="L27">
        <v>16.068000000000001</v>
      </c>
      <c r="M27">
        <v>6.5129999999999999</v>
      </c>
      <c r="N27" t="s">
        <v>18</v>
      </c>
      <c r="O27">
        <v>144.322</v>
      </c>
      <c r="P27">
        <v>151.96</v>
      </c>
      <c r="Q27">
        <v>11.175000000000001</v>
      </c>
      <c r="R27">
        <v>12.54</v>
      </c>
      <c r="S27" t="s">
        <v>18</v>
      </c>
      <c r="T27" t="s">
        <v>18</v>
      </c>
      <c r="U27" t="s">
        <v>18</v>
      </c>
      <c r="V27" t="s">
        <v>18</v>
      </c>
      <c r="W27">
        <v>5.2069999999999999</v>
      </c>
      <c r="X27">
        <v>5.4980000000000002</v>
      </c>
      <c r="Y27" t="s">
        <v>18</v>
      </c>
      <c r="Z27" t="s">
        <v>18</v>
      </c>
      <c r="AA27" s="1">
        <v>27450</v>
      </c>
      <c r="AB27" s="1">
        <v>35600</v>
      </c>
      <c r="AC27" t="s">
        <v>18</v>
      </c>
      <c r="AD27" t="s">
        <v>18</v>
      </c>
    </row>
    <row r="28" spans="1:30" x14ac:dyDescent="0.25">
      <c r="A28">
        <v>25</v>
      </c>
      <c r="B28" t="s">
        <v>16</v>
      </c>
      <c r="C28" t="s">
        <v>18</v>
      </c>
      <c r="D28" t="s">
        <v>18</v>
      </c>
      <c r="E28" t="s">
        <v>18</v>
      </c>
      <c r="F28" t="s">
        <v>18</v>
      </c>
      <c r="G28">
        <v>2.9580000000000002</v>
      </c>
      <c r="H28">
        <v>2.2890000000000001</v>
      </c>
      <c r="I28" t="s">
        <v>18</v>
      </c>
      <c r="J28">
        <v>0.314</v>
      </c>
      <c r="K28">
        <v>17.248000000000001</v>
      </c>
      <c r="L28">
        <v>17.196999999999999</v>
      </c>
      <c r="M28">
        <v>7.048</v>
      </c>
      <c r="N28" t="s">
        <v>18</v>
      </c>
      <c r="O28">
        <v>180.059</v>
      </c>
      <c r="P28">
        <v>180.328</v>
      </c>
      <c r="Q28">
        <v>16.120999999999999</v>
      </c>
      <c r="R28">
        <v>15.522</v>
      </c>
      <c r="S28" t="s">
        <v>18</v>
      </c>
      <c r="T28" t="s">
        <v>18</v>
      </c>
      <c r="U28" t="s">
        <v>18</v>
      </c>
      <c r="V28" t="s">
        <v>18</v>
      </c>
      <c r="W28">
        <v>3.1339999999999999</v>
      </c>
      <c r="X28">
        <v>3.3439999999999999</v>
      </c>
      <c r="Y28" t="s">
        <v>18</v>
      </c>
      <c r="Z28" t="s">
        <v>18</v>
      </c>
      <c r="AA28" s="1">
        <v>34230</v>
      </c>
      <c r="AB28" s="1">
        <v>34870</v>
      </c>
      <c r="AC28" t="s">
        <v>18</v>
      </c>
      <c r="AD28" t="s">
        <v>18</v>
      </c>
    </row>
    <row r="29" spans="1:30" x14ac:dyDescent="0.25">
      <c r="A29">
        <v>26</v>
      </c>
      <c r="B29" t="s">
        <v>16</v>
      </c>
      <c r="C29" t="s">
        <v>18</v>
      </c>
      <c r="D29" t="s">
        <v>18</v>
      </c>
      <c r="E29" t="s">
        <v>18</v>
      </c>
      <c r="F29" t="s">
        <v>18</v>
      </c>
      <c r="G29">
        <v>3.6309999999999998</v>
      </c>
      <c r="H29">
        <v>3.476</v>
      </c>
      <c r="I29" t="s">
        <v>18</v>
      </c>
      <c r="J29">
        <v>0.214</v>
      </c>
      <c r="K29">
        <v>16.692</v>
      </c>
      <c r="L29">
        <v>16.89</v>
      </c>
      <c r="M29">
        <v>6.968</v>
      </c>
      <c r="N29" t="s">
        <v>18</v>
      </c>
      <c r="O29">
        <v>179.083</v>
      </c>
      <c r="P29">
        <v>179.46</v>
      </c>
      <c r="Q29">
        <v>34.018000000000001</v>
      </c>
      <c r="R29">
        <v>35.149000000000001</v>
      </c>
      <c r="S29" t="s">
        <v>18</v>
      </c>
      <c r="T29" t="s">
        <v>18</v>
      </c>
      <c r="U29" t="s">
        <v>18</v>
      </c>
      <c r="V29" t="s">
        <v>18</v>
      </c>
      <c r="W29">
        <v>5.0199999999999996</v>
      </c>
      <c r="X29">
        <v>5.1849999999999996</v>
      </c>
      <c r="Y29" t="s">
        <v>18</v>
      </c>
      <c r="Z29" t="s">
        <v>18</v>
      </c>
      <c r="AA29" s="1">
        <v>32150</v>
      </c>
      <c r="AB29" s="1">
        <v>43220</v>
      </c>
      <c r="AC29" s="1">
        <v>3612</v>
      </c>
      <c r="AD29" t="s">
        <v>18</v>
      </c>
    </row>
    <row r="30" spans="1:30" x14ac:dyDescent="0.25">
      <c r="A30">
        <v>27</v>
      </c>
      <c r="B30" t="s">
        <v>16</v>
      </c>
      <c r="C30" t="s">
        <v>18</v>
      </c>
      <c r="D30" t="s">
        <v>18</v>
      </c>
      <c r="E30" t="s">
        <v>18</v>
      </c>
      <c r="F30" t="s">
        <v>18</v>
      </c>
      <c r="G30">
        <v>2.3460000000000001</v>
      </c>
      <c r="H30">
        <v>1.6619999999999999</v>
      </c>
      <c r="I30" t="s">
        <v>18</v>
      </c>
      <c r="J30">
        <v>0.21</v>
      </c>
      <c r="K30">
        <v>14.183</v>
      </c>
      <c r="L30">
        <v>13.635999999999999</v>
      </c>
      <c r="M30">
        <v>5.1550000000000002</v>
      </c>
      <c r="N30" t="s">
        <v>18</v>
      </c>
      <c r="O30">
        <v>89.094999999999999</v>
      </c>
      <c r="P30">
        <v>95.221999999999994</v>
      </c>
      <c r="Q30">
        <v>8.6140000000000008</v>
      </c>
      <c r="R30">
        <v>9.2620000000000005</v>
      </c>
      <c r="S30" t="s">
        <v>18</v>
      </c>
      <c r="T30" t="s">
        <v>18</v>
      </c>
      <c r="U30" t="s">
        <v>18</v>
      </c>
      <c r="V30" t="s">
        <v>18</v>
      </c>
      <c r="W30">
        <v>2.6190000000000002</v>
      </c>
      <c r="X30">
        <v>3.2349999999999999</v>
      </c>
      <c r="Y30" t="s">
        <v>18</v>
      </c>
      <c r="Z30" t="s">
        <v>18</v>
      </c>
      <c r="AA30" s="1">
        <v>16860</v>
      </c>
      <c r="AB30" s="1">
        <v>16590</v>
      </c>
      <c r="AC30" t="s">
        <v>18</v>
      </c>
      <c r="AD30" t="s">
        <v>18</v>
      </c>
    </row>
    <row r="31" spans="1:30" x14ac:dyDescent="0.25">
      <c r="A31">
        <v>28</v>
      </c>
      <c r="B31" t="s">
        <v>16</v>
      </c>
      <c r="C31" t="s">
        <v>18</v>
      </c>
      <c r="D31" t="s">
        <v>18</v>
      </c>
      <c r="E31" t="s">
        <v>18</v>
      </c>
      <c r="F31" t="s">
        <v>18</v>
      </c>
      <c r="G31">
        <v>4.1929999999999996</v>
      </c>
      <c r="H31">
        <v>3.8740000000000001</v>
      </c>
      <c r="I31">
        <v>0.42099999999999999</v>
      </c>
      <c r="J31">
        <v>0.33400000000000002</v>
      </c>
      <c r="K31">
        <v>22.177</v>
      </c>
      <c r="L31">
        <v>22.794</v>
      </c>
      <c r="M31">
        <v>6.7050000000000001</v>
      </c>
      <c r="N31" t="s">
        <v>18</v>
      </c>
      <c r="O31">
        <v>153.28399999999999</v>
      </c>
      <c r="P31">
        <v>156.25299999999999</v>
      </c>
      <c r="Q31">
        <v>39.548999999999999</v>
      </c>
      <c r="R31">
        <v>44.137</v>
      </c>
      <c r="S31" t="s">
        <v>18</v>
      </c>
      <c r="T31" t="s">
        <v>18</v>
      </c>
      <c r="U31" t="s">
        <v>18</v>
      </c>
      <c r="V31" t="s">
        <v>18</v>
      </c>
      <c r="W31">
        <v>4.7069999999999999</v>
      </c>
      <c r="X31">
        <v>5.1950000000000003</v>
      </c>
      <c r="Y31" t="s">
        <v>18</v>
      </c>
      <c r="Z31" t="s">
        <v>18</v>
      </c>
      <c r="AA31" s="1">
        <v>29880</v>
      </c>
      <c r="AB31" s="1">
        <v>33060</v>
      </c>
      <c r="AC31" s="1">
        <v>4729</v>
      </c>
      <c r="AD31" t="s">
        <v>18</v>
      </c>
    </row>
    <row r="32" spans="1:30" x14ac:dyDescent="0.25">
      <c r="A32">
        <v>29</v>
      </c>
      <c r="B32" t="s">
        <v>16</v>
      </c>
      <c r="C32" t="s">
        <v>18</v>
      </c>
      <c r="D32" t="s">
        <v>18</v>
      </c>
      <c r="E32" t="s">
        <v>18</v>
      </c>
      <c r="F32" t="s">
        <v>18</v>
      </c>
      <c r="G32">
        <v>3.6779999999999999</v>
      </c>
      <c r="H32">
        <v>2.8980000000000001</v>
      </c>
      <c r="I32">
        <v>0.45100000000000001</v>
      </c>
      <c r="J32">
        <v>0.38</v>
      </c>
      <c r="K32">
        <v>20.619</v>
      </c>
      <c r="L32">
        <v>21.236999999999998</v>
      </c>
      <c r="M32">
        <v>7.4859999999999998</v>
      </c>
      <c r="N32" t="s">
        <v>18</v>
      </c>
      <c r="O32">
        <v>178.822</v>
      </c>
      <c r="P32">
        <v>174.971</v>
      </c>
      <c r="Q32">
        <v>20.815000000000001</v>
      </c>
      <c r="R32">
        <v>21.52</v>
      </c>
      <c r="S32" t="s">
        <v>18</v>
      </c>
      <c r="T32" t="s">
        <v>18</v>
      </c>
      <c r="U32" t="s">
        <v>18</v>
      </c>
      <c r="V32" t="s">
        <v>18</v>
      </c>
      <c r="W32">
        <v>4.5730000000000004</v>
      </c>
      <c r="X32">
        <v>4.4870000000000001</v>
      </c>
      <c r="Y32" t="s">
        <v>18</v>
      </c>
      <c r="Z32" t="s">
        <v>18</v>
      </c>
      <c r="AA32" s="1">
        <v>28470</v>
      </c>
      <c r="AB32" s="1">
        <v>39140</v>
      </c>
      <c r="AC32" t="s">
        <v>18</v>
      </c>
      <c r="AD32" t="s">
        <v>18</v>
      </c>
    </row>
    <row r="33" spans="1:30" x14ac:dyDescent="0.25">
      <c r="A33">
        <v>30</v>
      </c>
      <c r="B33" t="s">
        <v>16</v>
      </c>
      <c r="C33" t="s">
        <v>18</v>
      </c>
      <c r="D33" t="s">
        <v>18</v>
      </c>
      <c r="E33" t="s">
        <v>18</v>
      </c>
      <c r="F33" t="s">
        <v>18</v>
      </c>
      <c r="G33">
        <v>5.17</v>
      </c>
      <c r="H33">
        <v>4.907</v>
      </c>
      <c r="I33">
        <v>0.58099999999999996</v>
      </c>
      <c r="J33">
        <v>0.52500000000000002</v>
      </c>
      <c r="K33">
        <v>26.372</v>
      </c>
      <c r="L33">
        <v>25.972000000000001</v>
      </c>
      <c r="M33">
        <v>6.8280000000000003</v>
      </c>
      <c r="N33" t="s">
        <v>18</v>
      </c>
      <c r="O33">
        <v>175.846</v>
      </c>
      <c r="P33">
        <v>176.75800000000001</v>
      </c>
      <c r="Q33">
        <v>33.343000000000004</v>
      </c>
      <c r="R33">
        <v>37.097000000000001</v>
      </c>
      <c r="S33" t="s">
        <v>18</v>
      </c>
      <c r="T33" t="s">
        <v>18</v>
      </c>
      <c r="U33" t="s">
        <v>18</v>
      </c>
      <c r="V33" t="s">
        <v>18</v>
      </c>
      <c r="W33">
        <v>8.6189999999999998</v>
      </c>
      <c r="X33">
        <v>9.3889999999999993</v>
      </c>
      <c r="Y33" t="s">
        <v>18</v>
      </c>
      <c r="Z33" t="s">
        <v>18</v>
      </c>
      <c r="AA33" s="1">
        <v>36330</v>
      </c>
      <c r="AB33" s="1">
        <v>47790</v>
      </c>
      <c r="AC33" s="1">
        <v>4913</v>
      </c>
      <c r="AD33" t="s">
        <v>18</v>
      </c>
    </row>
    <row r="34" spans="1:30" x14ac:dyDescent="0.25">
      <c r="A34">
        <v>37</v>
      </c>
      <c r="B34" t="s">
        <v>16</v>
      </c>
      <c r="C34" t="s">
        <v>18</v>
      </c>
      <c r="D34" t="s">
        <v>18</v>
      </c>
      <c r="E34" t="s">
        <v>18</v>
      </c>
      <c r="F34" t="s">
        <v>18</v>
      </c>
      <c r="G34">
        <v>3.8780000000000001</v>
      </c>
      <c r="H34">
        <v>2.7410000000000001</v>
      </c>
      <c r="I34">
        <v>0.437</v>
      </c>
      <c r="J34">
        <v>0.67</v>
      </c>
      <c r="K34">
        <v>33.021000000000001</v>
      </c>
      <c r="L34">
        <v>31.027999999999999</v>
      </c>
      <c r="M34">
        <v>7.4420000000000002</v>
      </c>
      <c r="N34" t="s">
        <v>18</v>
      </c>
      <c r="O34">
        <v>165.90199999999999</v>
      </c>
      <c r="P34">
        <v>173.946</v>
      </c>
      <c r="Q34">
        <v>48.164999999999999</v>
      </c>
      <c r="R34">
        <v>51.238999999999997</v>
      </c>
      <c r="S34" t="s">
        <v>18</v>
      </c>
      <c r="T34" t="s">
        <v>18</v>
      </c>
      <c r="U34" t="s">
        <v>18</v>
      </c>
      <c r="V34" t="s">
        <v>18</v>
      </c>
      <c r="W34">
        <v>5.1369999999999996</v>
      </c>
      <c r="X34">
        <v>5.548</v>
      </c>
      <c r="Y34" t="s">
        <v>18</v>
      </c>
      <c r="Z34" t="s">
        <v>18</v>
      </c>
      <c r="AA34" s="1">
        <v>31430</v>
      </c>
      <c r="AB34" s="1">
        <v>38050</v>
      </c>
      <c r="AC34" s="1">
        <v>6168</v>
      </c>
      <c r="AD34" t="s">
        <v>18</v>
      </c>
    </row>
    <row r="35" spans="1:30" x14ac:dyDescent="0.25">
      <c r="A35">
        <v>38</v>
      </c>
      <c r="B35" t="s">
        <v>16</v>
      </c>
      <c r="C35" t="s">
        <v>18</v>
      </c>
      <c r="D35" t="s">
        <v>18</v>
      </c>
      <c r="E35" t="s">
        <v>18</v>
      </c>
      <c r="F35" t="s">
        <v>18</v>
      </c>
      <c r="G35">
        <v>3.5779999999999998</v>
      </c>
      <c r="H35">
        <v>2.6840000000000002</v>
      </c>
      <c r="I35">
        <v>0.379</v>
      </c>
      <c r="J35">
        <v>0.30499999999999999</v>
      </c>
      <c r="K35">
        <v>23.600999999999999</v>
      </c>
      <c r="L35">
        <v>22.806000000000001</v>
      </c>
      <c r="M35">
        <v>6.9210000000000003</v>
      </c>
      <c r="N35" t="s">
        <v>18</v>
      </c>
      <c r="O35">
        <v>140.93</v>
      </c>
      <c r="P35">
        <v>134.97200000000001</v>
      </c>
      <c r="Q35">
        <v>86.432000000000002</v>
      </c>
      <c r="R35">
        <v>92.325999999999993</v>
      </c>
      <c r="S35" t="s">
        <v>18</v>
      </c>
      <c r="T35" t="s">
        <v>18</v>
      </c>
      <c r="U35" t="s">
        <v>18</v>
      </c>
      <c r="V35" t="s">
        <v>18</v>
      </c>
      <c r="W35">
        <v>4.5140000000000002</v>
      </c>
      <c r="X35">
        <v>4.3520000000000003</v>
      </c>
      <c r="Y35" t="s">
        <v>18</v>
      </c>
      <c r="Z35" t="s">
        <v>18</v>
      </c>
      <c r="AA35" s="1">
        <v>28230</v>
      </c>
      <c r="AB35" s="1">
        <v>27000</v>
      </c>
      <c r="AC35" s="1">
        <v>9759</v>
      </c>
      <c r="AD35" t="s">
        <v>18</v>
      </c>
    </row>
    <row r="36" spans="1:30" x14ac:dyDescent="0.25">
      <c r="A36">
        <v>39</v>
      </c>
      <c r="B36" t="s">
        <v>16</v>
      </c>
      <c r="C36" t="s">
        <v>18</v>
      </c>
      <c r="D36" t="s">
        <v>18</v>
      </c>
      <c r="E36" t="s">
        <v>18</v>
      </c>
      <c r="F36" t="s">
        <v>18</v>
      </c>
      <c r="G36">
        <v>2.8420000000000001</v>
      </c>
      <c r="H36">
        <v>2.4300000000000002</v>
      </c>
      <c r="I36">
        <v>0.36499999999999999</v>
      </c>
      <c r="J36">
        <v>0.32900000000000001</v>
      </c>
      <c r="K36">
        <v>19.491</v>
      </c>
      <c r="L36">
        <v>19.591999999999999</v>
      </c>
      <c r="M36">
        <v>5.54</v>
      </c>
      <c r="N36" t="s">
        <v>18</v>
      </c>
      <c r="O36">
        <v>81.805999999999997</v>
      </c>
      <c r="P36">
        <v>85.665000000000006</v>
      </c>
      <c r="Q36">
        <v>41.892000000000003</v>
      </c>
      <c r="R36">
        <v>46.283999999999999</v>
      </c>
      <c r="S36" t="s">
        <v>18</v>
      </c>
      <c r="T36" t="s">
        <v>18</v>
      </c>
      <c r="U36" t="s">
        <v>18</v>
      </c>
      <c r="V36" t="s">
        <v>18</v>
      </c>
      <c r="W36">
        <v>3.7669999999999999</v>
      </c>
      <c r="X36">
        <v>3.698</v>
      </c>
      <c r="Y36" t="s">
        <v>18</v>
      </c>
      <c r="Z36" t="s">
        <v>18</v>
      </c>
      <c r="AA36" s="1">
        <v>16790</v>
      </c>
      <c r="AB36" s="1">
        <v>15410</v>
      </c>
      <c r="AC36" s="1">
        <v>5590</v>
      </c>
      <c r="AD36" t="s">
        <v>18</v>
      </c>
    </row>
    <row r="37" spans="1:30" x14ac:dyDescent="0.25">
      <c r="A37">
        <v>40</v>
      </c>
      <c r="B37" t="s">
        <v>16</v>
      </c>
      <c r="C37" t="s">
        <v>18</v>
      </c>
      <c r="D37" t="s">
        <v>18</v>
      </c>
      <c r="E37" t="s">
        <v>18</v>
      </c>
      <c r="F37" t="s">
        <v>18</v>
      </c>
      <c r="G37">
        <v>6.069</v>
      </c>
      <c r="H37">
        <v>5.5069999999999997</v>
      </c>
      <c r="I37">
        <v>0.58399999999999996</v>
      </c>
      <c r="J37">
        <v>0.78</v>
      </c>
      <c r="K37">
        <v>38.692</v>
      </c>
      <c r="L37">
        <v>39.06</v>
      </c>
      <c r="M37">
        <v>6.8310000000000004</v>
      </c>
      <c r="N37" t="s">
        <v>18</v>
      </c>
      <c r="O37">
        <v>107.276</v>
      </c>
      <c r="P37">
        <v>113.325</v>
      </c>
      <c r="Q37">
        <v>120.854</v>
      </c>
      <c r="R37">
        <v>127.999</v>
      </c>
      <c r="S37" t="s">
        <v>18</v>
      </c>
      <c r="T37" t="s">
        <v>18</v>
      </c>
      <c r="U37" t="s">
        <v>18</v>
      </c>
      <c r="V37" t="s">
        <v>18</v>
      </c>
      <c r="W37">
        <v>8.0190000000000001</v>
      </c>
      <c r="X37">
        <v>8.2260000000000009</v>
      </c>
      <c r="Y37" t="s">
        <v>18</v>
      </c>
      <c r="Z37" t="s">
        <v>18</v>
      </c>
      <c r="AA37" s="1">
        <v>23680</v>
      </c>
      <c r="AB37" s="1">
        <v>34130</v>
      </c>
      <c r="AC37" s="1">
        <v>17400</v>
      </c>
      <c r="AD37" t="s">
        <v>18</v>
      </c>
    </row>
    <row r="38" spans="1:30" x14ac:dyDescent="0.25">
      <c r="A38">
        <v>41</v>
      </c>
      <c r="B38" t="s">
        <v>16</v>
      </c>
      <c r="C38" t="s">
        <v>18</v>
      </c>
      <c r="D38" t="s">
        <v>18</v>
      </c>
      <c r="E38" t="s">
        <v>18</v>
      </c>
      <c r="F38" t="s">
        <v>18</v>
      </c>
      <c r="G38">
        <v>3.8530000000000002</v>
      </c>
      <c r="H38">
        <v>2.7389999999999999</v>
      </c>
      <c r="I38">
        <v>0.2</v>
      </c>
      <c r="J38">
        <v>0.41799999999999998</v>
      </c>
      <c r="K38">
        <v>23.556999999999999</v>
      </c>
      <c r="L38">
        <v>24.01</v>
      </c>
      <c r="M38">
        <v>7.2110000000000003</v>
      </c>
      <c r="N38" t="s">
        <v>18</v>
      </c>
      <c r="O38">
        <v>179.631</v>
      </c>
      <c r="P38">
        <v>174.255</v>
      </c>
      <c r="Q38">
        <v>58.100999999999999</v>
      </c>
      <c r="R38">
        <v>62.177</v>
      </c>
      <c r="S38" t="s">
        <v>18</v>
      </c>
      <c r="T38" t="s">
        <v>18</v>
      </c>
      <c r="U38" t="s">
        <v>18</v>
      </c>
      <c r="V38" t="s">
        <v>18</v>
      </c>
      <c r="W38">
        <v>3.8940000000000001</v>
      </c>
      <c r="X38">
        <v>4.1989999999999998</v>
      </c>
      <c r="Y38" t="s">
        <v>18</v>
      </c>
      <c r="Z38" t="s">
        <v>18</v>
      </c>
      <c r="AA38" s="1">
        <v>34400</v>
      </c>
      <c r="AB38" s="1">
        <v>42380</v>
      </c>
      <c r="AC38" s="1">
        <v>8765</v>
      </c>
      <c r="AD38" t="s">
        <v>18</v>
      </c>
    </row>
    <row r="39" spans="1:30" x14ac:dyDescent="0.25">
      <c r="A39">
        <v>42</v>
      </c>
      <c r="B39" t="s">
        <v>16</v>
      </c>
      <c r="C39" t="s">
        <v>18</v>
      </c>
      <c r="D39" t="s">
        <v>18</v>
      </c>
      <c r="E39" t="s">
        <v>18</v>
      </c>
      <c r="F39" t="s">
        <v>18</v>
      </c>
      <c r="G39">
        <v>4.2850000000000001</v>
      </c>
      <c r="H39">
        <v>3.5339999999999998</v>
      </c>
      <c r="I39">
        <v>0.45500000000000002</v>
      </c>
      <c r="J39">
        <v>0.46600000000000003</v>
      </c>
      <c r="K39">
        <v>22.076000000000001</v>
      </c>
      <c r="L39">
        <v>21.077000000000002</v>
      </c>
      <c r="M39">
        <v>7.3369999999999997</v>
      </c>
      <c r="N39" t="s">
        <v>18</v>
      </c>
      <c r="O39">
        <v>117.452</v>
      </c>
      <c r="P39">
        <v>121.23699999999999</v>
      </c>
      <c r="Q39">
        <v>100.72799999999999</v>
      </c>
      <c r="R39">
        <v>114.377</v>
      </c>
      <c r="S39" t="s">
        <v>18</v>
      </c>
      <c r="T39" t="s">
        <v>18</v>
      </c>
      <c r="U39" t="s">
        <v>18</v>
      </c>
      <c r="V39" t="s">
        <v>18</v>
      </c>
      <c r="W39">
        <v>5.8010000000000002</v>
      </c>
      <c r="X39">
        <v>5.782</v>
      </c>
      <c r="Y39" t="s">
        <v>18</v>
      </c>
      <c r="Z39" t="s">
        <v>18</v>
      </c>
      <c r="AA39" s="1">
        <v>27860</v>
      </c>
      <c r="AB39" s="1">
        <v>28980</v>
      </c>
      <c r="AC39" s="1">
        <v>11900</v>
      </c>
      <c r="AD39" t="s">
        <v>18</v>
      </c>
    </row>
    <row r="40" spans="1:30" x14ac:dyDescent="0.25">
      <c r="A40">
        <v>0</v>
      </c>
      <c r="B40" t="s">
        <v>16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  <c r="L40" t="s">
        <v>18</v>
      </c>
      <c r="M40">
        <v>6.5389999999999997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</row>
    <row r="41" spans="1:30" x14ac:dyDescent="0.25">
      <c r="A41" t="s">
        <v>5</v>
      </c>
      <c r="B41" t="s">
        <v>6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>
        <v>0.47099999999999997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</row>
    <row r="42" spans="1:30" x14ac:dyDescent="0.25">
      <c r="A42" t="s">
        <v>7</v>
      </c>
      <c r="B42" t="s">
        <v>8</v>
      </c>
      <c r="C42">
        <v>0.34</v>
      </c>
      <c r="D42" t="s">
        <v>18</v>
      </c>
      <c r="E42" t="s">
        <v>18</v>
      </c>
      <c r="F42" t="s">
        <v>18</v>
      </c>
      <c r="G42" t="s">
        <v>18</v>
      </c>
      <c r="H42">
        <v>0.16400000000000001</v>
      </c>
      <c r="I42">
        <v>0.23699999999999999</v>
      </c>
      <c r="J42">
        <v>0.128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>
        <v>0.76500000000000001</v>
      </c>
      <c r="Q42">
        <v>1.105</v>
      </c>
      <c r="R42" t="s">
        <v>18</v>
      </c>
      <c r="S42" t="s">
        <v>18</v>
      </c>
      <c r="T42" t="s">
        <v>18</v>
      </c>
      <c r="U42">
        <v>0.216</v>
      </c>
      <c r="V42" t="s">
        <v>18</v>
      </c>
      <c r="W42">
        <v>0.20899999999999999</v>
      </c>
      <c r="X42">
        <v>0.18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</row>
    <row r="43" spans="1:30" x14ac:dyDescent="0.25">
      <c r="A43" t="s">
        <v>9</v>
      </c>
      <c r="B43" t="s">
        <v>8</v>
      </c>
      <c r="C43">
        <v>0.63700000000000001</v>
      </c>
      <c r="D43" t="s">
        <v>18</v>
      </c>
      <c r="E43">
        <v>0.52500000000000002</v>
      </c>
      <c r="F43" t="s">
        <v>18</v>
      </c>
      <c r="G43">
        <v>0.59</v>
      </c>
      <c r="H43">
        <v>0.66300000000000003</v>
      </c>
      <c r="I43">
        <v>0.496</v>
      </c>
      <c r="J43">
        <v>0.63600000000000001</v>
      </c>
      <c r="K43">
        <v>0.434</v>
      </c>
      <c r="L43">
        <v>0.57599999999999996</v>
      </c>
      <c r="M43">
        <v>0.60399999999999998</v>
      </c>
      <c r="N43" t="s">
        <v>18</v>
      </c>
      <c r="O43">
        <v>2.9820000000000002</v>
      </c>
      <c r="P43">
        <v>3.206</v>
      </c>
      <c r="Q43">
        <v>2.5089999999999999</v>
      </c>
      <c r="R43" t="s">
        <v>18</v>
      </c>
      <c r="S43" t="s">
        <v>18</v>
      </c>
      <c r="T43">
        <v>2.4420000000000002</v>
      </c>
      <c r="U43">
        <v>0.49299999999999999</v>
      </c>
      <c r="V43">
        <v>0.38100000000000001</v>
      </c>
      <c r="W43">
        <v>0.51600000000000001</v>
      </c>
      <c r="X43">
        <v>0.64100000000000001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</row>
    <row r="44" spans="1:30" x14ac:dyDescent="0.25">
      <c r="A44" t="s">
        <v>10</v>
      </c>
      <c r="B44" t="s">
        <v>8</v>
      </c>
      <c r="C44">
        <v>0.91400000000000003</v>
      </c>
      <c r="D44">
        <v>0.999</v>
      </c>
      <c r="E44">
        <v>0.91600000000000004</v>
      </c>
      <c r="F44">
        <v>0.95299999999999996</v>
      </c>
      <c r="G44">
        <v>1.1040000000000001</v>
      </c>
      <c r="H44">
        <v>0.97399999999999998</v>
      </c>
      <c r="I44">
        <v>0.98899999999999999</v>
      </c>
      <c r="J44">
        <v>1.0109999999999999</v>
      </c>
      <c r="K44">
        <v>0.995</v>
      </c>
      <c r="L44">
        <v>0.89600000000000002</v>
      </c>
      <c r="M44">
        <v>0.92900000000000005</v>
      </c>
      <c r="N44">
        <v>0.86499999999999999</v>
      </c>
      <c r="O44">
        <v>5.1660000000000004</v>
      </c>
      <c r="P44">
        <v>4.883</v>
      </c>
      <c r="Q44">
        <v>4.9160000000000004</v>
      </c>
      <c r="R44">
        <v>4.8079999999999998</v>
      </c>
      <c r="S44" t="s">
        <v>18</v>
      </c>
      <c r="T44">
        <v>4.7279999999999998</v>
      </c>
      <c r="U44">
        <v>0.94199999999999995</v>
      </c>
      <c r="V44">
        <v>0.96299999999999997</v>
      </c>
      <c r="W44">
        <v>0.997</v>
      </c>
      <c r="X44">
        <v>1.3080000000000001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</row>
    <row r="45" spans="1:30" x14ac:dyDescent="0.25">
      <c r="A45" t="s">
        <v>11</v>
      </c>
      <c r="B45" t="s">
        <v>8</v>
      </c>
      <c r="C45">
        <v>1.4430000000000001</v>
      </c>
      <c r="D45">
        <v>1.913</v>
      </c>
      <c r="E45">
        <v>1.7669999999999999</v>
      </c>
      <c r="F45">
        <v>1.542</v>
      </c>
      <c r="G45">
        <v>1.7969999999999999</v>
      </c>
      <c r="H45">
        <v>1.9119999999999999</v>
      </c>
      <c r="I45">
        <v>2.0590000000000002</v>
      </c>
      <c r="J45">
        <v>1.804</v>
      </c>
      <c r="K45">
        <v>1.71</v>
      </c>
      <c r="L45">
        <v>1.8640000000000001</v>
      </c>
      <c r="M45">
        <v>1.9359999999999999</v>
      </c>
      <c r="N45">
        <v>1.925</v>
      </c>
      <c r="O45">
        <v>8.9250000000000007</v>
      </c>
      <c r="P45">
        <v>9.7910000000000004</v>
      </c>
      <c r="Q45">
        <v>8.9209999999999994</v>
      </c>
      <c r="R45">
        <v>8.9710000000000001</v>
      </c>
      <c r="S45" t="s">
        <v>18</v>
      </c>
      <c r="T45">
        <v>8.3510000000000009</v>
      </c>
      <c r="U45">
        <v>1.802</v>
      </c>
      <c r="V45">
        <v>1.6559999999999999</v>
      </c>
      <c r="W45">
        <v>1.756</v>
      </c>
      <c r="X45">
        <v>1.7030000000000001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</row>
    <row r="46" spans="1:30" x14ac:dyDescent="0.25">
      <c r="A46" t="s">
        <v>12</v>
      </c>
      <c r="B46" t="s">
        <v>8</v>
      </c>
      <c r="C46">
        <v>8.2639999999999993</v>
      </c>
      <c r="D46">
        <v>8.4130000000000003</v>
      </c>
      <c r="E46">
        <v>9.9009999999999998</v>
      </c>
      <c r="F46">
        <v>10.441000000000001</v>
      </c>
      <c r="G46">
        <v>9.5440000000000005</v>
      </c>
      <c r="H46">
        <v>9.2919999999999998</v>
      </c>
      <c r="I46">
        <v>9.6859999999999999</v>
      </c>
      <c r="J46">
        <v>9.3870000000000005</v>
      </c>
      <c r="K46">
        <v>10.055999999999999</v>
      </c>
      <c r="L46">
        <v>9.7899999999999991</v>
      </c>
      <c r="M46">
        <v>9.532</v>
      </c>
      <c r="N46">
        <v>9.782</v>
      </c>
      <c r="O46">
        <v>48.572000000000003</v>
      </c>
      <c r="P46">
        <v>49.637999999999998</v>
      </c>
      <c r="Q46">
        <v>47.31</v>
      </c>
      <c r="R46">
        <v>51.027999999999999</v>
      </c>
      <c r="S46">
        <v>46.948999999999998</v>
      </c>
      <c r="T46">
        <v>52.558</v>
      </c>
      <c r="U46">
        <v>9.5670000000000002</v>
      </c>
      <c r="V46">
        <v>9.1769999999999996</v>
      </c>
      <c r="W46">
        <v>9.4280000000000008</v>
      </c>
      <c r="X46">
        <v>10.265000000000001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</row>
    <row r="47" spans="1:30" x14ac:dyDescent="0.25">
      <c r="A47" t="s">
        <v>13</v>
      </c>
      <c r="B47" t="s">
        <v>8</v>
      </c>
      <c r="C47">
        <v>18.577000000000002</v>
      </c>
      <c r="D47">
        <v>18.934000000000001</v>
      </c>
      <c r="E47">
        <v>19.702000000000002</v>
      </c>
      <c r="F47">
        <v>20.516999999999999</v>
      </c>
      <c r="G47">
        <v>19.574000000000002</v>
      </c>
      <c r="H47">
        <v>20.298999999999999</v>
      </c>
      <c r="I47">
        <v>20.501999999999999</v>
      </c>
      <c r="J47">
        <v>19.824999999999999</v>
      </c>
      <c r="K47">
        <v>20.594000000000001</v>
      </c>
      <c r="L47">
        <v>20.385999999999999</v>
      </c>
      <c r="M47">
        <v>20.082000000000001</v>
      </c>
      <c r="N47">
        <v>20.149999999999999</v>
      </c>
      <c r="O47">
        <v>101.989</v>
      </c>
      <c r="P47">
        <v>102.28</v>
      </c>
      <c r="Q47">
        <v>108.176</v>
      </c>
      <c r="R47">
        <v>100.887</v>
      </c>
      <c r="S47">
        <v>122.19499999999999</v>
      </c>
      <c r="T47">
        <v>109.35</v>
      </c>
      <c r="U47">
        <v>20.370999999999999</v>
      </c>
      <c r="V47">
        <v>20.913</v>
      </c>
      <c r="W47">
        <v>19.300999999999998</v>
      </c>
      <c r="X47">
        <v>19.93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</row>
    <row r="48" spans="1:30" x14ac:dyDescent="0.25">
      <c r="A48" t="s">
        <v>14</v>
      </c>
      <c r="B48" t="s">
        <v>8</v>
      </c>
      <c r="C48">
        <v>98.471999999999994</v>
      </c>
      <c r="D48">
        <v>99.802000000000007</v>
      </c>
      <c r="E48">
        <v>102.816</v>
      </c>
      <c r="F48">
        <v>98.646000000000001</v>
      </c>
      <c r="G48">
        <v>99.953000000000003</v>
      </c>
      <c r="H48">
        <v>100.16500000000001</v>
      </c>
      <c r="I48">
        <v>101.992</v>
      </c>
      <c r="J48">
        <v>101.82299999999999</v>
      </c>
      <c r="K48">
        <v>102.113</v>
      </c>
      <c r="L48">
        <v>100.414</v>
      </c>
      <c r="M48">
        <v>101.333</v>
      </c>
      <c r="N48">
        <v>101.498</v>
      </c>
      <c r="O48">
        <v>513.43899999999996</v>
      </c>
      <c r="P48">
        <v>519.82100000000003</v>
      </c>
      <c r="Q48">
        <v>523.39599999999996</v>
      </c>
      <c r="R48">
        <v>509.654</v>
      </c>
      <c r="S48">
        <v>525.41700000000003</v>
      </c>
      <c r="T48">
        <v>518.07299999999998</v>
      </c>
      <c r="U48">
        <v>98.298000000000002</v>
      </c>
      <c r="V48">
        <v>99.03</v>
      </c>
      <c r="W48">
        <v>96.483000000000004</v>
      </c>
      <c r="X48">
        <v>98.736000000000004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</row>
    <row r="49" spans="1:30" x14ac:dyDescent="0.25">
      <c r="A49" t="s">
        <v>15</v>
      </c>
      <c r="B49" t="s">
        <v>8</v>
      </c>
      <c r="C49">
        <v>203.709</v>
      </c>
      <c r="D49">
        <v>201.512</v>
      </c>
      <c r="E49">
        <v>205.49199999999999</v>
      </c>
      <c r="F49">
        <v>198.94800000000001</v>
      </c>
      <c r="G49">
        <v>201.57599999999999</v>
      </c>
      <c r="H49">
        <v>197.346</v>
      </c>
      <c r="I49">
        <v>201.25700000000001</v>
      </c>
      <c r="J49">
        <v>204.745</v>
      </c>
      <c r="K49">
        <v>195.44200000000001</v>
      </c>
      <c r="L49">
        <v>195.749</v>
      </c>
      <c r="M49">
        <v>197.107</v>
      </c>
      <c r="N49">
        <v>200.459</v>
      </c>
      <c r="O49">
        <v>986.98800000000006</v>
      </c>
      <c r="P49">
        <v>979.44899999999996</v>
      </c>
      <c r="Q49">
        <v>979.73400000000004</v>
      </c>
      <c r="R49">
        <v>1020.016</v>
      </c>
      <c r="S49">
        <v>982.27499999999998</v>
      </c>
      <c r="T49">
        <v>967.06299999999999</v>
      </c>
      <c r="U49">
        <v>199.53399999999999</v>
      </c>
      <c r="V49">
        <v>207.995</v>
      </c>
      <c r="W49">
        <v>198.72300000000001</v>
      </c>
      <c r="X49">
        <v>195.84899999999999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</row>
    <row r="50" spans="1:30" x14ac:dyDescent="0.25">
      <c r="A50" t="s">
        <v>5</v>
      </c>
      <c r="B50" t="s">
        <v>6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>
        <v>3.4239999999999999</v>
      </c>
      <c r="P50">
        <v>3.484</v>
      </c>
      <c r="Q50">
        <v>2.0550000000000002</v>
      </c>
      <c r="R50" t="s">
        <v>18</v>
      </c>
      <c r="S50" t="s">
        <v>18</v>
      </c>
      <c r="T50">
        <v>4.2039999999999997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</row>
    <row r="51" spans="1:30" x14ac:dyDescent="0.25">
      <c r="A51">
        <v>49</v>
      </c>
      <c r="B51" t="s">
        <v>16</v>
      </c>
      <c r="C51" t="s">
        <v>18</v>
      </c>
      <c r="D51" t="s">
        <v>18</v>
      </c>
      <c r="E51" t="s">
        <v>18</v>
      </c>
      <c r="F51" t="s">
        <v>18</v>
      </c>
      <c r="G51">
        <v>2.9820000000000002</v>
      </c>
      <c r="H51">
        <v>2.4319999999999999</v>
      </c>
      <c r="I51">
        <v>0.502</v>
      </c>
      <c r="J51">
        <v>0.33200000000000002</v>
      </c>
      <c r="K51">
        <v>23.073</v>
      </c>
      <c r="L51">
        <v>22.895</v>
      </c>
      <c r="M51">
        <v>7.266</v>
      </c>
      <c r="N51" t="s">
        <v>18</v>
      </c>
      <c r="O51">
        <v>138.577</v>
      </c>
      <c r="P51">
        <v>149.779</v>
      </c>
      <c r="Q51">
        <v>39.277999999999999</v>
      </c>
      <c r="R51">
        <v>44.530999999999999</v>
      </c>
      <c r="S51" t="s">
        <v>18</v>
      </c>
      <c r="T51" t="s">
        <v>18</v>
      </c>
      <c r="U51" t="s">
        <v>18</v>
      </c>
      <c r="V51" t="s">
        <v>18</v>
      </c>
      <c r="W51">
        <v>3.468</v>
      </c>
      <c r="X51">
        <v>3.9489999999999998</v>
      </c>
      <c r="Y51" t="s">
        <v>18</v>
      </c>
      <c r="Z51" t="s">
        <v>18</v>
      </c>
      <c r="AA51" s="1">
        <v>29620</v>
      </c>
      <c r="AB51" s="1">
        <v>31770</v>
      </c>
      <c r="AC51" s="1">
        <v>6610</v>
      </c>
      <c r="AD51" t="s">
        <v>18</v>
      </c>
    </row>
    <row r="52" spans="1:30" x14ac:dyDescent="0.25">
      <c r="A52">
        <v>50</v>
      </c>
      <c r="B52" t="s">
        <v>16</v>
      </c>
      <c r="C52" t="s">
        <v>18</v>
      </c>
      <c r="D52" t="s">
        <v>18</v>
      </c>
      <c r="E52" t="s">
        <v>18</v>
      </c>
      <c r="F52" t="s">
        <v>18</v>
      </c>
      <c r="G52">
        <v>3.7120000000000002</v>
      </c>
      <c r="H52">
        <v>3.944</v>
      </c>
      <c r="I52">
        <v>0.49399999999999999</v>
      </c>
      <c r="J52">
        <v>0.50600000000000001</v>
      </c>
      <c r="K52">
        <v>24.582000000000001</v>
      </c>
      <c r="L52">
        <v>24.334</v>
      </c>
      <c r="M52">
        <v>6.96</v>
      </c>
      <c r="N52" t="s">
        <v>18</v>
      </c>
      <c r="O52">
        <v>35.774999999999999</v>
      </c>
      <c r="P52">
        <v>38.503999999999998</v>
      </c>
      <c r="Q52">
        <v>205.58</v>
      </c>
      <c r="R52">
        <v>204.16</v>
      </c>
      <c r="S52" t="s">
        <v>18</v>
      </c>
      <c r="T52" t="s">
        <v>18</v>
      </c>
      <c r="U52" t="s">
        <v>18</v>
      </c>
      <c r="V52" t="s">
        <v>18</v>
      </c>
      <c r="W52">
        <v>5.7850000000000001</v>
      </c>
      <c r="X52">
        <v>6.0810000000000004</v>
      </c>
      <c r="Y52" t="s">
        <v>18</v>
      </c>
      <c r="Z52" t="s">
        <v>18</v>
      </c>
      <c r="AA52" s="1">
        <v>10200</v>
      </c>
      <c r="AB52" s="1">
        <v>9232</v>
      </c>
      <c r="AC52" s="1">
        <v>30400</v>
      </c>
      <c r="AD52" t="s">
        <v>18</v>
      </c>
    </row>
    <row r="53" spans="1:30" x14ac:dyDescent="0.25">
      <c r="A53">
        <v>51</v>
      </c>
      <c r="B53" t="s">
        <v>16</v>
      </c>
      <c r="C53" t="s">
        <v>18</v>
      </c>
      <c r="D53" t="s">
        <v>18</v>
      </c>
      <c r="E53" t="s">
        <v>18</v>
      </c>
      <c r="F53" t="s">
        <v>18</v>
      </c>
      <c r="G53">
        <v>6.0119999999999996</v>
      </c>
      <c r="H53">
        <v>5.4059999999999997</v>
      </c>
      <c r="I53">
        <v>0.53400000000000003</v>
      </c>
      <c r="J53">
        <v>0.69699999999999995</v>
      </c>
      <c r="K53">
        <v>39.118000000000002</v>
      </c>
      <c r="L53">
        <v>39.939</v>
      </c>
      <c r="M53">
        <v>7.5449999999999999</v>
      </c>
      <c r="N53" t="s">
        <v>18</v>
      </c>
      <c r="O53">
        <v>28.722999999999999</v>
      </c>
      <c r="P53">
        <v>32.369999999999997</v>
      </c>
      <c r="Q53">
        <v>192.416</v>
      </c>
      <c r="R53">
        <v>205.85599999999999</v>
      </c>
      <c r="S53" t="s">
        <v>18</v>
      </c>
      <c r="T53" t="s">
        <v>18</v>
      </c>
      <c r="U53" t="s">
        <v>18</v>
      </c>
      <c r="V53" t="s">
        <v>18</v>
      </c>
      <c r="W53">
        <v>7.7910000000000004</v>
      </c>
      <c r="X53">
        <v>8.3510000000000009</v>
      </c>
      <c r="Y53" t="s">
        <v>18</v>
      </c>
      <c r="Z53" t="s">
        <v>18</v>
      </c>
      <c r="AA53" s="1">
        <v>8842</v>
      </c>
      <c r="AB53" s="1">
        <v>8971</v>
      </c>
      <c r="AC53" s="1">
        <v>27390</v>
      </c>
      <c r="AD53" t="s">
        <v>18</v>
      </c>
    </row>
    <row r="54" spans="1:30" x14ac:dyDescent="0.25">
      <c r="A54">
        <v>52</v>
      </c>
      <c r="B54" t="s">
        <v>16</v>
      </c>
      <c r="C54" t="s">
        <v>18</v>
      </c>
      <c r="D54" t="s">
        <v>18</v>
      </c>
      <c r="E54" t="s">
        <v>18</v>
      </c>
      <c r="F54" t="s">
        <v>18</v>
      </c>
      <c r="G54">
        <v>5.859</v>
      </c>
      <c r="H54">
        <v>5.343</v>
      </c>
      <c r="I54">
        <v>0.71399999999999997</v>
      </c>
      <c r="J54">
        <v>0.65400000000000003</v>
      </c>
      <c r="K54">
        <v>32.659999999999997</v>
      </c>
      <c r="L54">
        <v>33.08</v>
      </c>
      <c r="M54">
        <v>7.2930000000000001</v>
      </c>
      <c r="N54" t="s">
        <v>18</v>
      </c>
      <c r="O54">
        <v>13.811999999999999</v>
      </c>
      <c r="P54">
        <v>14.074</v>
      </c>
      <c r="Q54">
        <v>183.809</v>
      </c>
      <c r="R54">
        <v>194.84700000000001</v>
      </c>
      <c r="S54" t="s">
        <v>18</v>
      </c>
      <c r="T54" t="s">
        <v>18</v>
      </c>
      <c r="U54" t="s">
        <v>18</v>
      </c>
      <c r="V54" t="s">
        <v>18</v>
      </c>
      <c r="W54">
        <v>8.2050000000000001</v>
      </c>
      <c r="X54">
        <v>9.0440000000000005</v>
      </c>
      <c r="Y54" t="s">
        <v>18</v>
      </c>
      <c r="Z54" t="s">
        <v>18</v>
      </c>
      <c r="AA54" s="1">
        <v>4460</v>
      </c>
      <c r="AB54" t="s">
        <v>18</v>
      </c>
      <c r="AC54" s="1">
        <v>27250</v>
      </c>
      <c r="AD54" s="1">
        <v>69310</v>
      </c>
    </row>
    <row r="55" spans="1:30" x14ac:dyDescent="0.25">
      <c r="A55">
        <v>53</v>
      </c>
      <c r="B55" t="s">
        <v>16</v>
      </c>
      <c r="C55" t="s">
        <v>18</v>
      </c>
      <c r="D55" t="s">
        <v>18</v>
      </c>
      <c r="E55" t="s">
        <v>18</v>
      </c>
      <c r="F55" t="s">
        <v>18</v>
      </c>
      <c r="G55">
        <v>3.0680000000000001</v>
      </c>
      <c r="H55">
        <v>2.6190000000000002</v>
      </c>
      <c r="I55">
        <v>0.69699999999999995</v>
      </c>
      <c r="J55">
        <v>0.48399999999999999</v>
      </c>
      <c r="K55">
        <v>27.966999999999999</v>
      </c>
      <c r="L55">
        <v>27.890999999999998</v>
      </c>
      <c r="M55">
        <v>7.8259999999999996</v>
      </c>
      <c r="N55" t="s">
        <v>18</v>
      </c>
      <c r="O55">
        <v>21.116</v>
      </c>
      <c r="P55">
        <v>19.794</v>
      </c>
      <c r="Q55">
        <v>217.131</v>
      </c>
      <c r="R55">
        <v>227.62299999999999</v>
      </c>
      <c r="S55" t="s">
        <v>18</v>
      </c>
      <c r="T55" t="s">
        <v>18</v>
      </c>
      <c r="U55" t="s">
        <v>18</v>
      </c>
      <c r="V55" t="s">
        <v>18</v>
      </c>
      <c r="W55">
        <v>4.0519999999999996</v>
      </c>
      <c r="X55">
        <v>4.7450000000000001</v>
      </c>
      <c r="Y55" t="s">
        <v>18</v>
      </c>
      <c r="Z55" t="s">
        <v>18</v>
      </c>
      <c r="AA55" s="1">
        <v>7473</v>
      </c>
      <c r="AB55" s="1">
        <v>8118</v>
      </c>
      <c r="AC55" s="1">
        <v>34740</v>
      </c>
      <c r="AD55" t="s">
        <v>18</v>
      </c>
    </row>
    <row r="56" spans="1:30" x14ac:dyDescent="0.25">
      <c r="A56">
        <v>54</v>
      </c>
      <c r="B56" t="s">
        <v>16</v>
      </c>
      <c r="C56" t="s">
        <v>18</v>
      </c>
      <c r="D56" t="s">
        <v>18</v>
      </c>
      <c r="E56" t="s">
        <v>18</v>
      </c>
      <c r="F56" t="s">
        <v>18</v>
      </c>
      <c r="G56">
        <v>4.1139999999999999</v>
      </c>
      <c r="H56">
        <v>3.2360000000000002</v>
      </c>
      <c r="I56">
        <v>0.49099999999999999</v>
      </c>
      <c r="J56">
        <v>0.434</v>
      </c>
      <c r="K56">
        <v>24.530999999999999</v>
      </c>
      <c r="L56">
        <v>24.619</v>
      </c>
      <c r="M56">
        <v>7.14</v>
      </c>
      <c r="N56" t="s">
        <v>18</v>
      </c>
      <c r="O56">
        <v>3.782</v>
      </c>
      <c r="P56">
        <v>4.03</v>
      </c>
      <c r="Q56">
        <v>223.749</v>
      </c>
      <c r="R56">
        <v>234.03399999999999</v>
      </c>
      <c r="S56" t="s">
        <v>18</v>
      </c>
      <c r="T56" t="s">
        <v>18</v>
      </c>
      <c r="U56" t="s">
        <v>18</v>
      </c>
      <c r="V56" t="s">
        <v>18</v>
      </c>
      <c r="W56">
        <v>6.2450000000000001</v>
      </c>
      <c r="X56">
        <v>6.9690000000000003</v>
      </c>
      <c r="Y56" t="s">
        <v>18</v>
      </c>
      <c r="Z56" t="s">
        <v>18</v>
      </c>
      <c r="AA56" t="s">
        <v>18</v>
      </c>
      <c r="AB56" t="s">
        <v>18</v>
      </c>
      <c r="AC56" s="1">
        <v>39530</v>
      </c>
      <c r="AD56" t="s">
        <v>18</v>
      </c>
    </row>
    <row r="57" spans="1:30" x14ac:dyDescent="0.25">
      <c r="A57">
        <v>61</v>
      </c>
      <c r="B57" t="s">
        <v>16</v>
      </c>
      <c r="C57" t="s">
        <v>18</v>
      </c>
      <c r="D57" t="s">
        <v>18</v>
      </c>
      <c r="E57" t="s">
        <v>18</v>
      </c>
      <c r="F57" t="s">
        <v>18</v>
      </c>
      <c r="G57">
        <v>1.681</v>
      </c>
      <c r="H57">
        <v>1.6359999999999999</v>
      </c>
      <c r="I57">
        <v>0.16600000000000001</v>
      </c>
      <c r="J57">
        <v>0.30499999999999999</v>
      </c>
      <c r="K57">
        <v>17.213999999999999</v>
      </c>
      <c r="L57">
        <v>16.577000000000002</v>
      </c>
      <c r="M57">
        <v>6.4989999999999997</v>
      </c>
      <c r="N57" t="s">
        <v>18</v>
      </c>
      <c r="O57" t="s">
        <v>18</v>
      </c>
      <c r="P57" t="s">
        <v>18</v>
      </c>
      <c r="Q57">
        <v>89.686999999999998</v>
      </c>
      <c r="R57">
        <v>101.622</v>
      </c>
      <c r="S57" t="s">
        <v>18</v>
      </c>
      <c r="T57" t="s">
        <v>18</v>
      </c>
      <c r="U57" t="s">
        <v>18</v>
      </c>
      <c r="V57" t="s">
        <v>18</v>
      </c>
      <c r="W57">
        <v>2.1920000000000002</v>
      </c>
      <c r="X57">
        <v>2.5760000000000001</v>
      </c>
      <c r="Y57" t="s">
        <v>18</v>
      </c>
      <c r="Z57" t="s">
        <v>18</v>
      </c>
      <c r="AA57" t="s">
        <v>18</v>
      </c>
      <c r="AB57" t="s">
        <v>18</v>
      </c>
      <c r="AC57" s="1">
        <v>16170</v>
      </c>
      <c r="AD57" s="1">
        <v>31840</v>
      </c>
    </row>
    <row r="58" spans="1:30" x14ac:dyDescent="0.25">
      <c r="A58">
        <v>62</v>
      </c>
      <c r="B58" t="s">
        <v>16</v>
      </c>
      <c r="C58" t="s">
        <v>18</v>
      </c>
      <c r="D58" t="s">
        <v>18</v>
      </c>
      <c r="E58" t="s">
        <v>18</v>
      </c>
      <c r="F58" t="s">
        <v>18</v>
      </c>
      <c r="G58">
        <v>2.944</v>
      </c>
      <c r="H58">
        <v>3.1909999999999998</v>
      </c>
      <c r="I58">
        <v>0.19900000000000001</v>
      </c>
      <c r="J58">
        <v>0.30099999999999999</v>
      </c>
      <c r="K58">
        <v>16.768999999999998</v>
      </c>
      <c r="L58">
        <v>16.503</v>
      </c>
      <c r="M58">
        <v>5.9889999999999999</v>
      </c>
      <c r="N58" t="s">
        <v>18</v>
      </c>
      <c r="O58" t="s">
        <v>18</v>
      </c>
      <c r="P58">
        <v>1.0780000000000001</v>
      </c>
      <c r="Q58">
        <v>142.702</v>
      </c>
      <c r="R58">
        <v>151.16900000000001</v>
      </c>
      <c r="S58" t="s">
        <v>18</v>
      </c>
      <c r="T58" t="s">
        <v>18</v>
      </c>
      <c r="U58" t="s">
        <v>18</v>
      </c>
      <c r="V58" t="s">
        <v>18</v>
      </c>
      <c r="W58">
        <v>4.9710000000000001</v>
      </c>
      <c r="X58">
        <v>5.2779999999999996</v>
      </c>
      <c r="Y58" t="s">
        <v>18</v>
      </c>
      <c r="Z58" t="s">
        <v>18</v>
      </c>
      <c r="AA58" t="s">
        <v>18</v>
      </c>
      <c r="AB58" t="s">
        <v>18</v>
      </c>
      <c r="AC58" s="1">
        <v>22020</v>
      </c>
      <c r="AD58" t="s">
        <v>18</v>
      </c>
    </row>
    <row r="59" spans="1:30" x14ac:dyDescent="0.25">
      <c r="A59">
        <v>63</v>
      </c>
      <c r="B59" t="s">
        <v>16</v>
      </c>
      <c r="C59" t="s">
        <v>18</v>
      </c>
      <c r="D59" t="s">
        <v>18</v>
      </c>
      <c r="E59" t="s">
        <v>18</v>
      </c>
      <c r="F59" t="s">
        <v>18</v>
      </c>
      <c r="G59">
        <v>3.18</v>
      </c>
      <c r="H59">
        <v>3.0609999999999999</v>
      </c>
      <c r="I59">
        <v>0.32300000000000001</v>
      </c>
      <c r="J59">
        <v>0.41399999999999998</v>
      </c>
      <c r="K59">
        <v>20.858000000000001</v>
      </c>
      <c r="L59">
        <v>20.625</v>
      </c>
      <c r="M59">
        <v>6.3369999999999997</v>
      </c>
      <c r="N59" t="s">
        <v>18</v>
      </c>
      <c r="O59" t="s">
        <v>18</v>
      </c>
      <c r="P59" t="s">
        <v>18</v>
      </c>
      <c r="Q59">
        <v>123.46</v>
      </c>
      <c r="R59">
        <v>126.61</v>
      </c>
      <c r="S59" t="s">
        <v>18</v>
      </c>
      <c r="T59" t="s">
        <v>18</v>
      </c>
      <c r="U59" t="s">
        <v>18</v>
      </c>
      <c r="V59" t="s">
        <v>18</v>
      </c>
      <c r="W59">
        <v>5.0860000000000003</v>
      </c>
      <c r="X59">
        <v>5.2960000000000003</v>
      </c>
      <c r="Y59" t="s">
        <v>18</v>
      </c>
      <c r="Z59" t="s">
        <v>18</v>
      </c>
      <c r="AA59" t="s">
        <v>18</v>
      </c>
      <c r="AB59" t="s">
        <v>18</v>
      </c>
      <c r="AC59" s="1">
        <v>22420</v>
      </c>
      <c r="AD59" s="1">
        <v>45350</v>
      </c>
    </row>
    <row r="60" spans="1:30" x14ac:dyDescent="0.25">
      <c r="A60">
        <v>64</v>
      </c>
      <c r="B60" t="s">
        <v>16</v>
      </c>
      <c r="C60" t="s">
        <v>18</v>
      </c>
      <c r="D60" t="s">
        <v>18</v>
      </c>
      <c r="E60" t="s">
        <v>18</v>
      </c>
      <c r="F60" t="s">
        <v>18</v>
      </c>
      <c r="G60">
        <v>3.6619999999999999</v>
      </c>
      <c r="H60">
        <v>3.6749999999999998</v>
      </c>
      <c r="I60">
        <v>0.23200000000000001</v>
      </c>
      <c r="J60">
        <v>0.34399999999999997</v>
      </c>
      <c r="K60">
        <v>22.585999999999999</v>
      </c>
      <c r="L60">
        <v>22.271000000000001</v>
      </c>
      <c r="M60">
        <v>7.4249999999999998</v>
      </c>
      <c r="N60" t="s">
        <v>18</v>
      </c>
      <c r="O60" t="s">
        <v>18</v>
      </c>
      <c r="P60" t="s">
        <v>18</v>
      </c>
      <c r="Q60">
        <v>177.28299999999999</v>
      </c>
      <c r="R60">
        <v>184.154</v>
      </c>
      <c r="S60" t="s">
        <v>18</v>
      </c>
      <c r="T60" t="s">
        <v>18</v>
      </c>
      <c r="U60" t="s">
        <v>18</v>
      </c>
      <c r="V60" t="s">
        <v>18</v>
      </c>
      <c r="W60">
        <v>5.0419999999999998</v>
      </c>
      <c r="X60">
        <v>5.968</v>
      </c>
      <c r="Y60" t="s">
        <v>18</v>
      </c>
      <c r="Z60" t="s">
        <v>18</v>
      </c>
      <c r="AA60" t="s">
        <v>18</v>
      </c>
      <c r="AB60" t="s">
        <v>18</v>
      </c>
      <c r="AC60" s="1">
        <v>34890</v>
      </c>
      <c r="AD60" t="s">
        <v>18</v>
      </c>
    </row>
    <row r="61" spans="1:30" x14ac:dyDescent="0.25">
      <c r="A61">
        <v>65</v>
      </c>
      <c r="B61" t="s">
        <v>16</v>
      </c>
      <c r="C61" t="s">
        <v>18</v>
      </c>
      <c r="D61" t="s">
        <v>18</v>
      </c>
      <c r="E61" t="s">
        <v>18</v>
      </c>
      <c r="F61" t="s">
        <v>18</v>
      </c>
      <c r="G61">
        <v>1.704</v>
      </c>
      <c r="H61">
        <v>1.4930000000000001</v>
      </c>
      <c r="I61">
        <v>0.21199999999999999</v>
      </c>
      <c r="J61">
        <v>0.19700000000000001</v>
      </c>
      <c r="K61">
        <v>16.236000000000001</v>
      </c>
      <c r="L61">
        <v>15.281000000000001</v>
      </c>
      <c r="M61">
        <v>6.1120000000000001</v>
      </c>
      <c r="N61" t="s">
        <v>18</v>
      </c>
      <c r="O61" t="s">
        <v>18</v>
      </c>
      <c r="P61" t="s">
        <v>18</v>
      </c>
      <c r="Q61">
        <v>119.84699999999999</v>
      </c>
      <c r="R61">
        <v>125.562</v>
      </c>
      <c r="S61" t="s">
        <v>18</v>
      </c>
      <c r="T61" t="s">
        <v>18</v>
      </c>
      <c r="U61" t="s">
        <v>18</v>
      </c>
      <c r="V61" t="s">
        <v>18</v>
      </c>
      <c r="W61">
        <v>2.532</v>
      </c>
      <c r="X61">
        <v>2.6680000000000001</v>
      </c>
      <c r="Y61" t="s">
        <v>18</v>
      </c>
      <c r="Z61" t="s">
        <v>18</v>
      </c>
      <c r="AA61" t="s">
        <v>18</v>
      </c>
      <c r="AB61" t="s">
        <v>18</v>
      </c>
      <c r="AC61" s="1">
        <v>19340</v>
      </c>
      <c r="AD61" s="1">
        <v>39330</v>
      </c>
    </row>
    <row r="62" spans="1:30" x14ac:dyDescent="0.25">
      <c r="A62">
        <v>66</v>
      </c>
      <c r="B62" t="s">
        <v>16</v>
      </c>
      <c r="C62" t="s">
        <v>18</v>
      </c>
      <c r="D62" t="s">
        <v>18</v>
      </c>
      <c r="E62" t="s">
        <v>18</v>
      </c>
      <c r="F62" t="s">
        <v>18</v>
      </c>
      <c r="G62">
        <v>3.617</v>
      </c>
      <c r="H62">
        <v>3.4860000000000002</v>
      </c>
      <c r="I62">
        <v>0.34200000000000003</v>
      </c>
      <c r="J62">
        <v>0.40400000000000003</v>
      </c>
      <c r="K62">
        <v>22.58</v>
      </c>
      <c r="L62">
        <v>22.9</v>
      </c>
      <c r="M62">
        <v>7.5460000000000003</v>
      </c>
      <c r="N62" t="s">
        <v>18</v>
      </c>
      <c r="O62" t="s">
        <v>18</v>
      </c>
      <c r="P62" t="s">
        <v>18</v>
      </c>
      <c r="Q62">
        <v>258.09699999999998</v>
      </c>
      <c r="R62">
        <v>254.90199999999999</v>
      </c>
      <c r="S62" t="s">
        <v>18</v>
      </c>
      <c r="T62" t="s">
        <v>18</v>
      </c>
      <c r="U62" t="s">
        <v>18</v>
      </c>
      <c r="V62" t="s">
        <v>18</v>
      </c>
      <c r="W62">
        <v>6.2510000000000003</v>
      </c>
      <c r="X62">
        <v>7.0640000000000001</v>
      </c>
      <c r="Y62" t="s">
        <v>18</v>
      </c>
      <c r="Z62" t="s">
        <v>18</v>
      </c>
      <c r="AA62" t="s">
        <v>18</v>
      </c>
      <c r="AB62" t="s">
        <v>18</v>
      </c>
      <c r="AC62" s="1">
        <v>40250</v>
      </c>
      <c r="AD62" s="1">
        <v>84480</v>
      </c>
    </row>
    <row r="63" spans="1:30" x14ac:dyDescent="0.25">
      <c r="A63">
        <v>73</v>
      </c>
      <c r="B63" t="s">
        <v>16</v>
      </c>
      <c r="C63" t="s">
        <v>18</v>
      </c>
      <c r="D63" t="s">
        <v>18</v>
      </c>
      <c r="E63" t="s">
        <v>18</v>
      </c>
      <c r="F63" t="s">
        <v>18</v>
      </c>
      <c r="G63">
        <v>1.593</v>
      </c>
      <c r="H63">
        <v>1.139</v>
      </c>
      <c r="I63">
        <v>0.35499999999999998</v>
      </c>
      <c r="J63">
        <v>0.27500000000000002</v>
      </c>
      <c r="K63">
        <v>16.158000000000001</v>
      </c>
      <c r="L63">
        <v>16.353000000000002</v>
      </c>
      <c r="M63">
        <v>5.883</v>
      </c>
      <c r="N63" t="s">
        <v>18</v>
      </c>
      <c r="O63" t="s">
        <v>18</v>
      </c>
      <c r="P63" t="s">
        <v>18</v>
      </c>
      <c r="Q63">
        <v>107.464</v>
      </c>
      <c r="R63">
        <v>115.742</v>
      </c>
      <c r="S63" t="s">
        <v>18</v>
      </c>
      <c r="T63" t="s">
        <v>18</v>
      </c>
      <c r="U63" t="s">
        <v>18</v>
      </c>
      <c r="V63" t="s">
        <v>18</v>
      </c>
      <c r="W63">
        <v>2.2480000000000002</v>
      </c>
      <c r="X63">
        <v>2.6659999999999999</v>
      </c>
      <c r="Y63" t="s">
        <v>18</v>
      </c>
      <c r="Z63" t="s">
        <v>18</v>
      </c>
      <c r="AA63" t="s">
        <v>18</v>
      </c>
      <c r="AB63" t="s">
        <v>18</v>
      </c>
      <c r="AC63" s="1">
        <v>17090</v>
      </c>
      <c r="AD63" s="1">
        <v>34950</v>
      </c>
    </row>
    <row r="64" spans="1:30" x14ac:dyDescent="0.25">
      <c r="A64">
        <v>74</v>
      </c>
      <c r="B64" t="s">
        <v>16</v>
      </c>
      <c r="C64" t="s">
        <v>18</v>
      </c>
      <c r="D64" t="s">
        <v>18</v>
      </c>
      <c r="E64" t="s">
        <v>18</v>
      </c>
      <c r="F64" t="s">
        <v>18</v>
      </c>
      <c r="G64">
        <v>2.5099999999999998</v>
      </c>
      <c r="H64">
        <v>2.419</v>
      </c>
      <c r="I64">
        <v>0.36799999999999999</v>
      </c>
      <c r="J64">
        <v>0.16600000000000001</v>
      </c>
      <c r="K64">
        <v>13.928000000000001</v>
      </c>
      <c r="L64">
        <v>13.932</v>
      </c>
      <c r="M64">
        <v>6.4809999999999999</v>
      </c>
      <c r="N64" t="s">
        <v>18</v>
      </c>
      <c r="O64" t="s">
        <v>18</v>
      </c>
      <c r="P64" t="s">
        <v>18</v>
      </c>
      <c r="Q64">
        <v>129.21</v>
      </c>
      <c r="R64">
        <v>169.88900000000001</v>
      </c>
      <c r="S64" t="s">
        <v>18</v>
      </c>
      <c r="T64" t="s">
        <v>18</v>
      </c>
      <c r="U64" t="s">
        <v>18</v>
      </c>
      <c r="V64" t="s">
        <v>18</v>
      </c>
      <c r="W64">
        <v>4.8390000000000004</v>
      </c>
      <c r="X64">
        <v>5.0510000000000002</v>
      </c>
      <c r="Y64" t="s">
        <v>18</v>
      </c>
      <c r="Z64" t="s">
        <v>18</v>
      </c>
      <c r="AA64" t="s">
        <v>18</v>
      </c>
      <c r="AB64" t="s">
        <v>18</v>
      </c>
      <c r="AC64" s="1">
        <v>21970</v>
      </c>
      <c r="AD64" s="1">
        <v>48410</v>
      </c>
    </row>
    <row r="65" spans="1:30" x14ac:dyDescent="0.25">
      <c r="A65">
        <v>75</v>
      </c>
      <c r="B65" t="s">
        <v>16</v>
      </c>
      <c r="C65" t="s">
        <v>18</v>
      </c>
      <c r="D65" t="s">
        <v>18</v>
      </c>
      <c r="E65" t="s">
        <v>18</v>
      </c>
      <c r="F65" t="s">
        <v>18</v>
      </c>
      <c r="G65">
        <v>2.3849999999999998</v>
      </c>
      <c r="H65">
        <v>2.4670000000000001</v>
      </c>
      <c r="I65">
        <v>0.34699999999999998</v>
      </c>
      <c r="J65">
        <v>0.29099999999999998</v>
      </c>
      <c r="K65">
        <v>17.609000000000002</v>
      </c>
      <c r="L65">
        <v>18.068999999999999</v>
      </c>
      <c r="M65">
        <v>6.6509999999999998</v>
      </c>
      <c r="N65" t="s">
        <v>18</v>
      </c>
      <c r="O65" t="s">
        <v>18</v>
      </c>
      <c r="P65" t="s">
        <v>18</v>
      </c>
      <c r="Q65">
        <v>134.19499999999999</v>
      </c>
      <c r="R65">
        <v>131.852</v>
      </c>
      <c r="S65" t="s">
        <v>18</v>
      </c>
      <c r="T65" t="s">
        <v>18</v>
      </c>
      <c r="U65" t="s">
        <v>18</v>
      </c>
      <c r="V65" t="s">
        <v>18</v>
      </c>
      <c r="W65">
        <v>4.6369999999999996</v>
      </c>
      <c r="X65">
        <v>4.859</v>
      </c>
      <c r="Y65" t="s">
        <v>18</v>
      </c>
      <c r="Z65" t="s">
        <v>18</v>
      </c>
      <c r="AA65" t="s">
        <v>18</v>
      </c>
      <c r="AB65" t="s">
        <v>18</v>
      </c>
      <c r="AC65" s="1">
        <v>27070</v>
      </c>
      <c r="AD65" t="s">
        <v>18</v>
      </c>
    </row>
    <row r="66" spans="1:30" x14ac:dyDescent="0.25">
      <c r="A66">
        <v>76</v>
      </c>
      <c r="B66" t="s">
        <v>16</v>
      </c>
      <c r="C66" t="s">
        <v>18</v>
      </c>
      <c r="D66" t="s">
        <v>18</v>
      </c>
      <c r="E66" t="s">
        <v>18</v>
      </c>
      <c r="F66" t="s">
        <v>18</v>
      </c>
      <c r="G66">
        <v>3.9820000000000002</v>
      </c>
      <c r="H66">
        <v>3.9289999999999998</v>
      </c>
      <c r="I66">
        <v>0.43099999999999999</v>
      </c>
      <c r="J66">
        <v>0.52400000000000002</v>
      </c>
      <c r="K66">
        <v>26.213999999999999</v>
      </c>
      <c r="L66">
        <v>26.329000000000001</v>
      </c>
      <c r="M66">
        <v>6.9269999999999996</v>
      </c>
      <c r="N66" t="s">
        <v>18</v>
      </c>
      <c r="O66" t="s">
        <v>18</v>
      </c>
      <c r="P66" t="s">
        <v>18</v>
      </c>
      <c r="Q66">
        <v>178.916</v>
      </c>
      <c r="R66">
        <v>186.25700000000001</v>
      </c>
      <c r="S66" t="s">
        <v>18</v>
      </c>
      <c r="T66" t="s">
        <v>18</v>
      </c>
      <c r="U66" t="s">
        <v>18</v>
      </c>
      <c r="V66" t="s">
        <v>18</v>
      </c>
      <c r="W66">
        <v>5.883</v>
      </c>
      <c r="X66">
        <v>6.27</v>
      </c>
      <c r="Y66" t="s">
        <v>18</v>
      </c>
      <c r="Z66" t="s">
        <v>18</v>
      </c>
      <c r="AA66" t="s">
        <v>18</v>
      </c>
      <c r="AB66" t="s">
        <v>18</v>
      </c>
      <c r="AC66" s="1">
        <v>33090</v>
      </c>
      <c r="AD66" s="1">
        <v>70910</v>
      </c>
    </row>
    <row r="67" spans="1:30" x14ac:dyDescent="0.25">
      <c r="A67">
        <v>77</v>
      </c>
      <c r="B67" t="s">
        <v>16</v>
      </c>
      <c r="C67" t="s">
        <v>18</v>
      </c>
      <c r="D67" t="s">
        <v>18</v>
      </c>
      <c r="E67" t="s">
        <v>18</v>
      </c>
      <c r="F67" t="s">
        <v>18</v>
      </c>
      <c r="G67">
        <v>1.2490000000000001</v>
      </c>
      <c r="H67">
        <v>0.99</v>
      </c>
      <c r="I67">
        <v>0.14699999999999999</v>
      </c>
      <c r="J67">
        <v>0.12</v>
      </c>
      <c r="K67">
        <v>11.491</v>
      </c>
      <c r="L67">
        <v>11.204000000000001</v>
      </c>
      <c r="M67">
        <v>5.827</v>
      </c>
      <c r="N67" t="s">
        <v>18</v>
      </c>
      <c r="O67" t="s">
        <v>18</v>
      </c>
      <c r="P67" t="s">
        <v>18</v>
      </c>
      <c r="Q67">
        <v>109.94199999999999</v>
      </c>
      <c r="R67">
        <v>110.538</v>
      </c>
      <c r="S67" t="s">
        <v>18</v>
      </c>
      <c r="T67" t="s">
        <v>18</v>
      </c>
      <c r="U67" t="s">
        <v>18</v>
      </c>
      <c r="V67" t="s">
        <v>18</v>
      </c>
      <c r="W67">
        <v>1.895</v>
      </c>
      <c r="X67">
        <v>1.871</v>
      </c>
      <c r="Y67" t="s">
        <v>18</v>
      </c>
      <c r="Z67" t="s">
        <v>18</v>
      </c>
      <c r="AA67" t="s">
        <v>18</v>
      </c>
      <c r="AB67" t="s">
        <v>18</v>
      </c>
      <c r="AC67" s="1">
        <v>20050</v>
      </c>
      <c r="AD67" t="s">
        <v>18</v>
      </c>
    </row>
    <row r="68" spans="1:30" x14ac:dyDescent="0.25">
      <c r="A68">
        <v>78</v>
      </c>
      <c r="B68" t="s">
        <v>16</v>
      </c>
      <c r="C68" t="s">
        <v>18</v>
      </c>
      <c r="D68" t="s">
        <v>18</v>
      </c>
      <c r="E68" t="s">
        <v>18</v>
      </c>
      <c r="F68" t="s">
        <v>18</v>
      </c>
      <c r="G68">
        <v>4.5460000000000003</v>
      </c>
      <c r="H68">
        <v>4.3390000000000004</v>
      </c>
      <c r="I68">
        <v>0.441</v>
      </c>
      <c r="J68">
        <v>0.56699999999999995</v>
      </c>
      <c r="K68">
        <v>27.884</v>
      </c>
      <c r="L68">
        <v>28.495000000000001</v>
      </c>
      <c r="M68">
        <v>7.3319999999999999</v>
      </c>
      <c r="N68" t="s">
        <v>18</v>
      </c>
      <c r="O68">
        <v>5.0510000000000002</v>
      </c>
      <c r="P68">
        <v>5.8390000000000004</v>
      </c>
      <c r="Q68">
        <v>249.322</v>
      </c>
      <c r="R68">
        <v>254.55699999999999</v>
      </c>
      <c r="S68" t="s">
        <v>18</v>
      </c>
      <c r="T68" t="s">
        <v>18</v>
      </c>
      <c r="U68" t="s">
        <v>18</v>
      </c>
      <c r="V68" t="s">
        <v>18</v>
      </c>
      <c r="W68">
        <v>8.1039999999999992</v>
      </c>
      <c r="X68">
        <v>8.6809999999999992</v>
      </c>
      <c r="Y68" t="s">
        <v>18</v>
      </c>
      <c r="Z68" t="s">
        <v>18</v>
      </c>
      <c r="AA68" t="s">
        <v>18</v>
      </c>
      <c r="AB68" t="s">
        <v>18</v>
      </c>
      <c r="AC68" s="1">
        <v>43360</v>
      </c>
      <c r="AD68" s="1">
        <v>82320</v>
      </c>
    </row>
    <row r="69" spans="1:30" x14ac:dyDescent="0.25">
      <c r="A69">
        <v>85</v>
      </c>
      <c r="B69" t="s">
        <v>16</v>
      </c>
      <c r="C69" t="s">
        <v>18</v>
      </c>
      <c r="D69" t="s">
        <v>18</v>
      </c>
      <c r="E69" t="s">
        <v>18</v>
      </c>
      <c r="F69" t="s">
        <v>18</v>
      </c>
      <c r="G69">
        <v>1.7130000000000001</v>
      </c>
      <c r="H69">
        <v>1.5409999999999999</v>
      </c>
      <c r="I69">
        <v>0.41499999999999998</v>
      </c>
      <c r="J69">
        <v>0.38800000000000001</v>
      </c>
      <c r="K69">
        <v>19.274999999999999</v>
      </c>
      <c r="L69">
        <v>18.95</v>
      </c>
      <c r="M69">
        <v>6.258</v>
      </c>
      <c r="N69" t="s">
        <v>18</v>
      </c>
      <c r="O69" t="s">
        <v>18</v>
      </c>
      <c r="P69" t="s">
        <v>18</v>
      </c>
      <c r="Q69">
        <v>111.24299999999999</v>
      </c>
      <c r="R69">
        <v>122.446</v>
      </c>
      <c r="S69" t="s">
        <v>18</v>
      </c>
      <c r="T69" t="s">
        <v>18</v>
      </c>
      <c r="U69" t="s">
        <v>18</v>
      </c>
      <c r="V69" t="s">
        <v>18</v>
      </c>
      <c r="W69">
        <v>3.101</v>
      </c>
      <c r="X69">
        <v>3.1890000000000001</v>
      </c>
      <c r="Y69" t="s">
        <v>18</v>
      </c>
      <c r="Z69" t="s">
        <v>18</v>
      </c>
      <c r="AA69" t="s">
        <v>18</v>
      </c>
      <c r="AB69" t="s">
        <v>18</v>
      </c>
      <c r="AC69" s="1">
        <v>19170</v>
      </c>
      <c r="AD69" t="s">
        <v>18</v>
      </c>
    </row>
    <row r="70" spans="1:30" x14ac:dyDescent="0.25">
      <c r="A70">
        <v>86</v>
      </c>
      <c r="B70" t="s">
        <v>16</v>
      </c>
      <c r="C70" t="s">
        <v>18</v>
      </c>
      <c r="D70" t="s">
        <v>18</v>
      </c>
      <c r="E70" t="s">
        <v>18</v>
      </c>
      <c r="F70" t="s">
        <v>18</v>
      </c>
      <c r="G70">
        <v>3.9980000000000002</v>
      </c>
      <c r="H70">
        <v>4.2939999999999996</v>
      </c>
      <c r="I70">
        <v>0.39500000000000002</v>
      </c>
      <c r="J70">
        <v>0.48</v>
      </c>
      <c r="K70">
        <v>24.69</v>
      </c>
      <c r="L70">
        <v>24.574000000000002</v>
      </c>
      <c r="M70">
        <v>7.59</v>
      </c>
      <c r="N70" t="s">
        <v>18</v>
      </c>
      <c r="O70" t="s">
        <v>18</v>
      </c>
      <c r="P70" t="s">
        <v>18</v>
      </c>
      <c r="Q70">
        <v>235.55199999999999</v>
      </c>
      <c r="R70">
        <v>243.321</v>
      </c>
      <c r="S70" t="s">
        <v>18</v>
      </c>
      <c r="T70" t="s">
        <v>18</v>
      </c>
      <c r="U70" t="s">
        <v>18</v>
      </c>
      <c r="V70" t="s">
        <v>18</v>
      </c>
      <c r="W70">
        <v>10.231999999999999</v>
      </c>
      <c r="X70">
        <v>11.478</v>
      </c>
      <c r="Y70" t="s">
        <v>18</v>
      </c>
      <c r="Z70" t="s">
        <v>18</v>
      </c>
      <c r="AA70" t="s">
        <v>18</v>
      </c>
      <c r="AB70" t="s">
        <v>18</v>
      </c>
      <c r="AC70" s="1">
        <v>44450</v>
      </c>
      <c r="AD70" s="1">
        <v>84050</v>
      </c>
    </row>
    <row r="71" spans="1:30" x14ac:dyDescent="0.25">
      <c r="A71">
        <v>87</v>
      </c>
      <c r="B71" t="s">
        <v>16</v>
      </c>
      <c r="C71" t="s">
        <v>18</v>
      </c>
      <c r="D71" t="s">
        <v>18</v>
      </c>
      <c r="E71" t="s">
        <v>18</v>
      </c>
      <c r="F71" t="s">
        <v>18</v>
      </c>
      <c r="G71">
        <v>2.044</v>
      </c>
      <c r="H71">
        <v>1.482</v>
      </c>
      <c r="I71">
        <v>0.34599999999999997</v>
      </c>
      <c r="J71">
        <v>0.22900000000000001</v>
      </c>
      <c r="K71">
        <v>14.992000000000001</v>
      </c>
      <c r="L71">
        <v>14.654999999999999</v>
      </c>
      <c r="M71">
        <v>6.5640000000000001</v>
      </c>
      <c r="N71" t="s">
        <v>18</v>
      </c>
      <c r="O71" t="s">
        <v>18</v>
      </c>
      <c r="P71" t="s">
        <v>18</v>
      </c>
      <c r="Q71">
        <v>122.261</v>
      </c>
      <c r="R71">
        <v>133.75899999999999</v>
      </c>
      <c r="S71" t="s">
        <v>18</v>
      </c>
      <c r="T71" t="s">
        <v>18</v>
      </c>
      <c r="U71" t="s">
        <v>18</v>
      </c>
      <c r="V71" t="s">
        <v>18</v>
      </c>
      <c r="W71">
        <v>3.0590000000000002</v>
      </c>
      <c r="X71">
        <v>3.327</v>
      </c>
      <c r="Y71" t="s">
        <v>18</v>
      </c>
      <c r="Z71" t="s">
        <v>18</v>
      </c>
      <c r="AA71" t="s">
        <v>18</v>
      </c>
      <c r="AB71" t="s">
        <v>18</v>
      </c>
      <c r="AC71" s="1">
        <v>22290</v>
      </c>
      <c r="AD71" t="s">
        <v>18</v>
      </c>
    </row>
    <row r="72" spans="1:30" x14ac:dyDescent="0.25">
      <c r="A72">
        <v>88</v>
      </c>
      <c r="B72" t="s">
        <v>16</v>
      </c>
      <c r="C72" t="s">
        <v>18</v>
      </c>
      <c r="D72" t="s">
        <v>18</v>
      </c>
      <c r="E72" t="s">
        <v>18</v>
      </c>
      <c r="F72" t="s">
        <v>18</v>
      </c>
      <c r="G72">
        <v>3.3650000000000002</v>
      </c>
      <c r="H72">
        <v>3.3170000000000002</v>
      </c>
      <c r="I72">
        <v>0.23899999999999999</v>
      </c>
      <c r="J72">
        <v>0.377</v>
      </c>
      <c r="K72">
        <v>20.675000000000001</v>
      </c>
      <c r="L72">
        <v>20.437000000000001</v>
      </c>
      <c r="M72">
        <v>7.3250000000000002</v>
      </c>
      <c r="N72" t="s">
        <v>18</v>
      </c>
      <c r="O72">
        <v>4.0449999999999999</v>
      </c>
      <c r="P72">
        <v>4.0129999999999999</v>
      </c>
      <c r="Q72">
        <v>187.69900000000001</v>
      </c>
      <c r="R72">
        <v>198.97499999999999</v>
      </c>
      <c r="S72" t="s">
        <v>18</v>
      </c>
      <c r="T72" t="s">
        <v>18</v>
      </c>
      <c r="U72" t="s">
        <v>18</v>
      </c>
      <c r="V72" t="s">
        <v>18</v>
      </c>
      <c r="W72">
        <v>4.7080000000000002</v>
      </c>
      <c r="X72">
        <v>4.8719999999999999</v>
      </c>
      <c r="Y72" t="s">
        <v>18</v>
      </c>
      <c r="Z72" t="s">
        <v>18</v>
      </c>
      <c r="AA72" t="s">
        <v>18</v>
      </c>
      <c r="AB72" t="s">
        <v>18</v>
      </c>
      <c r="AC72" s="1">
        <v>34110</v>
      </c>
      <c r="AD72" t="s">
        <v>18</v>
      </c>
    </row>
    <row r="73" spans="1:30" x14ac:dyDescent="0.25">
      <c r="A73">
        <v>89</v>
      </c>
      <c r="B73" t="s">
        <v>16</v>
      </c>
      <c r="C73" t="s">
        <v>18</v>
      </c>
      <c r="D73" t="s">
        <v>18</v>
      </c>
      <c r="E73" t="s">
        <v>18</v>
      </c>
      <c r="F73" t="s">
        <v>18</v>
      </c>
      <c r="G73">
        <v>1.7230000000000001</v>
      </c>
      <c r="H73">
        <v>1.54</v>
      </c>
      <c r="I73">
        <v>0.314</v>
      </c>
      <c r="J73">
        <v>0.315</v>
      </c>
      <c r="K73">
        <v>16.619</v>
      </c>
      <c r="L73">
        <v>17.302</v>
      </c>
      <c r="M73">
        <v>6.7110000000000003</v>
      </c>
      <c r="N73" t="s">
        <v>18</v>
      </c>
      <c r="O73" t="s">
        <v>18</v>
      </c>
      <c r="P73" t="s">
        <v>18</v>
      </c>
      <c r="Q73">
        <v>173.71</v>
      </c>
      <c r="R73">
        <v>188.84200000000001</v>
      </c>
      <c r="S73" t="s">
        <v>18</v>
      </c>
      <c r="T73" t="s">
        <v>18</v>
      </c>
      <c r="U73" t="s">
        <v>18</v>
      </c>
      <c r="V73" t="s">
        <v>18</v>
      </c>
      <c r="W73">
        <v>2.847</v>
      </c>
      <c r="X73">
        <v>3.28</v>
      </c>
      <c r="Y73" t="s">
        <v>18</v>
      </c>
      <c r="Z73" t="s">
        <v>18</v>
      </c>
      <c r="AA73" t="s">
        <v>18</v>
      </c>
      <c r="AB73" t="s">
        <v>18</v>
      </c>
      <c r="AC73" s="1">
        <v>30520</v>
      </c>
      <c r="AD73" t="s">
        <v>18</v>
      </c>
    </row>
    <row r="74" spans="1:30" x14ac:dyDescent="0.25">
      <c r="A74">
        <v>90</v>
      </c>
      <c r="B74" t="s">
        <v>16</v>
      </c>
      <c r="C74" t="s">
        <v>18</v>
      </c>
      <c r="D74" t="s">
        <v>18</v>
      </c>
      <c r="E74" t="s">
        <v>18</v>
      </c>
      <c r="F74" t="s">
        <v>18</v>
      </c>
      <c r="G74">
        <v>4.4969999999999999</v>
      </c>
      <c r="H74">
        <v>4.3380000000000001</v>
      </c>
      <c r="I74">
        <v>0.47099999999999997</v>
      </c>
      <c r="J74">
        <v>0.54100000000000004</v>
      </c>
      <c r="K74">
        <v>29.995999999999999</v>
      </c>
      <c r="L74">
        <v>31.169</v>
      </c>
      <c r="M74">
        <v>7.4420000000000002</v>
      </c>
      <c r="N74" t="s">
        <v>18</v>
      </c>
      <c r="O74">
        <v>1.929</v>
      </c>
      <c r="P74">
        <v>1.61</v>
      </c>
      <c r="Q74">
        <v>230.81399999999999</v>
      </c>
      <c r="R74">
        <v>240.90199999999999</v>
      </c>
      <c r="S74" t="s">
        <v>18</v>
      </c>
      <c r="T74" t="s">
        <v>18</v>
      </c>
      <c r="U74" t="s">
        <v>18</v>
      </c>
      <c r="V74" t="s">
        <v>18</v>
      </c>
      <c r="W74">
        <v>10.403</v>
      </c>
      <c r="X74">
        <v>10.776</v>
      </c>
      <c r="Y74" t="s">
        <v>18</v>
      </c>
      <c r="Z74" t="s">
        <v>18</v>
      </c>
      <c r="AA74" t="s">
        <v>18</v>
      </c>
      <c r="AB74" t="s">
        <v>18</v>
      </c>
      <c r="AC74" s="1">
        <v>42140</v>
      </c>
      <c r="AD74" s="1">
        <v>80270</v>
      </c>
    </row>
    <row r="75" spans="1:30" x14ac:dyDescent="0.25">
      <c r="A75">
        <v>0</v>
      </c>
      <c r="B75" t="s">
        <v>16</v>
      </c>
      <c r="C75" t="s">
        <v>18</v>
      </c>
      <c r="D75" t="s">
        <v>18</v>
      </c>
      <c r="E75" t="s">
        <v>18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>
        <v>6.8570000000000002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</row>
    <row r="76" spans="1:30" x14ac:dyDescent="0.25">
      <c r="A76" t="s">
        <v>5</v>
      </c>
      <c r="B76" t="s">
        <v>6</v>
      </c>
      <c r="C76" t="s">
        <v>18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</row>
    <row r="77" spans="1:30" x14ac:dyDescent="0.25">
      <c r="A77" t="s">
        <v>7</v>
      </c>
      <c r="B77" t="s">
        <v>8</v>
      </c>
      <c r="C77">
        <v>0.29399999999999998</v>
      </c>
      <c r="D77" t="s">
        <v>18</v>
      </c>
      <c r="E77">
        <v>0.27900000000000003</v>
      </c>
      <c r="F77">
        <v>0.248</v>
      </c>
      <c r="G77">
        <v>0.223</v>
      </c>
      <c r="H77">
        <v>0.312</v>
      </c>
      <c r="I77">
        <v>0.19700000000000001</v>
      </c>
      <c r="J77">
        <v>0.27600000000000002</v>
      </c>
      <c r="K77">
        <v>0.219</v>
      </c>
      <c r="L77">
        <v>0.219</v>
      </c>
      <c r="M77" t="s">
        <v>18</v>
      </c>
      <c r="N77" t="s">
        <v>18</v>
      </c>
      <c r="O77" t="s">
        <v>18</v>
      </c>
      <c r="P77">
        <v>1.2629999999999999</v>
      </c>
      <c r="Q77">
        <v>1.3240000000000001</v>
      </c>
      <c r="R77" t="s">
        <v>18</v>
      </c>
      <c r="S77" t="s">
        <v>18</v>
      </c>
      <c r="T77" t="s">
        <v>18</v>
      </c>
      <c r="U77">
        <v>0.26700000000000002</v>
      </c>
      <c r="V77" t="s">
        <v>18</v>
      </c>
      <c r="W77">
        <v>0.251</v>
      </c>
      <c r="X77">
        <v>0.27800000000000002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</row>
    <row r="78" spans="1:30" x14ac:dyDescent="0.25">
      <c r="A78" t="s">
        <v>9</v>
      </c>
      <c r="B78" t="s">
        <v>8</v>
      </c>
      <c r="C78">
        <v>0.51700000000000002</v>
      </c>
      <c r="D78" t="s">
        <v>18</v>
      </c>
      <c r="E78">
        <v>0.54700000000000004</v>
      </c>
      <c r="F78">
        <v>0.65</v>
      </c>
      <c r="G78">
        <v>0.44400000000000001</v>
      </c>
      <c r="H78">
        <v>0.42299999999999999</v>
      </c>
      <c r="I78">
        <v>0.55000000000000004</v>
      </c>
      <c r="J78">
        <v>0.52100000000000002</v>
      </c>
      <c r="K78">
        <v>0.628</v>
      </c>
      <c r="L78">
        <v>0.55900000000000005</v>
      </c>
      <c r="M78">
        <v>0.53500000000000003</v>
      </c>
      <c r="N78">
        <v>0.55700000000000005</v>
      </c>
      <c r="O78">
        <v>3.1139999999999999</v>
      </c>
      <c r="P78">
        <v>3.0049999999999999</v>
      </c>
      <c r="Q78">
        <v>3.0150000000000001</v>
      </c>
      <c r="R78" t="s">
        <v>18</v>
      </c>
      <c r="S78" t="s">
        <v>18</v>
      </c>
      <c r="T78">
        <v>2.8919999999999999</v>
      </c>
      <c r="U78">
        <v>0.51200000000000001</v>
      </c>
      <c r="V78">
        <v>0.60399999999999998</v>
      </c>
      <c r="W78">
        <v>0.56100000000000005</v>
      </c>
      <c r="X78">
        <v>0.42799999999999999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</row>
    <row r="79" spans="1:30" x14ac:dyDescent="0.25">
      <c r="A79" t="s">
        <v>10</v>
      </c>
      <c r="B79" t="s">
        <v>8</v>
      </c>
      <c r="C79">
        <v>0.93300000000000005</v>
      </c>
      <c r="D79">
        <v>1.393</v>
      </c>
      <c r="E79">
        <v>1.117</v>
      </c>
      <c r="F79">
        <v>1.2150000000000001</v>
      </c>
      <c r="G79">
        <v>0.98599999999999999</v>
      </c>
      <c r="H79">
        <v>1.21</v>
      </c>
      <c r="I79">
        <v>1.097</v>
      </c>
      <c r="J79">
        <v>1</v>
      </c>
      <c r="K79">
        <v>1.06</v>
      </c>
      <c r="L79">
        <v>1.1299999999999999</v>
      </c>
      <c r="M79">
        <v>1.1299999999999999</v>
      </c>
      <c r="N79">
        <v>1.2110000000000001</v>
      </c>
      <c r="O79">
        <v>4.9859999999999998</v>
      </c>
      <c r="P79">
        <v>5.73</v>
      </c>
      <c r="Q79">
        <v>5.8689999999999998</v>
      </c>
      <c r="R79">
        <v>5.423</v>
      </c>
      <c r="S79" t="s">
        <v>18</v>
      </c>
      <c r="T79">
        <v>5.1159999999999997</v>
      </c>
      <c r="U79">
        <v>1.0549999999999999</v>
      </c>
      <c r="V79">
        <v>1.514</v>
      </c>
      <c r="W79">
        <v>1.1319999999999999</v>
      </c>
      <c r="X79">
        <v>0.95399999999999996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</row>
    <row r="80" spans="1:30" x14ac:dyDescent="0.25">
      <c r="A80" t="s">
        <v>11</v>
      </c>
      <c r="B80" t="s">
        <v>8</v>
      </c>
      <c r="C80">
        <v>1.6080000000000001</v>
      </c>
      <c r="D80">
        <v>1.877</v>
      </c>
      <c r="E80">
        <v>1.893</v>
      </c>
      <c r="F80">
        <v>1.7889999999999999</v>
      </c>
      <c r="G80">
        <v>1.9370000000000001</v>
      </c>
      <c r="H80">
        <v>1.8089999999999999</v>
      </c>
      <c r="I80">
        <v>2.0299999999999998</v>
      </c>
      <c r="J80">
        <v>2.0270000000000001</v>
      </c>
      <c r="K80">
        <v>2.0350000000000001</v>
      </c>
      <c r="L80">
        <v>1.7070000000000001</v>
      </c>
      <c r="M80">
        <v>1.921</v>
      </c>
      <c r="N80">
        <v>2.173</v>
      </c>
      <c r="O80">
        <v>10.199999999999999</v>
      </c>
      <c r="P80">
        <v>9.5760000000000005</v>
      </c>
      <c r="Q80">
        <v>9.5269999999999992</v>
      </c>
      <c r="R80">
        <v>9.7799999999999994</v>
      </c>
      <c r="S80" t="s">
        <v>18</v>
      </c>
      <c r="T80">
        <v>10.723000000000001</v>
      </c>
      <c r="U80">
        <v>2.169</v>
      </c>
      <c r="V80">
        <v>1.631</v>
      </c>
      <c r="W80">
        <v>2.09</v>
      </c>
      <c r="X80">
        <v>1.9379999999999999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</row>
    <row r="81" spans="1:30" x14ac:dyDescent="0.25">
      <c r="A81" t="s">
        <v>12</v>
      </c>
      <c r="B81" t="s">
        <v>8</v>
      </c>
      <c r="C81">
        <v>7.9740000000000002</v>
      </c>
      <c r="D81">
        <v>8.8859999999999992</v>
      </c>
      <c r="E81">
        <v>10.824999999999999</v>
      </c>
      <c r="F81">
        <v>10.72</v>
      </c>
      <c r="G81">
        <v>10.903</v>
      </c>
      <c r="H81">
        <v>10.561999999999999</v>
      </c>
      <c r="I81">
        <v>10.638999999999999</v>
      </c>
      <c r="J81">
        <v>10.676</v>
      </c>
      <c r="K81">
        <v>10.337</v>
      </c>
      <c r="L81">
        <v>9.9949999999999992</v>
      </c>
      <c r="M81">
        <v>10.138999999999999</v>
      </c>
      <c r="N81">
        <v>10.194000000000001</v>
      </c>
      <c r="O81">
        <v>53.776000000000003</v>
      </c>
      <c r="P81">
        <v>56.747999999999998</v>
      </c>
      <c r="Q81">
        <v>54.348999999999997</v>
      </c>
      <c r="R81">
        <v>56.234999999999999</v>
      </c>
      <c r="S81">
        <v>57.314999999999998</v>
      </c>
      <c r="T81">
        <v>60.228999999999999</v>
      </c>
      <c r="U81">
        <v>10.026999999999999</v>
      </c>
      <c r="V81">
        <v>10.413</v>
      </c>
      <c r="W81">
        <v>10.332000000000001</v>
      </c>
      <c r="X81">
        <v>10.617000000000001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</row>
    <row r="82" spans="1:30" x14ac:dyDescent="0.25">
      <c r="A82" t="s">
        <v>13</v>
      </c>
      <c r="B82" t="s">
        <v>8</v>
      </c>
      <c r="C82">
        <v>17.234999999999999</v>
      </c>
      <c r="D82">
        <v>18.087</v>
      </c>
      <c r="E82">
        <v>20.629000000000001</v>
      </c>
      <c r="F82">
        <v>22.507999999999999</v>
      </c>
      <c r="G82">
        <v>21.169</v>
      </c>
      <c r="H82">
        <v>20.798999999999999</v>
      </c>
      <c r="I82">
        <v>21.331</v>
      </c>
      <c r="J82">
        <v>21.273</v>
      </c>
      <c r="K82">
        <v>20.483000000000001</v>
      </c>
      <c r="L82">
        <v>20.785</v>
      </c>
      <c r="M82">
        <v>20.85</v>
      </c>
      <c r="N82">
        <v>21.736000000000001</v>
      </c>
      <c r="O82">
        <v>110.16800000000001</v>
      </c>
      <c r="P82">
        <v>113.602</v>
      </c>
      <c r="Q82">
        <v>107.512</v>
      </c>
      <c r="R82">
        <v>117.024</v>
      </c>
      <c r="S82">
        <v>100.35</v>
      </c>
      <c r="T82">
        <v>116.89400000000001</v>
      </c>
      <c r="U82">
        <v>21.1</v>
      </c>
      <c r="V82">
        <v>22.53</v>
      </c>
      <c r="W82">
        <v>21.241</v>
      </c>
      <c r="X82">
        <v>21.611999999999998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</row>
    <row r="83" spans="1:30" x14ac:dyDescent="0.25">
      <c r="A83" t="s">
        <v>14</v>
      </c>
      <c r="B83" t="s">
        <v>8</v>
      </c>
      <c r="C83">
        <v>95.025999999999996</v>
      </c>
      <c r="D83">
        <v>94.778999999999996</v>
      </c>
      <c r="E83">
        <v>105.886</v>
      </c>
      <c r="F83">
        <v>107.238</v>
      </c>
      <c r="G83">
        <v>100.334</v>
      </c>
      <c r="H83">
        <v>104.157</v>
      </c>
      <c r="I83">
        <v>102.387</v>
      </c>
      <c r="J83">
        <v>101.34099999999999</v>
      </c>
      <c r="K83">
        <v>104.607</v>
      </c>
      <c r="L83">
        <v>105.36499999999999</v>
      </c>
      <c r="M83">
        <v>106.773</v>
      </c>
      <c r="N83">
        <v>103.732</v>
      </c>
      <c r="O83">
        <v>536.69100000000003</v>
      </c>
      <c r="P83">
        <v>545.32100000000003</v>
      </c>
      <c r="Q83">
        <v>547.41999999999996</v>
      </c>
      <c r="R83">
        <v>529.255</v>
      </c>
      <c r="S83">
        <v>559.68499999999995</v>
      </c>
      <c r="T83">
        <v>564.25400000000002</v>
      </c>
      <c r="U83">
        <v>108.521</v>
      </c>
      <c r="V83">
        <v>105.485</v>
      </c>
      <c r="W83">
        <v>108.858</v>
      </c>
      <c r="X83">
        <v>102.389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</row>
    <row r="84" spans="1:30" x14ac:dyDescent="0.25">
      <c r="A84" t="s">
        <v>15</v>
      </c>
      <c r="B84" t="s">
        <v>8</v>
      </c>
      <c r="C84">
        <v>204.27600000000001</v>
      </c>
      <c r="D84">
        <v>202.399</v>
      </c>
      <c r="E84">
        <v>211.517</v>
      </c>
      <c r="F84">
        <v>206.44</v>
      </c>
      <c r="G84">
        <v>214.84100000000001</v>
      </c>
      <c r="H84">
        <v>216.89</v>
      </c>
      <c r="I84">
        <v>216.97800000000001</v>
      </c>
      <c r="J84">
        <v>214.60499999999999</v>
      </c>
      <c r="K84">
        <v>218.614</v>
      </c>
      <c r="L84">
        <v>208.863</v>
      </c>
      <c r="M84">
        <v>215.595</v>
      </c>
      <c r="N84">
        <v>213.381</v>
      </c>
      <c r="O84">
        <v>1055.2249999999999</v>
      </c>
      <c r="P84">
        <v>1062.921</v>
      </c>
      <c r="Q84">
        <v>1048.0250000000001</v>
      </c>
      <c r="R84">
        <v>1039.4849999999999</v>
      </c>
      <c r="S84">
        <v>1087.952</v>
      </c>
      <c r="T84">
        <v>1075.787</v>
      </c>
      <c r="U84">
        <v>217.03299999999999</v>
      </c>
      <c r="V84">
        <v>218.01300000000001</v>
      </c>
      <c r="W84">
        <v>222.47800000000001</v>
      </c>
      <c r="X84">
        <v>216.739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</row>
    <row r="85" spans="1:30" x14ac:dyDescent="0.25">
      <c r="A85" t="s">
        <v>5</v>
      </c>
      <c r="B85" t="s">
        <v>6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</row>
    <row r="86" spans="1:30" x14ac:dyDescent="0.25">
      <c r="A86" t="s">
        <v>2</v>
      </c>
      <c r="B86" t="s">
        <v>3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>
        <v>56.055999999999997</v>
      </c>
      <c r="P86">
        <v>55.600999999999999</v>
      </c>
      <c r="Q86">
        <v>48.250999999999998</v>
      </c>
      <c r="R86">
        <v>54.216999999999999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</row>
    <row r="87" spans="1:30" x14ac:dyDescent="0.25">
      <c r="A87" t="s">
        <v>4</v>
      </c>
      <c r="B87" t="s">
        <v>3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>
        <v>0.40300000000000002</v>
      </c>
      <c r="J87">
        <v>7.4999999999999997E-2</v>
      </c>
      <c r="K87">
        <v>43.2</v>
      </c>
      <c r="L87">
        <v>44.323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D75D-ADE5-4F9D-8BC2-AEB5AC801DA0}">
  <dimension ref="A1:G9"/>
  <sheetViews>
    <sheetView workbookViewId="0">
      <selection activeCell="G7" sqref="G7"/>
    </sheetView>
  </sheetViews>
  <sheetFormatPr defaultRowHeight="15" x14ac:dyDescent="0.25"/>
  <cols>
    <col min="6" max="6" width="13.140625" bestFit="1" customWidth="1"/>
    <col min="7" max="7" width="13.42578125" bestFit="1" customWidth="1"/>
  </cols>
  <sheetData>
    <row r="1" spans="1:7" x14ac:dyDescent="0.25">
      <c r="A1" t="s">
        <v>167</v>
      </c>
      <c r="B1" t="s">
        <v>31</v>
      </c>
      <c r="C1" t="s">
        <v>33</v>
      </c>
      <c r="D1" t="s">
        <v>159</v>
      </c>
      <c r="E1" t="s">
        <v>160</v>
      </c>
      <c r="F1" t="s">
        <v>181</v>
      </c>
      <c r="G1" t="s">
        <v>182</v>
      </c>
    </row>
    <row r="2" spans="1:7" x14ac:dyDescent="0.25">
      <c r="A2" s="33">
        <v>144</v>
      </c>
      <c r="B2" s="34">
        <v>0</v>
      </c>
      <c r="C2" s="34">
        <v>0</v>
      </c>
      <c r="D2">
        <f>B2+C2</f>
        <v>0</v>
      </c>
      <c r="E2">
        <v>0</v>
      </c>
    </row>
    <row r="3" spans="1:7" x14ac:dyDescent="0.25">
      <c r="A3" s="33">
        <v>168</v>
      </c>
      <c r="B3" s="34">
        <v>919.49131569474446</v>
      </c>
      <c r="C3" s="34">
        <v>79.629233257229842</v>
      </c>
      <c r="D3">
        <f>B3+C3</f>
        <v>999.12054895197434</v>
      </c>
      <c r="E3">
        <v>999.12054895197434</v>
      </c>
      <c r="F3">
        <f>B3/E3*100</f>
        <v>92.030067508794929</v>
      </c>
      <c r="G3">
        <f>C3/E3*100</f>
        <v>7.9699324912050686</v>
      </c>
    </row>
    <row r="4" spans="1:7" x14ac:dyDescent="0.25">
      <c r="A4" s="33">
        <v>192</v>
      </c>
      <c r="B4" s="34">
        <v>1198.4757469402448</v>
      </c>
      <c r="C4" s="34">
        <v>256.95514649923899</v>
      </c>
      <c r="D4">
        <f>B4+C4</f>
        <v>1455.4308934394837</v>
      </c>
      <c r="E4">
        <v>1455.4308934394837</v>
      </c>
      <c r="F4">
        <f t="shared" ref="F4:F9" si="0">B4/E4*100</f>
        <v>82.345080920193965</v>
      </c>
      <c r="G4">
        <f t="shared" ref="G4:G9" si="1">C4/E4*100</f>
        <v>17.654919079806046</v>
      </c>
    </row>
    <row r="5" spans="1:7" x14ac:dyDescent="0.25">
      <c r="A5" s="33">
        <v>216</v>
      </c>
      <c r="B5" s="34">
        <v>856.13750899928016</v>
      </c>
      <c r="C5" s="34">
        <v>754.18093607305946</v>
      </c>
      <c r="D5">
        <f>B5+C5</f>
        <v>1610.3184450723397</v>
      </c>
      <c r="E5">
        <v>1610.3184450723397</v>
      </c>
      <c r="F5">
        <f t="shared" si="0"/>
        <v>53.165727041077282</v>
      </c>
      <c r="G5">
        <f t="shared" si="1"/>
        <v>46.83427295892271</v>
      </c>
    </row>
    <row r="6" spans="1:7" x14ac:dyDescent="0.25">
      <c r="A6" s="33">
        <v>240</v>
      </c>
      <c r="B6" s="34">
        <v>121.96836753059756</v>
      </c>
      <c r="C6" s="34">
        <v>1526.8847507610351</v>
      </c>
      <c r="D6">
        <f>B6+C6</f>
        <v>1648.8531182916327</v>
      </c>
      <c r="E6">
        <v>1648.8531182916327</v>
      </c>
      <c r="F6">
        <f t="shared" si="0"/>
        <v>7.3971638939536524</v>
      </c>
      <c r="G6">
        <f t="shared" si="1"/>
        <v>92.602836106046354</v>
      </c>
    </row>
    <row r="7" spans="1:7" x14ac:dyDescent="0.25">
      <c r="A7" s="33">
        <v>264</v>
      </c>
      <c r="B7" s="34">
        <v>4.2184125269978399</v>
      </c>
      <c r="C7" s="34">
        <v>1493.1031202435308</v>
      </c>
      <c r="D7">
        <f>B7+C7</f>
        <v>1497.3215327705286</v>
      </c>
      <c r="E7">
        <v>1497.3215327705286</v>
      </c>
      <c r="F7">
        <f t="shared" si="0"/>
        <v>0.28173057253724348</v>
      </c>
      <c r="G7">
        <f t="shared" si="1"/>
        <v>99.718269427462758</v>
      </c>
    </row>
    <row r="8" spans="1:7" x14ac:dyDescent="0.25">
      <c r="A8" s="33">
        <v>288</v>
      </c>
      <c r="B8" s="34">
        <v>14.737446004319651</v>
      </c>
      <c r="C8" s="34">
        <v>1413.1587709284629</v>
      </c>
      <c r="D8">
        <f>B8+C8</f>
        <v>1427.8962169327826</v>
      </c>
      <c r="E8">
        <v>1427.8962169327826</v>
      </c>
      <c r="F8">
        <f t="shared" si="0"/>
        <v>1.0321090447299228</v>
      </c>
      <c r="G8">
        <f t="shared" si="1"/>
        <v>98.967890955270065</v>
      </c>
    </row>
    <row r="9" spans="1:7" x14ac:dyDescent="0.25">
      <c r="A9" s="33">
        <v>312</v>
      </c>
      <c r="B9" s="34">
        <v>13.267188624910007</v>
      </c>
      <c r="C9" s="34">
        <v>1532.5164098173516</v>
      </c>
      <c r="D9">
        <f>B9+C9</f>
        <v>1545.7835984422616</v>
      </c>
      <c r="E9">
        <v>1545.7835984422616</v>
      </c>
      <c r="F9">
        <f t="shared" si="0"/>
        <v>0.85828240371290021</v>
      </c>
      <c r="G9">
        <f t="shared" si="1"/>
        <v>99.141717596287108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7BEC-1791-4165-8048-C4BE3F7818AD}">
  <dimension ref="A1:G9"/>
  <sheetViews>
    <sheetView tabSelected="1" workbookViewId="0">
      <selection activeCell="D11" sqref="D11"/>
    </sheetView>
  </sheetViews>
  <sheetFormatPr defaultRowHeight="15" x14ac:dyDescent="0.25"/>
  <cols>
    <col min="6" max="6" width="13.140625" bestFit="1" customWidth="1"/>
    <col min="7" max="7" width="13.42578125" bestFit="1" customWidth="1"/>
  </cols>
  <sheetData>
    <row r="1" spans="1:7" x14ac:dyDescent="0.25">
      <c r="A1" t="s">
        <v>167</v>
      </c>
      <c r="B1" t="s">
        <v>31</v>
      </c>
      <c r="C1" t="s">
        <v>33</v>
      </c>
      <c r="D1" t="s">
        <v>159</v>
      </c>
      <c r="E1" t="s">
        <v>160</v>
      </c>
      <c r="F1" t="s">
        <v>181</v>
      </c>
      <c r="G1" t="s">
        <v>182</v>
      </c>
    </row>
    <row r="2" spans="1:7" x14ac:dyDescent="0.25">
      <c r="A2" s="33">
        <v>144</v>
      </c>
      <c r="B2" s="34">
        <v>0</v>
      </c>
      <c r="C2" s="34">
        <v>0</v>
      </c>
      <c r="D2">
        <f>B2+C2</f>
        <v>0</v>
      </c>
      <c r="E2">
        <v>0</v>
      </c>
    </row>
    <row r="3" spans="1:7" x14ac:dyDescent="0.25">
      <c r="A3" s="33">
        <v>168</v>
      </c>
      <c r="B3" s="34">
        <v>1297.8322984161266</v>
      </c>
      <c r="C3" s="34">
        <v>53.485302511415533</v>
      </c>
      <c r="D3">
        <f t="shared" ref="D3:D9" si="0">B3+C3</f>
        <v>1351.3176009275421</v>
      </c>
      <c r="E3">
        <v>1351.3176009275421</v>
      </c>
      <c r="F3">
        <f>B3/E3*100</f>
        <v>96.041988761583269</v>
      </c>
      <c r="G3">
        <f>C3/E3*100</f>
        <v>3.9580112384167356</v>
      </c>
    </row>
    <row r="4" spans="1:7" x14ac:dyDescent="0.25">
      <c r="A4" s="33">
        <v>192</v>
      </c>
      <c r="B4" s="34">
        <v>1119.9536537077036</v>
      </c>
      <c r="C4" s="34">
        <v>120.38860350076105</v>
      </c>
      <c r="D4">
        <f t="shared" si="0"/>
        <v>1240.3422572084646</v>
      </c>
      <c r="E4">
        <v>1240.3422572084646</v>
      </c>
      <c r="F4">
        <f t="shared" ref="F4:F9" si="1">B4/E4*100</f>
        <v>90.293920665759657</v>
      </c>
      <c r="G4">
        <f t="shared" ref="G4:G9" si="2">C4/E4*100</f>
        <v>9.7060793342403482</v>
      </c>
    </row>
    <row r="5" spans="1:7" x14ac:dyDescent="0.25">
      <c r="A5" s="33">
        <v>216</v>
      </c>
      <c r="B5" s="34">
        <v>1041.9917656587475</v>
      </c>
      <c r="C5" s="34">
        <v>383.1882610350076</v>
      </c>
      <c r="D5">
        <f t="shared" si="0"/>
        <v>1425.1800266937551</v>
      </c>
      <c r="E5">
        <v>1425.1800266937551</v>
      </c>
      <c r="F5">
        <f t="shared" si="1"/>
        <v>73.112992474083583</v>
      </c>
      <c r="G5">
        <f t="shared" si="2"/>
        <v>26.887007525916424</v>
      </c>
    </row>
    <row r="6" spans="1:7" x14ac:dyDescent="0.25">
      <c r="A6" s="33">
        <v>240</v>
      </c>
      <c r="B6" s="34">
        <v>334.46386789056879</v>
      </c>
      <c r="C6" s="34">
        <v>1215.9710331050228</v>
      </c>
      <c r="D6">
        <f t="shared" si="0"/>
        <v>1550.4349009955915</v>
      </c>
      <c r="E6">
        <v>1550.4349009955915</v>
      </c>
      <c r="F6">
        <f t="shared" si="1"/>
        <v>21.572261284610995</v>
      </c>
      <c r="G6">
        <f t="shared" si="2"/>
        <v>78.427738715389012</v>
      </c>
    </row>
    <row r="7" spans="1:7" x14ac:dyDescent="0.25">
      <c r="A7" s="33">
        <v>264</v>
      </c>
      <c r="B7" s="34">
        <v>4.2184125269978399</v>
      </c>
      <c r="C7" s="34">
        <v>1120.2720700152206</v>
      </c>
      <c r="D7">
        <f t="shared" si="0"/>
        <v>1124.4904825422184</v>
      </c>
      <c r="E7">
        <v>1124.4904825422184</v>
      </c>
      <c r="F7">
        <f t="shared" si="1"/>
        <v>0.37513990491595484</v>
      </c>
      <c r="G7">
        <f t="shared" si="2"/>
        <v>99.62486009508406</v>
      </c>
    </row>
    <row r="8" spans="1:7" x14ac:dyDescent="0.25">
      <c r="A8" s="33">
        <v>288</v>
      </c>
      <c r="B8" s="34">
        <v>4.2184125269978399</v>
      </c>
      <c r="C8" s="34">
        <v>1195.6335616438357</v>
      </c>
      <c r="D8">
        <f t="shared" si="0"/>
        <v>1199.8519741708335</v>
      </c>
      <c r="E8">
        <v>1199.8519741708335</v>
      </c>
      <c r="F8">
        <f t="shared" si="1"/>
        <v>0.3515777460726357</v>
      </c>
      <c r="G8">
        <f t="shared" si="2"/>
        <v>99.648422253927365</v>
      </c>
    </row>
    <row r="9" spans="1:7" x14ac:dyDescent="0.25">
      <c r="A9" s="33">
        <v>312</v>
      </c>
      <c r="B9" s="34">
        <v>4.2184125269978399</v>
      </c>
      <c r="C9" s="34">
        <v>1266.4074391171994</v>
      </c>
      <c r="D9">
        <f t="shared" si="0"/>
        <v>1270.6258516441972</v>
      </c>
      <c r="E9">
        <v>1270.6258516441972</v>
      </c>
      <c r="F9">
        <f t="shared" si="1"/>
        <v>0.33199486076402346</v>
      </c>
      <c r="G9">
        <f t="shared" si="2"/>
        <v>99.668005139235987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8"/>
  <sheetViews>
    <sheetView topLeftCell="A8" workbookViewId="0">
      <selection activeCell="P10" sqref="P10"/>
    </sheetView>
  </sheetViews>
  <sheetFormatPr defaultRowHeight="15" x14ac:dyDescent="0.25"/>
  <cols>
    <col min="1" max="1" width="13.42578125" bestFit="1" customWidth="1"/>
    <col min="2" max="2" width="14.5703125" bestFit="1" customWidth="1"/>
  </cols>
  <sheetData>
    <row r="1" spans="1:17" x14ac:dyDescent="0.25">
      <c r="C1" t="s">
        <v>22</v>
      </c>
      <c r="D1" t="s">
        <v>24</v>
      </c>
      <c r="E1" t="s">
        <v>37</v>
      </c>
      <c r="F1" t="s">
        <v>39</v>
      </c>
      <c r="G1" t="s">
        <v>25</v>
      </c>
      <c r="H1" t="s">
        <v>27</v>
      </c>
      <c r="I1" t="s">
        <v>31</v>
      </c>
      <c r="J1" t="s">
        <v>33</v>
      </c>
      <c r="L1" t="s">
        <v>43</v>
      </c>
      <c r="M1" t="s">
        <v>44</v>
      </c>
      <c r="N1" t="s">
        <v>45</v>
      </c>
      <c r="O1" t="s">
        <v>46</v>
      </c>
    </row>
    <row r="2" spans="1:17" x14ac:dyDescent="0.25">
      <c r="A2" t="s">
        <v>0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L2" t="s">
        <v>50</v>
      </c>
      <c r="M2" t="s">
        <v>50</v>
      </c>
      <c r="N2" t="s">
        <v>50</v>
      </c>
      <c r="O2" t="s">
        <v>50</v>
      </c>
    </row>
    <row r="3" spans="1:17" x14ac:dyDescent="0.25">
      <c r="A3">
        <v>0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L3" t="s">
        <v>18</v>
      </c>
      <c r="M3" t="s">
        <v>18</v>
      </c>
      <c r="N3" t="s">
        <v>18</v>
      </c>
      <c r="O3" t="s">
        <v>18</v>
      </c>
      <c r="Q3" t="s">
        <v>84</v>
      </c>
    </row>
    <row r="4" spans="1:17" x14ac:dyDescent="0.25">
      <c r="A4">
        <v>0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L4" t="s">
        <v>18</v>
      </c>
      <c r="M4" t="s">
        <v>18</v>
      </c>
      <c r="N4" t="s">
        <v>18</v>
      </c>
      <c r="O4" t="s">
        <v>18</v>
      </c>
      <c r="Q4" t="s">
        <v>85</v>
      </c>
    </row>
    <row r="5" spans="1:17" x14ac:dyDescent="0.25">
      <c r="A5">
        <v>0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L5" t="s">
        <v>18</v>
      </c>
      <c r="M5" t="s">
        <v>18</v>
      </c>
      <c r="N5" t="s">
        <v>18</v>
      </c>
      <c r="O5" t="s">
        <v>18</v>
      </c>
      <c r="Q5" t="s">
        <v>86</v>
      </c>
    </row>
    <row r="6" spans="1:17" x14ac:dyDescent="0.25">
      <c r="A6">
        <v>1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L6" t="s">
        <v>18</v>
      </c>
      <c r="M6" t="s">
        <v>18</v>
      </c>
      <c r="N6" t="s">
        <v>18</v>
      </c>
      <c r="O6" t="s">
        <v>18</v>
      </c>
      <c r="Q6" t="s">
        <v>87</v>
      </c>
    </row>
    <row r="7" spans="1:17" x14ac:dyDescent="0.25">
      <c r="A7">
        <v>2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L7" t="s">
        <v>18</v>
      </c>
      <c r="M7" t="s">
        <v>18</v>
      </c>
      <c r="N7" t="s">
        <v>18</v>
      </c>
      <c r="O7" t="s">
        <v>18</v>
      </c>
      <c r="Q7" t="s">
        <v>88</v>
      </c>
    </row>
    <row r="8" spans="1:17" x14ac:dyDescent="0.25">
      <c r="A8">
        <v>3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L8" t="s">
        <v>18</v>
      </c>
      <c r="M8" t="s">
        <v>18</v>
      </c>
      <c r="N8" t="s">
        <v>18</v>
      </c>
      <c r="O8" t="s">
        <v>18</v>
      </c>
      <c r="Q8" t="s">
        <v>83</v>
      </c>
    </row>
    <row r="9" spans="1:17" x14ac:dyDescent="0.25">
      <c r="A9">
        <v>4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L9" t="s">
        <v>18</v>
      </c>
      <c r="M9" t="s">
        <v>18</v>
      </c>
      <c r="N9" t="s">
        <v>18</v>
      </c>
      <c r="O9" t="s">
        <v>18</v>
      </c>
    </row>
    <row r="10" spans="1:17" x14ac:dyDescent="0.25">
      <c r="A10">
        <v>5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L10" t="s">
        <v>18</v>
      </c>
      <c r="M10" t="s">
        <v>18</v>
      </c>
      <c r="N10" t="s">
        <v>18</v>
      </c>
      <c r="O10" t="s">
        <v>18</v>
      </c>
    </row>
    <row r="11" spans="1:17" x14ac:dyDescent="0.25">
      <c r="A11">
        <v>6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L11" t="s">
        <v>18</v>
      </c>
      <c r="M11" t="s">
        <v>18</v>
      </c>
      <c r="N11" t="s">
        <v>18</v>
      </c>
      <c r="O11" t="s">
        <v>18</v>
      </c>
    </row>
    <row r="12" spans="1:17" x14ac:dyDescent="0.25">
      <c r="A12">
        <v>7</v>
      </c>
      <c r="D12">
        <v>1.7569999999999999</v>
      </c>
      <c r="E12" t="s">
        <v>18</v>
      </c>
      <c r="F12">
        <v>2.2599999999999998</v>
      </c>
      <c r="G12" t="s">
        <v>18</v>
      </c>
      <c r="H12">
        <v>9.6790000000000003</v>
      </c>
      <c r="I12">
        <v>83.518000000000001</v>
      </c>
      <c r="J12">
        <v>4.2560000000000002</v>
      </c>
      <c r="L12" s="1">
        <v>14730</v>
      </c>
      <c r="M12" s="1">
        <v>18730</v>
      </c>
      <c r="N12" t="s">
        <v>18</v>
      </c>
      <c r="O12" t="s">
        <v>18</v>
      </c>
    </row>
    <row r="13" spans="1:17" x14ac:dyDescent="0.25">
      <c r="A13">
        <v>8</v>
      </c>
      <c r="D13">
        <v>2.4910000000000001</v>
      </c>
      <c r="E13" t="s">
        <v>18</v>
      </c>
      <c r="F13">
        <v>3.004</v>
      </c>
      <c r="G13" t="s">
        <v>18</v>
      </c>
      <c r="H13">
        <v>10.590999999999999</v>
      </c>
      <c r="I13">
        <v>139.98400000000001</v>
      </c>
      <c r="J13">
        <v>10.695</v>
      </c>
      <c r="L13" s="1">
        <v>25680</v>
      </c>
      <c r="M13" s="1">
        <v>34710</v>
      </c>
      <c r="N13" t="s">
        <v>18</v>
      </c>
      <c r="O13" t="s">
        <v>18</v>
      </c>
    </row>
    <row r="14" spans="1:17" x14ac:dyDescent="0.25">
      <c r="A14">
        <v>9</v>
      </c>
      <c r="D14">
        <v>2.25</v>
      </c>
      <c r="E14" t="s">
        <v>18</v>
      </c>
      <c r="F14">
        <v>3.1259999999999999</v>
      </c>
      <c r="G14" t="s">
        <v>18</v>
      </c>
      <c r="H14">
        <v>12.218</v>
      </c>
      <c r="I14">
        <v>112.414</v>
      </c>
      <c r="J14">
        <v>5.3280000000000003</v>
      </c>
      <c r="L14" s="1">
        <v>18210</v>
      </c>
      <c r="M14" s="1">
        <v>18050</v>
      </c>
      <c r="N14" t="s">
        <v>18</v>
      </c>
      <c r="O14" t="s">
        <v>18</v>
      </c>
    </row>
    <row r="15" spans="1:17" x14ac:dyDescent="0.25">
      <c r="A15">
        <v>10</v>
      </c>
      <c r="D15">
        <v>3.363</v>
      </c>
      <c r="E15" t="s">
        <v>18</v>
      </c>
      <c r="F15">
        <v>3.9609999999999999</v>
      </c>
      <c r="G15">
        <v>0.27</v>
      </c>
      <c r="H15">
        <v>19.071999999999999</v>
      </c>
      <c r="I15">
        <v>100.13800000000001</v>
      </c>
      <c r="J15">
        <v>10.558999999999999</v>
      </c>
      <c r="L15" s="1">
        <v>21680</v>
      </c>
      <c r="M15" s="1">
        <v>25140</v>
      </c>
      <c r="N15" t="s">
        <v>18</v>
      </c>
      <c r="O15" t="s">
        <v>18</v>
      </c>
    </row>
    <row r="16" spans="1:17" x14ac:dyDescent="0.25">
      <c r="A16">
        <v>11</v>
      </c>
      <c r="D16">
        <v>3.0179999999999998</v>
      </c>
      <c r="E16" t="s">
        <v>18</v>
      </c>
      <c r="F16">
        <v>4.407</v>
      </c>
      <c r="G16">
        <v>0.53100000000000003</v>
      </c>
      <c r="H16">
        <v>39.71</v>
      </c>
      <c r="I16">
        <v>320.80700000000002</v>
      </c>
      <c r="J16">
        <v>10.045</v>
      </c>
      <c r="L16" s="1">
        <v>54270</v>
      </c>
      <c r="M16" s="1">
        <v>68590</v>
      </c>
      <c r="N16" t="s">
        <v>18</v>
      </c>
      <c r="O16" t="s">
        <v>18</v>
      </c>
    </row>
    <row r="17" spans="1:15" x14ac:dyDescent="0.25">
      <c r="A17">
        <v>12</v>
      </c>
      <c r="D17">
        <v>2.5089999999999999</v>
      </c>
      <c r="E17" t="s">
        <v>18</v>
      </c>
      <c r="F17">
        <v>5.2069999999999999</v>
      </c>
      <c r="G17" t="s">
        <v>18</v>
      </c>
      <c r="H17">
        <v>15.752000000000001</v>
      </c>
      <c r="I17">
        <v>144.322</v>
      </c>
      <c r="J17">
        <v>11.175000000000001</v>
      </c>
      <c r="L17" s="1">
        <v>27450</v>
      </c>
      <c r="M17" s="1">
        <v>35600</v>
      </c>
      <c r="N17" t="s">
        <v>18</v>
      </c>
      <c r="O17" t="s">
        <v>18</v>
      </c>
    </row>
    <row r="18" spans="1:15" x14ac:dyDescent="0.25">
      <c r="A18">
        <v>25</v>
      </c>
      <c r="D18">
        <v>2.2890000000000001</v>
      </c>
      <c r="E18" t="s">
        <v>18</v>
      </c>
      <c r="F18">
        <v>3.1339999999999999</v>
      </c>
      <c r="G18" t="s">
        <v>18</v>
      </c>
      <c r="H18">
        <v>17.248000000000001</v>
      </c>
      <c r="I18">
        <v>180.059</v>
      </c>
      <c r="J18">
        <v>16.120999999999999</v>
      </c>
      <c r="L18" s="1">
        <v>34230</v>
      </c>
      <c r="M18" s="1">
        <v>34870</v>
      </c>
      <c r="N18" t="s">
        <v>18</v>
      </c>
      <c r="O18" t="s">
        <v>18</v>
      </c>
    </row>
    <row r="19" spans="1:15" x14ac:dyDescent="0.25">
      <c r="A19">
        <v>26</v>
      </c>
      <c r="D19">
        <v>3.476</v>
      </c>
      <c r="E19" t="s">
        <v>18</v>
      </c>
      <c r="F19">
        <v>5.0199999999999996</v>
      </c>
      <c r="G19" t="s">
        <v>18</v>
      </c>
      <c r="H19">
        <v>16.692</v>
      </c>
      <c r="I19">
        <v>179.083</v>
      </c>
      <c r="J19">
        <v>34.018000000000001</v>
      </c>
      <c r="L19" s="1">
        <v>32150</v>
      </c>
      <c r="M19" s="1">
        <v>43220</v>
      </c>
      <c r="N19" s="1">
        <v>3612</v>
      </c>
      <c r="O19" t="s">
        <v>18</v>
      </c>
    </row>
    <row r="20" spans="1:15" x14ac:dyDescent="0.25">
      <c r="A20">
        <v>27</v>
      </c>
      <c r="D20">
        <v>1.6619999999999999</v>
      </c>
      <c r="E20" t="s">
        <v>18</v>
      </c>
      <c r="F20">
        <v>2.6190000000000002</v>
      </c>
      <c r="G20" t="s">
        <v>18</v>
      </c>
      <c r="H20">
        <v>14.183</v>
      </c>
      <c r="I20">
        <v>89.094999999999999</v>
      </c>
      <c r="J20">
        <v>8.6140000000000008</v>
      </c>
      <c r="L20" s="1">
        <v>16860</v>
      </c>
      <c r="M20" s="1">
        <v>16590</v>
      </c>
      <c r="N20" t="s">
        <v>18</v>
      </c>
      <c r="O20" t="s">
        <v>18</v>
      </c>
    </row>
    <row r="21" spans="1:15" x14ac:dyDescent="0.25">
      <c r="A21">
        <v>28</v>
      </c>
      <c r="D21">
        <v>3.8740000000000001</v>
      </c>
      <c r="E21" t="s">
        <v>18</v>
      </c>
      <c r="F21">
        <v>4.7069999999999999</v>
      </c>
      <c r="G21">
        <v>0.42099999999999999</v>
      </c>
      <c r="H21">
        <v>22.177</v>
      </c>
      <c r="I21">
        <v>153.28399999999999</v>
      </c>
      <c r="J21">
        <v>39.548999999999999</v>
      </c>
      <c r="L21" s="1">
        <v>29880</v>
      </c>
      <c r="M21" s="1">
        <v>33060</v>
      </c>
      <c r="N21" s="1">
        <v>4729</v>
      </c>
      <c r="O21" t="s">
        <v>18</v>
      </c>
    </row>
    <row r="22" spans="1:15" x14ac:dyDescent="0.25">
      <c r="A22">
        <v>29</v>
      </c>
      <c r="D22">
        <v>2.8980000000000001</v>
      </c>
      <c r="E22" t="s">
        <v>18</v>
      </c>
      <c r="F22">
        <v>4.5730000000000004</v>
      </c>
      <c r="G22">
        <v>0.45100000000000001</v>
      </c>
      <c r="H22">
        <v>20.619</v>
      </c>
      <c r="I22">
        <v>178.822</v>
      </c>
      <c r="J22">
        <v>20.815000000000001</v>
      </c>
      <c r="L22" s="1">
        <v>28470</v>
      </c>
      <c r="M22" s="1">
        <v>39140</v>
      </c>
      <c r="N22" t="s">
        <v>18</v>
      </c>
      <c r="O22" t="s">
        <v>18</v>
      </c>
    </row>
    <row r="23" spans="1:15" x14ac:dyDescent="0.25">
      <c r="A23">
        <v>30</v>
      </c>
      <c r="D23">
        <v>4.907</v>
      </c>
      <c r="E23" t="s">
        <v>18</v>
      </c>
      <c r="F23">
        <v>8.6189999999999998</v>
      </c>
      <c r="G23">
        <v>0.58099999999999996</v>
      </c>
      <c r="H23">
        <v>26.372</v>
      </c>
      <c r="I23">
        <v>175.846</v>
      </c>
      <c r="J23">
        <v>33.343000000000004</v>
      </c>
      <c r="L23" s="1">
        <v>36330</v>
      </c>
      <c r="M23" s="1">
        <v>47790</v>
      </c>
      <c r="N23" s="1">
        <v>4913</v>
      </c>
      <c r="O23" t="s">
        <v>18</v>
      </c>
    </row>
    <row r="24" spans="1:15" x14ac:dyDescent="0.25">
      <c r="A24">
        <v>37</v>
      </c>
      <c r="D24">
        <v>2.7410000000000001</v>
      </c>
      <c r="E24" t="s">
        <v>18</v>
      </c>
      <c r="F24">
        <v>5.1369999999999996</v>
      </c>
      <c r="G24">
        <v>0.437</v>
      </c>
      <c r="H24">
        <v>33.021000000000001</v>
      </c>
      <c r="I24">
        <v>165.90199999999999</v>
      </c>
      <c r="J24">
        <v>48.164999999999999</v>
      </c>
      <c r="L24" s="1">
        <v>31430</v>
      </c>
      <c r="M24" s="1">
        <v>38050</v>
      </c>
      <c r="N24" s="1">
        <v>6168</v>
      </c>
      <c r="O24" t="s">
        <v>18</v>
      </c>
    </row>
    <row r="25" spans="1:15" x14ac:dyDescent="0.25">
      <c r="A25">
        <v>38</v>
      </c>
      <c r="D25">
        <v>2.6840000000000002</v>
      </c>
      <c r="E25" t="s">
        <v>18</v>
      </c>
      <c r="F25">
        <v>4.5140000000000002</v>
      </c>
      <c r="G25">
        <v>0.379</v>
      </c>
      <c r="H25">
        <v>23.600999999999999</v>
      </c>
      <c r="I25">
        <v>140.93</v>
      </c>
      <c r="J25">
        <v>86.432000000000002</v>
      </c>
      <c r="L25" s="1">
        <v>28230</v>
      </c>
      <c r="M25" s="1">
        <v>27000</v>
      </c>
      <c r="N25" s="1">
        <v>9759</v>
      </c>
      <c r="O25" t="s">
        <v>18</v>
      </c>
    </row>
    <row r="26" spans="1:15" x14ac:dyDescent="0.25">
      <c r="A26">
        <v>39</v>
      </c>
      <c r="D26">
        <v>2.4300000000000002</v>
      </c>
      <c r="E26" t="s">
        <v>18</v>
      </c>
      <c r="F26">
        <v>3.7669999999999999</v>
      </c>
      <c r="G26">
        <v>0.36499999999999999</v>
      </c>
      <c r="H26">
        <v>19.491</v>
      </c>
      <c r="I26">
        <v>81.805999999999997</v>
      </c>
      <c r="J26">
        <v>41.892000000000003</v>
      </c>
      <c r="L26" s="1">
        <v>16790</v>
      </c>
      <c r="M26" s="1">
        <v>15410</v>
      </c>
      <c r="N26" s="1">
        <v>5590</v>
      </c>
      <c r="O26" t="s">
        <v>18</v>
      </c>
    </row>
    <row r="27" spans="1:15" x14ac:dyDescent="0.25">
      <c r="A27">
        <v>40</v>
      </c>
      <c r="D27">
        <v>5.5069999999999997</v>
      </c>
      <c r="E27" t="s">
        <v>18</v>
      </c>
      <c r="F27">
        <v>8.0190000000000001</v>
      </c>
      <c r="G27">
        <v>0.58399999999999996</v>
      </c>
      <c r="H27">
        <v>38.692</v>
      </c>
      <c r="I27">
        <v>107.276</v>
      </c>
      <c r="J27">
        <v>120.854</v>
      </c>
      <c r="L27" s="1">
        <v>23680</v>
      </c>
      <c r="M27" s="1">
        <v>34130</v>
      </c>
      <c r="N27" s="1">
        <v>17400</v>
      </c>
      <c r="O27" t="s">
        <v>18</v>
      </c>
    </row>
    <row r="28" spans="1:15" x14ac:dyDescent="0.25">
      <c r="A28">
        <v>41</v>
      </c>
      <c r="D28">
        <v>2.7389999999999999</v>
      </c>
      <c r="E28" t="s">
        <v>18</v>
      </c>
      <c r="F28">
        <v>3.8940000000000001</v>
      </c>
      <c r="G28">
        <v>0.2</v>
      </c>
      <c r="H28">
        <v>23.556999999999999</v>
      </c>
      <c r="I28">
        <v>179.631</v>
      </c>
      <c r="J28">
        <v>58.100999999999999</v>
      </c>
      <c r="L28" s="1">
        <v>34400</v>
      </c>
      <c r="M28" s="1">
        <v>42380</v>
      </c>
      <c r="N28" s="1">
        <v>8765</v>
      </c>
      <c r="O28" t="s">
        <v>18</v>
      </c>
    </row>
    <row r="29" spans="1:15" x14ac:dyDescent="0.25">
      <c r="A29">
        <v>42</v>
      </c>
      <c r="D29">
        <v>3.5339999999999998</v>
      </c>
      <c r="E29" t="s">
        <v>18</v>
      </c>
      <c r="F29">
        <v>5.8010000000000002</v>
      </c>
      <c r="G29">
        <v>0.45500000000000002</v>
      </c>
      <c r="H29">
        <v>22.076000000000001</v>
      </c>
      <c r="I29">
        <v>117.452</v>
      </c>
      <c r="J29">
        <v>100.72799999999999</v>
      </c>
      <c r="L29" s="1">
        <v>27860</v>
      </c>
      <c r="M29" s="1">
        <v>28980</v>
      </c>
      <c r="N29" s="1">
        <v>11900</v>
      </c>
      <c r="O29" t="s">
        <v>18</v>
      </c>
    </row>
    <row r="30" spans="1:15" x14ac:dyDescent="0.25">
      <c r="A30">
        <v>49</v>
      </c>
      <c r="D30">
        <v>2.4319999999999999</v>
      </c>
      <c r="E30" t="s">
        <v>18</v>
      </c>
      <c r="F30">
        <v>3.468</v>
      </c>
      <c r="G30">
        <v>0.502</v>
      </c>
      <c r="H30">
        <v>23.073</v>
      </c>
      <c r="I30">
        <v>138.577</v>
      </c>
      <c r="J30">
        <v>39.277999999999999</v>
      </c>
      <c r="L30" s="1">
        <v>29620</v>
      </c>
      <c r="M30" s="1">
        <v>31770</v>
      </c>
      <c r="N30" s="1">
        <v>6610</v>
      </c>
      <c r="O30" t="s">
        <v>18</v>
      </c>
    </row>
    <row r="31" spans="1:15" x14ac:dyDescent="0.25">
      <c r="A31">
        <v>50</v>
      </c>
      <c r="D31">
        <v>3.944</v>
      </c>
      <c r="E31" t="s">
        <v>18</v>
      </c>
      <c r="F31">
        <v>5.7850000000000001</v>
      </c>
      <c r="G31">
        <v>0.49399999999999999</v>
      </c>
      <c r="H31">
        <v>24.582000000000001</v>
      </c>
      <c r="I31">
        <v>35.774999999999999</v>
      </c>
      <c r="J31">
        <v>205.58</v>
      </c>
      <c r="L31" s="1">
        <v>10200</v>
      </c>
      <c r="M31" s="1">
        <v>9232</v>
      </c>
      <c r="N31" s="1">
        <v>30400</v>
      </c>
      <c r="O31" t="s">
        <v>18</v>
      </c>
    </row>
    <row r="32" spans="1:15" x14ac:dyDescent="0.25">
      <c r="A32">
        <v>51</v>
      </c>
      <c r="D32">
        <v>5.4059999999999997</v>
      </c>
      <c r="E32" t="s">
        <v>18</v>
      </c>
      <c r="F32">
        <v>7.7910000000000004</v>
      </c>
      <c r="G32">
        <v>0.53400000000000003</v>
      </c>
      <c r="H32">
        <v>39.118000000000002</v>
      </c>
      <c r="I32">
        <v>28.722999999999999</v>
      </c>
      <c r="J32">
        <v>192.416</v>
      </c>
      <c r="L32" s="1">
        <v>8842</v>
      </c>
      <c r="M32" s="1">
        <v>8971</v>
      </c>
      <c r="N32" s="1">
        <v>27390</v>
      </c>
      <c r="O32" t="s">
        <v>18</v>
      </c>
    </row>
    <row r="33" spans="1:15" x14ac:dyDescent="0.25">
      <c r="A33">
        <v>52</v>
      </c>
      <c r="D33">
        <v>5.343</v>
      </c>
      <c r="E33" t="s">
        <v>18</v>
      </c>
      <c r="F33">
        <v>8.2050000000000001</v>
      </c>
      <c r="G33">
        <v>0.71399999999999997</v>
      </c>
      <c r="H33">
        <v>32.659999999999997</v>
      </c>
      <c r="I33">
        <v>13.811999999999999</v>
      </c>
      <c r="J33">
        <v>183.809</v>
      </c>
      <c r="L33" s="1">
        <v>4460</v>
      </c>
      <c r="M33" t="s">
        <v>18</v>
      </c>
      <c r="N33" s="1">
        <v>27250</v>
      </c>
      <c r="O33" s="1">
        <v>69310</v>
      </c>
    </row>
    <row r="34" spans="1:15" x14ac:dyDescent="0.25">
      <c r="A34">
        <v>53</v>
      </c>
      <c r="D34">
        <v>2.6190000000000002</v>
      </c>
      <c r="E34" t="s">
        <v>18</v>
      </c>
      <c r="F34">
        <v>4.0519999999999996</v>
      </c>
      <c r="G34">
        <v>0.69699999999999995</v>
      </c>
      <c r="H34">
        <v>27.966999999999999</v>
      </c>
      <c r="I34">
        <v>21.116</v>
      </c>
      <c r="J34">
        <v>217.131</v>
      </c>
      <c r="L34" s="1">
        <v>7473</v>
      </c>
      <c r="M34" s="1">
        <v>8118</v>
      </c>
      <c r="N34" s="1">
        <v>34740</v>
      </c>
      <c r="O34" t="s">
        <v>18</v>
      </c>
    </row>
    <row r="35" spans="1:15" x14ac:dyDescent="0.25">
      <c r="A35">
        <v>54</v>
      </c>
      <c r="D35">
        <v>3.2360000000000002</v>
      </c>
      <c r="E35" t="s">
        <v>18</v>
      </c>
      <c r="F35">
        <v>6.2450000000000001</v>
      </c>
      <c r="G35">
        <v>0.49099999999999999</v>
      </c>
      <c r="H35">
        <v>24.530999999999999</v>
      </c>
      <c r="I35">
        <v>3.782</v>
      </c>
      <c r="J35">
        <v>223.749</v>
      </c>
      <c r="L35" t="s">
        <v>18</v>
      </c>
      <c r="M35" t="s">
        <v>18</v>
      </c>
      <c r="N35" s="1">
        <v>39530</v>
      </c>
      <c r="O35" t="s">
        <v>18</v>
      </c>
    </row>
    <row r="36" spans="1:15" x14ac:dyDescent="0.25">
      <c r="A36">
        <v>61</v>
      </c>
      <c r="D36">
        <v>1.6359999999999999</v>
      </c>
      <c r="E36" t="s">
        <v>18</v>
      </c>
      <c r="F36">
        <v>2.1920000000000002</v>
      </c>
      <c r="G36">
        <v>0.16600000000000001</v>
      </c>
      <c r="H36">
        <v>17.213999999999999</v>
      </c>
      <c r="I36" t="s">
        <v>18</v>
      </c>
      <c r="J36">
        <v>89.686999999999998</v>
      </c>
      <c r="L36" t="s">
        <v>18</v>
      </c>
      <c r="M36" t="s">
        <v>18</v>
      </c>
      <c r="N36" s="1">
        <v>16170</v>
      </c>
      <c r="O36" s="1">
        <v>31840</v>
      </c>
    </row>
    <row r="37" spans="1:15" x14ac:dyDescent="0.25">
      <c r="A37">
        <v>62</v>
      </c>
      <c r="D37">
        <v>3.1909999999999998</v>
      </c>
      <c r="E37" t="s">
        <v>18</v>
      </c>
      <c r="F37">
        <v>4.9710000000000001</v>
      </c>
      <c r="G37">
        <v>0.19900000000000001</v>
      </c>
      <c r="H37">
        <v>16.768999999999998</v>
      </c>
      <c r="I37" t="s">
        <v>18</v>
      </c>
      <c r="J37">
        <v>142.702</v>
      </c>
      <c r="L37" t="s">
        <v>18</v>
      </c>
      <c r="M37" t="s">
        <v>18</v>
      </c>
      <c r="N37" s="1">
        <v>22020</v>
      </c>
      <c r="O37" t="s">
        <v>18</v>
      </c>
    </row>
    <row r="38" spans="1:15" x14ac:dyDescent="0.25">
      <c r="A38">
        <v>63</v>
      </c>
      <c r="D38">
        <v>3.0609999999999999</v>
      </c>
      <c r="E38" t="s">
        <v>18</v>
      </c>
      <c r="F38">
        <v>5.0860000000000003</v>
      </c>
      <c r="G38">
        <v>0.32300000000000001</v>
      </c>
      <c r="H38">
        <v>20.858000000000001</v>
      </c>
      <c r="I38" t="s">
        <v>18</v>
      </c>
      <c r="J38">
        <v>123.46</v>
      </c>
      <c r="L38" t="s">
        <v>18</v>
      </c>
      <c r="M38" t="s">
        <v>18</v>
      </c>
      <c r="N38" s="1">
        <v>22420</v>
      </c>
      <c r="O38" s="1">
        <v>45350</v>
      </c>
    </row>
    <row r="39" spans="1:15" x14ac:dyDescent="0.25">
      <c r="A39">
        <v>64</v>
      </c>
      <c r="D39">
        <v>3.6749999999999998</v>
      </c>
      <c r="E39" t="s">
        <v>18</v>
      </c>
      <c r="F39">
        <v>5.0419999999999998</v>
      </c>
      <c r="G39">
        <v>0.23200000000000001</v>
      </c>
      <c r="H39">
        <v>22.585999999999999</v>
      </c>
      <c r="I39" t="s">
        <v>18</v>
      </c>
      <c r="J39">
        <v>177.28299999999999</v>
      </c>
      <c r="L39" t="s">
        <v>18</v>
      </c>
      <c r="M39" t="s">
        <v>18</v>
      </c>
      <c r="N39" s="1">
        <v>34890</v>
      </c>
      <c r="O39" t="s">
        <v>18</v>
      </c>
    </row>
    <row r="40" spans="1:15" x14ac:dyDescent="0.25">
      <c r="A40">
        <v>65</v>
      </c>
      <c r="D40">
        <v>1.4930000000000001</v>
      </c>
      <c r="E40" t="s">
        <v>18</v>
      </c>
      <c r="F40">
        <v>2.532</v>
      </c>
      <c r="G40">
        <v>0.21199999999999999</v>
      </c>
      <c r="H40">
        <v>16.236000000000001</v>
      </c>
      <c r="I40" t="s">
        <v>18</v>
      </c>
      <c r="J40">
        <v>119.84699999999999</v>
      </c>
      <c r="L40" t="s">
        <v>18</v>
      </c>
      <c r="M40" t="s">
        <v>18</v>
      </c>
      <c r="N40" s="1">
        <v>19340</v>
      </c>
      <c r="O40" s="1">
        <v>39330</v>
      </c>
    </row>
    <row r="41" spans="1:15" x14ac:dyDescent="0.25">
      <c r="A41">
        <v>66</v>
      </c>
      <c r="D41">
        <v>3.4860000000000002</v>
      </c>
      <c r="E41" t="s">
        <v>18</v>
      </c>
      <c r="F41">
        <v>6.2510000000000003</v>
      </c>
      <c r="G41">
        <v>0.34200000000000003</v>
      </c>
      <c r="H41">
        <v>22.58</v>
      </c>
      <c r="I41" t="s">
        <v>18</v>
      </c>
      <c r="J41">
        <v>258.09699999999998</v>
      </c>
      <c r="L41" t="s">
        <v>18</v>
      </c>
      <c r="M41" t="s">
        <v>18</v>
      </c>
      <c r="N41" s="1">
        <v>40250</v>
      </c>
      <c r="O41" s="1">
        <v>84480</v>
      </c>
    </row>
    <row r="42" spans="1:15" x14ac:dyDescent="0.25">
      <c r="A42">
        <v>73</v>
      </c>
      <c r="D42">
        <v>1.139</v>
      </c>
      <c r="E42" t="s">
        <v>18</v>
      </c>
      <c r="F42">
        <v>2.2480000000000002</v>
      </c>
      <c r="G42">
        <v>0.35499999999999998</v>
      </c>
      <c r="H42">
        <v>16.158000000000001</v>
      </c>
      <c r="I42" t="s">
        <v>18</v>
      </c>
      <c r="J42">
        <v>107.464</v>
      </c>
      <c r="L42" t="s">
        <v>18</v>
      </c>
      <c r="M42" t="s">
        <v>18</v>
      </c>
      <c r="N42" s="1">
        <v>17090</v>
      </c>
      <c r="O42" s="1">
        <v>34950</v>
      </c>
    </row>
    <row r="43" spans="1:15" x14ac:dyDescent="0.25">
      <c r="A43">
        <v>74</v>
      </c>
      <c r="D43">
        <v>2.419</v>
      </c>
      <c r="E43" t="s">
        <v>18</v>
      </c>
      <c r="F43">
        <v>4.8390000000000004</v>
      </c>
      <c r="G43">
        <v>0.36799999999999999</v>
      </c>
      <c r="H43">
        <v>13.928000000000001</v>
      </c>
      <c r="I43" t="s">
        <v>18</v>
      </c>
      <c r="J43">
        <v>129.21</v>
      </c>
      <c r="L43" t="s">
        <v>18</v>
      </c>
      <c r="M43" t="s">
        <v>18</v>
      </c>
      <c r="N43" s="1">
        <v>21970</v>
      </c>
      <c r="O43" s="1">
        <v>48410</v>
      </c>
    </row>
    <row r="44" spans="1:15" x14ac:dyDescent="0.25">
      <c r="A44">
        <v>75</v>
      </c>
      <c r="D44">
        <v>2.4670000000000001</v>
      </c>
      <c r="E44" t="s">
        <v>18</v>
      </c>
      <c r="F44">
        <v>4.6369999999999996</v>
      </c>
      <c r="G44">
        <v>0.34699999999999998</v>
      </c>
      <c r="H44">
        <v>17.609000000000002</v>
      </c>
      <c r="I44" t="s">
        <v>18</v>
      </c>
      <c r="J44">
        <v>134.19499999999999</v>
      </c>
      <c r="L44" t="s">
        <v>18</v>
      </c>
      <c r="M44" t="s">
        <v>18</v>
      </c>
      <c r="N44" s="1">
        <v>27070</v>
      </c>
      <c r="O44" t="s">
        <v>18</v>
      </c>
    </row>
    <row r="45" spans="1:15" x14ac:dyDescent="0.25">
      <c r="A45">
        <v>76</v>
      </c>
      <c r="D45">
        <v>3.9289999999999998</v>
      </c>
      <c r="E45" t="s">
        <v>18</v>
      </c>
      <c r="F45">
        <v>5.883</v>
      </c>
      <c r="G45">
        <v>0.43099999999999999</v>
      </c>
      <c r="H45">
        <v>26.213999999999999</v>
      </c>
      <c r="I45" t="s">
        <v>18</v>
      </c>
      <c r="J45">
        <v>178.916</v>
      </c>
      <c r="L45" t="s">
        <v>18</v>
      </c>
      <c r="M45" t="s">
        <v>18</v>
      </c>
      <c r="N45" s="1">
        <v>33090</v>
      </c>
      <c r="O45" s="1">
        <v>70910</v>
      </c>
    </row>
    <row r="46" spans="1:15" x14ac:dyDescent="0.25">
      <c r="A46">
        <v>77</v>
      </c>
      <c r="D46">
        <v>0.99</v>
      </c>
      <c r="E46" t="s">
        <v>18</v>
      </c>
      <c r="F46">
        <v>1.895</v>
      </c>
      <c r="G46">
        <v>0.14699999999999999</v>
      </c>
      <c r="H46">
        <v>11.491</v>
      </c>
      <c r="I46" t="s">
        <v>18</v>
      </c>
      <c r="J46">
        <v>109.94199999999999</v>
      </c>
      <c r="L46" t="s">
        <v>18</v>
      </c>
      <c r="M46" t="s">
        <v>18</v>
      </c>
      <c r="N46" s="1">
        <v>20050</v>
      </c>
      <c r="O46" t="s">
        <v>18</v>
      </c>
    </row>
    <row r="47" spans="1:15" x14ac:dyDescent="0.25">
      <c r="A47">
        <v>78</v>
      </c>
      <c r="D47">
        <v>4.3390000000000004</v>
      </c>
      <c r="E47" t="s">
        <v>18</v>
      </c>
      <c r="F47">
        <v>8.1039999999999992</v>
      </c>
      <c r="G47">
        <v>0.441</v>
      </c>
      <c r="H47">
        <v>27.884</v>
      </c>
      <c r="I47">
        <v>5.0510000000000002</v>
      </c>
      <c r="J47">
        <v>249.322</v>
      </c>
      <c r="L47" t="s">
        <v>18</v>
      </c>
      <c r="M47" t="s">
        <v>18</v>
      </c>
      <c r="N47" s="1">
        <v>43360</v>
      </c>
      <c r="O47" s="1">
        <v>82320</v>
      </c>
    </row>
    <row r="48" spans="1:15" x14ac:dyDescent="0.25">
      <c r="A48">
        <v>85</v>
      </c>
      <c r="D48">
        <v>1.5409999999999999</v>
      </c>
      <c r="E48" t="s">
        <v>18</v>
      </c>
      <c r="F48">
        <v>3.101</v>
      </c>
      <c r="G48">
        <v>0.41499999999999998</v>
      </c>
      <c r="H48">
        <v>19.274999999999999</v>
      </c>
      <c r="I48" t="s">
        <v>18</v>
      </c>
      <c r="J48">
        <v>111.24299999999999</v>
      </c>
      <c r="L48" t="s">
        <v>18</v>
      </c>
      <c r="M48" t="s">
        <v>18</v>
      </c>
      <c r="N48" s="1">
        <v>19170</v>
      </c>
      <c r="O48" t="s">
        <v>18</v>
      </c>
    </row>
    <row r="49" spans="1:15" x14ac:dyDescent="0.25">
      <c r="A49">
        <v>86</v>
      </c>
      <c r="D49">
        <v>4.2939999999999996</v>
      </c>
      <c r="E49" t="s">
        <v>18</v>
      </c>
      <c r="F49">
        <v>10.231999999999999</v>
      </c>
      <c r="G49">
        <v>0.39500000000000002</v>
      </c>
      <c r="H49">
        <v>24.69</v>
      </c>
      <c r="I49" t="s">
        <v>18</v>
      </c>
      <c r="J49">
        <v>235.55199999999999</v>
      </c>
      <c r="L49" t="s">
        <v>18</v>
      </c>
      <c r="M49" t="s">
        <v>18</v>
      </c>
      <c r="N49" s="1">
        <v>44450</v>
      </c>
      <c r="O49" s="1">
        <v>84050</v>
      </c>
    </row>
    <row r="50" spans="1:15" x14ac:dyDescent="0.25">
      <c r="A50">
        <v>87</v>
      </c>
      <c r="D50">
        <v>1.482</v>
      </c>
      <c r="E50" t="s">
        <v>18</v>
      </c>
      <c r="F50">
        <v>3.0590000000000002</v>
      </c>
      <c r="G50">
        <v>0.34599999999999997</v>
      </c>
      <c r="H50">
        <v>14.992000000000001</v>
      </c>
      <c r="I50" t="s">
        <v>18</v>
      </c>
      <c r="J50">
        <v>122.261</v>
      </c>
      <c r="L50" t="s">
        <v>18</v>
      </c>
      <c r="M50" t="s">
        <v>18</v>
      </c>
      <c r="N50" s="1">
        <v>22290</v>
      </c>
      <c r="O50" t="s">
        <v>18</v>
      </c>
    </row>
    <row r="51" spans="1:15" x14ac:dyDescent="0.25">
      <c r="A51">
        <v>88</v>
      </c>
      <c r="D51">
        <v>3.3170000000000002</v>
      </c>
      <c r="E51" t="s">
        <v>18</v>
      </c>
      <c r="F51">
        <v>4.7080000000000002</v>
      </c>
      <c r="G51">
        <v>0.23899999999999999</v>
      </c>
      <c r="H51">
        <v>20.675000000000001</v>
      </c>
      <c r="I51">
        <v>4.0449999999999999</v>
      </c>
      <c r="J51">
        <v>187.69900000000001</v>
      </c>
      <c r="L51" t="s">
        <v>18</v>
      </c>
      <c r="M51" t="s">
        <v>18</v>
      </c>
      <c r="N51" s="1">
        <v>34110</v>
      </c>
      <c r="O51" t="s">
        <v>18</v>
      </c>
    </row>
    <row r="52" spans="1:15" x14ac:dyDescent="0.25">
      <c r="A52">
        <v>89</v>
      </c>
      <c r="D52">
        <v>1.54</v>
      </c>
      <c r="E52" t="s">
        <v>18</v>
      </c>
      <c r="F52">
        <v>2.847</v>
      </c>
      <c r="G52">
        <v>0.314</v>
      </c>
      <c r="H52">
        <v>16.619</v>
      </c>
      <c r="I52" t="s">
        <v>18</v>
      </c>
      <c r="J52">
        <v>173.71</v>
      </c>
      <c r="L52" t="s">
        <v>18</v>
      </c>
      <c r="M52" t="s">
        <v>18</v>
      </c>
      <c r="N52" s="1">
        <v>30520</v>
      </c>
      <c r="O52" t="s">
        <v>18</v>
      </c>
    </row>
    <row r="53" spans="1:15" x14ac:dyDescent="0.25">
      <c r="A53">
        <v>90</v>
      </c>
      <c r="D53">
        <v>4.3380000000000001</v>
      </c>
      <c r="E53" t="s">
        <v>18</v>
      </c>
      <c r="F53">
        <v>10.403</v>
      </c>
      <c r="G53">
        <v>0.47099999999999997</v>
      </c>
      <c r="H53">
        <v>29.995999999999999</v>
      </c>
      <c r="I53">
        <v>1.929</v>
      </c>
      <c r="J53">
        <v>230.81399999999999</v>
      </c>
      <c r="L53" t="s">
        <v>18</v>
      </c>
      <c r="M53" t="s">
        <v>18</v>
      </c>
      <c r="N53" s="1">
        <v>42140</v>
      </c>
      <c r="O53" s="1">
        <v>80270</v>
      </c>
    </row>
    <row r="67" spans="27:29" x14ac:dyDescent="0.25">
      <c r="AA67" s="1"/>
      <c r="AB67" s="1"/>
    </row>
    <row r="68" spans="27:29" x14ac:dyDescent="0.25">
      <c r="AA68" s="1"/>
      <c r="AB68" s="1"/>
    </row>
    <row r="69" spans="27:29" x14ac:dyDescent="0.25">
      <c r="AA69" s="1"/>
      <c r="AB69" s="1"/>
    </row>
    <row r="70" spans="27:29" x14ac:dyDescent="0.25">
      <c r="AA70" s="1"/>
      <c r="AB70" s="1"/>
    </row>
    <row r="71" spans="27:29" x14ac:dyDescent="0.25">
      <c r="AA71" s="1"/>
      <c r="AB71" s="1"/>
    </row>
    <row r="72" spans="27:29" x14ac:dyDescent="0.25">
      <c r="AA72" s="1"/>
      <c r="AB72" s="1"/>
    </row>
    <row r="73" spans="27:29" x14ac:dyDescent="0.25">
      <c r="AA73" s="1"/>
      <c r="AB73" s="1"/>
    </row>
    <row r="74" spans="27:29" x14ac:dyDescent="0.25">
      <c r="AA74" s="1"/>
      <c r="AB74" s="1"/>
      <c r="AC74" s="1"/>
    </row>
    <row r="75" spans="27:29" x14ac:dyDescent="0.25">
      <c r="AA75" s="1"/>
      <c r="AB75" s="1"/>
    </row>
    <row r="76" spans="27:29" x14ac:dyDescent="0.25">
      <c r="AA76" s="1"/>
      <c r="AB76" s="1"/>
      <c r="AC76" s="1"/>
    </row>
    <row r="77" spans="27:29" x14ac:dyDescent="0.25">
      <c r="AA77" s="1"/>
      <c r="AB77" s="1"/>
    </row>
    <row r="78" spans="27:29" x14ac:dyDescent="0.25">
      <c r="AA78" s="1"/>
      <c r="AB78" s="1"/>
      <c r="AC78" s="1"/>
    </row>
    <row r="79" spans="27:29" x14ac:dyDescent="0.25">
      <c r="AA79" s="1"/>
      <c r="AB79" s="1"/>
      <c r="AC79" s="1"/>
    </row>
    <row r="80" spans="27:29" x14ac:dyDescent="0.25">
      <c r="AA80" s="1"/>
      <c r="AB80" s="1"/>
      <c r="AC80" s="1"/>
    </row>
    <row r="81" spans="27:30" x14ac:dyDescent="0.25">
      <c r="AA81" s="1"/>
      <c r="AB81" s="1"/>
      <c r="AC81" s="1"/>
    </row>
    <row r="82" spans="27:30" x14ac:dyDescent="0.25">
      <c r="AA82" s="1"/>
      <c r="AB82" s="1"/>
      <c r="AC82" s="1"/>
    </row>
    <row r="83" spans="27:30" x14ac:dyDescent="0.25">
      <c r="AA83" s="1"/>
      <c r="AB83" s="1"/>
      <c r="AC83" s="1"/>
    </row>
    <row r="84" spans="27:30" x14ac:dyDescent="0.25">
      <c r="AA84" s="1"/>
      <c r="AB84" s="1"/>
      <c r="AC84" s="1"/>
    </row>
    <row r="85" spans="27:30" x14ac:dyDescent="0.25">
      <c r="AA85" s="1"/>
      <c r="AB85" s="1"/>
      <c r="AC85" s="1"/>
    </row>
    <row r="86" spans="27:30" x14ac:dyDescent="0.25">
      <c r="AA86" s="1"/>
      <c r="AB86" s="1"/>
      <c r="AC86" s="1"/>
    </row>
    <row r="87" spans="27:30" x14ac:dyDescent="0.25">
      <c r="AA87" s="1"/>
      <c r="AB87" s="1"/>
      <c r="AC87" s="1"/>
    </row>
    <row r="88" spans="27:30" x14ac:dyDescent="0.25">
      <c r="AA88" s="1"/>
      <c r="AC88" s="1"/>
      <c r="AD88" s="1"/>
    </row>
    <row r="89" spans="27:30" x14ac:dyDescent="0.25">
      <c r="AA89" s="1"/>
      <c r="AB89" s="1"/>
      <c r="AC89" s="1"/>
    </row>
    <row r="90" spans="27:30" x14ac:dyDescent="0.25">
      <c r="AC90" s="1"/>
    </row>
    <row r="91" spans="27:30" x14ac:dyDescent="0.25">
      <c r="AC91" s="1"/>
      <c r="AD91" s="1"/>
    </row>
    <row r="92" spans="27:30" x14ac:dyDescent="0.25">
      <c r="AC92" s="1"/>
    </row>
    <row r="93" spans="27:30" x14ac:dyDescent="0.25">
      <c r="AC93" s="1"/>
      <c r="AD93" s="1"/>
    </row>
    <row r="94" spans="27:30" x14ac:dyDescent="0.25">
      <c r="AC94" s="1"/>
    </row>
    <row r="95" spans="27:30" x14ac:dyDescent="0.25">
      <c r="AC95" s="1"/>
      <c r="AD95" s="1"/>
    </row>
    <row r="96" spans="27:30" x14ac:dyDescent="0.25">
      <c r="AC96" s="1"/>
      <c r="AD96" s="1"/>
    </row>
    <row r="97" spans="29:30" x14ac:dyDescent="0.25">
      <c r="AC97" s="1"/>
      <c r="AD97" s="1"/>
    </row>
    <row r="98" spans="29:30" x14ac:dyDescent="0.25">
      <c r="AC98" s="1"/>
      <c r="AD98" s="1"/>
    </row>
    <row r="99" spans="29:30" x14ac:dyDescent="0.25">
      <c r="AC99" s="1"/>
    </row>
    <row r="100" spans="29:30" x14ac:dyDescent="0.25">
      <c r="AC100" s="1"/>
      <c r="AD100" s="1"/>
    </row>
    <row r="101" spans="29:30" x14ac:dyDescent="0.25">
      <c r="AC101" s="1"/>
    </row>
    <row r="102" spans="29:30" x14ac:dyDescent="0.25">
      <c r="AC102" s="1"/>
      <c r="AD102" s="1"/>
    </row>
    <row r="103" spans="29:30" x14ac:dyDescent="0.25">
      <c r="AC103" s="1"/>
    </row>
    <row r="104" spans="29:30" x14ac:dyDescent="0.25">
      <c r="AC104" s="1"/>
      <c r="AD104" s="1"/>
    </row>
    <row r="105" spans="29:30" x14ac:dyDescent="0.25">
      <c r="AC105" s="1"/>
    </row>
    <row r="106" spans="29:30" x14ac:dyDescent="0.25">
      <c r="AC106" s="1"/>
    </row>
    <row r="107" spans="29:30" x14ac:dyDescent="0.25">
      <c r="AC107" s="1"/>
    </row>
    <row r="108" spans="29:30" x14ac:dyDescent="0.25">
      <c r="AC108" s="1"/>
      <c r="AD108" s="1"/>
    </row>
  </sheetData>
  <sortState xmlns:xlrd2="http://schemas.microsoft.com/office/spreadsheetml/2017/richdata2" ref="A58:AG108">
    <sortCondition ref="A58:A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7"/>
  <sheetViews>
    <sheetView topLeftCell="A22" workbookViewId="0">
      <selection activeCell="J26" sqref="J26"/>
    </sheetView>
  </sheetViews>
  <sheetFormatPr defaultRowHeight="15" x14ac:dyDescent="0.25"/>
  <sheetData>
    <row r="1" spans="1:33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</row>
    <row r="2" spans="1:33" x14ac:dyDescent="0.25">
      <c r="A2" t="s">
        <v>0</v>
      </c>
      <c r="B2" t="s">
        <v>1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AA2" t="s">
        <v>50</v>
      </c>
      <c r="AB2" t="s">
        <v>50</v>
      </c>
      <c r="AC2" t="s">
        <v>50</v>
      </c>
      <c r="AD2" t="s">
        <v>50</v>
      </c>
    </row>
    <row r="3" spans="1:33" x14ac:dyDescent="0.25">
      <c r="A3" t="s">
        <v>2</v>
      </c>
      <c r="B3" t="s">
        <v>3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>
        <v>173.55099999999999</v>
      </c>
      <c r="R3">
        <v>187.79900000000001</v>
      </c>
      <c r="S3">
        <v>28.623999999999999</v>
      </c>
      <c r="T3">
        <v>34.552</v>
      </c>
      <c r="U3" t="s">
        <v>18</v>
      </c>
      <c r="V3" t="s">
        <v>18</v>
      </c>
      <c r="W3" t="s">
        <v>18</v>
      </c>
      <c r="X3" t="s">
        <v>18</v>
      </c>
      <c r="AA3" t="s">
        <v>18</v>
      </c>
      <c r="AB3" t="s">
        <v>18</v>
      </c>
      <c r="AC3" s="1">
        <v>5061</v>
      </c>
      <c r="AD3" t="s">
        <v>18</v>
      </c>
    </row>
    <row r="4" spans="1:33" x14ac:dyDescent="0.25">
      <c r="A4" t="s">
        <v>4</v>
      </c>
      <c r="B4" t="s">
        <v>3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>
        <v>0.41499999999999998</v>
      </c>
      <c r="J4" t="s">
        <v>18</v>
      </c>
      <c r="K4">
        <v>36.566000000000003</v>
      </c>
      <c r="L4">
        <v>37.146000000000001</v>
      </c>
      <c r="M4" t="s">
        <v>18</v>
      </c>
      <c r="N4" t="s">
        <v>18</v>
      </c>
      <c r="O4">
        <v>0.80400000000000005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>
        <v>0.08</v>
      </c>
      <c r="AA4" t="s">
        <v>18</v>
      </c>
      <c r="AB4" t="s">
        <v>18</v>
      </c>
      <c r="AC4" t="s">
        <v>18</v>
      </c>
      <c r="AD4" t="s">
        <v>18</v>
      </c>
    </row>
    <row r="5" spans="1:33" x14ac:dyDescent="0.25">
      <c r="A5" t="s">
        <v>5</v>
      </c>
      <c r="B5" t="s">
        <v>6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AA5" t="s">
        <v>18</v>
      </c>
      <c r="AB5" t="s">
        <v>18</v>
      </c>
      <c r="AC5" t="s">
        <v>18</v>
      </c>
      <c r="AD5" t="s">
        <v>18</v>
      </c>
    </row>
    <row r="6" spans="1:33" x14ac:dyDescent="0.25">
      <c r="A6" t="s">
        <v>7</v>
      </c>
      <c r="B6" t="s">
        <v>3</v>
      </c>
      <c r="C6" t="s">
        <v>18</v>
      </c>
      <c r="D6" t="s">
        <v>18</v>
      </c>
      <c r="E6">
        <v>0.20399999999999999</v>
      </c>
      <c r="F6" t="s">
        <v>18</v>
      </c>
      <c r="G6" t="s">
        <v>18</v>
      </c>
      <c r="H6" t="s">
        <v>18</v>
      </c>
      <c r="I6">
        <v>0.20799999999999999</v>
      </c>
      <c r="J6">
        <v>0.26500000000000001</v>
      </c>
      <c r="K6">
        <v>0.33</v>
      </c>
      <c r="L6">
        <v>0.23</v>
      </c>
      <c r="M6" t="s">
        <v>18</v>
      </c>
      <c r="N6" t="s">
        <v>18</v>
      </c>
      <c r="O6">
        <v>1.325</v>
      </c>
      <c r="P6">
        <v>1.0009999999999999</v>
      </c>
      <c r="Q6" t="s">
        <v>18</v>
      </c>
      <c r="R6" t="s">
        <v>18</v>
      </c>
      <c r="S6" t="s">
        <v>18</v>
      </c>
      <c r="T6" t="s">
        <v>18</v>
      </c>
      <c r="U6">
        <v>0.33700000000000002</v>
      </c>
      <c r="V6" t="s">
        <v>18</v>
      </c>
      <c r="W6" t="s">
        <v>18</v>
      </c>
      <c r="X6" t="s">
        <v>18</v>
      </c>
      <c r="AA6" t="s">
        <v>18</v>
      </c>
      <c r="AB6" t="s">
        <v>18</v>
      </c>
      <c r="AC6" t="s">
        <v>18</v>
      </c>
      <c r="AD6" t="s">
        <v>18</v>
      </c>
    </row>
    <row r="7" spans="1:33" x14ac:dyDescent="0.25">
      <c r="A7" t="s">
        <v>9</v>
      </c>
      <c r="B7" t="s">
        <v>3</v>
      </c>
      <c r="C7">
        <v>1.1950000000000001</v>
      </c>
      <c r="D7" t="s">
        <v>18</v>
      </c>
      <c r="E7">
        <v>0.42899999999999999</v>
      </c>
      <c r="F7">
        <v>0.46700000000000003</v>
      </c>
      <c r="G7">
        <v>0.39900000000000002</v>
      </c>
      <c r="H7">
        <v>0.43099999999999999</v>
      </c>
      <c r="I7">
        <v>0.372</v>
      </c>
      <c r="J7">
        <v>0.46899999999999997</v>
      </c>
      <c r="K7">
        <v>0.61</v>
      </c>
      <c r="L7">
        <v>0.55600000000000005</v>
      </c>
      <c r="M7">
        <v>0.436</v>
      </c>
      <c r="N7" t="s">
        <v>18</v>
      </c>
      <c r="O7">
        <v>2.036</v>
      </c>
      <c r="P7">
        <v>2.2749999999999999</v>
      </c>
      <c r="Q7">
        <v>2.4630000000000001</v>
      </c>
      <c r="R7">
        <v>2.145</v>
      </c>
      <c r="S7" t="s">
        <v>18</v>
      </c>
      <c r="T7">
        <v>1.7649999999999999</v>
      </c>
      <c r="U7">
        <v>0.48599999999999999</v>
      </c>
      <c r="V7">
        <v>0.42699999999999999</v>
      </c>
      <c r="W7">
        <v>0.60399999999999998</v>
      </c>
      <c r="X7">
        <v>0.52</v>
      </c>
      <c r="AA7" t="s">
        <v>18</v>
      </c>
      <c r="AB7" t="s">
        <v>18</v>
      </c>
      <c r="AC7" t="s">
        <v>18</v>
      </c>
      <c r="AD7" t="s">
        <v>18</v>
      </c>
    </row>
    <row r="8" spans="1:33" x14ac:dyDescent="0.25">
      <c r="A8" t="s">
        <v>10</v>
      </c>
      <c r="B8" t="s">
        <v>3</v>
      </c>
      <c r="C8">
        <v>2.0459999999999998</v>
      </c>
      <c r="D8" t="s">
        <v>18</v>
      </c>
      <c r="E8">
        <v>0.84199999999999997</v>
      </c>
      <c r="F8">
        <v>0.73499999999999999</v>
      </c>
      <c r="G8">
        <v>1.139</v>
      </c>
      <c r="H8">
        <v>0.64800000000000002</v>
      </c>
      <c r="I8">
        <v>1.0680000000000001</v>
      </c>
      <c r="J8">
        <v>0.95499999999999996</v>
      </c>
      <c r="K8">
        <v>1.083</v>
      </c>
      <c r="L8">
        <v>0.90700000000000003</v>
      </c>
      <c r="M8">
        <v>0.68400000000000005</v>
      </c>
      <c r="N8" t="s">
        <v>18</v>
      </c>
      <c r="O8">
        <v>4.2709999999999999</v>
      </c>
      <c r="P8">
        <v>3.7389999999999999</v>
      </c>
      <c r="Q8">
        <v>4.4169999999999998</v>
      </c>
      <c r="R8">
        <v>4.4009999999999998</v>
      </c>
      <c r="S8" t="s">
        <v>18</v>
      </c>
      <c r="T8">
        <v>3.7749999999999999</v>
      </c>
      <c r="U8">
        <v>0.78900000000000003</v>
      </c>
      <c r="V8">
        <v>0.83899999999999997</v>
      </c>
      <c r="W8">
        <v>1.075</v>
      </c>
      <c r="X8">
        <v>1.014</v>
      </c>
      <c r="AA8" t="s">
        <v>18</v>
      </c>
      <c r="AB8" t="s">
        <v>18</v>
      </c>
      <c r="AC8" t="s">
        <v>18</v>
      </c>
      <c r="AD8" t="s">
        <v>18</v>
      </c>
    </row>
    <row r="9" spans="1:33" x14ac:dyDescent="0.25">
      <c r="A9" t="s">
        <v>11</v>
      </c>
      <c r="B9" t="s">
        <v>3</v>
      </c>
      <c r="C9">
        <v>3.6859999999999999</v>
      </c>
      <c r="D9" t="s">
        <v>18</v>
      </c>
      <c r="E9">
        <v>1.679</v>
      </c>
      <c r="F9">
        <v>2.218</v>
      </c>
      <c r="G9">
        <v>1.853</v>
      </c>
      <c r="H9">
        <v>1.861</v>
      </c>
      <c r="I9">
        <v>1.516</v>
      </c>
      <c r="J9">
        <v>1.7210000000000001</v>
      </c>
      <c r="K9">
        <v>1.7170000000000001</v>
      </c>
      <c r="L9">
        <v>1.792</v>
      </c>
      <c r="M9">
        <v>1.486</v>
      </c>
      <c r="N9">
        <v>1.742</v>
      </c>
      <c r="O9">
        <v>8.8149999999999995</v>
      </c>
      <c r="P9">
        <v>7.2539999999999996</v>
      </c>
      <c r="Q9">
        <v>8.5869999999999997</v>
      </c>
      <c r="R9">
        <v>7.6230000000000002</v>
      </c>
      <c r="S9" t="s">
        <v>18</v>
      </c>
      <c r="T9">
        <v>8.1189999999999998</v>
      </c>
      <c r="U9">
        <v>1.6579999999999999</v>
      </c>
      <c r="V9">
        <v>1.7430000000000001</v>
      </c>
      <c r="W9">
        <v>1.7949999999999999</v>
      </c>
      <c r="X9">
        <v>1.7170000000000001</v>
      </c>
      <c r="AA9" t="s">
        <v>18</v>
      </c>
      <c r="AB9" t="s">
        <v>18</v>
      </c>
      <c r="AC9" t="s">
        <v>18</v>
      </c>
      <c r="AD9" t="s">
        <v>18</v>
      </c>
    </row>
    <row r="10" spans="1:33" x14ac:dyDescent="0.25">
      <c r="A10" t="s">
        <v>12</v>
      </c>
      <c r="B10" t="s">
        <v>3</v>
      </c>
      <c r="C10">
        <v>14.58</v>
      </c>
      <c r="D10">
        <v>19.091000000000001</v>
      </c>
      <c r="E10">
        <v>8.4909999999999997</v>
      </c>
      <c r="F10">
        <v>8.9670000000000005</v>
      </c>
      <c r="G10">
        <v>7.827</v>
      </c>
      <c r="H10">
        <v>8.6739999999999995</v>
      </c>
      <c r="I10">
        <v>8.718</v>
      </c>
      <c r="J10">
        <v>8.4190000000000005</v>
      </c>
      <c r="K10">
        <v>8.5920000000000005</v>
      </c>
      <c r="L10">
        <v>8.4570000000000007</v>
      </c>
      <c r="M10">
        <v>8.9969999999999999</v>
      </c>
      <c r="N10">
        <v>8.7089999999999996</v>
      </c>
      <c r="O10">
        <v>39.741999999999997</v>
      </c>
      <c r="P10">
        <v>42.378999999999998</v>
      </c>
      <c r="Q10">
        <v>41.009</v>
      </c>
      <c r="R10">
        <v>43.902000000000001</v>
      </c>
      <c r="S10">
        <v>43.579000000000001</v>
      </c>
      <c r="T10">
        <v>42.075000000000003</v>
      </c>
      <c r="U10">
        <v>8.6280000000000001</v>
      </c>
      <c r="V10">
        <v>8.4879999999999995</v>
      </c>
      <c r="W10">
        <v>8.3130000000000006</v>
      </c>
      <c r="X10">
        <v>8.5820000000000007</v>
      </c>
      <c r="AA10" t="s">
        <v>18</v>
      </c>
      <c r="AB10" t="s">
        <v>18</v>
      </c>
      <c r="AC10" t="s">
        <v>18</v>
      </c>
      <c r="AD10" t="s">
        <v>18</v>
      </c>
    </row>
    <row r="11" spans="1:33" x14ac:dyDescent="0.25">
      <c r="A11" t="s">
        <v>13</v>
      </c>
      <c r="B11" t="s">
        <v>3</v>
      </c>
      <c r="C11">
        <v>31.725000000000001</v>
      </c>
      <c r="D11">
        <v>34.332000000000001</v>
      </c>
      <c r="E11">
        <v>17.957999999999998</v>
      </c>
      <c r="F11">
        <v>18.050999999999998</v>
      </c>
      <c r="G11">
        <v>17.893999999999998</v>
      </c>
      <c r="H11">
        <v>19.03</v>
      </c>
      <c r="I11">
        <v>18.206</v>
      </c>
      <c r="J11">
        <v>18.856999999999999</v>
      </c>
      <c r="K11">
        <v>18.283999999999999</v>
      </c>
      <c r="L11">
        <v>18.216999999999999</v>
      </c>
      <c r="M11">
        <v>17.853000000000002</v>
      </c>
      <c r="N11">
        <v>17.504999999999999</v>
      </c>
      <c r="O11">
        <v>84.549000000000007</v>
      </c>
      <c r="P11">
        <v>85.850999999999999</v>
      </c>
      <c r="Q11">
        <v>80.031000000000006</v>
      </c>
      <c r="R11">
        <v>86.497</v>
      </c>
      <c r="S11">
        <v>81.11</v>
      </c>
      <c r="T11">
        <v>91.725999999999999</v>
      </c>
      <c r="U11">
        <v>17.715</v>
      </c>
      <c r="V11">
        <v>18.481000000000002</v>
      </c>
      <c r="W11">
        <v>17.387</v>
      </c>
      <c r="X11">
        <v>18.064</v>
      </c>
      <c r="AA11" t="s">
        <v>18</v>
      </c>
      <c r="AB11" t="s">
        <v>18</v>
      </c>
      <c r="AC11" t="s">
        <v>18</v>
      </c>
      <c r="AD11" t="s">
        <v>18</v>
      </c>
    </row>
    <row r="12" spans="1:33" x14ac:dyDescent="0.25">
      <c r="A12" t="s">
        <v>14</v>
      </c>
      <c r="B12" t="s">
        <v>3</v>
      </c>
      <c r="C12">
        <v>186.19499999999999</v>
      </c>
      <c r="D12">
        <v>166.214</v>
      </c>
      <c r="E12">
        <v>93.754000000000005</v>
      </c>
      <c r="F12">
        <v>91.63</v>
      </c>
      <c r="G12">
        <v>91.427999999999997</v>
      </c>
      <c r="H12">
        <v>94.483999999999995</v>
      </c>
      <c r="I12">
        <v>92.549000000000007</v>
      </c>
      <c r="J12">
        <v>91.679000000000002</v>
      </c>
      <c r="K12">
        <v>91.879000000000005</v>
      </c>
      <c r="L12">
        <v>93.91</v>
      </c>
      <c r="M12">
        <v>91.65</v>
      </c>
      <c r="N12">
        <v>93.927999999999997</v>
      </c>
      <c r="O12">
        <v>432.721</v>
      </c>
      <c r="P12">
        <v>433.036</v>
      </c>
      <c r="Q12">
        <v>439.5</v>
      </c>
      <c r="R12">
        <v>426.72300000000001</v>
      </c>
      <c r="S12">
        <v>424.214</v>
      </c>
      <c r="T12">
        <v>437.98700000000002</v>
      </c>
      <c r="U12">
        <v>91.281000000000006</v>
      </c>
      <c r="V12">
        <v>90.915000000000006</v>
      </c>
      <c r="W12">
        <v>87.935000000000002</v>
      </c>
      <c r="X12">
        <v>86.995000000000005</v>
      </c>
      <c r="AA12" t="s">
        <v>18</v>
      </c>
      <c r="AB12" t="s">
        <v>18</v>
      </c>
      <c r="AC12" t="s">
        <v>18</v>
      </c>
      <c r="AD12" t="s">
        <v>18</v>
      </c>
    </row>
    <row r="13" spans="1:33" x14ac:dyDescent="0.25">
      <c r="A13" t="s">
        <v>5</v>
      </c>
      <c r="B13" t="s">
        <v>6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AA13" t="s">
        <v>18</v>
      </c>
      <c r="AB13" t="s">
        <v>18</v>
      </c>
      <c r="AC13" t="s">
        <v>18</v>
      </c>
      <c r="AD13" t="s">
        <v>18</v>
      </c>
    </row>
    <row r="14" spans="1:33" x14ac:dyDescent="0.25">
      <c r="A14">
        <v>96</v>
      </c>
      <c r="B14" t="s">
        <v>16</v>
      </c>
      <c r="C14" t="s">
        <v>18</v>
      </c>
      <c r="D14" t="s">
        <v>18</v>
      </c>
      <c r="E14" t="s">
        <v>18</v>
      </c>
      <c r="F14" t="s">
        <v>18</v>
      </c>
      <c r="G14">
        <v>4.8239999999999998</v>
      </c>
      <c r="H14">
        <v>4.9640000000000004</v>
      </c>
      <c r="I14">
        <v>0.81100000000000005</v>
      </c>
      <c r="J14">
        <v>0.55100000000000005</v>
      </c>
      <c r="K14">
        <v>29.039000000000001</v>
      </c>
      <c r="L14">
        <v>27.742000000000001</v>
      </c>
      <c r="M14">
        <v>7.2690000000000001</v>
      </c>
      <c r="N14" t="s">
        <v>18</v>
      </c>
      <c r="O14">
        <v>2.6859999999999999</v>
      </c>
      <c r="P14" t="s">
        <v>18</v>
      </c>
      <c r="Q14">
        <v>204.48599999999999</v>
      </c>
      <c r="R14">
        <v>216.40899999999999</v>
      </c>
      <c r="S14" t="s">
        <v>18</v>
      </c>
      <c r="T14" t="s">
        <v>18</v>
      </c>
      <c r="U14" t="s">
        <v>18</v>
      </c>
      <c r="V14" t="s">
        <v>18</v>
      </c>
      <c r="W14">
        <v>10.098000000000001</v>
      </c>
      <c r="X14">
        <v>10.733000000000001</v>
      </c>
      <c r="AA14" t="s">
        <v>18</v>
      </c>
      <c r="AB14" t="s">
        <v>18</v>
      </c>
      <c r="AC14" s="1">
        <v>43950</v>
      </c>
      <c r="AD14" s="1">
        <v>89520</v>
      </c>
    </row>
    <row r="15" spans="1:33" x14ac:dyDescent="0.25">
      <c r="A15" t="s">
        <v>5</v>
      </c>
      <c r="B15" t="s">
        <v>6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AA15" t="s">
        <v>18</v>
      </c>
      <c r="AB15" t="s">
        <v>18</v>
      </c>
      <c r="AC15" t="s">
        <v>18</v>
      </c>
      <c r="AD15" t="s">
        <v>18</v>
      </c>
    </row>
    <row r="16" spans="1:33" x14ac:dyDescent="0.25">
      <c r="A16" t="s">
        <v>7</v>
      </c>
      <c r="B16" t="s">
        <v>8</v>
      </c>
      <c r="C16" t="s">
        <v>18</v>
      </c>
      <c r="D16" t="s">
        <v>18</v>
      </c>
      <c r="E16">
        <v>0.20200000000000001</v>
      </c>
      <c r="F16" t="s">
        <v>18</v>
      </c>
      <c r="G16" t="s">
        <v>18</v>
      </c>
      <c r="H16" t="s">
        <v>18</v>
      </c>
      <c r="I16">
        <v>0.19600000000000001</v>
      </c>
      <c r="J16">
        <v>0.18</v>
      </c>
      <c r="K16" t="s">
        <v>18</v>
      </c>
      <c r="L16" t="s">
        <v>18</v>
      </c>
      <c r="M16" t="s">
        <v>18</v>
      </c>
      <c r="N16" t="s">
        <v>18</v>
      </c>
      <c r="O16">
        <v>1.4039999999999999</v>
      </c>
      <c r="P16">
        <v>1.23</v>
      </c>
      <c r="Q16" t="s">
        <v>18</v>
      </c>
      <c r="R16" t="s">
        <v>18</v>
      </c>
      <c r="S16" t="s">
        <v>18</v>
      </c>
      <c r="T16" t="s">
        <v>18</v>
      </c>
      <c r="U16">
        <v>0.23400000000000001</v>
      </c>
      <c r="V16" t="s">
        <v>18</v>
      </c>
      <c r="W16" t="s">
        <v>18</v>
      </c>
      <c r="X16" t="s">
        <v>18</v>
      </c>
      <c r="AA16" t="s">
        <v>18</v>
      </c>
      <c r="AB16" t="s">
        <v>18</v>
      </c>
      <c r="AC16" t="s">
        <v>18</v>
      </c>
      <c r="AD16" t="s">
        <v>18</v>
      </c>
    </row>
    <row r="17" spans="1:30" x14ac:dyDescent="0.25">
      <c r="A17" t="s">
        <v>9</v>
      </c>
      <c r="B17" t="s">
        <v>8</v>
      </c>
      <c r="C17">
        <v>1.2769999999999999</v>
      </c>
      <c r="D17" t="s">
        <v>18</v>
      </c>
      <c r="E17">
        <v>0.55000000000000004</v>
      </c>
      <c r="F17">
        <v>0.51300000000000001</v>
      </c>
      <c r="G17">
        <v>0.50700000000000001</v>
      </c>
      <c r="H17">
        <v>0.47599999999999998</v>
      </c>
      <c r="I17">
        <v>0.41699999999999998</v>
      </c>
      <c r="J17">
        <v>0.39500000000000002</v>
      </c>
      <c r="K17">
        <v>0.51300000000000001</v>
      </c>
      <c r="L17">
        <v>0.48799999999999999</v>
      </c>
      <c r="M17">
        <v>0.44800000000000001</v>
      </c>
      <c r="N17" t="s">
        <v>18</v>
      </c>
      <c r="O17">
        <v>2.0619999999999998</v>
      </c>
      <c r="P17">
        <v>2.597</v>
      </c>
      <c r="Q17">
        <v>2.4249999999999998</v>
      </c>
      <c r="R17" t="s">
        <v>18</v>
      </c>
      <c r="S17" t="s">
        <v>18</v>
      </c>
      <c r="T17" t="s">
        <v>18</v>
      </c>
      <c r="U17">
        <v>0.55200000000000005</v>
      </c>
      <c r="V17">
        <v>0.56499999999999995</v>
      </c>
      <c r="W17">
        <v>0.55700000000000005</v>
      </c>
      <c r="X17">
        <v>0.439</v>
      </c>
      <c r="AA17" t="s">
        <v>18</v>
      </c>
      <c r="AB17" t="s">
        <v>18</v>
      </c>
      <c r="AC17" t="s">
        <v>18</v>
      </c>
      <c r="AD17" t="s">
        <v>18</v>
      </c>
    </row>
    <row r="18" spans="1:30" x14ac:dyDescent="0.25">
      <c r="A18" t="s">
        <v>10</v>
      </c>
      <c r="B18" t="s">
        <v>8</v>
      </c>
      <c r="C18">
        <v>1.4590000000000001</v>
      </c>
      <c r="D18" t="s">
        <v>18</v>
      </c>
      <c r="E18">
        <v>0.9</v>
      </c>
      <c r="F18">
        <v>0.88</v>
      </c>
      <c r="G18">
        <v>0.90200000000000002</v>
      </c>
      <c r="H18">
        <v>0.97499999999999998</v>
      </c>
      <c r="I18">
        <v>0.92700000000000005</v>
      </c>
      <c r="J18">
        <v>1.0009999999999999</v>
      </c>
      <c r="K18">
        <v>0.88500000000000001</v>
      </c>
      <c r="L18">
        <v>0.82799999999999996</v>
      </c>
      <c r="M18">
        <v>0.88200000000000001</v>
      </c>
      <c r="N18" t="s">
        <v>18</v>
      </c>
      <c r="O18">
        <v>5.0739999999999998</v>
      </c>
      <c r="P18">
        <v>3.988</v>
      </c>
      <c r="Q18">
        <v>4.6429999999999998</v>
      </c>
      <c r="R18">
        <v>5.1159999999999997</v>
      </c>
      <c r="S18" t="s">
        <v>18</v>
      </c>
      <c r="T18">
        <v>4.3380000000000001</v>
      </c>
      <c r="U18">
        <v>0.88800000000000001</v>
      </c>
      <c r="V18">
        <v>0.98</v>
      </c>
      <c r="W18">
        <v>0.874</v>
      </c>
      <c r="X18">
        <v>0.94199999999999995</v>
      </c>
      <c r="AA18" t="s">
        <v>18</v>
      </c>
      <c r="AB18" t="s">
        <v>18</v>
      </c>
      <c r="AC18" t="s">
        <v>18</v>
      </c>
      <c r="AD18" t="s">
        <v>18</v>
      </c>
    </row>
    <row r="19" spans="1:30" x14ac:dyDescent="0.25">
      <c r="A19" t="s">
        <v>11</v>
      </c>
      <c r="B19" t="s">
        <v>8</v>
      </c>
      <c r="C19">
        <v>3.0569999999999999</v>
      </c>
      <c r="D19" t="s">
        <v>18</v>
      </c>
      <c r="E19">
        <v>1.9570000000000001</v>
      </c>
      <c r="F19">
        <v>1.78</v>
      </c>
      <c r="G19">
        <v>1.6259999999999999</v>
      </c>
      <c r="H19">
        <v>1.83</v>
      </c>
      <c r="I19">
        <v>1.546</v>
      </c>
      <c r="J19">
        <v>1.726</v>
      </c>
      <c r="K19">
        <v>1.81</v>
      </c>
      <c r="L19">
        <v>1.718</v>
      </c>
      <c r="M19">
        <v>1.796</v>
      </c>
      <c r="N19">
        <v>1.365</v>
      </c>
      <c r="O19">
        <v>8.6259999999999994</v>
      </c>
      <c r="P19">
        <v>9.8949999999999996</v>
      </c>
      <c r="Q19">
        <v>8.734</v>
      </c>
      <c r="R19">
        <v>7.0060000000000002</v>
      </c>
      <c r="S19" t="s">
        <v>18</v>
      </c>
      <c r="T19">
        <v>8.3930000000000007</v>
      </c>
      <c r="U19">
        <v>1.873</v>
      </c>
      <c r="V19">
        <v>1.6539999999999999</v>
      </c>
      <c r="W19">
        <v>1.8009999999999999</v>
      </c>
      <c r="X19">
        <v>1.6419999999999999</v>
      </c>
      <c r="AA19" t="s">
        <v>18</v>
      </c>
      <c r="AB19" t="s">
        <v>18</v>
      </c>
      <c r="AC19" t="s">
        <v>18</v>
      </c>
      <c r="AD19" t="s">
        <v>18</v>
      </c>
    </row>
    <row r="20" spans="1:30" x14ac:dyDescent="0.25">
      <c r="A20" t="s">
        <v>12</v>
      </c>
      <c r="B20" t="s">
        <v>8</v>
      </c>
      <c r="C20">
        <v>12.945</v>
      </c>
      <c r="D20">
        <v>15.849</v>
      </c>
      <c r="E20">
        <v>8.5269999999999992</v>
      </c>
      <c r="F20">
        <v>8.6560000000000006</v>
      </c>
      <c r="G20">
        <v>8.1920000000000002</v>
      </c>
      <c r="H20">
        <v>9.5250000000000004</v>
      </c>
      <c r="I20">
        <v>9.1609999999999996</v>
      </c>
      <c r="J20">
        <v>8.7219999999999995</v>
      </c>
      <c r="K20">
        <v>8.5030000000000001</v>
      </c>
      <c r="L20">
        <v>8.5660000000000007</v>
      </c>
      <c r="M20">
        <v>8.4819999999999993</v>
      </c>
      <c r="N20">
        <v>9.2560000000000002</v>
      </c>
      <c r="O20">
        <v>42.889000000000003</v>
      </c>
      <c r="P20">
        <v>44.898000000000003</v>
      </c>
      <c r="Q20">
        <v>40.621000000000002</v>
      </c>
      <c r="R20">
        <v>41.64</v>
      </c>
      <c r="S20">
        <v>48.442</v>
      </c>
      <c r="T20">
        <v>45.085999999999999</v>
      </c>
      <c r="U20">
        <v>8.2249999999999996</v>
      </c>
      <c r="V20">
        <v>8.5440000000000005</v>
      </c>
      <c r="W20">
        <v>9.1210000000000004</v>
      </c>
      <c r="X20">
        <v>8.3480000000000008</v>
      </c>
      <c r="AA20" t="s">
        <v>18</v>
      </c>
      <c r="AB20" t="s">
        <v>18</v>
      </c>
      <c r="AC20" t="s">
        <v>18</v>
      </c>
      <c r="AD20" t="s">
        <v>18</v>
      </c>
    </row>
    <row r="21" spans="1:30" x14ac:dyDescent="0.25">
      <c r="A21" t="s">
        <v>13</v>
      </c>
      <c r="B21" t="s">
        <v>8</v>
      </c>
      <c r="C21">
        <v>29.666</v>
      </c>
      <c r="D21">
        <v>29.331</v>
      </c>
      <c r="E21">
        <v>18.492000000000001</v>
      </c>
      <c r="F21">
        <v>18.646999999999998</v>
      </c>
      <c r="G21">
        <v>18.477</v>
      </c>
      <c r="H21">
        <v>18.465</v>
      </c>
      <c r="I21">
        <v>18.146000000000001</v>
      </c>
      <c r="J21">
        <v>18.018000000000001</v>
      </c>
      <c r="K21">
        <v>18.853999999999999</v>
      </c>
      <c r="L21">
        <v>18.454000000000001</v>
      </c>
      <c r="M21">
        <v>18.201000000000001</v>
      </c>
      <c r="N21">
        <v>18.899000000000001</v>
      </c>
      <c r="O21">
        <v>83.090999999999994</v>
      </c>
      <c r="P21">
        <v>91.716999999999999</v>
      </c>
      <c r="Q21">
        <v>84.132999999999996</v>
      </c>
      <c r="R21">
        <v>93.31</v>
      </c>
      <c r="S21">
        <v>95.131</v>
      </c>
      <c r="T21">
        <v>94.171000000000006</v>
      </c>
      <c r="U21">
        <v>16.829999999999998</v>
      </c>
      <c r="V21">
        <v>19.198</v>
      </c>
      <c r="W21">
        <v>17.206</v>
      </c>
      <c r="X21">
        <v>18.805</v>
      </c>
      <c r="AA21" t="s">
        <v>18</v>
      </c>
      <c r="AB21" t="s">
        <v>18</v>
      </c>
      <c r="AC21" t="s">
        <v>18</v>
      </c>
      <c r="AD21" t="s">
        <v>18</v>
      </c>
    </row>
    <row r="22" spans="1:30" x14ac:dyDescent="0.25">
      <c r="A22" t="s">
        <v>14</v>
      </c>
      <c r="B22" t="s">
        <v>8</v>
      </c>
      <c r="C22">
        <v>170.52</v>
      </c>
      <c r="D22">
        <v>158.52799999999999</v>
      </c>
      <c r="E22">
        <v>95.606999999999999</v>
      </c>
      <c r="F22">
        <v>95.046999999999997</v>
      </c>
      <c r="G22">
        <v>95.433000000000007</v>
      </c>
      <c r="H22">
        <v>93.593999999999994</v>
      </c>
      <c r="I22">
        <v>92.846999999999994</v>
      </c>
      <c r="J22">
        <v>93.731999999999999</v>
      </c>
      <c r="K22">
        <v>94.405000000000001</v>
      </c>
      <c r="L22">
        <v>94.406999999999996</v>
      </c>
      <c r="M22">
        <v>93.085999999999999</v>
      </c>
      <c r="N22">
        <v>91.706000000000003</v>
      </c>
      <c r="O22">
        <v>444.79500000000002</v>
      </c>
      <c r="P22">
        <v>446.58</v>
      </c>
      <c r="Q22">
        <v>458.33</v>
      </c>
      <c r="R22">
        <v>460.23</v>
      </c>
      <c r="S22">
        <v>468.88</v>
      </c>
      <c r="T22">
        <v>456.31200000000001</v>
      </c>
      <c r="U22">
        <v>95.081999999999994</v>
      </c>
      <c r="V22">
        <v>95.281000000000006</v>
      </c>
      <c r="W22">
        <v>93.900999999999996</v>
      </c>
      <c r="X22">
        <v>94.632999999999996</v>
      </c>
      <c r="AA22" t="s">
        <v>18</v>
      </c>
      <c r="AB22" t="s">
        <v>18</v>
      </c>
      <c r="AC22" t="s">
        <v>18</v>
      </c>
      <c r="AD22" t="s">
        <v>18</v>
      </c>
    </row>
    <row r="23" spans="1:30" x14ac:dyDescent="0.25">
      <c r="A23" t="s">
        <v>5</v>
      </c>
      <c r="B23" t="s">
        <v>6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AA23" t="s">
        <v>18</v>
      </c>
      <c r="AB23" t="s">
        <v>18</v>
      </c>
      <c r="AC23" t="s">
        <v>18</v>
      </c>
      <c r="AD23" t="s">
        <v>18</v>
      </c>
    </row>
    <row r="24" spans="1:30" x14ac:dyDescent="0.25">
      <c r="A24">
        <v>0</v>
      </c>
      <c r="B24" t="s">
        <v>16</v>
      </c>
      <c r="C24" t="s">
        <v>18</v>
      </c>
      <c r="D24" t="s">
        <v>18</v>
      </c>
      <c r="E24" t="s">
        <v>18</v>
      </c>
      <c r="F24" t="s">
        <v>18</v>
      </c>
      <c r="G24">
        <v>2.8740000000000001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>
        <v>6.5750000000000002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AA24" t="s">
        <v>18</v>
      </c>
      <c r="AB24" t="s">
        <v>18</v>
      </c>
      <c r="AC24" t="s">
        <v>18</v>
      </c>
      <c r="AD24" t="s">
        <v>18</v>
      </c>
    </row>
    <row r="25" spans="1:30" x14ac:dyDescent="0.25">
      <c r="A25">
        <v>96</v>
      </c>
      <c r="B25" t="s">
        <v>16</v>
      </c>
      <c r="C25" t="s">
        <v>18</v>
      </c>
      <c r="D25" t="s">
        <v>18</v>
      </c>
      <c r="E25" t="s">
        <v>18</v>
      </c>
      <c r="F25" t="s">
        <v>18</v>
      </c>
      <c r="G25">
        <v>4.7130000000000001</v>
      </c>
      <c r="H25">
        <v>4.9710000000000001</v>
      </c>
      <c r="I25">
        <v>0.82299999999999995</v>
      </c>
      <c r="J25">
        <v>0.65400000000000003</v>
      </c>
      <c r="K25">
        <v>28.927</v>
      </c>
      <c r="L25">
        <v>29.227</v>
      </c>
      <c r="M25">
        <v>7.0949999999999998</v>
      </c>
      <c r="N25" t="s">
        <v>18</v>
      </c>
      <c r="O25">
        <v>1.6559999999999999</v>
      </c>
      <c r="P25">
        <v>2.496</v>
      </c>
      <c r="Q25">
        <v>202.88</v>
      </c>
      <c r="R25">
        <v>228.39400000000001</v>
      </c>
      <c r="S25" t="s">
        <v>18</v>
      </c>
      <c r="T25" t="s">
        <v>18</v>
      </c>
      <c r="U25" t="s">
        <v>18</v>
      </c>
      <c r="V25" t="s">
        <v>18</v>
      </c>
      <c r="W25">
        <v>10.218999999999999</v>
      </c>
      <c r="X25">
        <v>10.246</v>
      </c>
      <c r="AA25" t="s">
        <v>18</v>
      </c>
      <c r="AB25" t="s">
        <v>18</v>
      </c>
      <c r="AC25" s="1">
        <v>44840</v>
      </c>
      <c r="AD25" s="1">
        <v>89700</v>
      </c>
    </row>
    <row r="26" spans="1:30" x14ac:dyDescent="0.25">
      <c r="A26">
        <v>95</v>
      </c>
      <c r="B26" t="s">
        <v>16</v>
      </c>
      <c r="C26" t="s">
        <v>18</v>
      </c>
      <c r="D26" t="s">
        <v>18</v>
      </c>
      <c r="E26" t="s">
        <v>18</v>
      </c>
      <c r="F26" t="s">
        <v>18</v>
      </c>
      <c r="G26">
        <v>5.8040000000000003</v>
      </c>
      <c r="H26">
        <v>2.6619999999999999</v>
      </c>
      <c r="I26">
        <v>0.35799999999999998</v>
      </c>
      <c r="J26">
        <v>0.66300000000000003</v>
      </c>
      <c r="K26">
        <v>26.067</v>
      </c>
      <c r="L26">
        <v>25.21</v>
      </c>
      <c r="M26">
        <v>5.8289999999999997</v>
      </c>
      <c r="N26" t="s">
        <v>18</v>
      </c>
      <c r="O26">
        <v>0.98299999999999998</v>
      </c>
      <c r="P26" t="s">
        <v>18</v>
      </c>
      <c r="Q26">
        <v>263.815</v>
      </c>
      <c r="R26">
        <v>261.07100000000003</v>
      </c>
      <c r="S26" t="s">
        <v>18</v>
      </c>
      <c r="T26" t="s">
        <v>18</v>
      </c>
      <c r="U26" t="s">
        <v>18</v>
      </c>
      <c r="V26" t="s">
        <v>18</v>
      </c>
      <c r="W26">
        <v>4.9059999999999997</v>
      </c>
      <c r="X26">
        <v>5.0890000000000004</v>
      </c>
      <c r="AA26" t="s">
        <v>18</v>
      </c>
      <c r="AB26" t="s">
        <v>18</v>
      </c>
      <c r="AC26" s="1">
        <v>53850</v>
      </c>
      <c r="AD26" s="1">
        <v>92980</v>
      </c>
    </row>
    <row r="27" spans="1:30" x14ac:dyDescent="0.25">
      <c r="A27">
        <v>94</v>
      </c>
      <c r="B27" t="s">
        <v>16</v>
      </c>
      <c r="C27" t="s">
        <v>18</v>
      </c>
      <c r="D27" t="s">
        <v>18</v>
      </c>
      <c r="E27" t="s">
        <v>18</v>
      </c>
      <c r="F27" t="s">
        <v>18</v>
      </c>
      <c r="G27">
        <v>4.0759999999999996</v>
      </c>
      <c r="H27">
        <v>3.05</v>
      </c>
      <c r="I27">
        <v>0.255</v>
      </c>
      <c r="J27">
        <v>0.34100000000000003</v>
      </c>
      <c r="K27">
        <v>21.337</v>
      </c>
      <c r="L27">
        <v>20.536999999999999</v>
      </c>
      <c r="M27">
        <v>7.36</v>
      </c>
      <c r="N27" t="s">
        <v>18</v>
      </c>
      <c r="O27">
        <v>5.2489999999999997</v>
      </c>
      <c r="P27">
        <v>5.3079999999999998</v>
      </c>
      <c r="Q27">
        <v>208.732</v>
      </c>
      <c r="R27">
        <v>217.095</v>
      </c>
      <c r="S27" t="s">
        <v>18</v>
      </c>
      <c r="T27" t="s">
        <v>18</v>
      </c>
      <c r="U27" t="s">
        <v>18</v>
      </c>
      <c r="V27" t="s">
        <v>18</v>
      </c>
      <c r="W27">
        <v>4.8470000000000004</v>
      </c>
      <c r="X27">
        <v>5.3570000000000002</v>
      </c>
      <c r="AA27" t="s">
        <v>18</v>
      </c>
      <c r="AB27" t="s">
        <v>18</v>
      </c>
      <c r="AC27" s="1">
        <v>42540</v>
      </c>
      <c r="AD27" s="1">
        <v>86950</v>
      </c>
    </row>
    <row r="28" spans="1:30" x14ac:dyDescent="0.25">
      <c r="A28">
        <v>93</v>
      </c>
      <c r="B28" t="s">
        <v>16</v>
      </c>
      <c r="C28" t="s">
        <v>18</v>
      </c>
      <c r="D28" t="s">
        <v>18</v>
      </c>
      <c r="E28" t="s">
        <v>18</v>
      </c>
      <c r="F28" t="s">
        <v>18</v>
      </c>
      <c r="G28">
        <v>5.4139999999999997</v>
      </c>
      <c r="H28">
        <v>3.0870000000000002</v>
      </c>
      <c r="I28">
        <v>0.79900000000000004</v>
      </c>
      <c r="J28">
        <v>0.52400000000000002</v>
      </c>
      <c r="K28">
        <v>27.332999999999998</v>
      </c>
      <c r="L28">
        <v>26.321999999999999</v>
      </c>
      <c r="M28">
        <v>5.3010000000000002</v>
      </c>
      <c r="N28" t="s">
        <v>18</v>
      </c>
      <c r="O28" t="s">
        <v>18</v>
      </c>
      <c r="P28" t="s">
        <v>18</v>
      </c>
      <c r="Q28">
        <v>190.898</v>
      </c>
      <c r="R28">
        <v>195.73599999999999</v>
      </c>
      <c r="S28" t="s">
        <v>18</v>
      </c>
      <c r="T28" t="s">
        <v>18</v>
      </c>
      <c r="U28" t="s">
        <v>18</v>
      </c>
      <c r="V28" t="s">
        <v>18</v>
      </c>
      <c r="W28">
        <v>5.63</v>
      </c>
      <c r="X28">
        <v>6.5250000000000004</v>
      </c>
      <c r="AA28" t="s">
        <v>18</v>
      </c>
      <c r="AB28" t="s">
        <v>18</v>
      </c>
      <c r="AC28" s="1">
        <v>42300</v>
      </c>
      <c r="AD28" s="1">
        <v>78270</v>
      </c>
    </row>
    <row r="29" spans="1:30" x14ac:dyDescent="0.25">
      <c r="A29">
        <v>92</v>
      </c>
      <c r="B29" t="s">
        <v>16</v>
      </c>
      <c r="C29" t="s">
        <v>18</v>
      </c>
      <c r="D29" t="s">
        <v>18</v>
      </c>
      <c r="E29" t="s">
        <v>18</v>
      </c>
      <c r="F29" t="s">
        <v>18</v>
      </c>
      <c r="G29">
        <v>4.4009999999999998</v>
      </c>
      <c r="H29">
        <v>3.9159999999999999</v>
      </c>
      <c r="I29">
        <v>0.66100000000000003</v>
      </c>
      <c r="J29">
        <v>0.58699999999999997</v>
      </c>
      <c r="K29">
        <v>22.704000000000001</v>
      </c>
      <c r="L29">
        <v>22.672999999999998</v>
      </c>
      <c r="M29">
        <v>7.4859999999999998</v>
      </c>
      <c r="N29" t="s">
        <v>18</v>
      </c>
      <c r="O29" t="s">
        <v>18</v>
      </c>
      <c r="P29" t="s">
        <v>18</v>
      </c>
      <c r="Q29">
        <v>223.108</v>
      </c>
      <c r="R29">
        <v>249.03399999999999</v>
      </c>
      <c r="S29" t="s">
        <v>18</v>
      </c>
      <c r="T29" t="s">
        <v>18</v>
      </c>
      <c r="U29" t="s">
        <v>18</v>
      </c>
      <c r="V29" t="s">
        <v>18</v>
      </c>
      <c r="W29">
        <v>9.8379999999999992</v>
      </c>
      <c r="X29">
        <v>10.587</v>
      </c>
      <c r="AA29" t="s">
        <v>18</v>
      </c>
      <c r="AB29" t="s">
        <v>18</v>
      </c>
      <c r="AC29" s="1">
        <v>49350</v>
      </c>
      <c r="AD29" s="1">
        <v>105400</v>
      </c>
    </row>
    <row r="30" spans="1:30" x14ac:dyDescent="0.25">
      <c r="A30">
        <v>91</v>
      </c>
      <c r="B30" t="s">
        <v>16</v>
      </c>
      <c r="C30" t="s">
        <v>18</v>
      </c>
      <c r="D30" t="s">
        <v>18</v>
      </c>
      <c r="E30" t="s">
        <v>18</v>
      </c>
      <c r="F30" t="s">
        <v>18</v>
      </c>
      <c r="G30">
        <v>4.8330000000000002</v>
      </c>
      <c r="H30">
        <v>2.92</v>
      </c>
      <c r="I30">
        <v>0.83499999999999996</v>
      </c>
      <c r="J30">
        <v>0.64600000000000002</v>
      </c>
      <c r="K30">
        <v>39.445999999999998</v>
      </c>
      <c r="L30">
        <v>39.682000000000002</v>
      </c>
      <c r="M30">
        <v>7.5289999999999999</v>
      </c>
      <c r="N30" t="s">
        <v>18</v>
      </c>
      <c r="O30" t="s">
        <v>18</v>
      </c>
      <c r="P30" t="s">
        <v>18</v>
      </c>
      <c r="Q30">
        <v>203.071</v>
      </c>
      <c r="R30">
        <v>215.167</v>
      </c>
      <c r="S30" t="s">
        <v>18</v>
      </c>
      <c r="T30" t="s">
        <v>18</v>
      </c>
      <c r="U30" t="s">
        <v>18</v>
      </c>
      <c r="V30" t="s">
        <v>18</v>
      </c>
      <c r="W30">
        <v>6.3010000000000002</v>
      </c>
      <c r="X30">
        <v>6.3230000000000004</v>
      </c>
      <c r="AA30" t="s">
        <v>18</v>
      </c>
      <c r="AB30" t="s">
        <v>18</v>
      </c>
      <c r="AC30" s="1">
        <v>39580</v>
      </c>
      <c r="AD30" s="1">
        <v>86210</v>
      </c>
    </row>
    <row r="31" spans="1:30" x14ac:dyDescent="0.25">
      <c r="A31">
        <v>84</v>
      </c>
      <c r="B31" t="s">
        <v>16</v>
      </c>
      <c r="C31" t="s">
        <v>18</v>
      </c>
      <c r="D31" t="s">
        <v>18</v>
      </c>
      <c r="E31" t="s">
        <v>18</v>
      </c>
      <c r="F31" t="s">
        <v>18</v>
      </c>
      <c r="G31">
        <v>5.0279999999999996</v>
      </c>
      <c r="H31">
        <v>4.298</v>
      </c>
      <c r="I31">
        <v>0.53100000000000003</v>
      </c>
      <c r="J31">
        <v>0.55200000000000005</v>
      </c>
      <c r="K31">
        <v>24.298999999999999</v>
      </c>
      <c r="L31">
        <v>23.538</v>
      </c>
      <c r="M31">
        <v>7.0380000000000003</v>
      </c>
      <c r="N31" t="s">
        <v>18</v>
      </c>
      <c r="O31">
        <v>5.55</v>
      </c>
      <c r="P31">
        <v>5.5519999999999996</v>
      </c>
      <c r="Q31">
        <v>212.47300000000001</v>
      </c>
      <c r="R31">
        <v>235.67599999999999</v>
      </c>
      <c r="S31" t="s">
        <v>18</v>
      </c>
      <c r="T31" t="s">
        <v>18</v>
      </c>
      <c r="U31" t="s">
        <v>18</v>
      </c>
      <c r="V31" t="s">
        <v>18</v>
      </c>
      <c r="W31">
        <v>6.9489999999999998</v>
      </c>
      <c r="X31">
        <v>7.46</v>
      </c>
      <c r="AA31" s="1">
        <v>3674</v>
      </c>
      <c r="AB31" t="s">
        <v>18</v>
      </c>
      <c r="AC31" s="1">
        <v>44390</v>
      </c>
      <c r="AD31" s="1">
        <v>97750</v>
      </c>
    </row>
    <row r="32" spans="1:30" x14ac:dyDescent="0.25">
      <c r="A32">
        <v>83</v>
      </c>
      <c r="B32" t="s">
        <v>16</v>
      </c>
      <c r="C32" t="s">
        <v>18</v>
      </c>
      <c r="D32" t="s">
        <v>18</v>
      </c>
      <c r="E32" t="s">
        <v>18</v>
      </c>
      <c r="F32" t="s">
        <v>18</v>
      </c>
      <c r="G32">
        <v>4.8440000000000003</v>
      </c>
      <c r="H32">
        <v>2.5169999999999999</v>
      </c>
      <c r="I32">
        <v>0.38200000000000001</v>
      </c>
      <c r="J32">
        <v>0.41099999999999998</v>
      </c>
      <c r="K32">
        <v>25.387</v>
      </c>
      <c r="L32">
        <v>25.771000000000001</v>
      </c>
      <c r="M32">
        <v>6</v>
      </c>
      <c r="N32" t="s">
        <v>18</v>
      </c>
      <c r="O32" t="s">
        <v>18</v>
      </c>
      <c r="P32" t="s">
        <v>18</v>
      </c>
      <c r="Q32">
        <v>266.36799999999999</v>
      </c>
      <c r="R32">
        <v>281.06799999999998</v>
      </c>
      <c r="S32" t="s">
        <v>18</v>
      </c>
      <c r="T32" t="s">
        <v>18</v>
      </c>
      <c r="U32" t="s">
        <v>18</v>
      </c>
      <c r="V32" t="s">
        <v>18</v>
      </c>
      <c r="W32">
        <v>4.2389999999999999</v>
      </c>
      <c r="X32">
        <v>4.7619999999999996</v>
      </c>
      <c r="AA32" t="s">
        <v>18</v>
      </c>
      <c r="AB32" t="s">
        <v>18</v>
      </c>
      <c r="AC32" s="1">
        <v>49740</v>
      </c>
      <c r="AD32" s="1">
        <v>113400</v>
      </c>
    </row>
    <row r="33" spans="1:30" x14ac:dyDescent="0.25">
      <c r="A33">
        <v>82</v>
      </c>
      <c r="B33" t="s">
        <v>16</v>
      </c>
      <c r="C33" t="s">
        <v>18</v>
      </c>
      <c r="D33" t="s">
        <v>18</v>
      </c>
      <c r="E33" t="s">
        <v>18</v>
      </c>
      <c r="F33">
        <v>0.17499999999999999</v>
      </c>
      <c r="G33">
        <v>5.1449999999999996</v>
      </c>
      <c r="H33">
        <v>4.1429999999999998</v>
      </c>
      <c r="I33">
        <v>0.57199999999999995</v>
      </c>
      <c r="J33">
        <v>0.50900000000000001</v>
      </c>
      <c r="K33">
        <v>28.302</v>
      </c>
      <c r="L33">
        <v>27.637</v>
      </c>
      <c r="M33">
        <v>4.8730000000000002</v>
      </c>
      <c r="N33" t="s">
        <v>18</v>
      </c>
      <c r="O33" t="s">
        <v>18</v>
      </c>
      <c r="P33" t="s">
        <v>18</v>
      </c>
      <c r="Q33">
        <v>205.137</v>
      </c>
      <c r="R33">
        <v>208.81800000000001</v>
      </c>
      <c r="S33" t="s">
        <v>18</v>
      </c>
      <c r="T33" t="s">
        <v>18</v>
      </c>
      <c r="U33" t="s">
        <v>18</v>
      </c>
      <c r="V33" t="s">
        <v>18</v>
      </c>
      <c r="W33">
        <v>6.6349999999999998</v>
      </c>
      <c r="X33">
        <v>7.0380000000000003</v>
      </c>
      <c r="AA33" t="s">
        <v>18</v>
      </c>
      <c r="AB33" t="s">
        <v>18</v>
      </c>
      <c r="AC33" s="1">
        <v>41290</v>
      </c>
      <c r="AD33" s="1">
        <v>81060</v>
      </c>
    </row>
    <row r="34" spans="1:30" x14ac:dyDescent="0.25">
      <c r="A34">
        <v>81</v>
      </c>
      <c r="B34" t="s">
        <v>16</v>
      </c>
      <c r="C34" t="s">
        <v>18</v>
      </c>
      <c r="D34" t="s">
        <v>18</v>
      </c>
      <c r="E34" t="s">
        <v>18</v>
      </c>
      <c r="F34" t="s">
        <v>18</v>
      </c>
      <c r="G34">
        <v>5.766</v>
      </c>
      <c r="H34">
        <v>3.508</v>
      </c>
      <c r="I34">
        <v>0.40300000000000002</v>
      </c>
      <c r="J34">
        <v>0.51300000000000001</v>
      </c>
      <c r="K34">
        <v>27.088999999999999</v>
      </c>
      <c r="L34">
        <v>27.597000000000001</v>
      </c>
      <c r="M34">
        <v>4.7210000000000001</v>
      </c>
      <c r="N34" t="s">
        <v>18</v>
      </c>
      <c r="O34" t="s">
        <v>18</v>
      </c>
      <c r="P34" t="s">
        <v>18</v>
      </c>
      <c r="Q34">
        <v>192.74700000000001</v>
      </c>
      <c r="R34">
        <v>216.47800000000001</v>
      </c>
      <c r="S34" t="s">
        <v>18</v>
      </c>
      <c r="T34" t="s">
        <v>18</v>
      </c>
      <c r="U34" t="s">
        <v>18</v>
      </c>
      <c r="V34" t="s">
        <v>18</v>
      </c>
      <c r="W34">
        <v>6.7949999999999999</v>
      </c>
      <c r="X34">
        <v>7.702</v>
      </c>
      <c r="AA34" t="s">
        <v>18</v>
      </c>
      <c r="AB34" t="s">
        <v>18</v>
      </c>
      <c r="AC34" s="1">
        <v>38090</v>
      </c>
      <c r="AD34" s="1">
        <v>83440</v>
      </c>
    </row>
    <row r="35" spans="1:30" x14ac:dyDescent="0.25">
      <c r="A35">
        <v>80</v>
      </c>
      <c r="B35" t="s">
        <v>16</v>
      </c>
      <c r="C35" t="s">
        <v>18</v>
      </c>
      <c r="D35" t="s">
        <v>18</v>
      </c>
      <c r="E35" t="s">
        <v>18</v>
      </c>
      <c r="F35" t="s">
        <v>18</v>
      </c>
      <c r="G35">
        <v>5.7839999999999998</v>
      </c>
      <c r="H35">
        <v>3.7690000000000001</v>
      </c>
      <c r="I35">
        <v>0.33700000000000002</v>
      </c>
      <c r="J35">
        <v>0.55500000000000005</v>
      </c>
      <c r="K35">
        <v>23.468</v>
      </c>
      <c r="L35">
        <v>23.152999999999999</v>
      </c>
      <c r="M35">
        <v>7.1609999999999996</v>
      </c>
      <c r="N35" t="s">
        <v>18</v>
      </c>
      <c r="O35" t="s">
        <v>18</v>
      </c>
      <c r="P35" t="s">
        <v>18</v>
      </c>
      <c r="Q35">
        <v>213.352</v>
      </c>
      <c r="R35">
        <v>214.86</v>
      </c>
      <c r="S35" t="s">
        <v>18</v>
      </c>
      <c r="T35" t="s">
        <v>18</v>
      </c>
      <c r="U35" t="s">
        <v>18</v>
      </c>
      <c r="V35" t="s">
        <v>18</v>
      </c>
      <c r="W35">
        <v>7.45</v>
      </c>
      <c r="X35">
        <v>7.6959999999999997</v>
      </c>
      <c r="AA35" t="s">
        <v>18</v>
      </c>
      <c r="AB35" t="s">
        <v>18</v>
      </c>
      <c r="AC35" s="1">
        <v>47360</v>
      </c>
      <c r="AD35" s="1">
        <v>86340</v>
      </c>
    </row>
    <row r="36" spans="1:30" x14ac:dyDescent="0.25">
      <c r="A36">
        <v>79</v>
      </c>
      <c r="B36" t="s">
        <v>16</v>
      </c>
      <c r="C36" t="s">
        <v>18</v>
      </c>
      <c r="D36" t="s">
        <v>18</v>
      </c>
      <c r="E36" t="s">
        <v>18</v>
      </c>
      <c r="F36" t="s">
        <v>18</v>
      </c>
      <c r="G36">
        <v>5.2670000000000003</v>
      </c>
      <c r="H36">
        <v>2.1629999999999998</v>
      </c>
      <c r="I36">
        <v>0.45200000000000001</v>
      </c>
      <c r="J36">
        <v>0.40799999999999997</v>
      </c>
      <c r="K36">
        <v>28.521999999999998</v>
      </c>
      <c r="L36">
        <v>28.965</v>
      </c>
      <c r="M36">
        <v>7.8010000000000002</v>
      </c>
      <c r="N36" t="s">
        <v>18</v>
      </c>
      <c r="O36" t="s">
        <v>18</v>
      </c>
      <c r="P36" t="s">
        <v>18</v>
      </c>
      <c r="Q36">
        <v>194.76400000000001</v>
      </c>
      <c r="R36">
        <v>199.214</v>
      </c>
      <c r="S36" t="s">
        <v>18</v>
      </c>
      <c r="T36" t="s">
        <v>18</v>
      </c>
      <c r="U36" t="s">
        <v>18</v>
      </c>
      <c r="V36" t="s">
        <v>18</v>
      </c>
      <c r="W36">
        <v>3.8980000000000001</v>
      </c>
      <c r="X36">
        <v>4.24</v>
      </c>
      <c r="AA36" t="s">
        <v>18</v>
      </c>
      <c r="AB36" t="s">
        <v>18</v>
      </c>
      <c r="AC36" s="1">
        <v>42500</v>
      </c>
      <c r="AD36" s="1">
        <v>78810</v>
      </c>
    </row>
    <row r="37" spans="1:30" x14ac:dyDescent="0.25">
      <c r="A37">
        <v>72</v>
      </c>
      <c r="B37" t="s">
        <v>16</v>
      </c>
      <c r="C37" t="s">
        <v>18</v>
      </c>
      <c r="D37" t="s">
        <v>18</v>
      </c>
      <c r="E37" t="s">
        <v>18</v>
      </c>
      <c r="F37" t="s">
        <v>18</v>
      </c>
      <c r="G37">
        <v>4.867</v>
      </c>
      <c r="H37">
        <v>4.1230000000000002</v>
      </c>
      <c r="I37">
        <v>0.48499999999999999</v>
      </c>
      <c r="J37">
        <v>0.46100000000000002</v>
      </c>
      <c r="K37">
        <v>23.18</v>
      </c>
      <c r="L37">
        <v>23.111999999999998</v>
      </c>
      <c r="M37">
        <v>7.7720000000000002</v>
      </c>
      <c r="N37" t="s">
        <v>18</v>
      </c>
      <c r="O37" t="s">
        <v>18</v>
      </c>
      <c r="P37" t="s">
        <v>18</v>
      </c>
      <c r="Q37">
        <v>232.089</v>
      </c>
      <c r="R37">
        <v>245.00800000000001</v>
      </c>
      <c r="S37" t="s">
        <v>18</v>
      </c>
      <c r="T37" t="s">
        <v>18</v>
      </c>
      <c r="U37" t="s">
        <v>18</v>
      </c>
      <c r="V37" t="s">
        <v>18</v>
      </c>
      <c r="W37">
        <v>6.4829999999999997</v>
      </c>
      <c r="X37">
        <v>7.1970000000000001</v>
      </c>
      <c r="AA37" t="s">
        <v>18</v>
      </c>
      <c r="AB37" t="s">
        <v>18</v>
      </c>
      <c r="AC37" s="1">
        <v>45470</v>
      </c>
      <c r="AD37" s="1">
        <v>93580</v>
      </c>
    </row>
    <row r="38" spans="1:30" x14ac:dyDescent="0.25">
      <c r="A38">
        <v>71</v>
      </c>
      <c r="B38" t="s">
        <v>16</v>
      </c>
      <c r="C38" t="s">
        <v>18</v>
      </c>
      <c r="D38" t="s">
        <v>18</v>
      </c>
      <c r="E38" t="s">
        <v>18</v>
      </c>
      <c r="F38" t="s">
        <v>18</v>
      </c>
      <c r="G38">
        <v>5.8559999999999999</v>
      </c>
      <c r="H38">
        <v>2.5920000000000001</v>
      </c>
      <c r="I38">
        <v>0.36</v>
      </c>
      <c r="J38">
        <v>0.53200000000000003</v>
      </c>
      <c r="K38">
        <v>28.975000000000001</v>
      </c>
      <c r="L38">
        <v>29.673999999999999</v>
      </c>
      <c r="M38">
        <v>8.3979999999999997</v>
      </c>
      <c r="N38" t="s">
        <v>18</v>
      </c>
      <c r="O38" t="s">
        <v>18</v>
      </c>
      <c r="P38" t="s">
        <v>18</v>
      </c>
      <c r="Q38">
        <v>224.92099999999999</v>
      </c>
      <c r="R38">
        <v>256.62700000000001</v>
      </c>
      <c r="S38" t="s">
        <v>18</v>
      </c>
      <c r="T38" t="s">
        <v>18</v>
      </c>
      <c r="U38" t="s">
        <v>18</v>
      </c>
      <c r="V38" t="s">
        <v>18</v>
      </c>
      <c r="W38">
        <v>4.5810000000000004</v>
      </c>
      <c r="X38">
        <v>5.0590000000000002</v>
      </c>
      <c r="AA38" t="s">
        <v>18</v>
      </c>
      <c r="AB38" t="s">
        <v>18</v>
      </c>
      <c r="AC38" s="1">
        <v>50430</v>
      </c>
      <c r="AD38" s="1">
        <v>107300</v>
      </c>
    </row>
    <row r="39" spans="1:30" x14ac:dyDescent="0.25">
      <c r="A39">
        <v>70</v>
      </c>
      <c r="B39" t="s">
        <v>16</v>
      </c>
      <c r="C39" t="s">
        <v>18</v>
      </c>
      <c r="D39" t="s">
        <v>18</v>
      </c>
      <c r="E39" t="s">
        <v>18</v>
      </c>
      <c r="F39" t="s">
        <v>18</v>
      </c>
      <c r="G39">
        <v>5.4859999999999998</v>
      </c>
      <c r="H39">
        <v>3.863</v>
      </c>
      <c r="I39">
        <v>0.41799999999999998</v>
      </c>
      <c r="J39">
        <v>0.40100000000000002</v>
      </c>
      <c r="K39">
        <v>23.99</v>
      </c>
      <c r="L39">
        <v>24.353000000000002</v>
      </c>
      <c r="M39">
        <v>7.7050000000000001</v>
      </c>
      <c r="N39" t="s">
        <v>18</v>
      </c>
      <c r="O39" t="s">
        <v>18</v>
      </c>
      <c r="P39" t="s">
        <v>18</v>
      </c>
      <c r="Q39">
        <v>204.96899999999999</v>
      </c>
      <c r="R39">
        <v>212.345</v>
      </c>
      <c r="S39" t="s">
        <v>18</v>
      </c>
      <c r="T39" t="s">
        <v>18</v>
      </c>
      <c r="U39" t="s">
        <v>18</v>
      </c>
      <c r="V39" t="s">
        <v>18</v>
      </c>
      <c r="W39">
        <v>5.6820000000000004</v>
      </c>
      <c r="X39">
        <v>6.1189999999999998</v>
      </c>
      <c r="AA39" t="s">
        <v>18</v>
      </c>
      <c r="AB39" t="s">
        <v>18</v>
      </c>
      <c r="AC39" s="1">
        <v>37790</v>
      </c>
      <c r="AD39" s="1">
        <v>83020</v>
      </c>
    </row>
    <row r="40" spans="1:30" x14ac:dyDescent="0.25">
      <c r="A40">
        <v>69</v>
      </c>
      <c r="B40" t="s">
        <v>16</v>
      </c>
      <c r="C40" t="s">
        <v>18</v>
      </c>
      <c r="D40" t="s">
        <v>18</v>
      </c>
      <c r="E40">
        <v>0.124</v>
      </c>
      <c r="F40" t="s">
        <v>18</v>
      </c>
      <c r="G40">
        <v>7.3209999999999997</v>
      </c>
      <c r="H40">
        <v>4.79</v>
      </c>
      <c r="I40">
        <v>0.434</v>
      </c>
      <c r="J40">
        <v>0.63400000000000001</v>
      </c>
      <c r="K40">
        <v>33.481000000000002</v>
      </c>
      <c r="L40">
        <v>33.466000000000001</v>
      </c>
      <c r="M40">
        <v>7.508</v>
      </c>
      <c r="N40" t="s">
        <v>18</v>
      </c>
      <c r="O40" t="s">
        <v>18</v>
      </c>
      <c r="P40" t="s">
        <v>18</v>
      </c>
      <c r="Q40">
        <v>185.34399999999999</v>
      </c>
      <c r="R40">
        <v>198.57</v>
      </c>
      <c r="S40" t="s">
        <v>18</v>
      </c>
      <c r="T40" t="s">
        <v>18</v>
      </c>
      <c r="U40" t="s">
        <v>18</v>
      </c>
      <c r="V40" t="s">
        <v>18</v>
      </c>
      <c r="W40">
        <v>8.5120000000000005</v>
      </c>
      <c r="X40">
        <v>8.0440000000000005</v>
      </c>
      <c r="AA40" t="s">
        <v>18</v>
      </c>
      <c r="AB40" t="s">
        <v>18</v>
      </c>
      <c r="AC40" s="1">
        <v>38850</v>
      </c>
      <c r="AD40" s="1">
        <v>70610</v>
      </c>
    </row>
    <row r="41" spans="1:30" x14ac:dyDescent="0.25">
      <c r="A41">
        <v>68</v>
      </c>
      <c r="B41" t="s">
        <v>16</v>
      </c>
      <c r="C41" t="s">
        <v>18</v>
      </c>
      <c r="D41" t="s">
        <v>18</v>
      </c>
      <c r="E41" t="s">
        <v>18</v>
      </c>
      <c r="F41" t="s">
        <v>18</v>
      </c>
      <c r="G41">
        <v>6.4370000000000003</v>
      </c>
      <c r="H41">
        <v>5.1340000000000003</v>
      </c>
      <c r="I41">
        <v>0.72899999999999998</v>
      </c>
      <c r="J41">
        <v>0.57699999999999996</v>
      </c>
      <c r="K41">
        <v>27.597999999999999</v>
      </c>
      <c r="L41">
        <v>26.707000000000001</v>
      </c>
      <c r="M41">
        <v>7.53</v>
      </c>
      <c r="N41" t="s">
        <v>18</v>
      </c>
      <c r="O41">
        <v>2.1970000000000001</v>
      </c>
      <c r="P41">
        <v>1.8080000000000001</v>
      </c>
      <c r="Q41">
        <v>240.5</v>
      </c>
      <c r="R41">
        <v>251.52199999999999</v>
      </c>
      <c r="S41" t="s">
        <v>18</v>
      </c>
      <c r="T41" t="s">
        <v>18</v>
      </c>
      <c r="U41" t="s">
        <v>18</v>
      </c>
      <c r="V41" t="s">
        <v>18</v>
      </c>
      <c r="W41">
        <v>7.8380000000000001</v>
      </c>
      <c r="X41">
        <v>8.8290000000000006</v>
      </c>
      <c r="AA41" t="s">
        <v>18</v>
      </c>
      <c r="AB41" t="s">
        <v>18</v>
      </c>
      <c r="AC41" s="1">
        <v>50120</v>
      </c>
      <c r="AD41" s="1">
        <v>99930</v>
      </c>
    </row>
    <row r="42" spans="1:30" x14ac:dyDescent="0.25">
      <c r="A42">
        <v>67</v>
      </c>
      <c r="B42" t="s">
        <v>16</v>
      </c>
      <c r="C42" t="s">
        <v>18</v>
      </c>
      <c r="D42" t="s">
        <v>18</v>
      </c>
      <c r="E42" t="s">
        <v>18</v>
      </c>
      <c r="F42" t="s">
        <v>18</v>
      </c>
      <c r="G42">
        <v>5.9139999999999997</v>
      </c>
      <c r="H42">
        <v>2.988</v>
      </c>
      <c r="I42">
        <v>0.73699999999999999</v>
      </c>
      <c r="J42">
        <v>0.63800000000000001</v>
      </c>
      <c r="K42">
        <v>36.365000000000002</v>
      </c>
      <c r="L42">
        <v>37.597999999999999</v>
      </c>
      <c r="M42">
        <v>8.4250000000000007</v>
      </c>
      <c r="N42" t="s">
        <v>18</v>
      </c>
      <c r="O42" t="s">
        <v>18</v>
      </c>
      <c r="P42" t="s">
        <v>18</v>
      </c>
      <c r="Q42">
        <v>198.845</v>
      </c>
      <c r="R42">
        <v>219.73500000000001</v>
      </c>
      <c r="S42" t="s">
        <v>18</v>
      </c>
      <c r="T42" t="s">
        <v>18</v>
      </c>
      <c r="U42" t="s">
        <v>18</v>
      </c>
      <c r="V42" t="s">
        <v>18</v>
      </c>
      <c r="W42">
        <v>5.3440000000000003</v>
      </c>
      <c r="X42">
        <v>5.66</v>
      </c>
      <c r="AA42" t="s">
        <v>18</v>
      </c>
      <c r="AB42" t="s">
        <v>18</v>
      </c>
      <c r="AC42" s="1">
        <v>40050</v>
      </c>
      <c r="AD42" s="1">
        <v>83630</v>
      </c>
    </row>
    <row r="43" spans="1:30" x14ac:dyDescent="0.25">
      <c r="A43">
        <v>60</v>
      </c>
      <c r="B43" t="s">
        <v>16</v>
      </c>
      <c r="C43" t="s">
        <v>18</v>
      </c>
      <c r="D43" t="s">
        <v>18</v>
      </c>
      <c r="E43" t="s">
        <v>18</v>
      </c>
      <c r="F43" t="s">
        <v>18</v>
      </c>
      <c r="G43">
        <v>5.48</v>
      </c>
      <c r="H43">
        <v>3.6419999999999999</v>
      </c>
      <c r="I43">
        <v>0.50800000000000001</v>
      </c>
      <c r="J43">
        <v>0.34899999999999998</v>
      </c>
      <c r="K43">
        <v>21.279</v>
      </c>
      <c r="L43">
        <v>20.888999999999999</v>
      </c>
      <c r="M43">
        <v>5.5659999999999998</v>
      </c>
      <c r="N43" t="s">
        <v>18</v>
      </c>
      <c r="O43">
        <v>4.4370000000000003</v>
      </c>
      <c r="P43">
        <v>4.1529999999999996</v>
      </c>
      <c r="Q43">
        <v>235.291</v>
      </c>
      <c r="R43">
        <v>252.59800000000001</v>
      </c>
      <c r="S43" t="s">
        <v>18</v>
      </c>
      <c r="T43" t="s">
        <v>18</v>
      </c>
      <c r="U43" t="s">
        <v>18</v>
      </c>
      <c r="V43" t="s">
        <v>18</v>
      </c>
      <c r="W43">
        <v>5.7389999999999999</v>
      </c>
      <c r="X43">
        <v>6.1379999999999999</v>
      </c>
      <c r="AA43" t="s">
        <v>18</v>
      </c>
      <c r="AB43" t="s">
        <v>18</v>
      </c>
      <c r="AC43" s="1">
        <v>50250</v>
      </c>
      <c r="AD43" s="1">
        <v>102000</v>
      </c>
    </row>
    <row r="44" spans="1:30" x14ac:dyDescent="0.25">
      <c r="A44">
        <v>59</v>
      </c>
      <c r="B44" t="s">
        <v>16</v>
      </c>
      <c r="C44" t="s">
        <v>18</v>
      </c>
      <c r="D44" t="s">
        <v>18</v>
      </c>
      <c r="E44" t="s">
        <v>18</v>
      </c>
      <c r="F44" t="s">
        <v>18</v>
      </c>
      <c r="G44">
        <v>5.7080000000000002</v>
      </c>
      <c r="H44">
        <v>3.0529999999999999</v>
      </c>
      <c r="I44">
        <v>0.29399999999999998</v>
      </c>
      <c r="J44">
        <v>0.498</v>
      </c>
      <c r="K44">
        <v>25.533000000000001</v>
      </c>
      <c r="L44">
        <v>26.337</v>
      </c>
      <c r="M44">
        <v>7.9909999999999997</v>
      </c>
      <c r="N44" t="s">
        <v>18</v>
      </c>
      <c r="O44">
        <v>20.686</v>
      </c>
      <c r="P44">
        <v>21.588000000000001</v>
      </c>
      <c r="Q44">
        <v>218.49</v>
      </c>
      <c r="R44">
        <v>226.64</v>
      </c>
      <c r="S44" t="s">
        <v>18</v>
      </c>
      <c r="T44" t="s">
        <v>18</v>
      </c>
      <c r="U44" t="s">
        <v>18</v>
      </c>
      <c r="V44" t="s">
        <v>18</v>
      </c>
      <c r="W44">
        <v>3.9630000000000001</v>
      </c>
      <c r="X44">
        <v>4.4260000000000002</v>
      </c>
      <c r="AA44" s="1">
        <v>10810</v>
      </c>
      <c r="AB44" s="1">
        <v>7237</v>
      </c>
      <c r="AC44" s="1">
        <v>41280</v>
      </c>
      <c r="AD44" s="1">
        <v>80990</v>
      </c>
    </row>
    <row r="45" spans="1:30" x14ac:dyDescent="0.25">
      <c r="A45">
        <v>58</v>
      </c>
      <c r="B45" t="s">
        <v>16</v>
      </c>
      <c r="C45" t="s">
        <v>18</v>
      </c>
      <c r="D45" t="s">
        <v>18</v>
      </c>
      <c r="E45" t="s">
        <v>18</v>
      </c>
      <c r="F45" t="s">
        <v>18</v>
      </c>
      <c r="G45">
        <v>6.5739999999999998</v>
      </c>
      <c r="H45">
        <v>5.218</v>
      </c>
      <c r="I45">
        <v>0.78300000000000003</v>
      </c>
      <c r="J45">
        <v>0.59299999999999997</v>
      </c>
      <c r="K45">
        <v>31.408000000000001</v>
      </c>
      <c r="L45">
        <v>30.911000000000001</v>
      </c>
      <c r="M45">
        <v>7.8869999999999996</v>
      </c>
      <c r="N45" t="s">
        <v>18</v>
      </c>
      <c r="O45">
        <v>15.183999999999999</v>
      </c>
      <c r="P45">
        <v>14.218999999999999</v>
      </c>
      <c r="Q45">
        <v>222.37200000000001</v>
      </c>
      <c r="R45">
        <v>227.92699999999999</v>
      </c>
      <c r="S45" t="s">
        <v>18</v>
      </c>
      <c r="T45" t="s">
        <v>18</v>
      </c>
      <c r="U45" t="s">
        <v>18</v>
      </c>
      <c r="V45" t="s">
        <v>18</v>
      </c>
      <c r="W45">
        <v>7.5119999999999996</v>
      </c>
      <c r="X45">
        <v>8.5259999999999998</v>
      </c>
      <c r="AA45" s="1">
        <v>6871</v>
      </c>
      <c r="AB45" t="s">
        <v>18</v>
      </c>
      <c r="AC45" s="1">
        <v>38490</v>
      </c>
      <c r="AD45" s="1">
        <v>94790</v>
      </c>
    </row>
    <row r="46" spans="1:30" x14ac:dyDescent="0.25">
      <c r="A46">
        <v>57</v>
      </c>
      <c r="B46" t="s">
        <v>16</v>
      </c>
      <c r="C46" t="s">
        <v>18</v>
      </c>
      <c r="D46" t="s">
        <v>18</v>
      </c>
      <c r="E46" t="s">
        <v>18</v>
      </c>
      <c r="F46" t="s">
        <v>18</v>
      </c>
      <c r="G46">
        <v>7.8949999999999996</v>
      </c>
      <c r="H46">
        <v>5.173</v>
      </c>
      <c r="I46">
        <v>0.73199999999999998</v>
      </c>
      <c r="J46">
        <v>0.69499999999999995</v>
      </c>
      <c r="K46">
        <v>38.177</v>
      </c>
      <c r="L46">
        <v>36.823</v>
      </c>
      <c r="M46">
        <v>8.0289999999999999</v>
      </c>
      <c r="N46" t="s">
        <v>18</v>
      </c>
      <c r="O46">
        <v>25.88</v>
      </c>
      <c r="P46">
        <v>27.870999999999999</v>
      </c>
      <c r="Q46">
        <v>183.52</v>
      </c>
      <c r="R46">
        <v>189.11199999999999</v>
      </c>
      <c r="S46" t="s">
        <v>18</v>
      </c>
      <c r="T46" t="s">
        <v>18</v>
      </c>
      <c r="U46" t="s">
        <v>18</v>
      </c>
      <c r="V46" t="s">
        <v>18</v>
      </c>
      <c r="W46">
        <v>7.1710000000000003</v>
      </c>
      <c r="X46">
        <v>7.7519999999999998</v>
      </c>
      <c r="AA46" s="1">
        <v>7263</v>
      </c>
      <c r="AB46" t="s">
        <v>18</v>
      </c>
      <c r="AC46" s="1">
        <v>32090</v>
      </c>
      <c r="AD46" s="1">
        <v>57520</v>
      </c>
    </row>
    <row r="47" spans="1:30" x14ac:dyDescent="0.25">
      <c r="A47">
        <v>56</v>
      </c>
      <c r="B47" t="s">
        <v>16</v>
      </c>
      <c r="C47" t="s">
        <v>18</v>
      </c>
      <c r="D47" t="s">
        <v>18</v>
      </c>
      <c r="E47" t="s">
        <v>18</v>
      </c>
      <c r="F47" t="s">
        <v>18</v>
      </c>
      <c r="G47">
        <v>6.0250000000000004</v>
      </c>
      <c r="H47">
        <v>3.4380000000000002</v>
      </c>
      <c r="I47">
        <v>0.47499999999999998</v>
      </c>
      <c r="J47">
        <v>0.52300000000000002</v>
      </c>
      <c r="K47">
        <v>24.984999999999999</v>
      </c>
      <c r="L47">
        <v>24.312000000000001</v>
      </c>
      <c r="M47">
        <v>7.7380000000000004</v>
      </c>
      <c r="N47" t="s">
        <v>18</v>
      </c>
      <c r="O47">
        <v>35.435000000000002</v>
      </c>
      <c r="P47">
        <v>36.67</v>
      </c>
      <c r="Q47">
        <v>213.24799999999999</v>
      </c>
      <c r="R47">
        <v>220.125</v>
      </c>
      <c r="S47" t="s">
        <v>18</v>
      </c>
      <c r="T47" t="s">
        <v>18</v>
      </c>
      <c r="U47" t="s">
        <v>18</v>
      </c>
      <c r="V47" t="s">
        <v>18</v>
      </c>
      <c r="W47">
        <v>5.7389999999999999</v>
      </c>
      <c r="X47">
        <v>6.2409999999999997</v>
      </c>
      <c r="AA47" s="1">
        <v>11650</v>
      </c>
      <c r="AB47" t="s">
        <v>18</v>
      </c>
      <c r="AC47" s="1">
        <v>40370</v>
      </c>
      <c r="AD47" s="1">
        <v>74220</v>
      </c>
    </row>
    <row r="48" spans="1:30" x14ac:dyDescent="0.25">
      <c r="A48">
        <v>55</v>
      </c>
      <c r="B48" t="s">
        <v>16</v>
      </c>
      <c r="C48" t="s">
        <v>18</v>
      </c>
      <c r="D48" t="s">
        <v>18</v>
      </c>
      <c r="E48" t="s">
        <v>18</v>
      </c>
      <c r="F48" t="s">
        <v>18</v>
      </c>
      <c r="G48">
        <v>5.5679999999999996</v>
      </c>
      <c r="H48">
        <v>2.4529999999999998</v>
      </c>
      <c r="I48">
        <v>0.40100000000000002</v>
      </c>
      <c r="J48">
        <v>0.374</v>
      </c>
      <c r="K48">
        <v>26.016999999999999</v>
      </c>
      <c r="L48">
        <v>24.393000000000001</v>
      </c>
      <c r="M48">
        <v>7.9450000000000003</v>
      </c>
      <c r="N48" t="s">
        <v>18</v>
      </c>
      <c r="O48">
        <v>62.343000000000004</v>
      </c>
      <c r="P48">
        <v>67.415000000000006</v>
      </c>
      <c r="Q48">
        <v>171.74799999999999</v>
      </c>
      <c r="R48">
        <v>179.25700000000001</v>
      </c>
      <c r="S48" t="s">
        <v>18</v>
      </c>
      <c r="T48" t="s">
        <v>18</v>
      </c>
      <c r="U48" t="s">
        <v>18</v>
      </c>
      <c r="V48" t="s">
        <v>18</v>
      </c>
      <c r="W48">
        <v>3.7829999999999999</v>
      </c>
      <c r="X48">
        <v>3.871</v>
      </c>
      <c r="AA48" s="1">
        <v>15710</v>
      </c>
      <c r="AB48" s="1">
        <v>24480</v>
      </c>
      <c r="AC48" s="1">
        <v>28180</v>
      </c>
      <c r="AD48" s="1">
        <v>63940</v>
      </c>
    </row>
    <row r="49" spans="1:30" x14ac:dyDescent="0.25">
      <c r="A49">
        <v>0</v>
      </c>
      <c r="B49" t="s">
        <v>16</v>
      </c>
      <c r="C49" t="s">
        <v>18</v>
      </c>
      <c r="D49" t="s">
        <v>18</v>
      </c>
      <c r="E49" t="s">
        <v>18</v>
      </c>
      <c r="F49" t="s">
        <v>18</v>
      </c>
      <c r="G49">
        <v>3.4169999999999998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>
        <v>7.4950000000000001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AA49" t="s">
        <v>18</v>
      </c>
      <c r="AB49" t="s">
        <v>18</v>
      </c>
      <c r="AC49" t="s">
        <v>18</v>
      </c>
      <c r="AD49" t="s">
        <v>18</v>
      </c>
    </row>
    <row r="50" spans="1:30" x14ac:dyDescent="0.25">
      <c r="A50" t="s">
        <v>5</v>
      </c>
      <c r="B50" t="s">
        <v>6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AA50" t="s">
        <v>18</v>
      </c>
      <c r="AB50" t="s">
        <v>18</v>
      </c>
      <c r="AC50" t="s">
        <v>18</v>
      </c>
      <c r="AD50" t="s">
        <v>18</v>
      </c>
    </row>
    <row r="51" spans="1:30" x14ac:dyDescent="0.25">
      <c r="A51" t="s">
        <v>7</v>
      </c>
      <c r="B51" t="s">
        <v>8</v>
      </c>
      <c r="C51" t="s">
        <v>18</v>
      </c>
      <c r="D51" t="s">
        <v>18</v>
      </c>
      <c r="E51">
        <v>0.21099999999999999</v>
      </c>
      <c r="F51" t="s">
        <v>18</v>
      </c>
      <c r="G51" t="s">
        <v>18</v>
      </c>
      <c r="H51" t="s">
        <v>18</v>
      </c>
      <c r="I51">
        <v>0.26</v>
      </c>
      <c r="J51">
        <v>0.27700000000000002</v>
      </c>
      <c r="K51" t="s">
        <v>18</v>
      </c>
      <c r="L51">
        <v>0.22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AA51" t="s">
        <v>18</v>
      </c>
      <c r="AB51" t="s">
        <v>18</v>
      </c>
      <c r="AC51" t="s">
        <v>18</v>
      </c>
      <c r="AD51" t="s">
        <v>18</v>
      </c>
    </row>
    <row r="52" spans="1:30" x14ac:dyDescent="0.25">
      <c r="A52" t="s">
        <v>9</v>
      </c>
      <c r="B52" t="s">
        <v>8</v>
      </c>
      <c r="C52">
        <v>0.83</v>
      </c>
      <c r="D52" t="s">
        <v>18</v>
      </c>
      <c r="E52">
        <v>0.46700000000000003</v>
      </c>
      <c r="F52">
        <v>0.497</v>
      </c>
      <c r="G52">
        <v>0.68899999999999995</v>
      </c>
      <c r="H52">
        <v>0.44</v>
      </c>
      <c r="I52">
        <v>0.499</v>
      </c>
      <c r="J52">
        <v>0.51600000000000001</v>
      </c>
      <c r="K52">
        <v>0.50800000000000001</v>
      </c>
      <c r="L52">
        <v>0.44800000000000001</v>
      </c>
      <c r="M52">
        <v>0.49299999999999999</v>
      </c>
      <c r="N52" t="s">
        <v>18</v>
      </c>
      <c r="O52">
        <v>2.274</v>
      </c>
      <c r="P52">
        <v>2.3170000000000002</v>
      </c>
      <c r="Q52">
        <v>3.0910000000000002</v>
      </c>
      <c r="R52">
        <v>3.173</v>
      </c>
      <c r="S52" t="s">
        <v>18</v>
      </c>
      <c r="T52">
        <v>2.5430000000000001</v>
      </c>
      <c r="U52">
        <v>0.56499999999999995</v>
      </c>
      <c r="V52" t="s">
        <v>18</v>
      </c>
      <c r="W52">
        <v>0.61399999999999999</v>
      </c>
      <c r="X52">
        <v>0.64600000000000002</v>
      </c>
      <c r="AA52" t="s">
        <v>18</v>
      </c>
      <c r="AB52" t="s">
        <v>18</v>
      </c>
      <c r="AC52" t="s">
        <v>18</v>
      </c>
      <c r="AD52" t="s">
        <v>18</v>
      </c>
    </row>
    <row r="53" spans="1:30" x14ac:dyDescent="0.25">
      <c r="A53" t="s">
        <v>10</v>
      </c>
      <c r="B53" t="s">
        <v>8</v>
      </c>
      <c r="C53">
        <v>1.161</v>
      </c>
      <c r="D53" t="s">
        <v>18</v>
      </c>
      <c r="E53">
        <v>0.95299999999999996</v>
      </c>
      <c r="F53">
        <v>0.88</v>
      </c>
      <c r="G53">
        <v>1.0649999999999999</v>
      </c>
      <c r="H53">
        <v>1.1399999999999999</v>
      </c>
      <c r="I53">
        <v>0.91700000000000004</v>
      </c>
      <c r="J53">
        <v>0.92800000000000005</v>
      </c>
      <c r="K53">
        <v>1.075</v>
      </c>
      <c r="L53">
        <v>0.9</v>
      </c>
      <c r="M53">
        <v>0.85499999999999998</v>
      </c>
      <c r="N53" t="s">
        <v>18</v>
      </c>
      <c r="O53">
        <v>4.8719999999999999</v>
      </c>
      <c r="P53">
        <v>5.05</v>
      </c>
      <c r="Q53">
        <v>5.5780000000000003</v>
      </c>
      <c r="R53">
        <v>5.5640000000000001</v>
      </c>
      <c r="S53" t="s">
        <v>18</v>
      </c>
      <c r="T53">
        <v>5.157</v>
      </c>
      <c r="U53">
        <v>1.0009999999999999</v>
      </c>
      <c r="V53">
        <v>1.034</v>
      </c>
      <c r="W53">
        <v>1.018</v>
      </c>
      <c r="X53">
        <v>0.96899999999999997</v>
      </c>
      <c r="AA53" t="s">
        <v>18</v>
      </c>
      <c r="AB53" t="s">
        <v>18</v>
      </c>
      <c r="AC53" t="s">
        <v>18</v>
      </c>
      <c r="AD53" t="s">
        <v>18</v>
      </c>
    </row>
    <row r="54" spans="1:30" x14ac:dyDescent="0.25">
      <c r="A54" t="s">
        <v>11</v>
      </c>
      <c r="B54" t="s">
        <v>8</v>
      </c>
      <c r="C54">
        <v>1.9770000000000001</v>
      </c>
      <c r="D54" t="s">
        <v>18</v>
      </c>
      <c r="E54">
        <v>1.8440000000000001</v>
      </c>
      <c r="F54">
        <v>2.42</v>
      </c>
      <c r="G54">
        <v>1.9019999999999999</v>
      </c>
      <c r="H54">
        <v>2.177</v>
      </c>
      <c r="I54">
        <v>2.0510000000000002</v>
      </c>
      <c r="J54">
        <v>1.93</v>
      </c>
      <c r="K54">
        <v>1.806</v>
      </c>
      <c r="L54">
        <v>2.0590000000000002</v>
      </c>
      <c r="M54">
        <v>1.9419999999999999</v>
      </c>
      <c r="N54">
        <v>1.796</v>
      </c>
      <c r="O54">
        <v>8.7929999999999993</v>
      </c>
      <c r="P54">
        <v>8.9390000000000001</v>
      </c>
      <c r="Q54">
        <v>9.1289999999999996</v>
      </c>
      <c r="R54">
        <v>9.3089999999999993</v>
      </c>
      <c r="S54" t="s">
        <v>18</v>
      </c>
      <c r="T54">
        <v>10.414</v>
      </c>
      <c r="U54">
        <v>1.883</v>
      </c>
      <c r="V54">
        <v>2.2770000000000001</v>
      </c>
      <c r="W54">
        <v>1.9370000000000001</v>
      </c>
      <c r="X54">
        <v>2.2000000000000002</v>
      </c>
      <c r="AA54" t="s">
        <v>18</v>
      </c>
      <c r="AB54" t="s">
        <v>18</v>
      </c>
      <c r="AC54" t="s">
        <v>18</v>
      </c>
      <c r="AD54" t="s">
        <v>18</v>
      </c>
    </row>
    <row r="55" spans="1:30" x14ac:dyDescent="0.25">
      <c r="A55" t="s">
        <v>12</v>
      </c>
      <c r="B55" t="s">
        <v>8</v>
      </c>
      <c r="C55">
        <v>7.8979999999999997</v>
      </c>
      <c r="D55">
        <v>9.8420000000000005</v>
      </c>
      <c r="E55">
        <v>9.4239999999999995</v>
      </c>
      <c r="F55">
        <v>9.6679999999999993</v>
      </c>
      <c r="G55">
        <v>9.0250000000000004</v>
      </c>
      <c r="H55">
        <v>9.4600000000000009</v>
      </c>
      <c r="I55">
        <v>9.2889999999999997</v>
      </c>
      <c r="J55">
        <v>9.8829999999999991</v>
      </c>
      <c r="K55">
        <v>9.2110000000000003</v>
      </c>
      <c r="L55">
        <v>9.5980000000000008</v>
      </c>
      <c r="M55">
        <v>9.1630000000000003</v>
      </c>
      <c r="N55">
        <v>9.3989999999999991</v>
      </c>
      <c r="O55">
        <v>48.795000000000002</v>
      </c>
      <c r="P55">
        <v>50.395000000000003</v>
      </c>
      <c r="Q55">
        <v>45.725000000000001</v>
      </c>
      <c r="R55">
        <v>54.561999999999998</v>
      </c>
      <c r="S55">
        <v>46.6</v>
      </c>
      <c r="T55">
        <v>50.46</v>
      </c>
      <c r="U55">
        <v>9.3019999999999996</v>
      </c>
      <c r="V55">
        <v>9.3979999999999997</v>
      </c>
      <c r="W55">
        <v>9.3379999999999992</v>
      </c>
      <c r="X55">
        <v>9.2449999999999992</v>
      </c>
      <c r="AA55" t="s">
        <v>18</v>
      </c>
      <c r="AB55" t="s">
        <v>18</v>
      </c>
      <c r="AC55" t="s">
        <v>18</v>
      </c>
      <c r="AD55" t="s">
        <v>18</v>
      </c>
    </row>
    <row r="56" spans="1:30" x14ac:dyDescent="0.25">
      <c r="A56" t="s">
        <v>13</v>
      </c>
      <c r="B56" t="s">
        <v>8</v>
      </c>
      <c r="C56">
        <v>17.074999999999999</v>
      </c>
      <c r="D56">
        <v>20.071999999999999</v>
      </c>
      <c r="E56">
        <v>19.181999999999999</v>
      </c>
      <c r="F56">
        <v>20.582000000000001</v>
      </c>
      <c r="G56">
        <v>19.547999999999998</v>
      </c>
      <c r="H56">
        <v>19.452000000000002</v>
      </c>
      <c r="I56">
        <v>20.302</v>
      </c>
      <c r="J56">
        <v>20.149000000000001</v>
      </c>
      <c r="K56">
        <v>20.577999999999999</v>
      </c>
      <c r="L56">
        <v>19.376000000000001</v>
      </c>
      <c r="M56">
        <v>19.41</v>
      </c>
      <c r="N56">
        <v>20.785</v>
      </c>
      <c r="O56">
        <v>101.285</v>
      </c>
      <c r="P56">
        <v>103.79300000000001</v>
      </c>
      <c r="Q56">
        <v>101.173</v>
      </c>
      <c r="R56">
        <v>106.57</v>
      </c>
      <c r="S56">
        <v>104.358</v>
      </c>
      <c r="T56">
        <v>106.973</v>
      </c>
      <c r="U56">
        <v>18.864000000000001</v>
      </c>
      <c r="V56">
        <v>19.405999999999999</v>
      </c>
      <c r="W56">
        <v>19.387</v>
      </c>
      <c r="X56">
        <v>20.437999999999999</v>
      </c>
      <c r="AA56" t="s">
        <v>18</v>
      </c>
      <c r="AB56" t="s">
        <v>18</v>
      </c>
      <c r="AC56" t="s">
        <v>18</v>
      </c>
      <c r="AD56" t="s">
        <v>18</v>
      </c>
    </row>
    <row r="57" spans="1:30" x14ac:dyDescent="0.25">
      <c r="A57" t="s">
        <v>14</v>
      </c>
      <c r="B57" t="s">
        <v>8</v>
      </c>
      <c r="C57">
        <v>112.614</v>
      </c>
      <c r="D57">
        <v>104.215</v>
      </c>
      <c r="E57">
        <v>104.703</v>
      </c>
      <c r="F57">
        <v>101.48</v>
      </c>
      <c r="G57">
        <v>103.94199999999999</v>
      </c>
      <c r="H57">
        <v>102.14100000000001</v>
      </c>
      <c r="I57">
        <v>102.568</v>
      </c>
      <c r="J57">
        <v>102.81699999999999</v>
      </c>
      <c r="K57">
        <v>99.430999999999997</v>
      </c>
      <c r="L57">
        <v>101.367</v>
      </c>
      <c r="M57">
        <v>104.342</v>
      </c>
      <c r="N57">
        <v>98.453999999999994</v>
      </c>
      <c r="O57">
        <v>521.399</v>
      </c>
      <c r="P57">
        <v>511.23500000000001</v>
      </c>
      <c r="Q57">
        <v>511.88200000000001</v>
      </c>
      <c r="R57">
        <v>494.98599999999999</v>
      </c>
      <c r="S57">
        <v>500.88799999999998</v>
      </c>
      <c r="T57">
        <v>506.57900000000001</v>
      </c>
      <c r="U57">
        <v>101.43300000000001</v>
      </c>
      <c r="V57">
        <v>103.449</v>
      </c>
      <c r="W57">
        <v>103.488</v>
      </c>
      <c r="X57">
        <v>102.72499999999999</v>
      </c>
      <c r="AA57" t="s">
        <v>18</v>
      </c>
      <c r="AB57" t="s">
        <v>18</v>
      </c>
      <c r="AC57" t="s">
        <v>18</v>
      </c>
      <c r="AD57" t="s">
        <v>18</v>
      </c>
    </row>
    <row r="58" spans="1:30" x14ac:dyDescent="0.25">
      <c r="A58" t="s">
        <v>5</v>
      </c>
      <c r="B58" t="s">
        <v>6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AA58" t="s">
        <v>18</v>
      </c>
      <c r="AB58" t="s">
        <v>18</v>
      </c>
      <c r="AC58" t="s">
        <v>18</v>
      </c>
      <c r="AD58" t="s">
        <v>18</v>
      </c>
    </row>
    <row r="59" spans="1:30" x14ac:dyDescent="0.25">
      <c r="A59">
        <v>48</v>
      </c>
      <c r="B59" t="s">
        <v>16</v>
      </c>
      <c r="C59" t="s">
        <v>18</v>
      </c>
      <c r="D59" t="s">
        <v>18</v>
      </c>
      <c r="E59" t="s">
        <v>18</v>
      </c>
      <c r="F59" t="s">
        <v>18</v>
      </c>
      <c r="G59">
        <v>7.391</v>
      </c>
      <c r="H59">
        <v>3.3170000000000002</v>
      </c>
      <c r="I59">
        <v>0.56000000000000005</v>
      </c>
      <c r="J59">
        <v>0.38</v>
      </c>
      <c r="K59">
        <v>19.893000000000001</v>
      </c>
      <c r="L59">
        <v>19.597000000000001</v>
      </c>
      <c r="M59">
        <v>8.1790000000000003</v>
      </c>
      <c r="N59" t="s">
        <v>18</v>
      </c>
      <c r="O59">
        <v>127.999</v>
      </c>
      <c r="P59">
        <v>126.05</v>
      </c>
      <c r="Q59">
        <v>106.553</v>
      </c>
      <c r="R59">
        <v>118.971</v>
      </c>
      <c r="S59" t="s">
        <v>18</v>
      </c>
      <c r="T59" t="s">
        <v>18</v>
      </c>
      <c r="U59" t="s">
        <v>18</v>
      </c>
      <c r="V59" t="s">
        <v>18</v>
      </c>
      <c r="W59">
        <v>5.4749999999999996</v>
      </c>
      <c r="X59">
        <v>5.97</v>
      </c>
      <c r="AA59" s="1">
        <v>28250</v>
      </c>
      <c r="AB59" s="1">
        <v>36630</v>
      </c>
      <c r="AC59" s="1">
        <v>17980</v>
      </c>
      <c r="AD59" s="1">
        <v>37100</v>
      </c>
    </row>
    <row r="60" spans="1:30" x14ac:dyDescent="0.25">
      <c r="A60">
        <v>47</v>
      </c>
      <c r="B60" t="s">
        <v>16</v>
      </c>
      <c r="C60" t="s">
        <v>18</v>
      </c>
      <c r="D60" t="s">
        <v>18</v>
      </c>
      <c r="E60" t="s">
        <v>18</v>
      </c>
      <c r="F60" t="s">
        <v>18</v>
      </c>
      <c r="G60">
        <v>5.6180000000000003</v>
      </c>
      <c r="H60">
        <v>2.677</v>
      </c>
      <c r="I60">
        <v>0.51700000000000002</v>
      </c>
      <c r="J60">
        <v>0.374</v>
      </c>
      <c r="K60">
        <v>22.788</v>
      </c>
      <c r="L60">
        <v>22.888999999999999</v>
      </c>
      <c r="M60">
        <v>8.5619999999999994</v>
      </c>
      <c r="N60" t="s">
        <v>18</v>
      </c>
      <c r="O60">
        <v>189.19900000000001</v>
      </c>
      <c r="P60">
        <v>185.85300000000001</v>
      </c>
      <c r="Q60">
        <v>55.402000000000001</v>
      </c>
      <c r="R60">
        <v>66.328000000000003</v>
      </c>
      <c r="S60" t="s">
        <v>18</v>
      </c>
      <c r="T60" t="s">
        <v>18</v>
      </c>
      <c r="U60" t="s">
        <v>18</v>
      </c>
      <c r="V60" t="s">
        <v>18</v>
      </c>
      <c r="W60">
        <v>3.8769999999999998</v>
      </c>
      <c r="X60">
        <v>3.9820000000000002</v>
      </c>
      <c r="AA60" s="1">
        <v>42390</v>
      </c>
      <c r="AB60" s="1">
        <v>35480</v>
      </c>
      <c r="AC60" s="1">
        <v>8594</v>
      </c>
      <c r="AD60" s="1">
        <v>28690</v>
      </c>
    </row>
    <row r="61" spans="1:30" x14ac:dyDescent="0.25">
      <c r="A61">
        <v>46</v>
      </c>
      <c r="B61" t="s">
        <v>16</v>
      </c>
      <c r="C61" t="s">
        <v>18</v>
      </c>
      <c r="D61" t="s">
        <v>18</v>
      </c>
      <c r="E61" t="s">
        <v>18</v>
      </c>
      <c r="F61" t="s">
        <v>18</v>
      </c>
      <c r="G61">
        <v>5.4909999999999997</v>
      </c>
      <c r="H61">
        <v>5.298</v>
      </c>
      <c r="I61">
        <v>0.57799999999999996</v>
      </c>
      <c r="J61">
        <v>0.63400000000000001</v>
      </c>
      <c r="K61">
        <v>33.371000000000002</v>
      </c>
      <c r="L61">
        <v>33.197000000000003</v>
      </c>
      <c r="M61">
        <v>5.6740000000000004</v>
      </c>
      <c r="N61" t="s">
        <v>18</v>
      </c>
      <c r="O61">
        <v>110.968</v>
      </c>
      <c r="P61">
        <v>112.82599999999999</v>
      </c>
      <c r="Q61">
        <v>120.934</v>
      </c>
      <c r="R61">
        <v>134.077</v>
      </c>
      <c r="S61" t="s">
        <v>18</v>
      </c>
      <c r="T61" t="s">
        <v>18</v>
      </c>
      <c r="U61" t="s">
        <v>18</v>
      </c>
      <c r="V61" t="s">
        <v>18</v>
      </c>
      <c r="W61">
        <v>6.8070000000000004</v>
      </c>
      <c r="X61">
        <v>7.27</v>
      </c>
      <c r="AA61" s="1">
        <v>26270</v>
      </c>
      <c r="AB61" s="1">
        <v>34580</v>
      </c>
      <c r="AC61" s="1">
        <v>19730</v>
      </c>
      <c r="AD61" s="1">
        <v>46010</v>
      </c>
    </row>
    <row r="62" spans="1:30" x14ac:dyDescent="0.25">
      <c r="A62">
        <v>45</v>
      </c>
      <c r="B62" t="s">
        <v>16</v>
      </c>
      <c r="C62" t="s">
        <v>18</v>
      </c>
      <c r="D62" t="s">
        <v>18</v>
      </c>
      <c r="E62" t="s">
        <v>18</v>
      </c>
      <c r="F62" t="s">
        <v>18</v>
      </c>
      <c r="G62">
        <v>6.9139999999999997</v>
      </c>
      <c r="H62">
        <v>4.1040000000000001</v>
      </c>
      <c r="I62">
        <v>0.63400000000000001</v>
      </c>
      <c r="J62">
        <v>0.48399999999999999</v>
      </c>
      <c r="K62">
        <v>29.143000000000001</v>
      </c>
      <c r="L62">
        <v>28.797999999999998</v>
      </c>
      <c r="M62">
        <v>5.4059999999999997</v>
      </c>
      <c r="N62" t="s">
        <v>18</v>
      </c>
      <c r="O62">
        <v>135.03100000000001</v>
      </c>
      <c r="P62">
        <v>140.96700000000001</v>
      </c>
      <c r="Q62">
        <v>67.179000000000002</v>
      </c>
      <c r="R62">
        <v>79.426000000000002</v>
      </c>
      <c r="S62" t="s">
        <v>18</v>
      </c>
      <c r="T62" t="s">
        <v>18</v>
      </c>
      <c r="U62" t="s">
        <v>18</v>
      </c>
      <c r="V62" t="s">
        <v>18</v>
      </c>
      <c r="W62">
        <v>5.298</v>
      </c>
      <c r="X62">
        <v>6.4459999999999997</v>
      </c>
      <c r="AA62" s="1">
        <v>29430</v>
      </c>
      <c r="AB62" s="1">
        <v>31060</v>
      </c>
      <c r="AC62" s="1">
        <v>10490</v>
      </c>
      <c r="AD62" s="1">
        <v>28530</v>
      </c>
    </row>
    <row r="63" spans="1:30" x14ac:dyDescent="0.25">
      <c r="A63">
        <v>44</v>
      </c>
      <c r="B63" t="s">
        <v>16</v>
      </c>
      <c r="C63" t="s">
        <v>18</v>
      </c>
      <c r="D63" t="s">
        <v>18</v>
      </c>
      <c r="E63" t="s">
        <v>18</v>
      </c>
      <c r="F63" t="s">
        <v>18</v>
      </c>
      <c r="G63">
        <v>5.7910000000000004</v>
      </c>
      <c r="H63">
        <v>3.2850000000000001</v>
      </c>
      <c r="I63">
        <v>0.67500000000000004</v>
      </c>
      <c r="J63">
        <v>0.45200000000000001</v>
      </c>
      <c r="K63">
        <v>23.085000000000001</v>
      </c>
      <c r="L63">
        <v>23.248999999999999</v>
      </c>
      <c r="M63">
        <v>8.0589999999999993</v>
      </c>
      <c r="N63" t="s">
        <v>18</v>
      </c>
      <c r="O63">
        <v>156.447</v>
      </c>
      <c r="P63">
        <v>161.66900000000001</v>
      </c>
      <c r="Q63">
        <v>98.734999999999999</v>
      </c>
      <c r="R63">
        <v>109.85</v>
      </c>
      <c r="S63" t="s">
        <v>18</v>
      </c>
      <c r="T63" t="s">
        <v>18</v>
      </c>
      <c r="U63" t="s">
        <v>18</v>
      </c>
      <c r="V63" t="s">
        <v>18</v>
      </c>
      <c r="W63">
        <v>4.0599999999999996</v>
      </c>
      <c r="X63">
        <v>4.8049999999999997</v>
      </c>
      <c r="AA63" s="1">
        <v>36040</v>
      </c>
      <c r="AB63" s="1">
        <v>45930</v>
      </c>
      <c r="AC63" s="1">
        <v>14790</v>
      </c>
      <c r="AD63" s="1">
        <v>29150</v>
      </c>
    </row>
    <row r="64" spans="1:30" x14ac:dyDescent="0.25">
      <c r="A64">
        <v>43</v>
      </c>
      <c r="B64" t="s">
        <v>16</v>
      </c>
      <c r="C64" t="s">
        <v>18</v>
      </c>
      <c r="D64" t="s">
        <v>18</v>
      </c>
      <c r="E64" t="s">
        <v>18</v>
      </c>
      <c r="F64" t="s">
        <v>18</v>
      </c>
      <c r="G64">
        <v>7.5960000000000001</v>
      </c>
      <c r="H64">
        <v>3.7040000000000002</v>
      </c>
      <c r="I64">
        <v>0.73299999999999998</v>
      </c>
      <c r="J64">
        <v>0.66800000000000004</v>
      </c>
      <c r="K64">
        <v>31.917000000000002</v>
      </c>
      <c r="L64">
        <v>31.489000000000001</v>
      </c>
      <c r="M64">
        <v>8.1120000000000001</v>
      </c>
      <c r="N64" t="s">
        <v>18</v>
      </c>
      <c r="O64">
        <v>174.72</v>
      </c>
      <c r="P64">
        <v>171.059</v>
      </c>
      <c r="Q64">
        <v>51.506999999999998</v>
      </c>
      <c r="R64">
        <v>53.119</v>
      </c>
      <c r="S64" t="s">
        <v>18</v>
      </c>
      <c r="T64" t="s">
        <v>18</v>
      </c>
      <c r="U64" t="s">
        <v>18</v>
      </c>
      <c r="V64" t="s">
        <v>18</v>
      </c>
      <c r="W64">
        <v>4.8490000000000002</v>
      </c>
      <c r="X64">
        <v>5.0620000000000003</v>
      </c>
      <c r="AA64" s="1">
        <v>38040</v>
      </c>
      <c r="AB64" s="1">
        <v>45240</v>
      </c>
      <c r="AC64" s="1">
        <v>7854</v>
      </c>
      <c r="AD64" t="s">
        <v>18</v>
      </c>
    </row>
    <row r="65" spans="1:30" x14ac:dyDescent="0.25">
      <c r="A65">
        <v>36</v>
      </c>
      <c r="B65" t="s">
        <v>16</v>
      </c>
      <c r="C65" t="s">
        <v>18</v>
      </c>
      <c r="D65" t="s">
        <v>18</v>
      </c>
      <c r="E65" t="s">
        <v>18</v>
      </c>
      <c r="F65" t="s">
        <v>18</v>
      </c>
      <c r="G65">
        <v>5.3220000000000001</v>
      </c>
      <c r="H65">
        <v>4.4790000000000001</v>
      </c>
      <c r="I65">
        <v>0.48199999999999998</v>
      </c>
      <c r="J65">
        <v>0.505</v>
      </c>
      <c r="K65">
        <v>24.888999999999999</v>
      </c>
      <c r="L65">
        <v>25.547999999999998</v>
      </c>
      <c r="M65">
        <v>8.2859999999999996</v>
      </c>
      <c r="N65" t="s">
        <v>18</v>
      </c>
      <c r="O65">
        <v>208.86199999999999</v>
      </c>
      <c r="P65">
        <v>206.52099999999999</v>
      </c>
      <c r="Q65">
        <v>35.954000000000001</v>
      </c>
      <c r="R65">
        <v>37.960999999999999</v>
      </c>
      <c r="S65" t="s">
        <v>18</v>
      </c>
      <c r="T65" t="s">
        <v>18</v>
      </c>
      <c r="U65" t="s">
        <v>18</v>
      </c>
      <c r="V65" t="s">
        <v>18</v>
      </c>
      <c r="W65">
        <v>8.2520000000000007</v>
      </c>
      <c r="X65">
        <v>9.4779999999999998</v>
      </c>
      <c r="AA65" s="1">
        <v>49270</v>
      </c>
      <c r="AB65" s="1">
        <v>44430</v>
      </c>
      <c r="AC65" s="1">
        <v>5306</v>
      </c>
      <c r="AD65" t="s">
        <v>18</v>
      </c>
    </row>
    <row r="66" spans="1:30" x14ac:dyDescent="0.25">
      <c r="A66">
        <v>35</v>
      </c>
      <c r="B66" t="s">
        <v>16</v>
      </c>
      <c r="C66" t="s">
        <v>18</v>
      </c>
      <c r="D66" t="s">
        <v>18</v>
      </c>
      <c r="E66" t="s">
        <v>18</v>
      </c>
      <c r="F66" t="s">
        <v>18</v>
      </c>
      <c r="G66">
        <v>4.55</v>
      </c>
      <c r="H66">
        <v>1.9850000000000001</v>
      </c>
      <c r="I66" t="s">
        <v>18</v>
      </c>
      <c r="J66">
        <v>0.17199999999999999</v>
      </c>
      <c r="K66">
        <v>12.151</v>
      </c>
      <c r="L66">
        <v>12.443</v>
      </c>
      <c r="M66">
        <v>7.7210000000000001</v>
      </c>
      <c r="N66" t="s">
        <v>18</v>
      </c>
      <c r="O66">
        <v>161.03800000000001</v>
      </c>
      <c r="P66">
        <v>160.553</v>
      </c>
      <c r="Q66">
        <v>19.568000000000001</v>
      </c>
      <c r="R66">
        <v>18.515000000000001</v>
      </c>
      <c r="S66" t="s">
        <v>18</v>
      </c>
      <c r="T66" t="s">
        <v>18</v>
      </c>
      <c r="U66" t="s">
        <v>18</v>
      </c>
      <c r="V66" t="s">
        <v>18</v>
      </c>
      <c r="W66">
        <v>2.4340000000000002</v>
      </c>
      <c r="X66">
        <v>2.6850000000000001</v>
      </c>
      <c r="AA66" s="1">
        <v>32050</v>
      </c>
      <c r="AB66" s="1">
        <v>32930</v>
      </c>
      <c r="AC66" t="s">
        <v>18</v>
      </c>
      <c r="AD66" t="s">
        <v>18</v>
      </c>
    </row>
    <row r="67" spans="1:30" x14ac:dyDescent="0.25">
      <c r="A67">
        <v>34</v>
      </c>
      <c r="B67" t="s">
        <v>16</v>
      </c>
      <c r="C67" t="s">
        <v>18</v>
      </c>
      <c r="D67" t="s">
        <v>18</v>
      </c>
      <c r="E67" t="s">
        <v>18</v>
      </c>
      <c r="F67" t="s">
        <v>18</v>
      </c>
      <c r="G67">
        <v>5.0229999999999997</v>
      </c>
      <c r="H67">
        <v>4.3179999999999996</v>
      </c>
      <c r="I67">
        <v>0.47799999999999998</v>
      </c>
      <c r="J67">
        <v>0.36399999999999999</v>
      </c>
      <c r="K67">
        <v>21.681000000000001</v>
      </c>
      <c r="L67">
        <v>22.134</v>
      </c>
      <c r="M67">
        <v>8.4429999999999996</v>
      </c>
      <c r="N67" t="s">
        <v>18</v>
      </c>
      <c r="O67">
        <v>166.85900000000001</v>
      </c>
      <c r="P67">
        <v>168.37799999999999</v>
      </c>
      <c r="Q67">
        <v>40.317</v>
      </c>
      <c r="R67">
        <v>46.438000000000002</v>
      </c>
      <c r="S67" t="s">
        <v>18</v>
      </c>
      <c r="T67" t="s">
        <v>18</v>
      </c>
      <c r="U67" t="s">
        <v>18</v>
      </c>
      <c r="V67" t="s">
        <v>18</v>
      </c>
      <c r="W67">
        <v>4.556</v>
      </c>
      <c r="X67">
        <v>5.3970000000000002</v>
      </c>
      <c r="AA67" s="1">
        <v>33580</v>
      </c>
      <c r="AB67" t="s">
        <v>18</v>
      </c>
      <c r="AC67" s="1">
        <v>7030</v>
      </c>
      <c r="AD67" t="s">
        <v>18</v>
      </c>
    </row>
    <row r="68" spans="1:30" x14ac:dyDescent="0.25">
      <c r="A68">
        <v>33</v>
      </c>
      <c r="B68" t="s">
        <v>16</v>
      </c>
      <c r="C68" t="s">
        <v>18</v>
      </c>
      <c r="D68" t="s">
        <v>18</v>
      </c>
      <c r="E68" t="s">
        <v>18</v>
      </c>
      <c r="F68" t="s">
        <v>18</v>
      </c>
      <c r="G68">
        <v>6.6429999999999998</v>
      </c>
      <c r="H68">
        <v>2.8439999999999999</v>
      </c>
      <c r="I68">
        <v>0.49099999999999999</v>
      </c>
      <c r="J68">
        <v>0.30599999999999999</v>
      </c>
      <c r="K68">
        <v>23.815000000000001</v>
      </c>
      <c r="L68">
        <v>24.106999999999999</v>
      </c>
      <c r="M68">
        <v>2.1789999999999998</v>
      </c>
      <c r="N68" t="s">
        <v>18</v>
      </c>
      <c r="O68">
        <v>184.59</v>
      </c>
      <c r="P68">
        <v>181.30699999999999</v>
      </c>
      <c r="Q68">
        <v>19.835999999999999</v>
      </c>
      <c r="R68">
        <v>19.975000000000001</v>
      </c>
      <c r="S68" t="s">
        <v>18</v>
      </c>
      <c r="T68" t="s">
        <v>18</v>
      </c>
      <c r="U68" t="s">
        <v>18</v>
      </c>
      <c r="V68" t="s">
        <v>18</v>
      </c>
      <c r="W68">
        <v>4.8879999999999999</v>
      </c>
      <c r="X68">
        <v>5.4969999999999999</v>
      </c>
      <c r="AA68" s="1">
        <v>35760</v>
      </c>
      <c r="AB68" s="1">
        <v>42600</v>
      </c>
      <c r="AC68" t="s">
        <v>18</v>
      </c>
      <c r="AD68" t="s">
        <v>18</v>
      </c>
    </row>
    <row r="69" spans="1:30" x14ac:dyDescent="0.25">
      <c r="A69">
        <v>32</v>
      </c>
      <c r="B69" t="s">
        <v>16</v>
      </c>
      <c r="C69" t="s">
        <v>18</v>
      </c>
      <c r="D69" t="s">
        <v>18</v>
      </c>
      <c r="E69" t="s">
        <v>18</v>
      </c>
      <c r="F69" t="s">
        <v>18</v>
      </c>
      <c r="G69">
        <v>4.6539999999999999</v>
      </c>
      <c r="H69">
        <v>2.895</v>
      </c>
      <c r="I69" t="s">
        <v>18</v>
      </c>
      <c r="J69">
        <v>0.36199999999999999</v>
      </c>
      <c r="K69">
        <v>14.483000000000001</v>
      </c>
      <c r="L69">
        <v>14.635</v>
      </c>
      <c r="M69">
        <v>8.5619999999999994</v>
      </c>
      <c r="N69" t="s">
        <v>18</v>
      </c>
      <c r="O69">
        <v>181.46299999999999</v>
      </c>
      <c r="P69">
        <v>182.405</v>
      </c>
      <c r="Q69">
        <v>32.908000000000001</v>
      </c>
      <c r="R69">
        <v>35.311</v>
      </c>
      <c r="S69" t="s">
        <v>18</v>
      </c>
      <c r="T69" t="s">
        <v>18</v>
      </c>
      <c r="U69" t="s">
        <v>18</v>
      </c>
      <c r="V69" t="s">
        <v>18</v>
      </c>
      <c r="W69">
        <v>4.2460000000000004</v>
      </c>
      <c r="X69">
        <v>4.45</v>
      </c>
      <c r="AA69" s="1">
        <v>36550</v>
      </c>
      <c r="AB69" s="1">
        <v>46040</v>
      </c>
      <c r="AC69" s="1">
        <v>4136</v>
      </c>
      <c r="AD69" t="s">
        <v>18</v>
      </c>
    </row>
    <row r="70" spans="1:30" x14ac:dyDescent="0.25">
      <c r="A70">
        <v>31</v>
      </c>
      <c r="B70" t="s">
        <v>16</v>
      </c>
      <c r="C70" t="s">
        <v>18</v>
      </c>
      <c r="D70" t="s">
        <v>18</v>
      </c>
      <c r="E70" t="s">
        <v>18</v>
      </c>
      <c r="F70" t="s">
        <v>18</v>
      </c>
      <c r="G70">
        <v>6.9279999999999999</v>
      </c>
      <c r="H70">
        <v>2.5750000000000002</v>
      </c>
      <c r="I70">
        <v>0.40500000000000003</v>
      </c>
      <c r="J70">
        <v>0.313</v>
      </c>
      <c r="K70">
        <v>17.658000000000001</v>
      </c>
      <c r="L70">
        <v>17.751000000000001</v>
      </c>
      <c r="M70">
        <v>5.68</v>
      </c>
      <c r="N70" t="s">
        <v>18</v>
      </c>
      <c r="O70">
        <v>201.99</v>
      </c>
      <c r="P70">
        <v>202.83199999999999</v>
      </c>
      <c r="Q70">
        <v>16.288</v>
      </c>
      <c r="R70">
        <v>18.164999999999999</v>
      </c>
      <c r="S70" t="s">
        <v>18</v>
      </c>
      <c r="T70" t="s">
        <v>18</v>
      </c>
      <c r="U70" t="s">
        <v>18</v>
      </c>
      <c r="V70" t="s">
        <v>18</v>
      </c>
      <c r="W70">
        <v>3.2639999999999998</v>
      </c>
      <c r="X70">
        <v>3.355</v>
      </c>
      <c r="AA70" s="1">
        <v>39290</v>
      </c>
      <c r="AB70" s="1">
        <v>51040</v>
      </c>
      <c r="AC70" t="s">
        <v>18</v>
      </c>
      <c r="AD70" t="s">
        <v>18</v>
      </c>
    </row>
    <row r="71" spans="1:30" x14ac:dyDescent="0.25">
      <c r="A71">
        <v>24</v>
      </c>
      <c r="B71" t="s">
        <v>16</v>
      </c>
      <c r="C71" t="s">
        <v>18</v>
      </c>
      <c r="D71" t="s">
        <v>18</v>
      </c>
      <c r="E71" t="s">
        <v>18</v>
      </c>
      <c r="F71" t="s">
        <v>18</v>
      </c>
      <c r="G71">
        <v>3.2360000000000002</v>
      </c>
      <c r="H71">
        <v>2.907</v>
      </c>
      <c r="I71">
        <v>0.26200000000000001</v>
      </c>
      <c r="J71">
        <v>0.34100000000000003</v>
      </c>
      <c r="K71">
        <v>16.821999999999999</v>
      </c>
      <c r="L71">
        <v>17.027000000000001</v>
      </c>
      <c r="M71">
        <v>6.9749999999999996</v>
      </c>
      <c r="N71" t="s">
        <v>18</v>
      </c>
      <c r="O71">
        <v>158.578</v>
      </c>
      <c r="P71">
        <v>162.03</v>
      </c>
      <c r="Q71">
        <v>11.342000000000001</v>
      </c>
      <c r="R71">
        <v>12.481999999999999</v>
      </c>
      <c r="S71" t="s">
        <v>18</v>
      </c>
      <c r="T71" t="s">
        <v>18</v>
      </c>
      <c r="U71" t="s">
        <v>18</v>
      </c>
      <c r="V71" t="s">
        <v>18</v>
      </c>
      <c r="W71">
        <v>5.6150000000000002</v>
      </c>
      <c r="X71">
        <v>5.3040000000000003</v>
      </c>
      <c r="AA71" s="1">
        <v>34180</v>
      </c>
      <c r="AB71" s="1">
        <v>40160</v>
      </c>
      <c r="AC71" t="s">
        <v>18</v>
      </c>
      <c r="AD71" t="s">
        <v>18</v>
      </c>
    </row>
    <row r="72" spans="1:30" x14ac:dyDescent="0.25">
      <c r="A72">
        <v>23</v>
      </c>
      <c r="B72" t="s">
        <v>16</v>
      </c>
      <c r="C72" t="s">
        <v>18</v>
      </c>
      <c r="D72" t="s">
        <v>18</v>
      </c>
      <c r="E72" t="s">
        <v>18</v>
      </c>
      <c r="F72" t="s">
        <v>18</v>
      </c>
      <c r="G72">
        <v>6.968</v>
      </c>
      <c r="H72">
        <v>3.331</v>
      </c>
      <c r="I72">
        <v>1.032</v>
      </c>
      <c r="J72">
        <v>0.78</v>
      </c>
      <c r="K72">
        <v>45.859000000000002</v>
      </c>
      <c r="L72">
        <v>44.923999999999999</v>
      </c>
      <c r="M72">
        <v>8.2789999999999999</v>
      </c>
      <c r="N72" t="s">
        <v>18</v>
      </c>
      <c r="O72">
        <v>351.88499999999999</v>
      </c>
      <c r="P72">
        <v>361.61799999999999</v>
      </c>
      <c r="Q72">
        <v>10.428000000000001</v>
      </c>
      <c r="R72">
        <v>10.867000000000001</v>
      </c>
      <c r="S72" t="s">
        <v>18</v>
      </c>
      <c r="T72" t="s">
        <v>18</v>
      </c>
      <c r="U72" t="s">
        <v>18</v>
      </c>
      <c r="V72" t="s">
        <v>18</v>
      </c>
      <c r="W72">
        <v>4.8689999999999998</v>
      </c>
      <c r="X72">
        <v>5.0949999999999998</v>
      </c>
      <c r="AA72" s="1">
        <v>67290</v>
      </c>
      <c r="AB72" s="1">
        <v>86640</v>
      </c>
      <c r="AC72" t="s">
        <v>18</v>
      </c>
      <c r="AD72" t="s">
        <v>18</v>
      </c>
    </row>
    <row r="73" spans="1:30" x14ac:dyDescent="0.25">
      <c r="A73">
        <v>22</v>
      </c>
      <c r="B73" t="s">
        <v>16</v>
      </c>
      <c r="C73" t="s">
        <v>18</v>
      </c>
      <c r="D73" t="s">
        <v>18</v>
      </c>
      <c r="E73" t="s">
        <v>18</v>
      </c>
      <c r="F73" t="s">
        <v>18</v>
      </c>
      <c r="G73">
        <v>4.6319999999999997</v>
      </c>
      <c r="H73">
        <v>3.4430000000000001</v>
      </c>
      <c r="I73">
        <v>0.26200000000000001</v>
      </c>
      <c r="J73">
        <v>0.42599999999999999</v>
      </c>
      <c r="K73">
        <v>20.904</v>
      </c>
      <c r="L73">
        <v>21.314</v>
      </c>
      <c r="M73">
        <v>8.43</v>
      </c>
      <c r="N73" t="s">
        <v>18</v>
      </c>
      <c r="O73">
        <v>114.057</v>
      </c>
      <c r="P73">
        <v>110.03400000000001</v>
      </c>
      <c r="Q73">
        <v>11.553000000000001</v>
      </c>
      <c r="R73">
        <v>13.436</v>
      </c>
      <c r="S73" t="s">
        <v>18</v>
      </c>
      <c r="T73" t="s">
        <v>18</v>
      </c>
      <c r="U73" t="s">
        <v>18</v>
      </c>
      <c r="V73" t="s">
        <v>18</v>
      </c>
      <c r="W73">
        <v>4.7320000000000002</v>
      </c>
      <c r="X73">
        <v>4.7519999999999998</v>
      </c>
      <c r="AA73" s="1">
        <v>22010</v>
      </c>
      <c r="AB73" s="1">
        <v>26810</v>
      </c>
      <c r="AC73" t="s">
        <v>18</v>
      </c>
      <c r="AD73" t="s">
        <v>18</v>
      </c>
    </row>
    <row r="74" spans="1:30" x14ac:dyDescent="0.25">
      <c r="A74">
        <v>21</v>
      </c>
      <c r="B74" t="s">
        <v>16</v>
      </c>
      <c r="C74" t="s">
        <v>18</v>
      </c>
      <c r="D74" t="s">
        <v>18</v>
      </c>
      <c r="E74" t="s">
        <v>18</v>
      </c>
      <c r="F74" t="s">
        <v>18</v>
      </c>
      <c r="G74">
        <v>3.14</v>
      </c>
      <c r="H74">
        <v>2.2469999999999999</v>
      </c>
      <c r="I74" t="s">
        <v>18</v>
      </c>
      <c r="J74">
        <v>0.29799999999999999</v>
      </c>
      <c r="K74">
        <v>14.661</v>
      </c>
      <c r="L74">
        <v>15.311</v>
      </c>
      <c r="M74">
        <v>7.88</v>
      </c>
      <c r="N74" t="s">
        <v>18</v>
      </c>
      <c r="O74">
        <v>144.37299999999999</v>
      </c>
      <c r="P74">
        <v>148.34800000000001</v>
      </c>
      <c r="Q74">
        <v>6.492</v>
      </c>
      <c r="R74">
        <v>7.2</v>
      </c>
      <c r="S74" t="s">
        <v>18</v>
      </c>
      <c r="T74" t="s">
        <v>18</v>
      </c>
      <c r="U74" t="s">
        <v>18</v>
      </c>
      <c r="V74" t="s">
        <v>18</v>
      </c>
      <c r="W74">
        <v>3.9780000000000002</v>
      </c>
      <c r="X74">
        <v>4.2009999999999996</v>
      </c>
      <c r="AA74" s="1">
        <v>28790</v>
      </c>
      <c r="AB74" s="1">
        <v>24780</v>
      </c>
      <c r="AC74" t="s">
        <v>18</v>
      </c>
      <c r="AD74" t="s">
        <v>18</v>
      </c>
    </row>
    <row r="75" spans="1:30" x14ac:dyDescent="0.25">
      <c r="A75">
        <v>20</v>
      </c>
      <c r="B75" t="s">
        <v>16</v>
      </c>
      <c r="C75" t="s">
        <v>18</v>
      </c>
      <c r="D75" t="s">
        <v>18</v>
      </c>
      <c r="E75" t="s">
        <v>18</v>
      </c>
      <c r="F75" t="s">
        <v>18</v>
      </c>
      <c r="G75">
        <v>3.202</v>
      </c>
      <c r="H75">
        <v>2.742</v>
      </c>
      <c r="I75" t="s">
        <v>18</v>
      </c>
      <c r="J75" t="s">
        <v>18</v>
      </c>
      <c r="K75">
        <v>13.224</v>
      </c>
      <c r="L75">
        <v>12.7</v>
      </c>
      <c r="M75">
        <v>8.234</v>
      </c>
      <c r="N75" t="s">
        <v>18</v>
      </c>
      <c r="O75">
        <v>160.31200000000001</v>
      </c>
      <c r="P75">
        <v>162.96199999999999</v>
      </c>
      <c r="Q75">
        <v>11.641</v>
      </c>
      <c r="R75">
        <v>11.974</v>
      </c>
      <c r="S75" t="s">
        <v>18</v>
      </c>
      <c r="T75" t="s">
        <v>18</v>
      </c>
      <c r="U75" t="s">
        <v>18</v>
      </c>
      <c r="V75" t="s">
        <v>18</v>
      </c>
      <c r="W75">
        <v>3.2850000000000001</v>
      </c>
      <c r="X75">
        <v>3.8039999999999998</v>
      </c>
      <c r="AA75" s="1">
        <v>33120</v>
      </c>
      <c r="AB75" s="1">
        <v>38290</v>
      </c>
      <c r="AC75" t="s">
        <v>18</v>
      </c>
      <c r="AD75" t="s">
        <v>18</v>
      </c>
    </row>
    <row r="76" spans="1:30" x14ac:dyDescent="0.25">
      <c r="A76">
        <v>19</v>
      </c>
      <c r="B76" t="s">
        <v>16</v>
      </c>
      <c r="C76" t="s">
        <v>18</v>
      </c>
      <c r="D76" t="s">
        <v>18</v>
      </c>
      <c r="E76" t="s">
        <v>18</v>
      </c>
      <c r="F76" t="s">
        <v>18</v>
      </c>
      <c r="G76">
        <v>5.4050000000000002</v>
      </c>
      <c r="H76">
        <v>2.8359999999999999</v>
      </c>
      <c r="I76" t="s">
        <v>18</v>
      </c>
      <c r="J76">
        <v>0.41899999999999998</v>
      </c>
      <c r="K76">
        <v>17.251999999999999</v>
      </c>
      <c r="L76">
        <v>16.806000000000001</v>
      </c>
      <c r="M76">
        <v>4.9610000000000003</v>
      </c>
      <c r="N76" t="s">
        <v>18</v>
      </c>
      <c r="O76">
        <v>140.72399999999999</v>
      </c>
      <c r="P76">
        <v>143.29499999999999</v>
      </c>
      <c r="Q76">
        <v>8.43</v>
      </c>
      <c r="R76">
        <v>9.6340000000000003</v>
      </c>
      <c r="S76" t="s">
        <v>18</v>
      </c>
      <c r="T76" t="s">
        <v>18</v>
      </c>
      <c r="U76" t="s">
        <v>18</v>
      </c>
      <c r="V76" t="s">
        <v>18</v>
      </c>
      <c r="W76">
        <v>3.64</v>
      </c>
      <c r="X76">
        <v>3.645</v>
      </c>
      <c r="AA76" s="1">
        <v>27430</v>
      </c>
      <c r="AB76" s="1">
        <v>34840</v>
      </c>
      <c r="AC76" t="s">
        <v>18</v>
      </c>
      <c r="AD76" t="s">
        <v>18</v>
      </c>
    </row>
    <row r="77" spans="1:30" x14ac:dyDescent="0.25">
      <c r="A77">
        <v>18</v>
      </c>
      <c r="B77" t="s">
        <v>16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>
        <v>8.1530000000000005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AA77" t="s">
        <v>18</v>
      </c>
      <c r="AB77" t="s">
        <v>18</v>
      </c>
      <c r="AC77" t="s">
        <v>18</v>
      </c>
      <c r="AD77" t="s">
        <v>18</v>
      </c>
    </row>
    <row r="78" spans="1:30" x14ac:dyDescent="0.25">
      <c r="A78">
        <v>17</v>
      </c>
      <c r="B78" t="s">
        <v>16</v>
      </c>
      <c r="C78" t="s">
        <v>18</v>
      </c>
      <c r="D78" t="s">
        <v>18</v>
      </c>
      <c r="E78" t="s">
        <v>18</v>
      </c>
      <c r="F78" t="s">
        <v>18</v>
      </c>
      <c r="G78">
        <v>1.6339999999999999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>
        <v>8.2739999999999991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AA78" t="s">
        <v>18</v>
      </c>
      <c r="AB78" t="s">
        <v>18</v>
      </c>
      <c r="AC78" t="s">
        <v>18</v>
      </c>
      <c r="AD78" t="s">
        <v>18</v>
      </c>
    </row>
    <row r="79" spans="1:30" x14ac:dyDescent="0.25">
      <c r="A79">
        <v>16</v>
      </c>
      <c r="B79" t="s">
        <v>16</v>
      </c>
      <c r="C79" t="s">
        <v>18</v>
      </c>
      <c r="D79" t="s">
        <v>18</v>
      </c>
      <c r="E79" t="s">
        <v>18</v>
      </c>
      <c r="F79" t="s">
        <v>18</v>
      </c>
      <c r="G79">
        <v>0.71899999999999997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>
        <v>8.1549999999999994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AA79" t="s">
        <v>18</v>
      </c>
      <c r="AB79" t="s">
        <v>18</v>
      </c>
      <c r="AC79" t="s">
        <v>18</v>
      </c>
      <c r="AD79" t="s">
        <v>18</v>
      </c>
    </row>
    <row r="80" spans="1:30" x14ac:dyDescent="0.25">
      <c r="A80">
        <v>15</v>
      </c>
      <c r="B80" t="s">
        <v>16</v>
      </c>
      <c r="C80" t="s">
        <v>18</v>
      </c>
      <c r="D80" t="s">
        <v>18</v>
      </c>
      <c r="E80" t="s">
        <v>18</v>
      </c>
      <c r="F80" t="s">
        <v>18</v>
      </c>
      <c r="G80">
        <v>2.0339999999999998</v>
      </c>
      <c r="H80" t="s">
        <v>18</v>
      </c>
      <c r="I80" t="s">
        <v>18</v>
      </c>
      <c r="J80" t="s">
        <v>18</v>
      </c>
      <c r="K80" t="s">
        <v>18</v>
      </c>
      <c r="L80" t="s">
        <v>18</v>
      </c>
      <c r="M80">
        <v>8.8629999999999995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AA80" t="s">
        <v>18</v>
      </c>
      <c r="AB80" t="s">
        <v>18</v>
      </c>
      <c r="AC80" t="s">
        <v>18</v>
      </c>
      <c r="AD80" t="s">
        <v>18</v>
      </c>
    </row>
    <row r="81" spans="1:30" x14ac:dyDescent="0.25">
      <c r="A81">
        <v>14</v>
      </c>
      <c r="B81" t="s">
        <v>16</v>
      </c>
      <c r="C81" t="s">
        <v>18</v>
      </c>
      <c r="D81" t="s">
        <v>18</v>
      </c>
      <c r="E81" t="s">
        <v>18</v>
      </c>
      <c r="F81" t="s">
        <v>18</v>
      </c>
      <c r="G81">
        <v>1.423</v>
      </c>
      <c r="H81" t="s">
        <v>18</v>
      </c>
      <c r="I81" t="s">
        <v>18</v>
      </c>
      <c r="J81" t="s">
        <v>18</v>
      </c>
      <c r="K81" t="s">
        <v>18</v>
      </c>
      <c r="L81" t="s">
        <v>18</v>
      </c>
      <c r="M81">
        <v>8.452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AA81" t="s">
        <v>18</v>
      </c>
      <c r="AB81" t="s">
        <v>18</v>
      </c>
      <c r="AC81" t="s">
        <v>18</v>
      </c>
      <c r="AD81" t="s">
        <v>18</v>
      </c>
    </row>
    <row r="82" spans="1:30" x14ac:dyDescent="0.25">
      <c r="A82">
        <v>13</v>
      </c>
      <c r="B82" t="s">
        <v>16</v>
      </c>
      <c r="C82" t="s">
        <v>18</v>
      </c>
      <c r="D82" t="s">
        <v>18</v>
      </c>
      <c r="E82" t="s">
        <v>18</v>
      </c>
      <c r="F82" t="s">
        <v>18</v>
      </c>
      <c r="G82">
        <v>0.50900000000000001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>
        <v>8.7040000000000006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AA82" t="s">
        <v>18</v>
      </c>
      <c r="AB82" t="s">
        <v>18</v>
      </c>
      <c r="AC82" t="s">
        <v>18</v>
      </c>
      <c r="AD82" t="s">
        <v>18</v>
      </c>
    </row>
    <row r="83" spans="1:30" x14ac:dyDescent="0.25">
      <c r="A83">
        <v>0</v>
      </c>
      <c r="B83" t="s">
        <v>16</v>
      </c>
      <c r="C83" t="s">
        <v>18</v>
      </c>
      <c r="D83" t="s">
        <v>18</v>
      </c>
      <c r="E83" t="s">
        <v>18</v>
      </c>
      <c r="F83" t="s">
        <v>18</v>
      </c>
      <c r="G83">
        <v>3.149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>
        <v>7.4870000000000001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AA83" t="s">
        <v>18</v>
      </c>
      <c r="AB83" t="s">
        <v>18</v>
      </c>
      <c r="AC83" t="s">
        <v>18</v>
      </c>
      <c r="AD83" t="s">
        <v>18</v>
      </c>
    </row>
    <row r="84" spans="1:30" x14ac:dyDescent="0.25">
      <c r="A84" t="s">
        <v>5</v>
      </c>
      <c r="B84" t="s">
        <v>6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AA84" t="s">
        <v>18</v>
      </c>
      <c r="AB84" t="s">
        <v>18</v>
      </c>
      <c r="AC84" t="s">
        <v>18</v>
      </c>
      <c r="AD84" t="s">
        <v>18</v>
      </c>
    </row>
    <row r="85" spans="1:30" x14ac:dyDescent="0.25">
      <c r="A85" t="s">
        <v>7</v>
      </c>
      <c r="B85" t="s">
        <v>8</v>
      </c>
      <c r="C85" t="s">
        <v>18</v>
      </c>
      <c r="D85" t="s">
        <v>18</v>
      </c>
      <c r="E85">
        <v>0.28299999999999997</v>
      </c>
      <c r="F85" t="s">
        <v>18</v>
      </c>
      <c r="G85" t="s">
        <v>18</v>
      </c>
      <c r="H85" t="s">
        <v>18</v>
      </c>
      <c r="I85">
        <v>0.23400000000000001</v>
      </c>
      <c r="J85">
        <v>0.23400000000000001</v>
      </c>
      <c r="K85">
        <v>0.21299999999999999</v>
      </c>
      <c r="L85">
        <v>0.27400000000000002</v>
      </c>
      <c r="M85">
        <v>0.32500000000000001</v>
      </c>
      <c r="N85" t="s">
        <v>18</v>
      </c>
      <c r="O85" t="s">
        <v>18</v>
      </c>
      <c r="P85">
        <v>1.288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AA85" t="s">
        <v>18</v>
      </c>
      <c r="AB85" t="s">
        <v>18</v>
      </c>
      <c r="AC85" t="s">
        <v>18</v>
      </c>
      <c r="AD85" t="s">
        <v>18</v>
      </c>
    </row>
    <row r="86" spans="1:30" x14ac:dyDescent="0.25">
      <c r="A86" t="s">
        <v>9</v>
      </c>
      <c r="B86" t="s">
        <v>8</v>
      </c>
      <c r="C86" t="s">
        <v>18</v>
      </c>
      <c r="D86" t="s">
        <v>18</v>
      </c>
      <c r="E86">
        <v>0.50800000000000001</v>
      </c>
      <c r="F86">
        <v>0.64800000000000002</v>
      </c>
      <c r="G86">
        <v>0.496</v>
      </c>
      <c r="H86">
        <v>0.58899999999999997</v>
      </c>
      <c r="I86">
        <v>0.623</v>
      </c>
      <c r="J86">
        <v>0.56000000000000005</v>
      </c>
      <c r="K86">
        <v>0.51900000000000002</v>
      </c>
      <c r="L86">
        <v>0.55700000000000005</v>
      </c>
      <c r="M86">
        <v>0.53100000000000003</v>
      </c>
      <c r="N86" t="s">
        <v>18</v>
      </c>
      <c r="O86">
        <v>2.923</v>
      </c>
      <c r="P86">
        <v>1.903</v>
      </c>
      <c r="Q86">
        <v>3.0289999999999999</v>
      </c>
      <c r="R86" t="s">
        <v>18</v>
      </c>
      <c r="S86" t="s">
        <v>18</v>
      </c>
      <c r="T86">
        <v>2.2650000000000001</v>
      </c>
      <c r="U86">
        <v>0.61299999999999999</v>
      </c>
      <c r="V86" t="s">
        <v>18</v>
      </c>
      <c r="W86">
        <v>0.60699999999999998</v>
      </c>
      <c r="X86">
        <v>0.48799999999999999</v>
      </c>
      <c r="AA86" t="s">
        <v>18</v>
      </c>
      <c r="AB86" t="s">
        <v>18</v>
      </c>
      <c r="AC86" t="s">
        <v>18</v>
      </c>
      <c r="AD86" t="s">
        <v>18</v>
      </c>
    </row>
    <row r="87" spans="1:30" x14ac:dyDescent="0.25">
      <c r="A87" t="s">
        <v>10</v>
      </c>
      <c r="B87" t="s">
        <v>8</v>
      </c>
      <c r="C87">
        <v>1.075</v>
      </c>
      <c r="D87" t="s">
        <v>18</v>
      </c>
      <c r="E87">
        <v>1.0449999999999999</v>
      </c>
      <c r="F87">
        <v>1.046</v>
      </c>
      <c r="G87">
        <v>1.0980000000000001</v>
      </c>
      <c r="H87">
        <v>1.2170000000000001</v>
      </c>
      <c r="I87">
        <v>1.032</v>
      </c>
      <c r="J87">
        <v>1.052</v>
      </c>
      <c r="K87">
        <v>1.169</v>
      </c>
      <c r="L87">
        <v>1.2290000000000001</v>
      </c>
      <c r="M87">
        <v>1.079</v>
      </c>
      <c r="N87">
        <v>1.4390000000000001</v>
      </c>
      <c r="O87">
        <v>5.5750000000000002</v>
      </c>
      <c r="P87">
        <v>4.8339999999999996</v>
      </c>
      <c r="Q87">
        <v>5.125</v>
      </c>
      <c r="R87">
        <v>4.9939999999999998</v>
      </c>
      <c r="S87" t="s">
        <v>18</v>
      </c>
      <c r="T87">
        <v>5.6189999999999998</v>
      </c>
      <c r="U87">
        <v>1.0609999999999999</v>
      </c>
      <c r="V87">
        <v>1.151</v>
      </c>
      <c r="W87">
        <v>1.0169999999999999</v>
      </c>
      <c r="X87">
        <v>1.208</v>
      </c>
      <c r="AA87" t="s">
        <v>18</v>
      </c>
      <c r="AB87" t="s">
        <v>18</v>
      </c>
      <c r="AC87" t="s">
        <v>18</v>
      </c>
      <c r="AD87" t="s">
        <v>18</v>
      </c>
    </row>
    <row r="88" spans="1:30" x14ac:dyDescent="0.25">
      <c r="A88" t="s">
        <v>11</v>
      </c>
      <c r="B88" t="s">
        <v>8</v>
      </c>
      <c r="C88">
        <v>1.806</v>
      </c>
      <c r="D88" t="s">
        <v>18</v>
      </c>
      <c r="E88">
        <v>1.9259999999999999</v>
      </c>
      <c r="F88">
        <v>1.8939999999999999</v>
      </c>
      <c r="G88">
        <v>2.1960000000000002</v>
      </c>
      <c r="H88">
        <v>1.8580000000000001</v>
      </c>
      <c r="I88">
        <v>2.0569999999999999</v>
      </c>
      <c r="J88">
        <v>1.992</v>
      </c>
      <c r="K88">
        <v>2.194</v>
      </c>
      <c r="L88">
        <v>1.9379999999999999</v>
      </c>
      <c r="M88">
        <v>1.9910000000000001</v>
      </c>
      <c r="N88">
        <v>2.1230000000000002</v>
      </c>
      <c r="O88">
        <v>10.167</v>
      </c>
      <c r="P88">
        <v>11.282</v>
      </c>
      <c r="Q88">
        <v>10.545</v>
      </c>
      <c r="R88">
        <v>8.577</v>
      </c>
      <c r="S88" t="s">
        <v>18</v>
      </c>
      <c r="T88">
        <v>10.903</v>
      </c>
      <c r="U88">
        <v>1.89</v>
      </c>
      <c r="V88">
        <v>2.0619999999999998</v>
      </c>
      <c r="W88">
        <v>1.8859999999999999</v>
      </c>
      <c r="X88">
        <v>2.0920000000000001</v>
      </c>
      <c r="AA88" t="s">
        <v>18</v>
      </c>
      <c r="AB88" t="s">
        <v>18</v>
      </c>
      <c r="AC88" t="s">
        <v>18</v>
      </c>
      <c r="AD88" t="s">
        <v>18</v>
      </c>
    </row>
    <row r="89" spans="1:30" x14ac:dyDescent="0.25">
      <c r="A89" t="s">
        <v>12</v>
      </c>
      <c r="B89" t="s">
        <v>8</v>
      </c>
      <c r="C89">
        <v>7.1790000000000003</v>
      </c>
      <c r="D89">
        <v>10.904</v>
      </c>
      <c r="E89">
        <v>9.7070000000000007</v>
      </c>
      <c r="F89">
        <v>9.7780000000000005</v>
      </c>
      <c r="G89">
        <v>10.055999999999999</v>
      </c>
      <c r="H89">
        <v>9.0399999999999991</v>
      </c>
      <c r="I89">
        <v>9.4939999999999998</v>
      </c>
      <c r="J89">
        <v>9.6479999999999997</v>
      </c>
      <c r="K89">
        <v>10.083</v>
      </c>
      <c r="L89">
        <v>9.3919999999999995</v>
      </c>
      <c r="M89">
        <v>9.9600000000000009</v>
      </c>
      <c r="N89">
        <v>9.7629999999999999</v>
      </c>
      <c r="O89">
        <v>51.322000000000003</v>
      </c>
      <c r="P89">
        <v>52.386000000000003</v>
      </c>
      <c r="Q89">
        <v>49.918999999999997</v>
      </c>
      <c r="R89">
        <v>53.719000000000001</v>
      </c>
      <c r="S89">
        <v>50.031999999999996</v>
      </c>
      <c r="T89">
        <v>54.393000000000001</v>
      </c>
      <c r="U89">
        <v>9.5419999999999998</v>
      </c>
      <c r="V89">
        <v>8.8819999999999997</v>
      </c>
      <c r="W89">
        <v>9.6639999999999997</v>
      </c>
      <c r="X89">
        <v>9.6890000000000001</v>
      </c>
      <c r="AA89" t="s">
        <v>18</v>
      </c>
      <c r="AB89" t="s">
        <v>18</v>
      </c>
      <c r="AC89" t="s">
        <v>18</v>
      </c>
      <c r="AD89" t="s">
        <v>18</v>
      </c>
    </row>
    <row r="90" spans="1:30" x14ac:dyDescent="0.25">
      <c r="A90" t="s">
        <v>13</v>
      </c>
      <c r="B90" t="s">
        <v>8</v>
      </c>
      <c r="C90">
        <v>14.394</v>
      </c>
      <c r="D90">
        <v>18.25</v>
      </c>
      <c r="E90">
        <v>20.158999999999999</v>
      </c>
      <c r="F90">
        <v>20.792999999999999</v>
      </c>
      <c r="G90">
        <v>20.279</v>
      </c>
      <c r="H90">
        <v>19.763999999999999</v>
      </c>
      <c r="I90">
        <v>20.315000000000001</v>
      </c>
      <c r="J90">
        <v>20.577000000000002</v>
      </c>
      <c r="K90">
        <v>21.053000000000001</v>
      </c>
      <c r="L90">
        <v>20.794</v>
      </c>
      <c r="M90">
        <v>21.445</v>
      </c>
      <c r="N90">
        <v>21.765999999999998</v>
      </c>
      <c r="O90">
        <v>109.622</v>
      </c>
      <c r="P90">
        <v>105.654</v>
      </c>
      <c r="Q90">
        <v>104.55200000000001</v>
      </c>
      <c r="R90">
        <v>112.73399999999999</v>
      </c>
      <c r="S90">
        <v>111.595</v>
      </c>
      <c r="T90">
        <v>109.262</v>
      </c>
      <c r="U90">
        <v>20.876999999999999</v>
      </c>
      <c r="V90">
        <v>21.315000000000001</v>
      </c>
      <c r="W90">
        <v>20.626999999999999</v>
      </c>
      <c r="X90">
        <v>21.145</v>
      </c>
      <c r="AA90" t="s">
        <v>18</v>
      </c>
      <c r="AB90" t="s">
        <v>18</v>
      </c>
      <c r="AC90" t="s">
        <v>18</v>
      </c>
      <c r="AD90" t="s">
        <v>18</v>
      </c>
    </row>
    <row r="91" spans="1:30" x14ac:dyDescent="0.25">
      <c r="A91" t="s">
        <v>14</v>
      </c>
      <c r="B91" t="s">
        <v>8</v>
      </c>
      <c r="C91">
        <v>100.49</v>
      </c>
      <c r="D91">
        <v>96.716999999999999</v>
      </c>
      <c r="E91">
        <v>104.45399999999999</v>
      </c>
      <c r="F91">
        <v>105.288</v>
      </c>
      <c r="G91">
        <v>105.066</v>
      </c>
      <c r="H91">
        <v>108.358</v>
      </c>
      <c r="I91">
        <v>108.22</v>
      </c>
      <c r="J91">
        <v>106.762</v>
      </c>
      <c r="K91">
        <v>107.89100000000001</v>
      </c>
      <c r="L91">
        <v>108.286</v>
      </c>
      <c r="M91">
        <v>106.27</v>
      </c>
      <c r="N91">
        <v>110.248</v>
      </c>
      <c r="O91">
        <v>548.53200000000004</v>
      </c>
      <c r="P91">
        <v>544.52</v>
      </c>
      <c r="Q91">
        <v>553.86500000000001</v>
      </c>
      <c r="R91">
        <v>536.01199999999994</v>
      </c>
      <c r="S91">
        <v>524.07399999999996</v>
      </c>
      <c r="T91">
        <v>527.13099999999997</v>
      </c>
      <c r="U91">
        <v>109.98699999999999</v>
      </c>
      <c r="V91">
        <v>104.304</v>
      </c>
      <c r="W91">
        <v>107.455</v>
      </c>
      <c r="X91">
        <v>104.848</v>
      </c>
      <c r="AA91" t="s">
        <v>18</v>
      </c>
      <c r="AB91" t="s">
        <v>18</v>
      </c>
      <c r="AC91" t="s">
        <v>18</v>
      </c>
      <c r="AD91" t="s">
        <v>18</v>
      </c>
    </row>
    <row r="92" spans="1:30" x14ac:dyDescent="0.25">
      <c r="A92" t="s">
        <v>5</v>
      </c>
      <c r="B92" t="s">
        <v>6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AA92" t="s">
        <v>18</v>
      </c>
      <c r="AB92" t="s">
        <v>18</v>
      </c>
      <c r="AC92" t="s">
        <v>18</v>
      </c>
      <c r="AD92" t="s">
        <v>18</v>
      </c>
    </row>
    <row r="93" spans="1:30" x14ac:dyDescent="0.25">
      <c r="A93" t="s">
        <v>5</v>
      </c>
      <c r="B93" t="s">
        <v>6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AA93" t="s">
        <v>18</v>
      </c>
      <c r="AB93" t="s">
        <v>18</v>
      </c>
      <c r="AC93" t="s">
        <v>18</v>
      </c>
      <c r="AD93" t="s">
        <v>18</v>
      </c>
    </row>
    <row r="94" spans="1:30" x14ac:dyDescent="0.25">
      <c r="A94" t="s">
        <v>5</v>
      </c>
      <c r="B94" t="s">
        <v>6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AA94" t="s">
        <v>18</v>
      </c>
      <c r="AB94" t="s">
        <v>18</v>
      </c>
      <c r="AC94" t="s">
        <v>18</v>
      </c>
      <c r="AD94" t="s">
        <v>18</v>
      </c>
    </row>
    <row r="95" spans="1:30" x14ac:dyDescent="0.25">
      <c r="A95" t="s">
        <v>2</v>
      </c>
      <c r="B95" t="s">
        <v>3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>
        <v>250.488</v>
      </c>
      <c r="R95">
        <v>259.01600000000002</v>
      </c>
      <c r="S95">
        <v>46.771000000000001</v>
      </c>
      <c r="T95">
        <v>52.3</v>
      </c>
      <c r="U95" t="s">
        <v>18</v>
      </c>
      <c r="V95" t="s">
        <v>18</v>
      </c>
      <c r="W95" t="s">
        <v>18</v>
      </c>
      <c r="X95" t="s">
        <v>18</v>
      </c>
      <c r="AA95" t="s">
        <v>18</v>
      </c>
      <c r="AB95" t="s">
        <v>18</v>
      </c>
      <c r="AC95" s="1">
        <v>11180</v>
      </c>
      <c r="AD95" t="s">
        <v>18</v>
      </c>
    </row>
    <row r="96" spans="1:30" x14ac:dyDescent="0.25">
      <c r="A96" t="s">
        <v>4</v>
      </c>
      <c r="B96" t="s">
        <v>3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>
        <v>0.39300000000000002</v>
      </c>
      <c r="J96" t="s">
        <v>18</v>
      </c>
      <c r="K96">
        <v>44.582999999999998</v>
      </c>
      <c r="L96">
        <v>44.655000000000001</v>
      </c>
      <c r="M96">
        <v>4.3999999999999997E-2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AA96" t="s">
        <v>18</v>
      </c>
      <c r="AB96" t="s">
        <v>18</v>
      </c>
      <c r="AC96" t="s">
        <v>18</v>
      </c>
      <c r="AD96" t="s">
        <v>18</v>
      </c>
    </row>
    <row r="97" spans="1:30" x14ac:dyDescent="0.25">
      <c r="A97" t="s">
        <v>5</v>
      </c>
      <c r="B97" t="s">
        <v>6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AA97" t="s">
        <v>18</v>
      </c>
      <c r="AB97" t="s">
        <v>18</v>
      </c>
      <c r="AC97" t="s">
        <v>18</v>
      </c>
      <c r="AD9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"/>
  <sheetViews>
    <sheetView workbookViewId="0">
      <selection activeCell="P11" sqref="P11"/>
    </sheetView>
  </sheetViews>
  <sheetFormatPr defaultRowHeight="15" x14ac:dyDescent="0.25"/>
  <cols>
    <col min="1" max="1" width="13.42578125" bestFit="1" customWidth="1"/>
    <col min="2" max="2" width="14.5703125" bestFit="1" customWidth="1"/>
    <col min="17" max="17" width="9.42578125" customWidth="1"/>
  </cols>
  <sheetData>
    <row r="1" spans="1:16" x14ac:dyDescent="0.25">
      <c r="C1" t="s">
        <v>22</v>
      </c>
      <c r="D1" t="s">
        <v>24</v>
      </c>
      <c r="E1" t="s">
        <v>37</v>
      </c>
      <c r="F1" t="s">
        <v>39</v>
      </c>
      <c r="G1" t="s">
        <v>25</v>
      </c>
      <c r="H1" t="s">
        <v>27</v>
      </c>
      <c r="I1" t="s">
        <v>31</v>
      </c>
      <c r="J1" t="s">
        <v>33</v>
      </c>
      <c r="M1" t="s">
        <v>43</v>
      </c>
      <c r="N1" t="s">
        <v>45</v>
      </c>
    </row>
    <row r="2" spans="1:16" x14ac:dyDescent="0.25">
      <c r="A2" t="s">
        <v>0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M2" t="s">
        <v>50</v>
      </c>
      <c r="N2" t="s">
        <v>50</v>
      </c>
    </row>
    <row r="3" spans="1:16" x14ac:dyDescent="0.25">
      <c r="A3">
        <v>0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N3" t="s">
        <v>18</v>
      </c>
    </row>
    <row r="4" spans="1:16" x14ac:dyDescent="0.25">
      <c r="A4">
        <v>0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M4" t="s">
        <v>18</v>
      </c>
      <c r="N4" t="s">
        <v>18</v>
      </c>
      <c r="P4" t="s">
        <v>35</v>
      </c>
    </row>
    <row r="5" spans="1:16" x14ac:dyDescent="0.25">
      <c r="A5">
        <v>0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M5" t="s">
        <v>18</v>
      </c>
      <c r="N5" t="s">
        <v>18</v>
      </c>
      <c r="P5" t="s">
        <v>41</v>
      </c>
    </row>
    <row r="6" spans="1:16" x14ac:dyDescent="0.25">
      <c r="A6">
        <v>13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M6" t="s">
        <v>18</v>
      </c>
      <c r="N6" t="s">
        <v>18</v>
      </c>
      <c r="P6" t="s">
        <v>19</v>
      </c>
    </row>
    <row r="7" spans="1:16" x14ac:dyDescent="0.25">
      <c r="A7">
        <v>14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M7" t="s">
        <v>18</v>
      </c>
      <c r="N7" t="s">
        <v>18</v>
      </c>
      <c r="P7" t="s">
        <v>30</v>
      </c>
    </row>
    <row r="8" spans="1:16" x14ac:dyDescent="0.25">
      <c r="A8">
        <v>15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M8" t="s">
        <v>18</v>
      </c>
      <c r="N8" t="s">
        <v>18</v>
      </c>
    </row>
    <row r="9" spans="1:16" x14ac:dyDescent="0.25">
      <c r="A9">
        <v>16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M9" t="s">
        <v>18</v>
      </c>
      <c r="N9" t="s">
        <v>18</v>
      </c>
    </row>
    <row r="10" spans="1:16" x14ac:dyDescent="0.25">
      <c r="A10">
        <v>17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M10" t="s">
        <v>18</v>
      </c>
      <c r="N10" t="s">
        <v>18</v>
      </c>
    </row>
    <row r="11" spans="1:16" x14ac:dyDescent="0.25">
      <c r="A11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M11" t="s">
        <v>18</v>
      </c>
      <c r="N11" t="s">
        <v>18</v>
      </c>
    </row>
    <row r="12" spans="1:16" x14ac:dyDescent="0.25">
      <c r="A12">
        <v>19</v>
      </c>
      <c r="C12" t="s">
        <v>18</v>
      </c>
      <c r="D12">
        <v>2.8359999999999999</v>
      </c>
      <c r="E12" t="s">
        <v>18</v>
      </c>
      <c r="F12">
        <v>3.64</v>
      </c>
      <c r="G12" t="s">
        <v>18</v>
      </c>
      <c r="H12">
        <v>17.251999999999999</v>
      </c>
      <c r="I12">
        <v>140.72399999999999</v>
      </c>
      <c r="J12">
        <v>8.43</v>
      </c>
      <c r="M12" s="1">
        <v>27430</v>
      </c>
      <c r="N12" t="s">
        <v>18</v>
      </c>
    </row>
    <row r="13" spans="1:16" x14ac:dyDescent="0.25">
      <c r="A13">
        <v>20</v>
      </c>
      <c r="C13" t="s">
        <v>18</v>
      </c>
      <c r="D13">
        <v>2.742</v>
      </c>
      <c r="E13" t="s">
        <v>18</v>
      </c>
      <c r="F13">
        <v>3.2850000000000001</v>
      </c>
      <c r="G13" t="s">
        <v>18</v>
      </c>
      <c r="H13">
        <v>13.224</v>
      </c>
      <c r="I13">
        <v>160.31200000000001</v>
      </c>
      <c r="J13">
        <v>11.641</v>
      </c>
      <c r="M13" s="1">
        <v>33120</v>
      </c>
      <c r="N13" t="s">
        <v>18</v>
      </c>
    </row>
    <row r="14" spans="1:16" x14ac:dyDescent="0.25">
      <c r="A14">
        <v>21</v>
      </c>
      <c r="C14" t="s">
        <v>18</v>
      </c>
      <c r="D14">
        <v>2.2469999999999999</v>
      </c>
      <c r="E14" t="s">
        <v>18</v>
      </c>
      <c r="F14">
        <v>3.9780000000000002</v>
      </c>
      <c r="G14" t="s">
        <v>18</v>
      </c>
      <c r="H14">
        <v>14.661</v>
      </c>
      <c r="I14">
        <v>144.37299999999999</v>
      </c>
      <c r="J14">
        <v>6.492</v>
      </c>
      <c r="M14" s="1">
        <v>28790</v>
      </c>
      <c r="N14" t="s">
        <v>18</v>
      </c>
    </row>
    <row r="15" spans="1:16" x14ac:dyDescent="0.25">
      <c r="A15">
        <v>22</v>
      </c>
      <c r="C15" t="s">
        <v>18</v>
      </c>
      <c r="D15">
        <v>3.4430000000000001</v>
      </c>
      <c r="E15" t="s">
        <v>18</v>
      </c>
      <c r="F15">
        <v>4.7320000000000002</v>
      </c>
      <c r="G15">
        <v>0.26200000000000001</v>
      </c>
      <c r="H15">
        <v>20.904</v>
      </c>
      <c r="I15">
        <v>114.057</v>
      </c>
      <c r="J15">
        <v>11.553000000000001</v>
      </c>
      <c r="M15" s="1">
        <v>22010</v>
      </c>
      <c r="N15" t="s">
        <v>18</v>
      </c>
    </row>
    <row r="16" spans="1:16" x14ac:dyDescent="0.25">
      <c r="A16">
        <v>23</v>
      </c>
      <c r="C16" t="s">
        <v>18</v>
      </c>
      <c r="D16">
        <v>3.331</v>
      </c>
      <c r="E16" t="s">
        <v>18</v>
      </c>
      <c r="F16">
        <v>4.8689999999999998</v>
      </c>
      <c r="G16">
        <v>1.032</v>
      </c>
      <c r="H16">
        <v>45.859000000000002</v>
      </c>
      <c r="I16">
        <v>351.88499999999999</v>
      </c>
      <c r="J16">
        <v>10.428000000000001</v>
      </c>
      <c r="M16" s="1">
        <v>67290</v>
      </c>
      <c r="N16" t="s">
        <v>18</v>
      </c>
    </row>
    <row r="17" spans="1:14" x14ac:dyDescent="0.25">
      <c r="A17">
        <v>24</v>
      </c>
      <c r="C17" t="s">
        <v>18</v>
      </c>
      <c r="D17">
        <v>2.907</v>
      </c>
      <c r="E17" t="s">
        <v>18</v>
      </c>
      <c r="F17">
        <v>5.6150000000000002</v>
      </c>
      <c r="G17">
        <v>0.26200000000000001</v>
      </c>
      <c r="H17">
        <v>16.821999999999999</v>
      </c>
      <c r="I17">
        <v>158.578</v>
      </c>
      <c r="J17">
        <v>11.342000000000001</v>
      </c>
      <c r="M17" s="1">
        <v>34180</v>
      </c>
      <c r="N17" t="s">
        <v>18</v>
      </c>
    </row>
    <row r="18" spans="1:14" x14ac:dyDescent="0.25">
      <c r="A18">
        <v>31</v>
      </c>
      <c r="C18" t="s">
        <v>18</v>
      </c>
      <c r="D18">
        <v>2.5750000000000002</v>
      </c>
      <c r="E18" t="s">
        <v>18</v>
      </c>
      <c r="F18">
        <v>3.2639999999999998</v>
      </c>
      <c r="G18">
        <v>0.40500000000000003</v>
      </c>
      <c r="H18">
        <v>17.658000000000001</v>
      </c>
      <c r="I18">
        <v>201.99</v>
      </c>
      <c r="J18">
        <v>16.288</v>
      </c>
      <c r="M18" s="1">
        <v>39290</v>
      </c>
      <c r="N18" t="s">
        <v>18</v>
      </c>
    </row>
    <row r="19" spans="1:14" x14ac:dyDescent="0.25">
      <c r="A19">
        <v>32</v>
      </c>
      <c r="C19" t="s">
        <v>18</v>
      </c>
      <c r="D19">
        <v>2.895</v>
      </c>
      <c r="E19" t="s">
        <v>18</v>
      </c>
      <c r="F19">
        <v>4.2460000000000004</v>
      </c>
      <c r="G19" t="s">
        <v>18</v>
      </c>
      <c r="H19">
        <v>14.483000000000001</v>
      </c>
      <c r="I19">
        <v>181.46299999999999</v>
      </c>
      <c r="J19">
        <v>32.908000000000001</v>
      </c>
      <c r="M19" s="1">
        <v>36550</v>
      </c>
      <c r="N19" s="1">
        <v>4136</v>
      </c>
    </row>
    <row r="20" spans="1:14" x14ac:dyDescent="0.25">
      <c r="A20">
        <v>33</v>
      </c>
      <c r="C20" t="s">
        <v>18</v>
      </c>
      <c r="D20">
        <v>2.8439999999999999</v>
      </c>
      <c r="E20" t="s">
        <v>18</v>
      </c>
      <c r="F20">
        <v>4.8879999999999999</v>
      </c>
      <c r="G20">
        <v>0.49099999999999999</v>
      </c>
      <c r="H20">
        <v>23.815000000000001</v>
      </c>
      <c r="I20">
        <v>184.59</v>
      </c>
      <c r="J20">
        <v>19.835999999999999</v>
      </c>
      <c r="M20" s="1">
        <v>35760</v>
      </c>
      <c r="N20" t="s">
        <v>18</v>
      </c>
    </row>
    <row r="21" spans="1:14" x14ac:dyDescent="0.25">
      <c r="A21">
        <v>34</v>
      </c>
      <c r="C21" t="s">
        <v>18</v>
      </c>
      <c r="D21">
        <v>4.3179999999999996</v>
      </c>
      <c r="E21" t="s">
        <v>18</v>
      </c>
      <c r="F21">
        <v>4.556</v>
      </c>
      <c r="G21">
        <v>0.47799999999999998</v>
      </c>
      <c r="H21">
        <v>21.681000000000001</v>
      </c>
      <c r="I21">
        <v>166.85900000000001</v>
      </c>
      <c r="J21">
        <v>40.317</v>
      </c>
      <c r="M21" s="1">
        <v>33580</v>
      </c>
      <c r="N21" s="1">
        <v>7030</v>
      </c>
    </row>
    <row r="22" spans="1:14" x14ac:dyDescent="0.25">
      <c r="A22">
        <v>35</v>
      </c>
      <c r="C22" t="s">
        <v>18</v>
      </c>
      <c r="D22">
        <v>1.9850000000000001</v>
      </c>
      <c r="E22" t="s">
        <v>18</v>
      </c>
      <c r="F22">
        <v>2.4340000000000002</v>
      </c>
      <c r="G22" t="s">
        <v>18</v>
      </c>
      <c r="H22">
        <v>12.151</v>
      </c>
      <c r="I22">
        <v>161.03800000000001</v>
      </c>
      <c r="J22">
        <v>19.568000000000001</v>
      </c>
      <c r="M22" s="1">
        <v>32050</v>
      </c>
      <c r="N22" t="s">
        <v>18</v>
      </c>
    </row>
    <row r="23" spans="1:14" x14ac:dyDescent="0.25">
      <c r="A23">
        <v>36</v>
      </c>
      <c r="C23" t="s">
        <v>18</v>
      </c>
      <c r="D23">
        <v>4.4790000000000001</v>
      </c>
      <c r="E23" t="s">
        <v>18</v>
      </c>
      <c r="F23">
        <v>8.2520000000000007</v>
      </c>
      <c r="G23">
        <v>0.48199999999999998</v>
      </c>
      <c r="H23">
        <v>24.888999999999999</v>
      </c>
      <c r="I23">
        <v>208.86199999999999</v>
      </c>
      <c r="J23">
        <v>35.954000000000001</v>
      </c>
      <c r="M23" s="1">
        <v>49270</v>
      </c>
      <c r="N23" s="1">
        <v>5306</v>
      </c>
    </row>
    <row r="24" spans="1:14" x14ac:dyDescent="0.25">
      <c r="A24">
        <v>43</v>
      </c>
      <c r="C24" t="s">
        <v>18</v>
      </c>
      <c r="D24">
        <v>3.7040000000000002</v>
      </c>
      <c r="E24" t="s">
        <v>18</v>
      </c>
      <c r="F24">
        <v>4.8490000000000002</v>
      </c>
      <c r="G24">
        <v>0.73299999999999998</v>
      </c>
      <c r="H24">
        <v>31.917000000000002</v>
      </c>
      <c r="I24">
        <v>174.72</v>
      </c>
      <c r="J24">
        <v>51.506999999999998</v>
      </c>
      <c r="M24" s="1">
        <v>38040</v>
      </c>
      <c r="N24" s="1">
        <v>7854</v>
      </c>
    </row>
    <row r="25" spans="1:14" x14ac:dyDescent="0.25">
      <c r="A25">
        <v>44</v>
      </c>
      <c r="C25" t="s">
        <v>18</v>
      </c>
      <c r="D25">
        <v>3.2850000000000001</v>
      </c>
      <c r="E25" t="s">
        <v>18</v>
      </c>
      <c r="F25">
        <v>4.0599999999999996</v>
      </c>
      <c r="G25">
        <v>0.67500000000000004</v>
      </c>
      <c r="H25">
        <v>23.085000000000001</v>
      </c>
      <c r="I25">
        <v>156.447</v>
      </c>
      <c r="J25">
        <v>98.734999999999999</v>
      </c>
      <c r="M25" s="1">
        <v>36040</v>
      </c>
      <c r="N25" s="1">
        <v>14790</v>
      </c>
    </row>
    <row r="26" spans="1:14" x14ac:dyDescent="0.25">
      <c r="A26">
        <v>45</v>
      </c>
      <c r="C26" t="s">
        <v>18</v>
      </c>
      <c r="D26">
        <v>4.1040000000000001</v>
      </c>
      <c r="E26" t="s">
        <v>18</v>
      </c>
      <c r="F26">
        <v>5.298</v>
      </c>
      <c r="G26">
        <v>0.63400000000000001</v>
      </c>
      <c r="H26">
        <v>29.143000000000001</v>
      </c>
      <c r="I26">
        <v>135.03100000000001</v>
      </c>
      <c r="J26">
        <v>67.179000000000002</v>
      </c>
      <c r="M26" s="1">
        <v>29430</v>
      </c>
      <c r="N26" s="1">
        <v>10490</v>
      </c>
    </row>
    <row r="27" spans="1:14" x14ac:dyDescent="0.25">
      <c r="A27">
        <v>46</v>
      </c>
      <c r="C27" t="s">
        <v>18</v>
      </c>
      <c r="D27">
        <v>5.298</v>
      </c>
      <c r="E27" t="s">
        <v>18</v>
      </c>
      <c r="F27">
        <v>6.8070000000000004</v>
      </c>
      <c r="G27">
        <v>0.57799999999999996</v>
      </c>
      <c r="H27">
        <v>33.371000000000002</v>
      </c>
      <c r="I27">
        <v>110.968</v>
      </c>
      <c r="J27">
        <v>120.934</v>
      </c>
      <c r="M27" s="1">
        <v>26270</v>
      </c>
      <c r="N27" s="1">
        <v>19730</v>
      </c>
    </row>
    <row r="28" spans="1:14" x14ac:dyDescent="0.25">
      <c r="A28">
        <v>47</v>
      </c>
      <c r="C28" t="s">
        <v>18</v>
      </c>
      <c r="D28">
        <v>2.677</v>
      </c>
      <c r="E28" t="s">
        <v>18</v>
      </c>
      <c r="F28">
        <v>3.8769999999999998</v>
      </c>
      <c r="G28">
        <v>0.51700000000000002</v>
      </c>
      <c r="H28">
        <v>22.788</v>
      </c>
      <c r="I28">
        <v>189.19900000000001</v>
      </c>
      <c r="J28">
        <v>55.402000000000001</v>
      </c>
      <c r="M28" s="1">
        <v>42390</v>
      </c>
      <c r="N28" s="1">
        <v>8594</v>
      </c>
    </row>
    <row r="29" spans="1:14" x14ac:dyDescent="0.25">
      <c r="A29">
        <v>48</v>
      </c>
      <c r="C29" t="s">
        <v>18</v>
      </c>
      <c r="D29">
        <v>3.3170000000000002</v>
      </c>
      <c r="E29" t="s">
        <v>18</v>
      </c>
      <c r="F29">
        <v>5.4749999999999996</v>
      </c>
      <c r="G29">
        <v>0.56000000000000005</v>
      </c>
      <c r="H29">
        <v>19.893000000000001</v>
      </c>
      <c r="I29">
        <v>127.999</v>
      </c>
      <c r="J29">
        <v>106.553</v>
      </c>
      <c r="M29" s="1">
        <v>28250</v>
      </c>
      <c r="N29" s="1">
        <v>17980</v>
      </c>
    </row>
    <row r="30" spans="1:14" x14ac:dyDescent="0.25">
      <c r="A30">
        <v>55</v>
      </c>
      <c r="C30" t="s">
        <v>18</v>
      </c>
      <c r="D30">
        <v>2.4529999999999998</v>
      </c>
      <c r="E30" t="s">
        <v>18</v>
      </c>
      <c r="F30">
        <v>3.7829999999999999</v>
      </c>
      <c r="G30">
        <v>0.40100000000000002</v>
      </c>
      <c r="H30">
        <v>26.016999999999999</v>
      </c>
      <c r="I30">
        <v>62.343000000000004</v>
      </c>
      <c r="J30">
        <v>171.74799999999999</v>
      </c>
      <c r="M30" s="1">
        <v>15710</v>
      </c>
      <c r="N30" s="1">
        <v>28180</v>
      </c>
    </row>
    <row r="31" spans="1:14" x14ac:dyDescent="0.25">
      <c r="A31">
        <v>56</v>
      </c>
      <c r="C31" t="s">
        <v>18</v>
      </c>
      <c r="D31">
        <v>3.4380000000000002</v>
      </c>
      <c r="E31" t="s">
        <v>18</v>
      </c>
      <c r="F31">
        <v>5.7389999999999999</v>
      </c>
      <c r="G31">
        <v>0.47499999999999998</v>
      </c>
      <c r="H31">
        <v>24.984999999999999</v>
      </c>
      <c r="I31">
        <v>35.435000000000002</v>
      </c>
      <c r="J31">
        <v>213.24799999999999</v>
      </c>
      <c r="M31" s="1">
        <v>11650</v>
      </c>
      <c r="N31" s="1">
        <v>40370</v>
      </c>
    </row>
    <row r="32" spans="1:14" x14ac:dyDescent="0.25">
      <c r="A32">
        <v>57</v>
      </c>
      <c r="C32" t="s">
        <v>18</v>
      </c>
      <c r="D32">
        <v>5.173</v>
      </c>
      <c r="E32" t="s">
        <v>18</v>
      </c>
      <c r="F32">
        <v>7.1710000000000003</v>
      </c>
      <c r="G32">
        <v>0.73199999999999998</v>
      </c>
      <c r="H32">
        <v>38.177</v>
      </c>
      <c r="I32">
        <v>25.88</v>
      </c>
      <c r="J32">
        <v>183.52</v>
      </c>
      <c r="M32" s="1">
        <v>7263</v>
      </c>
      <c r="N32" s="1">
        <v>32090</v>
      </c>
    </row>
    <row r="33" spans="1:14" x14ac:dyDescent="0.25">
      <c r="A33">
        <v>58</v>
      </c>
      <c r="C33" t="s">
        <v>18</v>
      </c>
      <c r="D33">
        <v>5.218</v>
      </c>
      <c r="E33" t="s">
        <v>18</v>
      </c>
      <c r="F33">
        <v>7.5119999999999996</v>
      </c>
      <c r="G33">
        <v>0.78300000000000003</v>
      </c>
      <c r="H33">
        <v>31.408000000000001</v>
      </c>
      <c r="I33">
        <v>15.183999999999999</v>
      </c>
      <c r="J33">
        <v>222.37200000000001</v>
      </c>
      <c r="M33" s="1">
        <v>6871</v>
      </c>
      <c r="N33" s="1">
        <v>38490</v>
      </c>
    </row>
    <row r="34" spans="1:14" x14ac:dyDescent="0.25">
      <c r="A34">
        <v>59</v>
      </c>
      <c r="C34" t="s">
        <v>18</v>
      </c>
      <c r="D34">
        <v>3.0529999999999999</v>
      </c>
      <c r="E34" t="s">
        <v>18</v>
      </c>
      <c r="F34">
        <v>3.9630000000000001</v>
      </c>
      <c r="G34">
        <v>0.29399999999999998</v>
      </c>
      <c r="H34">
        <v>25.533000000000001</v>
      </c>
      <c r="I34">
        <v>20.686</v>
      </c>
      <c r="J34">
        <v>218.49</v>
      </c>
      <c r="M34" s="1">
        <v>10810</v>
      </c>
      <c r="N34" s="1">
        <v>41280</v>
      </c>
    </row>
    <row r="35" spans="1:14" x14ac:dyDescent="0.25">
      <c r="A35">
        <v>60</v>
      </c>
      <c r="C35" t="s">
        <v>18</v>
      </c>
      <c r="D35">
        <v>3.6419999999999999</v>
      </c>
      <c r="E35" t="s">
        <v>18</v>
      </c>
      <c r="F35">
        <v>5.7389999999999999</v>
      </c>
      <c r="G35">
        <v>0.50800000000000001</v>
      </c>
      <c r="H35">
        <v>21.279</v>
      </c>
      <c r="I35">
        <v>4.4370000000000003</v>
      </c>
      <c r="J35">
        <v>235.291</v>
      </c>
      <c r="M35" t="s">
        <v>18</v>
      </c>
      <c r="N35" s="1">
        <v>50250</v>
      </c>
    </row>
    <row r="36" spans="1:14" x14ac:dyDescent="0.25">
      <c r="A36">
        <v>67</v>
      </c>
      <c r="C36" t="s">
        <v>18</v>
      </c>
      <c r="D36">
        <v>2.988</v>
      </c>
      <c r="E36" t="s">
        <v>18</v>
      </c>
      <c r="F36">
        <v>5.3440000000000003</v>
      </c>
      <c r="G36">
        <v>0.73699999999999999</v>
      </c>
      <c r="H36">
        <v>36.365000000000002</v>
      </c>
      <c r="I36" t="s">
        <v>18</v>
      </c>
      <c r="J36">
        <v>198.845</v>
      </c>
      <c r="M36" t="s">
        <v>18</v>
      </c>
      <c r="N36" s="1">
        <v>40050</v>
      </c>
    </row>
    <row r="37" spans="1:14" x14ac:dyDescent="0.25">
      <c r="A37">
        <v>68</v>
      </c>
      <c r="C37" t="s">
        <v>18</v>
      </c>
      <c r="D37">
        <v>5.1340000000000003</v>
      </c>
      <c r="E37" t="s">
        <v>18</v>
      </c>
      <c r="F37">
        <v>7.8380000000000001</v>
      </c>
      <c r="G37">
        <v>0.72899999999999998</v>
      </c>
      <c r="H37">
        <v>27.597999999999999</v>
      </c>
      <c r="I37">
        <v>2.1970000000000001</v>
      </c>
      <c r="J37">
        <v>240.5</v>
      </c>
      <c r="M37" t="s">
        <v>18</v>
      </c>
      <c r="N37" s="1">
        <v>50120</v>
      </c>
    </row>
    <row r="38" spans="1:14" x14ac:dyDescent="0.25">
      <c r="A38">
        <v>69</v>
      </c>
      <c r="C38" t="s">
        <v>18</v>
      </c>
      <c r="D38">
        <v>4.79</v>
      </c>
      <c r="E38" t="s">
        <v>18</v>
      </c>
      <c r="F38">
        <v>8.5120000000000005</v>
      </c>
      <c r="G38">
        <v>0.434</v>
      </c>
      <c r="H38">
        <v>33.481000000000002</v>
      </c>
      <c r="I38" t="s">
        <v>18</v>
      </c>
      <c r="J38">
        <v>185.34399999999999</v>
      </c>
      <c r="M38" t="s">
        <v>18</v>
      </c>
      <c r="N38" s="1">
        <v>38850</v>
      </c>
    </row>
    <row r="39" spans="1:14" x14ac:dyDescent="0.25">
      <c r="A39">
        <v>70</v>
      </c>
      <c r="C39" t="s">
        <v>18</v>
      </c>
      <c r="D39">
        <v>3.863</v>
      </c>
      <c r="E39" t="s">
        <v>18</v>
      </c>
      <c r="F39">
        <v>5.6820000000000004</v>
      </c>
      <c r="G39">
        <v>0.41799999999999998</v>
      </c>
      <c r="H39">
        <v>23.99</v>
      </c>
      <c r="I39" t="s">
        <v>18</v>
      </c>
      <c r="J39">
        <v>204.96899999999999</v>
      </c>
      <c r="M39" t="s">
        <v>18</v>
      </c>
      <c r="N39" s="1">
        <v>37790</v>
      </c>
    </row>
    <row r="40" spans="1:14" x14ac:dyDescent="0.25">
      <c r="A40">
        <v>71</v>
      </c>
      <c r="C40" t="s">
        <v>18</v>
      </c>
      <c r="D40">
        <v>2.5920000000000001</v>
      </c>
      <c r="E40" t="s">
        <v>18</v>
      </c>
      <c r="F40">
        <v>4.5810000000000004</v>
      </c>
      <c r="G40">
        <v>0.36</v>
      </c>
      <c r="H40">
        <v>28.975000000000001</v>
      </c>
      <c r="I40" t="s">
        <v>18</v>
      </c>
      <c r="J40">
        <v>224.92099999999999</v>
      </c>
      <c r="M40" t="s">
        <v>18</v>
      </c>
      <c r="N40" s="1">
        <v>50430</v>
      </c>
    </row>
    <row r="41" spans="1:14" x14ac:dyDescent="0.25">
      <c r="A41">
        <v>72</v>
      </c>
      <c r="C41" t="s">
        <v>18</v>
      </c>
      <c r="D41">
        <v>4.1230000000000002</v>
      </c>
      <c r="E41" t="s">
        <v>18</v>
      </c>
      <c r="F41">
        <v>6.4829999999999997</v>
      </c>
      <c r="G41">
        <v>0.48499999999999999</v>
      </c>
      <c r="H41">
        <v>23.18</v>
      </c>
      <c r="I41" t="s">
        <v>18</v>
      </c>
      <c r="J41">
        <v>232.089</v>
      </c>
      <c r="M41" t="s">
        <v>18</v>
      </c>
      <c r="N41" s="1">
        <v>45470</v>
      </c>
    </row>
    <row r="42" spans="1:14" x14ac:dyDescent="0.25">
      <c r="A42">
        <v>79</v>
      </c>
      <c r="C42" t="s">
        <v>18</v>
      </c>
      <c r="D42">
        <v>2.1629999999999998</v>
      </c>
      <c r="E42" t="s">
        <v>18</v>
      </c>
      <c r="F42">
        <v>3.8980000000000001</v>
      </c>
      <c r="G42">
        <v>0.45200000000000001</v>
      </c>
      <c r="H42">
        <v>28.521999999999998</v>
      </c>
      <c r="I42" t="s">
        <v>18</v>
      </c>
      <c r="J42">
        <v>194.76400000000001</v>
      </c>
      <c r="M42" t="s">
        <v>18</v>
      </c>
      <c r="N42" s="1">
        <v>42500</v>
      </c>
    </row>
    <row r="43" spans="1:14" x14ac:dyDescent="0.25">
      <c r="A43">
        <v>80</v>
      </c>
      <c r="C43" t="s">
        <v>18</v>
      </c>
      <c r="D43">
        <v>3.7690000000000001</v>
      </c>
      <c r="E43" t="s">
        <v>18</v>
      </c>
      <c r="F43">
        <v>7.45</v>
      </c>
      <c r="G43">
        <v>0.33700000000000002</v>
      </c>
      <c r="H43">
        <v>23.468</v>
      </c>
      <c r="I43" t="s">
        <v>18</v>
      </c>
      <c r="J43">
        <v>213.352</v>
      </c>
      <c r="M43" t="s">
        <v>18</v>
      </c>
      <c r="N43" s="1">
        <v>47360</v>
      </c>
    </row>
    <row r="44" spans="1:14" x14ac:dyDescent="0.25">
      <c r="A44">
        <v>81</v>
      </c>
      <c r="C44" t="s">
        <v>18</v>
      </c>
      <c r="D44">
        <v>3.508</v>
      </c>
      <c r="E44" t="s">
        <v>18</v>
      </c>
      <c r="F44">
        <v>6.7949999999999999</v>
      </c>
      <c r="G44">
        <v>0.40300000000000002</v>
      </c>
      <c r="H44">
        <v>27.088999999999999</v>
      </c>
      <c r="I44" t="s">
        <v>18</v>
      </c>
      <c r="J44">
        <v>192.74700000000001</v>
      </c>
      <c r="M44" t="s">
        <v>18</v>
      </c>
      <c r="N44" s="1">
        <v>38090</v>
      </c>
    </row>
    <row r="45" spans="1:14" x14ac:dyDescent="0.25">
      <c r="A45">
        <v>82</v>
      </c>
      <c r="C45">
        <v>0.17499999999999999</v>
      </c>
      <c r="D45">
        <v>4.1429999999999998</v>
      </c>
      <c r="E45" t="s">
        <v>18</v>
      </c>
      <c r="F45">
        <v>6.6349999999999998</v>
      </c>
      <c r="G45">
        <v>0.57199999999999995</v>
      </c>
      <c r="H45">
        <v>28.302</v>
      </c>
      <c r="I45" t="s">
        <v>18</v>
      </c>
      <c r="J45">
        <v>205.137</v>
      </c>
      <c r="M45" t="s">
        <v>18</v>
      </c>
      <c r="N45" s="1">
        <v>41290</v>
      </c>
    </row>
    <row r="46" spans="1:14" x14ac:dyDescent="0.25">
      <c r="A46">
        <v>83</v>
      </c>
      <c r="C46" t="s">
        <v>18</v>
      </c>
      <c r="D46">
        <v>2.5169999999999999</v>
      </c>
      <c r="E46" t="s">
        <v>18</v>
      </c>
      <c r="F46">
        <v>4.2389999999999999</v>
      </c>
      <c r="G46">
        <v>0.38200000000000001</v>
      </c>
      <c r="H46">
        <v>25.387</v>
      </c>
      <c r="I46" t="s">
        <v>18</v>
      </c>
      <c r="J46">
        <v>266.36799999999999</v>
      </c>
      <c r="M46" t="s">
        <v>18</v>
      </c>
      <c r="N46" s="1">
        <v>49740</v>
      </c>
    </row>
    <row r="47" spans="1:14" x14ac:dyDescent="0.25">
      <c r="A47">
        <v>84</v>
      </c>
      <c r="C47" t="s">
        <v>18</v>
      </c>
      <c r="D47">
        <v>4.298</v>
      </c>
      <c r="E47" t="s">
        <v>18</v>
      </c>
      <c r="F47">
        <v>6.9489999999999998</v>
      </c>
      <c r="G47">
        <v>0.53100000000000003</v>
      </c>
      <c r="H47">
        <v>24.298999999999999</v>
      </c>
      <c r="I47">
        <v>5.55</v>
      </c>
      <c r="J47">
        <v>212.47300000000001</v>
      </c>
      <c r="M47" s="1">
        <v>3674</v>
      </c>
      <c r="N47" s="1">
        <v>44390</v>
      </c>
    </row>
    <row r="48" spans="1:14" x14ac:dyDescent="0.25">
      <c r="A48">
        <v>91</v>
      </c>
      <c r="C48" t="s">
        <v>18</v>
      </c>
      <c r="D48">
        <v>2.92</v>
      </c>
      <c r="E48" t="s">
        <v>18</v>
      </c>
      <c r="F48">
        <v>6.3010000000000002</v>
      </c>
      <c r="G48">
        <v>0.83499999999999996</v>
      </c>
      <c r="H48">
        <v>39.445999999999998</v>
      </c>
      <c r="I48" t="s">
        <v>18</v>
      </c>
      <c r="J48">
        <v>203.071</v>
      </c>
      <c r="M48" t="s">
        <v>18</v>
      </c>
      <c r="N48" s="1">
        <v>39580</v>
      </c>
    </row>
    <row r="49" spans="1:14" x14ac:dyDescent="0.25">
      <c r="A49">
        <v>92</v>
      </c>
      <c r="C49" t="s">
        <v>18</v>
      </c>
      <c r="D49">
        <v>3.9159999999999999</v>
      </c>
      <c r="E49" t="s">
        <v>18</v>
      </c>
      <c r="F49">
        <v>9.8379999999999992</v>
      </c>
      <c r="G49">
        <v>0.66100000000000003</v>
      </c>
      <c r="H49">
        <v>22.704000000000001</v>
      </c>
      <c r="I49" t="s">
        <v>18</v>
      </c>
      <c r="J49">
        <v>223.108</v>
      </c>
      <c r="M49" t="s">
        <v>18</v>
      </c>
      <c r="N49" s="1">
        <v>49350</v>
      </c>
    </row>
    <row r="50" spans="1:14" x14ac:dyDescent="0.25">
      <c r="A50">
        <v>93</v>
      </c>
      <c r="C50" t="s">
        <v>18</v>
      </c>
      <c r="D50">
        <v>3.0870000000000002</v>
      </c>
      <c r="E50" t="s">
        <v>18</v>
      </c>
      <c r="F50">
        <v>5.63</v>
      </c>
      <c r="G50">
        <v>0.79900000000000004</v>
      </c>
      <c r="H50">
        <v>27.332999999999998</v>
      </c>
      <c r="I50" t="s">
        <v>18</v>
      </c>
      <c r="J50">
        <v>190.898</v>
      </c>
      <c r="M50" t="s">
        <v>18</v>
      </c>
      <c r="N50" s="1">
        <v>42300</v>
      </c>
    </row>
    <row r="51" spans="1:14" x14ac:dyDescent="0.25">
      <c r="A51">
        <v>94</v>
      </c>
      <c r="C51" t="s">
        <v>18</v>
      </c>
      <c r="D51">
        <v>3.05</v>
      </c>
      <c r="E51" t="s">
        <v>18</v>
      </c>
      <c r="F51">
        <v>4.8470000000000004</v>
      </c>
      <c r="G51">
        <v>0.255</v>
      </c>
      <c r="H51">
        <v>21.337</v>
      </c>
      <c r="I51">
        <v>5.2489999999999997</v>
      </c>
      <c r="J51">
        <v>208.732</v>
      </c>
      <c r="M51" t="s">
        <v>18</v>
      </c>
      <c r="N51" s="1">
        <v>42540</v>
      </c>
    </row>
    <row r="52" spans="1:14" x14ac:dyDescent="0.25">
      <c r="A52">
        <v>95</v>
      </c>
      <c r="C52" t="s">
        <v>18</v>
      </c>
      <c r="D52">
        <v>2.6619999999999999</v>
      </c>
      <c r="E52" t="s">
        <v>18</v>
      </c>
      <c r="F52">
        <v>4.9059999999999997</v>
      </c>
      <c r="G52">
        <v>0.35799999999999998</v>
      </c>
      <c r="H52">
        <v>26.067</v>
      </c>
      <c r="I52">
        <v>0.98299999999999998</v>
      </c>
      <c r="J52">
        <v>263.815</v>
      </c>
      <c r="M52" t="s">
        <v>18</v>
      </c>
      <c r="N52" s="1">
        <v>53850</v>
      </c>
    </row>
    <row r="53" spans="1:14" x14ac:dyDescent="0.25">
      <c r="A53">
        <v>96</v>
      </c>
      <c r="C53" t="s">
        <v>18</v>
      </c>
      <c r="D53">
        <v>4.9710000000000001</v>
      </c>
      <c r="E53" t="s">
        <v>18</v>
      </c>
      <c r="F53">
        <v>10.218999999999999</v>
      </c>
      <c r="G53">
        <v>0.82299999999999995</v>
      </c>
      <c r="H53">
        <v>28.927</v>
      </c>
      <c r="I53">
        <v>1.6559999999999999</v>
      </c>
      <c r="J53">
        <v>202.88</v>
      </c>
      <c r="M53" t="s">
        <v>18</v>
      </c>
      <c r="N53" s="1">
        <v>44840</v>
      </c>
    </row>
    <row r="65" spans="14:14" x14ac:dyDescent="0.25">
      <c r="N65" s="1"/>
    </row>
  </sheetData>
  <sortState xmlns:xlrd2="http://schemas.microsoft.com/office/spreadsheetml/2017/richdata2" ref="R3:S53">
    <sortCondition ref="R3:R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59"/>
  <sheetViews>
    <sheetView topLeftCell="I1" workbookViewId="0">
      <selection activeCell="AJ54" sqref="AJ54"/>
    </sheetView>
  </sheetViews>
  <sheetFormatPr defaultRowHeight="15" x14ac:dyDescent="0.25"/>
  <cols>
    <col min="1" max="1" width="13.42578125" bestFit="1" customWidth="1"/>
    <col min="2" max="2" width="16.140625" style="12" bestFit="1" customWidth="1"/>
    <col min="3" max="3" width="14.42578125" style="12" bestFit="1" customWidth="1"/>
    <col min="11" max="11" width="13.42578125" bestFit="1" customWidth="1"/>
    <col min="19" max="19" width="16.140625" style="12" bestFit="1" customWidth="1"/>
    <col min="20" max="20" width="14.42578125" style="12" bestFit="1" customWidth="1"/>
  </cols>
  <sheetData>
    <row r="1" spans="1:41" x14ac:dyDescent="0.25">
      <c r="B1" s="11" t="s">
        <v>95</v>
      </c>
      <c r="C1" s="11" t="s">
        <v>96</v>
      </c>
      <c r="D1" t="s">
        <v>89</v>
      </c>
      <c r="E1" t="s">
        <v>90</v>
      </c>
      <c r="F1" t="s">
        <v>91</v>
      </c>
      <c r="G1" t="s">
        <v>92</v>
      </c>
      <c r="H1" t="s">
        <v>31</v>
      </c>
      <c r="I1" t="s">
        <v>33</v>
      </c>
      <c r="L1" t="s">
        <v>24</v>
      </c>
      <c r="M1" t="s">
        <v>39</v>
      </c>
      <c r="N1" t="s">
        <v>25</v>
      </c>
      <c r="O1" t="s">
        <v>27</v>
      </c>
      <c r="P1" t="s">
        <v>31</v>
      </c>
      <c r="Q1" t="s">
        <v>33</v>
      </c>
      <c r="S1" s="11" t="s">
        <v>95</v>
      </c>
      <c r="T1" s="11" t="s">
        <v>96</v>
      </c>
      <c r="U1" t="s">
        <v>89</v>
      </c>
      <c r="V1" t="s">
        <v>90</v>
      </c>
      <c r="W1" t="s">
        <v>91</v>
      </c>
      <c r="X1" t="s">
        <v>92</v>
      </c>
      <c r="Y1" t="s">
        <v>31</v>
      </c>
      <c r="Z1" t="s">
        <v>33</v>
      </c>
      <c r="AC1" t="s">
        <v>89</v>
      </c>
      <c r="AD1" t="s">
        <v>90</v>
      </c>
      <c r="AE1" t="s">
        <v>91</v>
      </c>
      <c r="AF1" t="s">
        <v>92</v>
      </c>
      <c r="AG1" t="s">
        <v>31</v>
      </c>
      <c r="AH1" t="s">
        <v>33</v>
      </c>
      <c r="AJ1" t="s">
        <v>89</v>
      </c>
      <c r="AK1" t="s">
        <v>90</v>
      </c>
      <c r="AL1" t="s">
        <v>91</v>
      </c>
      <c r="AM1" t="s">
        <v>92</v>
      </c>
      <c r="AN1" t="s">
        <v>31</v>
      </c>
      <c r="AO1" t="s">
        <v>33</v>
      </c>
    </row>
    <row r="2" spans="1:41" x14ac:dyDescent="0.25">
      <c r="A2" t="s">
        <v>0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K2" t="s">
        <v>0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S2" s="13" t="s">
        <v>81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B2" t="s">
        <v>82</v>
      </c>
    </row>
    <row r="3" spans="1:41" x14ac:dyDescent="0.25">
      <c r="A3">
        <v>0</v>
      </c>
      <c r="B3" s="12" t="s">
        <v>103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12" t="s">
        <v>103</v>
      </c>
      <c r="U3" s="2">
        <f t="shared" ref="U3:U34" si="0">AVERAGE(D3,L3)</f>
        <v>0</v>
      </c>
      <c r="V3" s="2">
        <f t="shared" ref="V3:V34" si="1">AVERAGE(E3,M3)</f>
        <v>0</v>
      </c>
      <c r="W3" s="2">
        <f t="shared" ref="W3:W34" si="2">AVERAGE(F3,N3)</f>
        <v>0</v>
      </c>
      <c r="X3" s="2">
        <f t="shared" ref="X3:X34" si="3">AVERAGE(G3,O3)</f>
        <v>0</v>
      </c>
      <c r="Y3" s="2">
        <f t="shared" ref="Y3:Y34" si="4">AVERAGE(H3,P3)</f>
        <v>0</v>
      </c>
      <c r="Z3" s="2">
        <f t="shared" ref="Z3:Z34" si="5">AVERAGE(I3,Q3)</f>
        <v>0</v>
      </c>
      <c r="AC3" s="2">
        <f t="shared" ref="AC3:AC34" si="6">STDEV(D3,L3)</f>
        <v>0</v>
      </c>
      <c r="AD3" s="2">
        <f t="shared" ref="AD3:AD34" si="7">STDEV(E3,M3)</f>
        <v>0</v>
      </c>
      <c r="AE3" s="2">
        <f t="shared" ref="AE3:AE34" si="8">STDEV(F3,N3)</f>
        <v>0</v>
      </c>
      <c r="AF3" s="2">
        <f t="shared" ref="AF3:AF34" si="9">STDEV(G3,O3)</f>
        <v>0</v>
      </c>
      <c r="AG3" s="2">
        <f t="shared" ref="AG3:AG34" si="10">STDEV(H3,P3)</f>
        <v>0</v>
      </c>
      <c r="AH3" s="2">
        <f t="shared" ref="AH3:AH34" si="11">STDEV(I3,Q3)</f>
        <v>0</v>
      </c>
      <c r="AJ3" s="2" t="e">
        <f t="shared" ref="AJ3:AJ34" si="12">100/U3*AC3</f>
        <v>#DIV/0!</v>
      </c>
      <c r="AK3" s="2" t="e">
        <f t="shared" ref="AK3:AK34" si="13">100/V3*AD3</f>
        <v>#DIV/0!</v>
      </c>
      <c r="AL3" s="2" t="e">
        <f t="shared" ref="AL3:AL34" si="14">100/W3*AE3</f>
        <v>#DIV/0!</v>
      </c>
      <c r="AM3" s="2" t="e">
        <f t="shared" ref="AM3:AM34" si="15">100/X3*AF3</f>
        <v>#DIV/0!</v>
      </c>
      <c r="AN3" s="2" t="e">
        <f t="shared" ref="AN3:AN34" si="16">100/Y3*AG3</f>
        <v>#DIV/0!</v>
      </c>
      <c r="AO3" s="2" t="e">
        <f t="shared" ref="AO3:AO34" si="17">100/Z3*AH3</f>
        <v>#DIV/0!</v>
      </c>
    </row>
    <row r="4" spans="1:41" x14ac:dyDescent="0.25">
      <c r="A4">
        <v>1</v>
      </c>
      <c r="B4" s="12">
        <v>144</v>
      </c>
      <c r="C4" s="12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13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12">
        <v>144</v>
      </c>
      <c r="T4" s="12">
        <v>3</v>
      </c>
      <c r="U4" s="2">
        <f t="shared" si="0"/>
        <v>0</v>
      </c>
      <c r="V4" s="2">
        <f t="shared" si="1"/>
        <v>0</v>
      </c>
      <c r="W4" s="2">
        <f t="shared" si="2"/>
        <v>0</v>
      </c>
      <c r="X4" s="2">
        <f t="shared" si="3"/>
        <v>0</v>
      </c>
      <c r="Y4" s="2">
        <f t="shared" si="4"/>
        <v>0</v>
      </c>
      <c r="Z4" s="2">
        <f t="shared" si="5"/>
        <v>0</v>
      </c>
      <c r="AC4" s="2">
        <f t="shared" si="6"/>
        <v>0</v>
      </c>
      <c r="AD4" s="2">
        <f t="shared" si="7"/>
        <v>0</v>
      </c>
      <c r="AE4" s="2">
        <f t="shared" si="8"/>
        <v>0</v>
      </c>
      <c r="AF4" s="2">
        <f t="shared" si="9"/>
        <v>0</v>
      </c>
      <c r="AG4" s="2">
        <f t="shared" si="10"/>
        <v>0</v>
      </c>
      <c r="AH4" s="2">
        <f t="shared" si="11"/>
        <v>0</v>
      </c>
      <c r="AJ4" s="2" t="e">
        <f t="shared" si="12"/>
        <v>#DIV/0!</v>
      </c>
      <c r="AK4" s="2" t="e">
        <f t="shared" si="13"/>
        <v>#DIV/0!</v>
      </c>
      <c r="AL4" s="2" t="e">
        <f t="shared" si="14"/>
        <v>#DIV/0!</v>
      </c>
      <c r="AM4" s="2" t="e">
        <f t="shared" si="15"/>
        <v>#DIV/0!</v>
      </c>
      <c r="AN4" s="2" t="e">
        <f t="shared" si="16"/>
        <v>#DIV/0!</v>
      </c>
      <c r="AO4" s="2" t="e">
        <f t="shared" si="17"/>
        <v>#DIV/0!</v>
      </c>
    </row>
    <row r="5" spans="1:41" x14ac:dyDescent="0.25">
      <c r="A5">
        <v>2</v>
      </c>
      <c r="B5" s="12">
        <v>144</v>
      </c>
      <c r="C5" s="12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14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12">
        <v>144</v>
      </c>
      <c r="T5" s="12">
        <v>4</v>
      </c>
      <c r="U5" s="2">
        <f t="shared" si="0"/>
        <v>0</v>
      </c>
      <c r="V5" s="2">
        <f t="shared" si="1"/>
        <v>0</v>
      </c>
      <c r="W5" s="2">
        <f t="shared" si="2"/>
        <v>0</v>
      </c>
      <c r="X5" s="2">
        <f t="shared" si="3"/>
        <v>0</v>
      </c>
      <c r="Y5" s="2">
        <f t="shared" si="4"/>
        <v>0</v>
      </c>
      <c r="Z5" s="2">
        <f t="shared" si="5"/>
        <v>0</v>
      </c>
      <c r="AC5" s="2">
        <f t="shared" si="6"/>
        <v>0</v>
      </c>
      <c r="AD5" s="2">
        <f t="shared" si="7"/>
        <v>0</v>
      </c>
      <c r="AE5" s="2">
        <f t="shared" si="8"/>
        <v>0</v>
      </c>
      <c r="AF5" s="2">
        <f t="shared" si="9"/>
        <v>0</v>
      </c>
      <c r="AG5" s="2">
        <f t="shared" si="10"/>
        <v>0</v>
      </c>
      <c r="AH5" s="2">
        <f t="shared" si="11"/>
        <v>0</v>
      </c>
      <c r="AJ5" s="2" t="e">
        <f t="shared" si="12"/>
        <v>#DIV/0!</v>
      </c>
      <c r="AK5" s="2" t="e">
        <f t="shared" si="13"/>
        <v>#DIV/0!</v>
      </c>
      <c r="AL5" s="2" t="e">
        <f t="shared" si="14"/>
        <v>#DIV/0!</v>
      </c>
      <c r="AM5" s="2" t="e">
        <f t="shared" si="15"/>
        <v>#DIV/0!</v>
      </c>
      <c r="AN5" s="2" t="e">
        <f t="shared" si="16"/>
        <v>#DIV/0!</v>
      </c>
      <c r="AO5" s="2" t="e">
        <f t="shared" si="17"/>
        <v>#DIV/0!</v>
      </c>
    </row>
    <row r="6" spans="1:41" x14ac:dyDescent="0.25">
      <c r="A6">
        <v>3</v>
      </c>
      <c r="B6" s="12">
        <v>144</v>
      </c>
      <c r="C6" s="12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12">
        <v>144</v>
      </c>
      <c r="T6" s="12">
        <v>7</v>
      </c>
      <c r="U6" s="2">
        <f t="shared" si="0"/>
        <v>0</v>
      </c>
      <c r="V6" s="2">
        <f t="shared" si="1"/>
        <v>0</v>
      </c>
      <c r="W6" s="2">
        <f t="shared" si="2"/>
        <v>0</v>
      </c>
      <c r="X6" s="2">
        <f t="shared" si="3"/>
        <v>0</v>
      </c>
      <c r="Y6" s="2">
        <f t="shared" si="4"/>
        <v>0</v>
      </c>
      <c r="Z6" s="2">
        <f t="shared" si="5"/>
        <v>0</v>
      </c>
      <c r="AC6" s="2">
        <f t="shared" si="6"/>
        <v>0</v>
      </c>
      <c r="AD6" s="2">
        <f t="shared" si="7"/>
        <v>0</v>
      </c>
      <c r="AE6" s="2">
        <f t="shared" si="8"/>
        <v>0</v>
      </c>
      <c r="AF6" s="2">
        <f t="shared" si="9"/>
        <v>0</v>
      </c>
      <c r="AG6" s="2">
        <f t="shared" si="10"/>
        <v>0</v>
      </c>
      <c r="AH6" s="2">
        <f t="shared" si="11"/>
        <v>0</v>
      </c>
      <c r="AJ6" s="2" t="e">
        <f t="shared" si="12"/>
        <v>#DIV/0!</v>
      </c>
      <c r="AK6" s="2" t="e">
        <f t="shared" si="13"/>
        <v>#DIV/0!</v>
      </c>
      <c r="AL6" s="2" t="e">
        <f t="shared" si="14"/>
        <v>#DIV/0!</v>
      </c>
      <c r="AM6" s="2" t="e">
        <f t="shared" si="15"/>
        <v>#DIV/0!</v>
      </c>
      <c r="AN6" s="2" t="e">
        <f t="shared" si="16"/>
        <v>#DIV/0!</v>
      </c>
      <c r="AO6" s="2" t="e">
        <f t="shared" si="17"/>
        <v>#DIV/0!</v>
      </c>
    </row>
    <row r="7" spans="1:41" x14ac:dyDescent="0.25">
      <c r="A7">
        <v>4</v>
      </c>
      <c r="B7" s="12">
        <v>144</v>
      </c>
      <c r="C7" s="12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16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12">
        <v>144</v>
      </c>
      <c r="T7" s="12">
        <v>8</v>
      </c>
      <c r="U7" s="2">
        <f t="shared" si="0"/>
        <v>0</v>
      </c>
      <c r="V7" s="2">
        <f t="shared" si="1"/>
        <v>0</v>
      </c>
      <c r="W7" s="2">
        <f t="shared" si="2"/>
        <v>0</v>
      </c>
      <c r="X7" s="2">
        <f t="shared" si="3"/>
        <v>0</v>
      </c>
      <c r="Y7" s="2">
        <f t="shared" si="4"/>
        <v>0</v>
      </c>
      <c r="Z7" s="2">
        <f t="shared" si="5"/>
        <v>0</v>
      </c>
      <c r="AC7" s="2">
        <f t="shared" si="6"/>
        <v>0</v>
      </c>
      <c r="AD7" s="2">
        <f t="shared" si="7"/>
        <v>0</v>
      </c>
      <c r="AE7" s="2">
        <f t="shared" si="8"/>
        <v>0</v>
      </c>
      <c r="AF7" s="2">
        <f t="shared" si="9"/>
        <v>0</v>
      </c>
      <c r="AG7" s="2">
        <f t="shared" si="10"/>
        <v>0</v>
      </c>
      <c r="AH7" s="2">
        <f t="shared" si="11"/>
        <v>0</v>
      </c>
      <c r="AJ7" s="2" t="e">
        <f t="shared" si="12"/>
        <v>#DIV/0!</v>
      </c>
      <c r="AK7" s="2" t="e">
        <f t="shared" si="13"/>
        <v>#DIV/0!</v>
      </c>
      <c r="AL7" s="2" t="e">
        <f t="shared" si="14"/>
        <v>#DIV/0!</v>
      </c>
      <c r="AM7" s="2" t="e">
        <f t="shared" si="15"/>
        <v>#DIV/0!</v>
      </c>
      <c r="AN7" s="2" t="e">
        <f t="shared" si="16"/>
        <v>#DIV/0!</v>
      </c>
      <c r="AO7" s="2" t="e">
        <f t="shared" si="17"/>
        <v>#DIV/0!</v>
      </c>
    </row>
    <row r="8" spans="1:41" x14ac:dyDescent="0.25">
      <c r="A8">
        <v>5</v>
      </c>
      <c r="B8" s="12">
        <v>144</v>
      </c>
      <c r="C8" s="12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17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12">
        <v>144</v>
      </c>
      <c r="T8" s="12">
        <v>11</v>
      </c>
      <c r="U8" s="2">
        <f t="shared" si="0"/>
        <v>0</v>
      </c>
      <c r="V8" s="2">
        <f t="shared" si="1"/>
        <v>0</v>
      </c>
      <c r="W8" s="2">
        <f t="shared" si="2"/>
        <v>0</v>
      </c>
      <c r="X8" s="2">
        <f t="shared" si="3"/>
        <v>0</v>
      </c>
      <c r="Y8" s="2">
        <f t="shared" si="4"/>
        <v>0</v>
      </c>
      <c r="Z8" s="2">
        <f t="shared" si="5"/>
        <v>0</v>
      </c>
      <c r="AC8" s="2">
        <f t="shared" si="6"/>
        <v>0</v>
      </c>
      <c r="AD8" s="2">
        <f t="shared" si="7"/>
        <v>0</v>
      </c>
      <c r="AE8" s="2">
        <f t="shared" si="8"/>
        <v>0</v>
      </c>
      <c r="AF8" s="2">
        <f t="shared" si="9"/>
        <v>0</v>
      </c>
      <c r="AG8" s="2">
        <f t="shared" si="10"/>
        <v>0</v>
      </c>
      <c r="AH8" s="2">
        <f t="shared" si="11"/>
        <v>0</v>
      </c>
      <c r="AJ8" s="2" t="e">
        <f t="shared" si="12"/>
        <v>#DIV/0!</v>
      </c>
      <c r="AK8" s="2" t="e">
        <f t="shared" si="13"/>
        <v>#DIV/0!</v>
      </c>
      <c r="AL8" s="2" t="e">
        <f t="shared" si="14"/>
        <v>#DIV/0!</v>
      </c>
      <c r="AM8" s="2" t="e">
        <f t="shared" si="15"/>
        <v>#DIV/0!</v>
      </c>
      <c r="AN8" s="2" t="e">
        <f t="shared" si="16"/>
        <v>#DIV/0!</v>
      </c>
      <c r="AO8" s="2" t="e">
        <f t="shared" si="17"/>
        <v>#DIV/0!</v>
      </c>
    </row>
    <row r="9" spans="1:41" x14ac:dyDescent="0.25">
      <c r="A9">
        <v>6</v>
      </c>
      <c r="B9" s="12">
        <v>144</v>
      </c>
      <c r="C9" s="12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12">
        <v>144</v>
      </c>
      <c r="T9" s="12">
        <v>12</v>
      </c>
      <c r="U9" s="2">
        <f t="shared" si="0"/>
        <v>0</v>
      </c>
      <c r="V9" s="2">
        <f t="shared" si="1"/>
        <v>0</v>
      </c>
      <c r="W9" s="2">
        <f t="shared" si="2"/>
        <v>0</v>
      </c>
      <c r="X9" s="2">
        <f t="shared" si="3"/>
        <v>0</v>
      </c>
      <c r="Y9" s="2">
        <f t="shared" si="4"/>
        <v>0</v>
      </c>
      <c r="Z9" s="2">
        <f t="shared" si="5"/>
        <v>0</v>
      </c>
      <c r="AC9" s="2">
        <f t="shared" si="6"/>
        <v>0</v>
      </c>
      <c r="AD9" s="2">
        <f t="shared" si="7"/>
        <v>0</v>
      </c>
      <c r="AE9" s="2">
        <f t="shared" si="8"/>
        <v>0</v>
      </c>
      <c r="AF9" s="2">
        <f t="shared" si="9"/>
        <v>0</v>
      </c>
      <c r="AG9" s="2">
        <f t="shared" si="10"/>
        <v>0</v>
      </c>
      <c r="AH9" s="2">
        <f t="shared" si="11"/>
        <v>0</v>
      </c>
      <c r="AJ9" s="2" t="e">
        <f t="shared" si="12"/>
        <v>#DIV/0!</v>
      </c>
      <c r="AK9" s="2" t="e">
        <f t="shared" si="13"/>
        <v>#DIV/0!</v>
      </c>
      <c r="AL9" s="2" t="e">
        <f t="shared" si="14"/>
        <v>#DIV/0!</v>
      </c>
      <c r="AM9" s="2" t="e">
        <f t="shared" si="15"/>
        <v>#DIV/0!</v>
      </c>
      <c r="AN9" s="2" t="e">
        <f t="shared" si="16"/>
        <v>#DIV/0!</v>
      </c>
      <c r="AO9" s="2" t="e">
        <f t="shared" si="17"/>
        <v>#DIV/0!</v>
      </c>
    </row>
    <row r="10" spans="1:41" x14ac:dyDescent="0.25">
      <c r="A10">
        <v>7</v>
      </c>
      <c r="B10" s="12">
        <v>168</v>
      </c>
      <c r="C10" s="12">
        <v>3</v>
      </c>
      <c r="D10">
        <v>1.7569999999999999</v>
      </c>
      <c r="E10">
        <v>2.2599999999999998</v>
      </c>
      <c r="F10">
        <v>0</v>
      </c>
      <c r="G10">
        <v>9.6790000000000003</v>
      </c>
      <c r="H10">
        <v>83.518000000000001</v>
      </c>
      <c r="I10">
        <v>4.2560000000000002</v>
      </c>
      <c r="K10">
        <v>19</v>
      </c>
      <c r="L10">
        <v>2.8359999999999999</v>
      </c>
      <c r="M10">
        <v>3.64</v>
      </c>
      <c r="N10">
        <v>0</v>
      </c>
      <c r="O10">
        <v>17.251999999999999</v>
      </c>
      <c r="P10">
        <v>140.72399999999999</v>
      </c>
      <c r="Q10">
        <v>8.43</v>
      </c>
      <c r="S10" s="12">
        <v>168</v>
      </c>
      <c r="T10" s="12">
        <v>3</v>
      </c>
      <c r="U10" s="2">
        <f t="shared" si="0"/>
        <v>2.2965</v>
      </c>
      <c r="V10" s="2">
        <f t="shared" si="1"/>
        <v>2.95</v>
      </c>
      <c r="W10" s="2">
        <f t="shared" si="2"/>
        <v>0</v>
      </c>
      <c r="X10" s="2">
        <f t="shared" si="3"/>
        <v>13.465499999999999</v>
      </c>
      <c r="Y10" s="2">
        <f t="shared" si="4"/>
        <v>112.121</v>
      </c>
      <c r="Z10" s="2">
        <f t="shared" si="5"/>
        <v>6.343</v>
      </c>
      <c r="AC10" s="2">
        <f t="shared" si="6"/>
        <v>0.76296821690028493</v>
      </c>
      <c r="AD10" s="2">
        <f t="shared" si="7"/>
        <v>0.97580735803743446</v>
      </c>
      <c r="AE10" s="2">
        <f t="shared" si="8"/>
        <v>0</v>
      </c>
      <c r="AF10" s="2">
        <f t="shared" si="9"/>
        <v>5.3549196539257293</v>
      </c>
      <c r="AG10" s="2">
        <f t="shared" si="10"/>
        <v>40.450750524557591</v>
      </c>
      <c r="AH10" s="2">
        <f t="shared" si="11"/>
        <v>2.9514637046726504</v>
      </c>
      <c r="AJ10" s="2">
        <f t="shared" si="12"/>
        <v>33.223088042686044</v>
      </c>
      <c r="AK10" s="2">
        <f t="shared" si="13"/>
        <v>33.078215526692688</v>
      </c>
      <c r="AL10" s="2" t="e">
        <f t="shared" si="14"/>
        <v>#DIV/0!</v>
      </c>
      <c r="AM10" s="2">
        <f t="shared" si="15"/>
        <v>39.767700077425495</v>
      </c>
      <c r="AN10" s="2">
        <f t="shared" si="16"/>
        <v>36.077764669025065</v>
      </c>
      <c r="AO10" s="2">
        <f t="shared" si="17"/>
        <v>46.531037437689591</v>
      </c>
    </row>
    <row r="11" spans="1:41" x14ac:dyDescent="0.25">
      <c r="A11">
        <v>8</v>
      </c>
      <c r="B11" s="12">
        <v>168</v>
      </c>
      <c r="C11" s="12">
        <v>4</v>
      </c>
      <c r="D11">
        <v>2.4910000000000001</v>
      </c>
      <c r="E11">
        <v>3.004</v>
      </c>
      <c r="F11">
        <v>0</v>
      </c>
      <c r="G11">
        <v>10.590999999999999</v>
      </c>
      <c r="H11">
        <v>139.98400000000001</v>
      </c>
      <c r="I11">
        <v>10.695</v>
      </c>
      <c r="K11">
        <v>20</v>
      </c>
      <c r="L11">
        <v>2.742</v>
      </c>
      <c r="M11">
        <v>3.2850000000000001</v>
      </c>
      <c r="N11">
        <v>0</v>
      </c>
      <c r="O11">
        <v>13.224</v>
      </c>
      <c r="P11">
        <v>160.31200000000001</v>
      </c>
      <c r="Q11">
        <v>11.641</v>
      </c>
      <c r="S11" s="12">
        <v>168</v>
      </c>
      <c r="T11" s="12">
        <v>4</v>
      </c>
      <c r="U11" s="2">
        <f t="shared" si="0"/>
        <v>2.6165000000000003</v>
      </c>
      <c r="V11" s="2">
        <f t="shared" si="1"/>
        <v>3.1444999999999999</v>
      </c>
      <c r="W11" s="2">
        <f t="shared" si="2"/>
        <v>0</v>
      </c>
      <c r="X11" s="2">
        <f t="shared" si="3"/>
        <v>11.907499999999999</v>
      </c>
      <c r="Y11" s="2">
        <f t="shared" si="4"/>
        <v>150.14800000000002</v>
      </c>
      <c r="Z11" s="2">
        <f t="shared" si="5"/>
        <v>11.167999999999999</v>
      </c>
      <c r="AC11" s="2">
        <f t="shared" si="6"/>
        <v>0.17748380207782335</v>
      </c>
      <c r="AD11" s="2">
        <f t="shared" si="7"/>
        <v>0.19869700551341996</v>
      </c>
      <c r="AE11" s="2">
        <f t="shared" si="8"/>
        <v>0</v>
      </c>
      <c r="AF11" s="2">
        <f t="shared" si="9"/>
        <v>1.8618121548641926</v>
      </c>
      <c r="AG11" s="2">
        <f t="shared" si="10"/>
        <v>14.37406664796014</v>
      </c>
      <c r="AH11" s="2">
        <f t="shared" si="11"/>
        <v>0.66892301500247375</v>
      </c>
      <c r="AJ11" s="2">
        <f t="shared" si="12"/>
        <v>6.7832525158732402</v>
      </c>
      <c r="AK11" s="2">
        <f t="shared" si="13"/>
        <v>6.3188744001723629</v>
      </c>
      <c r="AL11" s="2" t="e">
        <f t="shared" si="14"/>
        <v>#DIV/0!</v>
      </c>
      <c r="AM11" s="2">
        <f t="shared" si="15"/>
        <v>15.635625906900634</v>
      </c>
      <c r="AN11" s="2">
        <f t="shared" si="16"/>
        <v>9.573265476703078</v>
      </c>
      <c r="AO11" s="2">
        <f t="shared" si="17"/>
        <v>5.9896401773144143</v>
      </c>
    </row>
    <row r="12" spans="1:41" x14ac:dyDescent="0.25">
      <c r="A12">
        <v>9</v>
      </c>
      <c r="B12" s="12">
        <v>168</v>
      </c>
      <c r="C12" s="12">
        <v>7</v>
      </c>
      <c r="D12">
        <v>2.25</v>
      </c>
      <c r="E12">
        <v>3.1259999999999999</v>
      </c>
      <c r="F12">
        <v>0</v>
      </c>
      <c r="G12">
        <v>12.218</v>
      </c>
      <c r="H12">
        <v>112.414</v>
      </c>
      <c r="I12">
        <v>5.3280000000000003</v>
      </c>
      <c r="K12">
        <v>21</v>
      </c>
      <c r="L12">
        <v>2.2469999999999999</v>
      </c>
      <c r="M12">
        <v>3.9780000000000002</v>
      </c>
      <c r="N12">
        <v>0</v>
      </c>
      <c r="O12">
        <v>14.661</v>
      </c>
      <c r="P12">
        <v>144.37299999999999</v>
      </c>
      <c r="Q12">
        <v>6.492</v>
      </c>
      <c r="S12" s="12">
        <v>168</v>
      </c>
      <c r="T12" s="12">
        <v>7</v>
      </c>
      <c r="U12" s="2">
        <f t="shared" si="0"/>
        <v>2.2484999999999999</v>
      </c>
      <c r="V12" s="2">
        <f t="shared" si="1"/>
        <v>3.552</v>
      </c>
      <c r="W12" s="2">
        <f t="shared" si="2"/>
        <v>0</v>
      </c>
      <c r="X12" s="2">
        <f t="shared" si="3"/>
        <v>13.439499999999999</v>
      </c>
      <c r="Y12" s="2">
        <f t="shared" si="4"/>
        <v>128.39349999999999</v>
      </c>
      <c r="Z12" s="2">
        <f t="shared" si="5"/>
        <v>5.91</v>
      </c>
      <c r="AC12" s="2">
        <f t="shared" si="6"/>
        <v>2.1213203435597231E-3</v>
      </c>
      <c r="AD12" s="2">
        <f t="shared" si="7"/>
        <v>0.60245497757093847</v>
      </c>
      <c r="AE12" s="2">
        <f t="shared" si="8"/>
        <v>0</v>
      </c>
      <c r="AF12" s="2">
        <f t="shared" si="9"/>
        <v>1.7274618664387353</v>
      </c>
      <c r="AG12" s="2">
        <f t="shared" si="10"/>
        <v>22.598425619941011</v>
      </c>
      <c r="AH12" s="2">
        <f t="shared" si="11"/>
        <v>0.82307229330114107</v>
      </c>
      <c r="AJ12" s="2">
        <f t="shared" si="12"/>
        <v>9.434380002489319E-2</v>
      </c>
      <c r="AK12" s="2">
        <f t="shared" si="13"/>
        <v>16.961007251434079</v>
      </c>
      <c r="AL12" s="2" t="e">
        <f t="shared" si="14"/>
        <v>#DIV/0!</v>
      </c>
      <c r="AM12" s="2">
        <f t="shared" si="15"/>
        <v>12.853617072351915</v>
      </c>
      <c r="AN12" s="2">
        <f t="shared" si="16"/>
        <v>17.600910965073009</v>
      </c>
      <c r="AO12" s="2">
        <f t="shared" si="17"/>
        <v>13.926773152303571</v>
      </c>
    </row>
    <row r="13" spans="1:41" x14ac:dyDescent="0.25">
      <c r="A13">
        <v>10</v>
      </c>
      <c r="B13" s="12">
        <v>168</v>
      </c>
      <c r="C13" s="12">
        <v>8</v>
      </c>
      <c r="D13">
        <v>3.363</v>
      </c>
      <c r="E13">
        <v>3.9609999999999999</v>
      </c>
      <c r="F13">
        <v>0.27</v>
      </c>
      <c r="G13">
        <v>19.071999999999999</v>
      </c>
      <c r="H13">
        <v>100.13800000000001</v>
      </c>
      <c r="I13">
        <v>10.558999999999999</v>
      </c>
      <c r="K13">
        <v>22</v>
      </c>
      <c r="L13">
        <v>3.4430000000000001</v>
      </c>
      <c r="M13">
        <v>4.7320000000000002</v>
      </c>
      <c r="N13">
        <v>0.26200000000000001</v>
      </c>
      <c r="O13">
        <v>20.904</v>
      </c>
      <c r="P13">
        <v>114.057</v>
      </c>
      <c r="Q13">
        <v>11.553000000000001</v>
      </c>
      <c r="S13" s="12">
        <v>168</v>
      </c>
      <c r="T13" s="12">
        <v>8</v>
      </c>
      <c r="U13" s="2">
        <f t="shared" si="0"/>
        <v>3.403</v>
      </c>
      <c r="V13" s="2">
        <f t="shared" si="1"/>
        <v>4.3464999999999998</v>
      </c>
      <c r="W13" s="2">
        <f t="shared" si="2"/>
        <v>0.26600000000000001</v>
      </c>
      <c r="X13" s="2">
        <f t="shared" si="3"/>
        <v>19.988</v>
      </c>
      <c r="Y13" s="2">
        <f t="shared" si="4"/>
        <v>107.0975</v>
      </c>
      <c r="Z13" s="2">
        <f t="shared" si="5"/>
        <v>11.056000000000001</v>
      </c>
      <c r="AC13" s="2">
        <f t="shared" si="6"/>
        <v>5.6568542494923851E-2</v>
      </c>
      <c r="AD13" s="2">
        <f t="shared" si="7"/>
        <v>0.5451793282948284</v>
      </c>
      <c r="AE13" s="2">
        <f t="shared" si="8"/>
        <v>5.6568542494923853E-3</v>
      </c>
      <c r="AF13" s="2">
        <f t="shared" si="9"/>
        <v>1.2954196231337556</v>
      </c>
      <c r="AG13" s="2">
        <f t="shared" si="10"/>
        <v>9.8422192873355527</v>
      </c>
      <c r="AH13" s="2">
        <f t="shared" si="11"/>
        <v>0.70286414049942936</v>
      </c>
      <c r="AJ13" s="2">
        <f t="shared" si="12"/>
        <v>1.662313914044192</v>
      </c>
      <c r="AK13" s="2">
        <f t="shared" si="13"/>
        <v>12.54295015057698</v>
      </c>
      <c r="AL13" s="2">
        <f t="shared" si="14"/>
        <v>2.1266369358993926</v>
      </c>
      <c r="AM13" s="2">
        <f t="shared" si="15"/>
        <v>6.4809867076933942</v>
      </c>
      <c r="AN13" s="2">
        <f t="shared" si="16"/>
        <v>9.1899617519881911</v>
      </c>
      <c r="AO13" s="2">
        <f t="shared" si="17"/>
        <v>6.3573095197126381</v>
      </c>
    </row>
    <row r="14" spans="1:41" x14ac:dyDescent="0.25">
      <c r="A14">
        <v>11</v>
      </c>
      <c r="B14" s="12">
        <v>168</v>
      </c>
      <c r="C14" s="12">
        <v>11</v>
      </c>
      <c r="D14">
        <v>3.0179999999999998</v>
      </c>
      <c r="E14">
        <v>4.407</v>
      </c>
      <c r="F14">
        <v>0.53100000000000003</v>
      </c>
      <c r="G14">
        <v>39.71</v>
      </c>
      <c r="H14">
        <v>320.80700000000002</v>
      </c>
      <c r="I14">
        <v>10.045</v>
      </c>
      <c r="K14">
        <v>23</v>
      </c>
      <c r="L14">
        <v>3.331</v>
      </c>
      <c r="M14">
        <v>4.8689999999999998</v>
      </c>
      <c r="N14">
        <v>1.032</v>
      </c>
      <c r="O14">
        <v>45.859000000000002</v>
      </c>
      <c r="P14">
        <v>351.88499999999999</v>
      </c>
      <c r="Q14">
        <v>10.428000000000001</v>
      </c>
      <c r="S14" s="12">
        <v>168</v>
      </c>
      <c r="T14" s="12">
        <v>11</v>
      </c>
      <c r="U14" s="2">
        <f t="shared" si="0"/>
        <v>3.1745000000000001</v>
      </c>
      <c r="V14" s="2">
        <f t="shared" si="1"/>
        <v>4.6379999999999999</v>
      </c>
      <c r="W14" s="2">
        <f t="shared" si="2"/>
        <v>0.78150000000000008</v>
      </c>
      <c r="X14" s="2">
        <f t="shared" si="3"/>
        <v>42.784500000000001</v>
      </c>
      <c r="Y14" s="2">
        <f t="shared" si="4"/>
        <v>336.346</v>
      </c>
      <c r="Z14" s="2">
        <f t="shared" si="5"/>
        <v>10.236499999999999</v>
      </c>
      <c r="AC14" s="2">
        <f t="shared" si="6"/>
        <v>0.22132442251138951</v>
      </c>
      <c r="AD14" s="2">
        <f t="shared" si="7"/>
        <v>0.3266833329081848</v>
      </c>
      <c r="AE14" s="2">
        <f t="shared" si="8"/>
        <v>0.35426049737446003</v>
      </c>
      <c r="AF14" s="2">
        <f t="shared" si="9"/>
        <v>4.3479995975160817</v>
      </c>
      <c r="AG14" s="2">
        <f t="shared" si="10"/>
        <v>21.975464545715507</v>
      </c>
      <c r="AH14" s="2">
        <f t="shared" si="11"/>
        <v>0.27082189719444832</v>
      </c>
      <c r="AJ14" s="2">
        <f t="shared" si="12"/>
        <v>6.9719458973504329</v>
      </c>
      <c r="AK14" s="2">
        <f t="shared" si="13"/>
        <v>7.0436251166059689</v>
      </c>
      <c r="AL14" s="2">
        <f t="shared" si="14"/>
        <v>45.33083779583621</v>
      </c>
      <c r="AM14" s="2">
        <f t="shared" si="15"/>
        <v>10.162557929895362</v>
      </c>
      <c r="AN14" s="2">
        <f t="shared" si="16"/>
        <v>6.5335887882464805</v>
      </c>
      <c r="AO14" s="2">
        <f t="shared" si="17"/>
        <v>2.6456493644746577</v>
      </c>
    </row>
    <row r="15" spans="1:41" x14ac:dyDescent="0.25">
      <c r="A15">
        <v>12</v>
      </c>
      <c r="B15" s="12">
        <v>168</v>
      </c>
      <c r="C15" s="12">
        <v>12</v>
      </c>
      <c r="D15">
        <v>2.5089999999999999</v>
      </c>
      <c r="E15">
        <v>5.2069999999999999</v>
      </c>
      <c r="F15">
        <v>0</v>
      </c>
      <c r="G15">
        <v>15.752000000000001</v>
      </c>
      <c r="H15">
        <v>144.322</v>
      </c>
      <c r="I15">
        <v>11.175000000000001</v>
      </c>
      <c r="K15">
        <v>24</v>
      </c>
      <c r="L15">
        <v>2.907</v>
      </c>
      <c r="M15">
        <v>5.6150000000000002</v>
      </c>
      <c r="N15">
        <v>0.26200000000000001</v>
      </c>
      <c r="O15">
        <v>16.821999999999999</v>
      </c>
      <c r="P15">
        <v>158.578</v>
      </c>
      <c r="Q15">
        <v>11.342000000000001</v>
      </c>
      <c r="S15" s="12">
        <v>168</v>
      </c>
      <c r="T15" s="12">
        <v>12</v>
      </c>
      <c r="U15" s="2">
        <f t="shared" si="0"/>
        <v>2.7080000000000002</v>
      </c>
      <c r="V15" s="2">
        <f t="shared" si="1"/>
        <v>5.4109999999999996</v>
      </c>
      <c r="W15" s="2">
        <f t="shared" si="2"/>
        <v>0.13100000000000001</v>
      </c>
      <c r="X15" s="2">
        <f t="shared" si="3"/>
        <v>16.286999999999999</v>
      </c>
      <c r="Y15" s="2">
        <f t="shared" si="4"/>
        <v>151.44999999999999</v>
      </c>
      <c r="Z15" s="2">
        <f t="shared" si="5"/>
        <v>11.258500000000002</v>
      </c>
      <c r="AC15" s="2">
        <f t="shared" si="6"/>
        <v>0.28142849891224603</v>
      </c>
      <c r="AD15" s="2">
        <f t="shared" si="7"/>
        <v>0.28849956672411164</v>
      </c>
      <c r="AE15" s="2">
        <f t="shared" si="8"/>
        <v>0.18526197667087546</v>
      </c>
      <c r="AF15" s="2">
        <f t="shared" si="9"/>
        <v>0.75660425586960478</v>
      </c>
      <c r="AG15" s="2">
        <f t="shared" si="10"/>
        <v>10.080514272595423</v>
      </c>
      <c r="AH15" s="2">
        <f t="shared" si="11"/>
        <v>0.11808683245815331</v>
      </c>
      <c r="AJ15" s="2">
        <f t="shared" si="12"/>
        <v>10.392485188783088</v>
      </c>
      <c r="AK15" s="2">
        <f t="shared" si="13"/>
        <v>5.3317236504178833</v>
      </c>
      <c r="AL15" s="2">
        <f t="shared" si="14"/>
        <v>141.42135623730951</v>
      </c>
      <c r="AM15" s="2">
        <f t="shared" si="15"/>
        <v>4.6454488602542199</v>
      </c>
      <c r="AN15" s="2">
        <f t="shared" si="16"/>
        <v>6.6560015005582196</v>
      </c>
      <c r="AO15" s="2">
        <f t="shared" si="17"/>
        <v>1.0488682547244597</v>
      </c>
    </row>
    <row r="16" spans="1:41" x14ac:dyDescent="0.25">
      <c r="A16">
        <v>25</v>
      </c>
      <c r="B16" s="12">
        <v>192</v>
      </c>
      <c r="C16" s="12">
        <v>3</v>
      </c>
      <c r="D16">
        <v>2.2890000000000001</v>
      </c>
      <c r="E16">
        <v>3.1339999999999999</v>
      </c>
      <c r="F16">
        <v>0</v>
      </c>
      <c r="G16">
        <v>17.248000000000001</v>
      </c>
      <c r="H16">
        <v>180.059</v>
      </c>
      <c r="I16">
        <v>16.120999999999999</v>
      </c>
      <c r="K16">
        <v>31</v>
      </c>
      <c r="L16">
        <v>2.5750000000000002</v>
      </c>
      <c r="M16">
        <v>3.2639999999999998</v>
      </c>
      <c r="N16">
        <v>0.40500000000000003</v>
      </c>
      <c r="O16">
        <v>17.658000000000001</v>
      </c>
      <c r="P16">
        <v>201.99</v>
      </c>
      <c r="Q16">
        <v>16.288</v>
      </c>
      <c r="S16" s="12">
        <v>192</v>
      </c>
      <c r="T16" s="12">
        <v>3</v>
      </c>
      <c r="U16" s="2">
        <f t="shared" si="0"/>
        <v>2.4320000000000004</v>
      </c>
      <c r="V16" s="2">
        <f t="shared" si="1"/>
        <v>3.1989999999999998</v>
      </c>
      <c r="W16" s="2">
        <f t="shared" si="2"/>
        <v>0.20250000000000001</v>
      </c>
      <c r="X16" s="2">
        <f t="shared" si="3"/>
        <v>17.453000000000003</v>
      </c>
      <c r="Y16" s="2">
        <f t="shared" si="4"/>
        <v>191.02449999999999</v>
      </c>
      <c r="Z16" s="2">
        <f t="shared" si="5"/>
        <v>16.204499999999999</v>
      </c>
      <c r="AC16" s="2">
        <f t="shared" si="6"/>
        <v>0.2022325394193526</v>
      </c>
      <c r="AD16" s="2">
        <f t="shared" si="7"/>
        <v>9.1923881554251102E-2</v>
      </c>
      <c r="AE16" s="2">
        <f t="shared" si="8"/>
        <v>0.28637824638055176</v>
      </c>
      <c r="AF16" s="2">
        <f t="shared" si="9"/>
        <v>0.28991378028648457</v>
      </c>
      <c r="AG16" s="2">
        <f t="shared" si="10"/>
        <v>15.507558818202183</v>
      </c>
      <c r="AH16" s="2">
        <f t="shared" si="11"/>
        <v>0.11808683245815456</v>
      </c>
      <c r="AJ16" s="2">
        <f t="shared" si="12"/>
        <v>8.3154827063878525</v>
      </c>
      <c r="AK16" s="2">
        <f t="shared" si="13"/>
        <v>2.8735192733432671</v>
      </c>
      <c r="AL16" s="2">
        <f t="shared" si="14"/>
        <v>141.42135623730951</v>
      </c>
      <c r="AM16" s="2">
        <f t="shared" si="15"/>
        <v>1.661111443800404</v>
      </c>
      <c r="AN16" s="2">
        <f t="shared" si="16"/>
        <v>8.1180994156258404</v>
      </c>
      <c r="AO16" s="2">
        <f t="shared" si="17"/>
        <v>0.7287286399343057</v>
      </c>
    </row>
    <row r="17" spans="1:41" x14ac:dyDescent="0.25">
      <c r="A17">
        <v>26</v>
      </c>
      <c r="B17" s="12">
        <v>192</v>
      </c>
      <c r="C17" s="12">
        <v>4</v>
      </c>
      <c r="D17">
        <v>3.476</v>
      </c>
      <c r="E17">
        <v>5.0199999999999996</v>
      </c>
      <c r="F17">
        <v>0</v>
      </c>
      <c r="G17">
        <v>16.692</v>
      </c>
      <c r="H17">
        <v>179.083</v>
      </c>
      <c r="I17">
        <v>34.018000000000001</v>
      </c>
      <c r="K17">
        <v>32</v>
      </c>
      <c r="L17">
        <v>2.895</v>
      </c>
      <c r="M17">
        <v>4.2460000000000004</v>
      </c>
      <c r="N17">
        <v>0</v>
      </c>
      <c r="O17">
        <v>14.483000000000001</v>
      </c>
      <c r="P17">
        <v>181.46299999999999</v>
      </c>
      <c r="Q17">
        <v>32.908000000000001</v>
      </c>
      <c r="S17" s="12">
        <v>192</v>
      </c>
      <c r="T17" s="12">
        <v>4</v>
      </c>
      <c r="U17" s="2">
        <f t="shared" si="0"/>
        <v>3.1855000000000002</v>
      </c>
      <c r="V17" s="2">
        <f t="shared" si="1"/>
        <v>4.633</v>
      </c>
      <c r="W17" s="2">
        <f t="shared" si="2"/>
        <v>0</v>
      </c>
      <c r="X17" s="2">
        <f t="shared" si="3"/>
        <v>15.5875</v>
      </c>
      <c r="Y17" s="2">
        <f t="shared" si="4"/>
        <v>180.273</v>
      </c>
      <c r="Z17" s="2">
        <f t="shared" si="5"/>
        <v>33.463000000000001</v>
      </c>
      <c r="AC17" s="2">
        <f t="shared" si="6"/>
        <v>0.41082903986938407</v>
      </c>
      <c r="AD17" s="2">
        <f t="shared" si="7"/>
        <v>0.54730064863838712</v>
      </c>
      <c r="AE17" s="2">
        <f t="shared" si="8"/>
        <v>0</v>
      </c>
      <c r="AF17" s="2">
        <f t="shared" si="9"/>
        <v>1.5619988796410831</v>
      </c>
      <c r="AG17" s="2">
        <f t="shared" si="10"/>
        <v>1.6829141392239799</v>
      </c>
      <c r="AH17" s="2">
        <f t="shared" si="11"/>
        <v>0.78488852711706736</v>
      </c>
      <c r="AJ17" s="2">
        <f t="shared" si="12"/>
        <v>12.896846330854938</v>
      </c>
      <c r="AK17" s="2">
        <f t="shared" si="13"/>
        <v>11.813094078100304</v>
      </c>
      <c r="AL17" s="2" t="e">
        <f t="shared" si="14"/>
        <v>#DIV/0!</v>
      </c>
      <c r="AM17" s="2">
        <f t="shared" si="15"/>
        <v>10.02084285254905</v>
      </c>
      <c r="AN17" s="2">
        <f t="shared" si="16"/>
        <v>0.93353643597431668</v>
      </c>
      <c r="AO17" s="2">
        <f t="shared" si="17"/>
        <v>2.3455414252071463</v>
      </c>
    </row>
    <row r="18" spans="1:41" x14ac:dyDescent="0.25">
      <c r="A18">
        <v>27</v>
      </c>
      <c r="B18" s="12">
        <v>192</v>
      </c>
      <c r="C18" s="12">
        <v>7</v>
      </c>
      <c r="D18">
        <v>1.6619999999999999</v>
      </c>
      <c r="E18">
        <v>2.6190000000000002</v>
      </c>
      <c r="F18">
        <v>0</v>
      </c>
      <c r="G18">
        <v>14.183</v>
      </c>
      <c r="H18">
        <v>89.094999999999999</v>
      </c>
      <c r="I18">
        <v>8.6140000000000008</v>
      </c>
      <c r="K18">
        <v>33</v>
      </c>
      <c r="L18">
        <v>2.8439999999999999</v>
      </c>
      <c r="M18">
        <v>4.8879999999999999</v>
      </c>
      <c r="N18">
        <v>0.49099999999999999</v>
      </c>
      <c r="O18">
        <v>23.815000000000001</v>
      </c>
      <c r="P18">
        <v>184.59</v>
      </c>
      <c r="Q18">
        <v>19.835999999999999</v>
      </c>
      <c r="S18" s="12">
        <v>192</v>
      </c>
      <c r="T18" s="12">
        <v>7</v>
      </c>
      <c r="U18" s="2">
        <f t="shared" si="0"/>
        <v>2.2530000000000001</v>
      </c>
      <c r="V18" s="2">
        <f t="shared" si="1"/>
        <v>3.7534999999999998</v>
      </c>
      <c r="W18" s="2">
        <f t="shared" si="2"/>
        <v>0.2455</v>
      </c>
      <c r="X18" s="2">
        <f t="shared" si="3"/>
        <v>18.999000000000002</v>
      </c>
      <c r="Y18" s="2">
        <f t="shared" si="4"/>
        <v>136.8425</v>
      </c>
      <c r="Z18" s="2">
        <f t="shared" si="5"/>
        <v>14.225</v>
      </c>
      <c r="AC18" s="2">
        <f t="shared" si="6"/>
        <v>0.8358002153624986</v>
      </c>
      <c r="AD18" s="2">
        <f t="shared" si="7"/>
        <v>1.6044252865122766</v>
      </c>
      <c r="AE18" s="2">
        <f t="shared" si="8"/>
        <v>0.34718942956259485</v>
      </c>
      <c r="AF18" s="2">
        <f t="shared" si="9"/>
        <v>6.8108525163888229</v>
      </c>
      <c r="AG18" s="2">
        <f t="shared" si="10"/>
        <v>67.525162069409348</v>
      </c>
      <c r="AH18" s="2">
        <f t="shared" si="11"/>
        <v>7.9351522984754386</v>
      </c>
      <c r="AJ18" s="2">
        <f t="shared" si="12"/>
        <v>37.097213287283559</v>
      </c>
      <c r="AK18" s="2">
        <f t="shared" si="13"/>
        <v>42.744779179759604</v>
      </c>
      <c r="AL18" s="2">
        <f t="shared" si="14"/>
        <v>141.42135623730951</v>
      </c>
      <c r="AM18" s="2">
        <f t="shared" si="15"/>
        <v>35.8484789535703</v>
      </c>
      <c r="AN18" s="2">
        <f t="shared" si="16"/>
        <v>49.345168401197981</v>
      </c>
      <c r="AO18" s="2">
        <f t="shared" si="17"/>
        <v>55.783144453254401</v>
      </c>
    </row>
    <row r="19" spans="1:41" x14ac:dyDescent="0.25">
      <c r="A19">
        <v>28</v>
      </c>
      <c r="B19" s="12">
        <v>192</v>
      </c>
      <c r="C19" s="12">
        <v>8</v>
      </c>
      <c r="D19">
        <v>3.8740000000000001</v>
      </c>
      <c r="E19">
        <v>4.7069999999999999</v>
      </c>
      <c r="F19">
        <v>0.42099999999999999</v>
      </c>
      <c r="G19">
        <v>22.177</v>
      </c>
      <c r="H19">
        <v>153.28399999999999</v>
      </c>
      <c r="I19">
        <v>39.548999999999999</v>
      </c>
      <c r="K19">
        <v>34</v>
      </c>
      <c r="L19">
        <v>4.3179999999999996</v>
      </c>
      <c r="M19">
        <v>4.556</v>
      </c>
      <c r="N19">
        <v>0.47799999999999998</v>
      </c>
      <c r="O19">
        <v>21.681000000000001</v>
      </c>
      <c r="P19">
        <v>166.85900000000001</v>
      </c>
      <c r="Q19">
        <v>40.317</v>
      </c>
      <c r="S19" s="12">
        <v>192</v>
      </c>
      <c r="T19" s="12">
        <v>8</v>
      </c>
      <c r="U19" s="2">
        <f t="shared" si="0"/>
        <v>4.0960000000000001</v>
      </c>
      <c r="V19" s="2">
        <f t="shared" si="1"/>
        <v>4.6315</v>
      </c>
      <c r="W19" s="2">
        <f t="shared" si="2"/>
        <v>0.44950000000000001</v>
      </c>
      <c r="X19" s="2">
        <f t="shared" si="3"/>
        <v>21.929000000000002</v>
      </c>
      <c r="Y19" s="2">
        <f t="shared" si="4"/>
        <v>160.07150000000001</v>
      </c>
      <c r="Z19" s="2">
        <f t="shared" si="5"/>
        <v>39.933</v>
      </c>
      <c r="AC19" s="2">
        <f t="shared" si="6"/>
        <v>0.31395541084682677</v>
      </c>
      <c r="AD19" s="2">
        <f t="shared" si="7"/>
        <v>0.10677312395916853</v>
      </c>
      <c r="AE19" s="2">
        <f t="shared" si="8"/>
        <v>4.0305086527633205E-2</v>
      </c>
      <c r="AF19" s="2">
        <f t="shared" si="9"/>
        <v>0.35072496346852661</v>
      </c>
      <c r="AG19" s="2">
        <f t="shared" si="10"/>
        <v>9.5989745546073948</v>
      </c>
      <c r="AH19" s="2">
        <f t="shared" si="11"/>
        <v>0.54305800795126902</v>
      </c>
      <c r="AJ19" s="2">
        <f t="shared" si="12"/>
        <v>7.6649270226276069</v>
      </c>
      <c r="AK19" s="2">
        <f t="shared" si="13"/>
        <v>2.3053681088020843</v>
      </c>
      <c r="AL19" s="2">
        <f t="shared" si="14"/>
        <v>8.9666488381831382</v>
      </c>
      <c r="AM19" s="2">
        <f t="shared" si="15"/>
        <v>1.5993659695769373</v>
      </c>
      <c r="AN19" s="2">
        <f t="shared" si="16"/>
        <v>5.9966793305537793</v>
      </c>
      <c r="AO19" s="2">
        <f t="shared" si="17"/>
        <v>1.3599228907201288</v>
      </c>
    </row>
    <row r="20" spans="1:41" x14ac:dyDescent="0.25">
      <c r="A20">
        <v>29</v>
      </c>
      <c r="B20" s="12">
        <v>192</v>
      </c>
      <c r="C20" s="12">
        <v>11</v>
      </c>
      <c r="D20">
        <v>2.8980000000000001</v>
      </c>
      <c r="E20">
        <v>4.5730000000000004</v>
      </c>
      <c r="F20">
        <v>0.45100000000000001</v>
      </c>
      <c r="G20">
        <v>20.619</v>
      </c>
      <c r="H20">
        <v>178.822</v>
      </c>
      <c r="I20">
        <v>20.815000000000001</v>
      </c>
      <c r="K20">
        <v>35</v>
      </c>
      <c r="L20">
        <v>1.9850000000000001</v>
      </c>
      <c r="M20">
        <v>2.4340000000000002</v>
      </c>
      <c r="N20">
        <v>0</v>
      </c>
      <c r="O20">
        <v>12.151</v>
      </c>
      <c r="P20">
        <v>161.03800000000001</v>
      </c>
      <c r="Q20">
        <v>19.568000000000001</v>
      </c>
      <c r="S20" s="12">
        <v>192</v>
      </c>
      <c r="T20" s="12">
        <v>11</v>
      </c>
      <c r="U20" s="2">
        <f t="shared" si="0"/>
        <v>2.4415</v>
      </c>
      <c r="V20" s="2">
        <f t="shared" si="1"/>
        <v>3.5035000000000003</v>
      </c>
      <c r="W20" s="2">
        <f t="shared" si="2"/>
        <v>0.22550000000000001</v>
      </c>
      <c r="X20" s="2">
        <f t="shared" si="3"/>
        <v>16.384999999999998</v>
      </c>
      <c r="Y20" s="2">
        <f t="shared" si="4"/>
        <v>169.93</v>
      </c>
      <c r="Z20" s="2">
        <f t="shared" si="5"/>
        <v>20.191500000000001</v>
      </c>
      <c r="AC20" s="2">
        <f t="shared" si="6"/>
        <v>0.64558849122331818</v>
      </c>
      <c r="AD20" s="2">
        <f t="shared" si="7"/>
        <v>1.5125014049580243</v>
      </c>
      <c r="AE20" s="2">
        <f t="shared" si="8"/>
        <v>0.31890515831513294</v>
      </c>
      <c r="AF20" s="2">
        <f t="shared" si="9"/>
        <v>5.987780223087686</v>
      </c>
      <c r="AG20" s="2">
        <f t="shared" si="10"/>
        <v>12.575186996621555</v>
      </c>
      <c r="AH20" s="2">
        <f t="shared" si="11"/>
        <v>0.88176215613962461</v>
      </c>
      <c r="AJ20" s="2">
        <f t="shared" si="12"/>
        <v>26.442289216601196</v>
      </c>
      <c r="AK20" s="2">
        <f t="shared" si="13"/>
        <v>43.171154701242308</v>
      </c>
      <c r="AL20" s="2">
        <f t="shared" si="14"/>
        <v>141.42135623730951</v>
      </c>
      <c r="AM20" s="2">
        <f t="shared" si="15"/>
        <v>36.544279664862287</v>
      </c>
      <c r="AN20" s="2">
        <f t="shared" si="16"/>
        <v>7.4002159692941536</v>
      </c>
      <c r="AO20" s="2">
        <f t="shared" si="17"/>
        <v>4.3669967864676948</v>
      </c>
    </row>
    <row r="21" spans="1:41" x14ac:dyDescent="0.25">
      <c r="A21">
        <v>30</v>
      </c>
      <c r="B21" s="12">
        <v>192</v>
      </c>
      <c r="C21" s="12">
        <v>12</v>
      </c>
      <c r="D21">
        <v>4.907</v>
      </c>
      <c r="E21">
        <v>8.6189999999999998</v>
      </c>
      <c r="F21">
        <v>0.58099999999999996</v>
      </c>
      <c r="G21">
        <v>26.372</v>
      </c>
      <c r="H21">
        <v>175.846</v>
      </c>
      <c r="I21">
        <v>33.343000000000004</v>
      </c>
      <c r="K21">
        <v>36</v>
      </c>
      <c r="L21">
        <v>4.4790000000000001</v>
      </c>
      <c r="M21">
        <v>8.2520000000000007</v>
      </c>
      <c r="N21">
        <v>0.48199999999999998</v>
      </c>
      <c r="O21">
        <v>24.888999999999999</v>
      </c>
      <c r="P21">
        <v>208.86199999999999</v>
      </c>
      <c r="Q21">
        <v>35.954000000000001</v>
      </c>
      <c r="S21" s="12">
        <v>192</v>
      </c>
      <c r="T21" s="12">
        <v>12</v>
      </c>
      <c r="U21" s="2">
        <f t="shared" si="0"/>
        <v>4.6929999999999996</v>
      </c>
      <c r="V21" s="2">
        <f t="shared" si="1"/>
        <v>8.4355000000000011</v>
      </c>
      <c r="W21" s="2">
        <f t="shared" si="2"/>
        <v>0.53149999999999997</v>
      </c>
      <c r="X21" s="2">
        <f t="shared" si="3"/>
        <v>25.630499999999998</v>
      </c>
      <c r="Y21" s="2">
        <f t="shared" si="4"/>
        <v>192.35399999999998</v>
      </c>
      <c r="Z21" s="2">
        <f t="shared" si="5"/>
        <v>34.648499999999999</v>
      </c>
      <c r="AC21" s="2">
        <f t="shared" si="6"/>
        <v>0.30264170234784232</v>
      </c>
      <c r="AD21" s="2">
        <f t="shared" si="7"/>
        <v>0.25950818869546233</v>
      </c>
      <c r="AE21" s="2">
        <f t="shared" si="8"/>
        <v>7.0003571337468193E-2</v>
      </c>
      <c r="AF21" s="2">
        <f t="shared" si="9"/>
        <v>1.0486393564996503</v>
      </c>
      <c r="AG21" s="2">
        <f t="shared" si="10"/>
        <v>23.345837487655047</v>
      </c>
      <c r="AH21" s="2">
        <f t="shared" si="11"/>
        <v>1.8462558056780736</v>
      </c>
      <c r="AJ21" s="2">
        <f t="shared" si="12"/>
        <v>6.4487897367961295</v>
      </c>
      <c r="AK21" s="2">
        <f t="shared" si="13"/>
        <v>3.076381823193199</v>
      </c>
      <c r="AL21" s="2">
        <f t="shared" si="14"/>
        <v>13.170944748347733</v>
      </c>
      <c r="AM21" s="2">
        <f t="shared" si="15"/>
        <v>4.0913729989647116</v>
      </c>
      <c r="AN21" s="2">
        <f t="shared" si="16"/>
        <v>12.136912924948298</v>
      </c>
      <c r="AO21" s="2">
        <f t="shared" si="17"/>
        <v>5.3285302557919492</v>
      </c>
    </row>
    <row r="22" spans="1:41" x14ac:dyDescent="0.25">
      <c r="A22">
        <v>37</v>
      </c>
      <c r="B22" s="12">
        <v>216</v>
      </c>
      <c r="C22" s="12">
        <v>3</v>
      </c>
      <c r="D22">
        <v>2.7410000000000001</v>
      </c>
      <c r="E22">
        <v>5.1369999999999996</v>
      </c>
      <c r="F22">
        <v>0.437</v>
      </c>
      <c r="G22">
        <v>33.021000000000001</v>
      </c>
      <c r="H22">
        <v>165.90199999999999</v>
      </c>
      <c r="I22">
        <v>48.164999999999999</v>
      </c>
      <c r="K22">
        <v>43</v>
      </c>
      <c r="L22">
        <v>3.7040000000000002</v>
      </c>
      <c r="M22">
        <v>4.8490000000000002</v>
      </c>
      <c r="N22">
        <v>0.73299999999999998</v>
      </c>
      <c r="O22">
        <v>31.917000000000002</v>
      </c>
      <c r="P22">
        <v>174.72</v>
      </c>
      <c r="Q22">
        <v>51.506999999999998</v>
      </c>
      <c r="S22" s="12">
        <v>216</v>
      </c>
      <c r="T22" s="12">
        <v>3</v>
      </c>
      <c r="U22" s="2">
        <f t="shared" si="0"/>
        <v>3.2225000000000001</v>
      </c>
      <c r="V22" s="2">
        <f t="shared" si="1"/>
        <v>4.9930000000000003</v>
      </c>
      <c r="W22" s="2">
        <f t="shared" si="2"/>
        <v>0.58499999999999996</v>
      </c>
      <c r="X22" s="2">
        <f t="shared" si="3"/>
        <v>32.469000000000001</v>
      </c>
      <c r="Y22" s="2">
        <f t="shared" si="4"/>
        <v>170.31099999999998</v>
      </c>
      <c r="Z22" s="2">
        <f t="shared" si="5"/>
        <v>49.835999999999999</v>
      </c>
      <c r="AC22" s="2">
        <f t="shared" si="6"/>
        <v>0.68094383028264482</v>
      </c>
      <c r="AD22" s="2">
        <f t="shared" si="7"/>
        <v>0.20364675298172524</v>
      </c>
      <c r="AE22" s="2">
        <f t="shared" si="8"/>
        <v>0.20930360723121849</v>
      </c>
      <c r="AF22" s="2">
        <f t="shared" si="9"/>
        <v>0.78064588642994792</v>
      </c>
      <c r="AG22" s="2">
        <f t="shared" si="10"/>
        <v>6.2352675965029842</v>
      </c>
      <c r="AH22" s="2">
        <f t="shared" si="11"/>
        <v>2.3631508627254409</v>
      </c>
      <c r="AJ22" s="2">
        <f t="shared" si="12"/>
        <v>21.130917929639867</v>
      </c>
      <c r="AK22" s="2">
        <f t="shared" si="13"/>
        <v>4.0786451628625118</v>
      </c>
      <c r="AL22" s="2">
        <f t="shared" si="14"/>
        <v>35.778394398498889</v>
      </c>
      <c r="AM22" s="2">
        <f t="shared" si="15"/>
        <v>2.404280656718556</v>
      </c>
      <c r="AN22" s="2">
        <f t="shared" si="16"/>
        <v>3.6611067966854662</v>
      </c>
      <c r="AO22" s="2">
        <f t="shared" si="17"/>
        <v>4.7418550098832997</v>
      </c>
    </row>
    <row r="23" spans="1:41" x14ac:dyDescent="0.25">
      <c r="A23">
        <v>38</v>
      </c>
      <c r="B23" s="12">
        <v>216</v>
      </c>
      <c r="C23" s="12">
        <v>4</v>
      </c>
      <c r="D23">
        <v>2.6840000000000002</v>
      </c>
      <c r="E23">
        <v>4.5140000000000002</v>
      </c>
      <c r="F23">
        <v>0.379</v>
      </c>
      <c r="G23">
        <v>23.600999999999999</v>
      </c>
      <c r="H23">
        <v>140.93</v>
      </c>
      <c r="I23">
        <v>86.432000000000002</v>
      </c>
      <c r="K23">
        <v>44</v>
      </c>
      <c r="L23">
        <v>3.2850000000000001</v>
      </c>
      <c r="M23">
        <v>4.0599999999999996</v>
      </c>
      <c r="N23">
        <v>0.67500000000000004</v>
      </c>
      <c r="O23">
        <v>23.085000000000001</v>
      </c>
      <c r="P23">
        <v>156.447</v>
      </c>
      <c r="Q23">
        <v>98.734999999999999</v>
      </c>
      <c r="S23" s="12">
        <v>216</v>
      </c>
      <c r="T23" s="12">
        <v>4</v>
      </c>
      <c r="U23" s="2">
        <f t="shared" si="0"/>
        <v>2.9845000000000002</v>
      </c>
      <c r="V23" s="2">
        <f t="shared" si="1"/>
        <v>4.2869999999999999</v>
      </c>
      <c r="W23" s="2">
        <f t="shared" si="2"/>
        <v>0.52700000000000002</v>
      </c>
      <c r="X23" s="2">
        <f t="shared" si="3"/>
        <v>23.343</v>
      </c>
      <c r="Y23" s="2">
        <f t="shared" si="4"/>
        <v>148.6885</v>
      </c>
      <c r="Z23" s="2">
        <f t="shared" si="5"/>
        <v>92.583500000000001</v>
      </c>
      <c r="AC23" s="2">
        <f t="shared" si="6"/>
        <v>0.4249711754931158</v>
      </c>
      <c r="AD23" s="2">
        <f t="shared" si="7"/>
        <v>0.32102647865869305</v>
      </c>
      <c r="AE23" s="2">
        <f t="shared" si="8"/>
        <v>0.20930360723121824</v>
      </c>
      <c r="AF23" s="2">
        <f t="shared" si="9"/>
        <v>0.36486709909225729</v>
      </c>
      <c r="AG23" s="2">
        <f t="shared" si="10"/>
        <v>10.972175923671655</v>
      </c>
      <c r="AH23" s="2">
        <f t="shared" si="11"/>
        <v>8.699534728938092</v>
      </c>
      <c r="AJ23" s="2">
        <f t="shared" si="12"/>
        <v>14.23927543954149</v>
      </c>
      <c r="AK23" s="2">
        <f t="shared" si="13"/>
        <v>7.4883713239723129</v>
      </c>
      <c r="AL23" s="2">
        <f t="shared" si="14"/>
        <v>39.716054503077466</v>
      </c>
      <c r="AM23" s="2">
        <f t="shared" si="15"/>
        <v>1.5630685819828525</v>
      </c>
      <c r="AN23" s="2">
        <f t="shared" si="16"/>
        <v>7.3793036607885973</v>
      </c>
      <c r="AO23" s="2">
        <f t="shared" si="17"/>
        <v>9.3964202357202868</v>
      </c>
    </row>
    <row r="24" spans="1:41" x14ac:dyDescent="0.25">
      <c r="A24">
        <v>39</v>
      </c>
      <c r="B24" s="12">
        <v>216</v>
      </c>
      <c r="C24" s="12">
        <v>7</v>
      </c>
      <c r="D24">
        <v>2.4300000000000002</v>
      </c>
      <c r="E24">
        <v>3.7669999999999999</v>
      </c>
      <c r="F24">
        <v>0.36499999999999999</v>
      </c>
      <c r="G24">
        <v>19.491</v>
      </c>
      <c r="H24">
        <v>81.805999999999997</v>
      </c>
      <c r="I24">
        <v>41.892000000000003</v>
      </c>
      <c r="K24">
        <v>45</v>
      </c>
      <c r="L24">
        <v>4.1040000000000001</v>
      </c>
      <c r="M24">
        <v>5.298</v>
      </c>
      <c r="N24">
        <v>0.63400000000000001</v>
      </c>
      <c r="O24">
        <v>29.143000000000001</v>
      </c>
      <c r="P24">
        <v>135.03100000000001</v>
      </c>
      <c r="Q24">
        <v>67.179000000000002</v>
      </c>
      <c r="S24" s="12">
        <v>216</v>
      </c>
      <c r="T24" s="12">
        <v>7</v>
      </c>
      <c r="U24" s="2">
        <f t="shared" si="0"/>
        <v>3.2670000000000003</v>
      </c>
      <c r="V24" s="2">
        <f t="shared" si="1"/>
        <v>4.5324999999999998</v>
      </c>
      <c r="W24" s="2">
        <f t="shared" si="2"/>
        <v>0.4995</v>
      </c>
      <c r="X24" s="2">
        <f t="shared" si="3"/>
        <v>24.317</v>
      </c>
      <c r="Y24" s="2">
        <f t="shared" si="4"/>
        <v>108.41849999999999</v>
      </c>
      <c r="Z24" s="2">
        <f t="shared" si="5"/>
        <v>54.535499999999999</v>
      </c>
      <c r="AC24" s="2">
        <f t="shared" si="6"/>
        <v>1.1836967517062789</v>
      </c>
      <c r="AD24" s="2">
        <f t="shared" si="7"/>
        <v>1.0825804819966058</v>
      </c>
      <c r="AE24" s="2">
        <f t="shared" si="8"/>
        <v>0.1902117241391813</v>
      </c>
      <c r="AF24" s="2">
        <f t="shared" si="9"/>
        <v>6.8249946520125491</v>
      </c>
      <c r="AG24" s="2">
        <f t="shared" si="10"/>
        <v>37.635758428654007</v>
      </c>
      <c r="AH24" s="2">
        <f t="shared" si="11"/>
        <v>17.880609175864254</v>
      </c>
      <c r="AJ24" s="2">
        <f t="shared" si="12"/>
        <v>36.231917713690805</v>
      </c>
      <c r="AK24" s="2">
        <f t="shared" si="13"/>
        <v>23.884842404778951</v>
      </c>
      <c r="AL24" s="2">
        <f t="shared" si="14"/>
        <v>38.080425253089352</v>
      </c>
      <c r="AM24" s="2">
        <f t="shared" si="15"/>
        <v>28.066762561222802</v>
      </c>
      <c r="AN24" s="2">
        <f t="shared" si="16"/>
        <v>34.713410007198043</v>
      </c>
      <c r="AO24" s="2">
        <f t="shared" si="17"/>
        <v>32.787100468253257</v>
      </c>
    </row>
    <row r="25" spans="1:41" x14ac:dyDescent="0.25">
      <c r="A25">
        <v>40</v>
      </c>
      <c r="B25" s="12">
        <v>216</v>
      </c>
      <c r="C25" s="12">
        <v>8</v>
      </c>
      <c r="D25">
        <v>5.5069999999999997</v>
      </c>
      <c r="E25">
        <v>8.0190000000000001</v>
      </c>
      <c r="F25">
        <v>0.58399999999999996</v>
      </c>
      <c r="G25">
        <v>38.692</v>
      </c>
      <c r="H25">
        <v>107.276</v>
      </c>
      <c r="I25">
        <v>120.854</v>
      </c>
      <c r="K25">
        <v>46</v>
      </c>
      <c r="L25">
        <v>5.298</v>
      </c>
      <c r="M25">
        <v>6.8070000000000004</v>
      </c>
      <c r="N25">
        <v>0.57799999999999996</v>
      </c>
      <c r="O25">
        <v>33.371000000000002</v>
      </c>
      <c r="P25">
        <v>110.968</v>
      </c>
      <c r="Q25">
        <v>120.934</v>
      </c>
      <c r="S25" s="12">
        <v>216</v>
      </c>
      <c r="T25" s="12">
        <v>8</v>
      </c>
      <c r="U25" s="2">
        <f t="shared" si="0"/>
        <v>5.4024999999999999</v>
      </c>
      <c r="V25" s="2">
        <f t="shared" si="1"/>
        <v>7.4130000000000003</v>
      </c>
      <c r="W25" s="2">
        <f t="shared" si="2"/>
        <v>0.58099999999999996</v>
      </c>
      <c r="X25" s="2">
        <f t="shared" si="3"/>
        <v>36.031500000000001</v>
      </c>
      <c r="Y25" s="2">
        <f t="shared" si="4"/>
        <v>109.122</v>
      </c>
      <c r="Z25" s="2">
        <f t="shared" si="5"/>
        <v>120.89400000000001</v>
      </c>
      <c r="AC25" s="2">
        <f t="shared" si="6"/>
        <v>0.14778531726798816</v>
      </c>
      <c r="AD25" s="2">
        <f t="shared" si="7"/>
        <v>0.85701341879809545</v>
      </c>
      <c r="AE25" s="2">
        <f t="shared" si="8"/>
        <v>4.2426406871192892E-3</v>
      </c>
      <c r="AF25" s="2">
        <f t="shared" si="9"/>
        <v>3.7625151826936181</v>
      </c>
      <c r="AG25" s="2">
        <f t="shared" si="10"/>
        <v>2.6106382361407388</v>
      </c>
      <c r="AH25" s="2">
        <f t="shared" si="11"/>
        <v>5.6568542494922595E-2</v>
      </c>
      <c r="AJ25" s="2">
        <f t="shared" si="12"/>
        <v>2.7354987000090358</v>
      </c>
      <c r="AK25" s="2">
        <f t="shared" si="13"/>
        <v>11.560952634535214</v>
      </c>
      <c r="AL25" s="2">
        <f t="shared" si="14"/>
        <v>0.73023075509798441</v>
      </c>
      <c r="AM25" s="2">
        <f t="shared" si="15"/>
        <v>10.442294055739056</v>
      </c>
      <c r="AN25" s="2">
        <f t="shared" si="16"/>
        <v>2.3924032148794363</v>
      </c>
      <c r="AO25" s="2">
        <f t="shared" si="17"/>
        <v>4.6791852775921544E-2</v>
      </c>
    </row>
    <row r="26" spans="1:41" x14ac:dyDescent="0.25">
      <c r="A26">
        <v>41</v>
      </c>
      <c r="B26" s="12">
        <v>216</v>
      </c>
      <c r="C26" s="12">
        <v>11</v>
      </c>
      <c r="D26">
        <v>2.7389999999999999</v>
      </c>
      <c r="E26">
        <v>3.8940000000000001</v>
      </c>
      <c r="F26">
        <v>0.2</v>
      </c>
      <c r="G26">
        <v>23.556999999999999</v>
      </c>
      <c r="H26">
        <v>179.631</v>
      </c>
      <c r="I26">
        <v>58.100999999999999</v>
      </c>
      <c r="K26">
        <v>47</v>
      </c>
      <c r="L26">
        <v>2.677</v>
      </c>
      <c r="M26">
        <v>3.8769999999999998</v>
      </c>
      <c r="N26">
        <v>0.51700000000000002</v>
      </c>
      <c r="O26">
        <v>22.788</v>
      </c>
      <c r="P26">
        <v>189.19900000000001</v>
      </c>
      <c r="Q26">
        <v>55.402000000000001</v>
      </c>
      <c r="S26" s="12">
        <v>216</v>
      </c>
      <c r="T26" s="12">
        <v>11</v>
      </c>
      <c r="U26" s="2">
        <f t="shared" si="0"/>
        <v>2.7080000000000002</v>
      </c>
      <c r="V26" s="2">
        <f t="shared" si="1"/>
        <v>3.8855</v>
      </c>
      <c r="W26" s="2">
        <f t="shared" si="2"/>
        <v>0.35850000000000004</v>
      </c>
      <c r="X26" s="2">
        <f t="shared" si="3"/>
        <v>23.172499999999999</v>
      </c>
      <c r="Y26" s="2">
        <f t="shared" si="4"/>
        <v>184.41500000000002</v>
      </c>
      <c r="Z26" s="2">
        <f t="shared" si="5"/>
        <v>56.7515</v>
      </c>
      <c r="AC26" s="2">
        <f t="shared" si="6"/>
        <v>4.3840620433565826E-2</v>
      </c>
      <c r="AD26" s="2">
        <f t="shared" si="7"/>
        <v>1.2020815280171555E-2</v>
      </c>
      <c r="AE26" s="2">
        <f t="shared" si="8"/>
        <v>0.22415284963613549</v>
      </c>
      <c r="AF26" s="2">
        <f t="shared" si="9"/>
        <v>0.54376511473245392</v>
      </c>
      <c r="AG26" s="2">
        <f t="shared" si="10"/>
        <v>6.7655976823928956</v>
      </c>
      <c r="AH26" s="2">
        <f t="shared" si="11"/>
        <v>1.9084812024224904</v>
      </c>
      <c r="AJ26" s="2">
        <f t="shared" si="12"/>
        <v>1.6189298535290186</v>
      </c>
      <c r="AK26" s="2">
        <f t="shared" si="13"/>
        <v>0.30937627796092021</v>
      </c>
      <c r="AL26" s="2">
        <f t="shared" si="14"/>
        <v>62.525202130023843</v>
      </c>
      <c r="AM26" s="2">
        <f t="shared" si="15"/>
        <v>2.3465966759411105</v>
      </c>
      <c r="AN26" s="2">
        <f t="shared" si="16"/>
        <v>3.668680791905699</v>
      </c>
      <c r="AO26" s="2">
        <f t="shared" si="17"/>
        <v>3.3628735847025899</v>
      </c>
    </row>
    <row r="27" spans="1:41" x14ac:dyDescent="0.25">
      <c r="A27">
        <v>42</v>
      </c>
      <c r="B27" s="12">
        <v>216</v>
      </c>
      <c r="C27" s="12">
        <v>12</v>
      </c>
      <c r="D27">
        <v>3.5339999999999998</v>
      </c>
      <c r="E27">
        <v>5.8010000000000002</v>
      </c>
      <c r="F27">
        <v>0.45500000000000002</v>
      </c>
      <c r="G27">
        <v>22.076000000000001</v>
      </c>
      <c r="H27">
        <v>117.452</v>
      </c>
      <c r="I27">
        <v>100.72799999999999</v>
      </c>
      <c r="K27">
        <v>48</v>
      </c>
      <c r="L27">
        <v>3.3170000000000002</v>
      </c>
      <c r="M27">
        <v>5.4749999999999996</v>
      </c>
      <c r="N27">
        <v>0.56000000000000005</v>
      </c>
      <c r="O27">
        <v>19.893000000000001</v>
      </c>
      <c r="P27">
        <v>127.999</v>
      </c>
      <c r="Q27">
        <v>106.553</v>
      </c>
      <c r="S27" s="12">
        <v>216</v>
      </c>
      <c r="T27" s="12">
        <v>12</v>
      </c>
      <c r="U27" s="2">
        <f t="shared" si="0"/>
        <v>3.4255</v>
      </c>
      <c r="V27" s="2">
        <f t="shared" si="1"/>
        <v>5.6379999999999999</v>
      </c>
      <c r="W27" s="2">
        <f t="shared" si="2"/>
        <v>0.50750000000000006</v>
      </c>
      <c r="X27" s="2">
        <f t="shared" si="3"/>
        <v>20.984500000000001</v>
      </c>
      <c r="Y27" s="2">
        <f t="shared" si="4"/>
        <v>122.7255</v>
      </c>
      <c r="Z27" s="2">
        <f t="shared" si="5"/>
        <v>103.6405</v>
      </c>
      <c r="AC27" s="2">
        <f t="shared" si="6"/>
        <v>0.15344217151748055</v>
      </c>
      <c r="AD27" s="2">
        <f t="shared" si="7"/>
        <v>0.23051681066681484</v>
      </c>
      <c r="AE27" s="2">
        <f t="shared" si="8"/>
        <v>7.4246212024587699E-2</v>
      </c>
      <c r="AF27" s="2">
        <f t="shared" si="9"/>
        <v>1.5436141033302331</v>
      </c>
      <c r="AG27" s="2">
        <f t="shared" si="10"/>
        <v>7.4578552211745146</v>
      </c>
      <c r="AH27" s="2">
        <f t="shared" si="11"/>
        <v>4.1188970004116419</v>
      </c>
      <c r="AJ27" s="2">
        <f t="shared" si="12"/>
        <v>4.4794094735799312</v>
      </c>
      <c r="AK27" s="2">
        <f t="shared" si="13"/>
        <v>4.0886273619513096</v>
      </c>
      <c r="AL27" s="2">
        <f t="shared" si="14"/>
        <v>14.62979547282516</v>
      </c>
      <c r="AM27" s="2">
        <f t="shared" si="15"/>
        <v>7.3559727576555698</v>
      </c>
      <c r="AN27" s="2">
        <f t="shared" si="16"/>
        <v>6.0768586978048695</v>
      </c>
      <c r="AO27" s="2">
        <f t="shared" si="17"/>
        <v>3.9742156786310772</v>
      </c>
    </row>
    <row r="28" spans="1:41" x14ac:dyDescent="0.25">
      <c r="A28">
        <v>49</v>
      </c>
      <c r="B28" s="12">
        <v>240</v>
      </c>
      <c r="C28" s="12">
        <v>3</v>
      </c>
      <c r="D28">
        <v>2.4319999999999999</v>
      </c>
      <c r="E28">
        <v>3.468</v>
      </c>
      <c r="F28">
        <v>0.502</v>
      </c>
      <c r="G28">
        <v>23.073</v>
      </c>
      <c r="H28">
        <v>138.577</v>
      </c>
      <c r="I28">
        <v>39.277999999999999</v>
      </c>
      <c r="K28">
        <v>55</v>
      </c>
      <c r="L28">
        <v>2.4529999999999998</v>
      </c>
      <c r="M28">
        <v>3.7829999999999999</v>
      </c>
      <c r="N28">
        <v>0.40100000000000002</v>
      </c>
      <c r="O28">
        <v>26.016999999999999</v>
      </c>
      <c r="P28">
        <v>62.343000000000004</v>
      </c>
      <c r="Q28">
        <v>171.74799999999999</v>
      </c>
      <c r="S28" s="12">
        <v>240</v>
      </c>
      <c r="T28" s="12">
        <v>3</v>
      </c>
      <c r="U28" s="2">
        <f t="shared" si="0"/>
        <v>2.4424999999999999</v>
      </c>
      <c r="V28" s="2">
        <f t="shared" si="1"/>
        <v>3.6254999999999997</v>
      </c>
      <c r="W28" s="2">
        <f t="shared" si="2"/>
        <v>0.45150000000000001</v>
      </c>
      <c r="X28" s="2">
        <f t="shared" si="3"/>
        <v>24.545000000000002</v>
      </c>
      <c r="Y28" s="2">
        <f t="shared" si="4"/>
        <v>100.46000000000001</v>
      </c>
      <c r="Z28" s="2">
        <f t="shared" si="5"/>
        <v>105.51299999999999</v>
      </c>
      <c r="AC28" s="2">
        <f t="shared" si="6"/>
        <v>1.4849242404917433E-2</v>
      </c>
      <c r="AD28" s="2">
        <f t="shared" si="7"/>
        <v>0.22273863607376243</v>
      </c>
      <c r="AE28" s="2">
        <f t="shared" si="8"/>
        <v>7.1417784899841352E-2</v>
      </c>
      <c r="AF28" s="2">
        <f t="shared" si="9"/>
        <v>2.0817223638131952</v>
      </c>
      <c r="AG28" s="2">
        <f t="shared" si="10"/>
        <v>53.905578356975219</v>
      </c>
      <c r="AH28" s="2">
        <f t="shared" si="11"/>
        <v>93.670435303781957</v>
      </c>
      <c r="AJ28" s="2">
        <f t="shared" si="12"/>
        <v>0.60795260613786828</v>
      </c>
      <c r="AK28" s="2">
        <f t="shared" si="13"/>
        <v>6.1436666962836144</v>
      </c>
      <c r="AL28" s="2">
        <f t="shared" si="14"/>
        <v>15.817892558104397</v>
      </c>
      <c r="AM28" s="2">
        <f t="shared" si="15"/>
        <v>8.4812481719828696</v>
      </c>
      <c r="AN28" s="2">
        <f t="shared" si="16"/>
        <v>53.658748115643256</v>
      </c>
      <c r="AO28" s="2">
        <f t="shared" si="17"/>
        <v>88.776203220249613</v>
      </c>
    </row>
    <row r="29" spans="1:41" x14ac:dyDescent="0.25">
      <c r="A29">
        <v>50</v>
      </c>
      <c r="B29" s="12">
        <v>240</v>
      </c>
      <c r="C29" s="12">
        <v>4</v>
      </c>
      <c r="D29">
        <v>3.944</v>
      </c>
      <c r="E29">
        <v>5.7850000000000001</v>
      </c>
      <c r="F29">
        <v>0.49399999999999999</v>
      </c>
      <c r="G29">
        <v>24.582000000000001</v>
      </c>
      <c r="H29">
        <v>35.774999999999999</v>
      </c>
      <c r="I29">
        <v>205.58</v>
      </c>
      <c r="K29">
        <v>56</v>
      </c>
      <c r="L29">
        <v>3.4380000000000002</v>
      </c>
      <c r="M29">
        <v>5.7389999999999999</v>
      </c>
      <c r="N29">
        <v>0.47499999999999998</v>
      </c>
      <c r="O29">
        <v>24.984999999999999</v>
      </c>
      <c r="P29">
        <v>35.435000000000002</v>
      </c>
      <c r="Q29">
        <v>213.24799999999999</v>
      </c>
      <c r="S29" s="12">
        <v>240</v>
      </c>
      <c r="T29" s="12">
        <v>4</v>
      </c>
      <c r="U29" s="2">
        <f t="shared" si="0"/>
        <v>3.6909999999999998</v>
      </c>
      <c r="V29" s="2">
        <f t="shared" si="1"/>
        <v>5.7620000000000005</v>
      </c>
      <c r="W29" s="2">
        <f t="shared" si="2"/>
        <v>0.48449999999999999</v>
      </c>
      <c r="X29" s="2">
        <f t="shared" si="3"/>
        <v>24.7835</v>
      </c>
      <c r="Y29" s="2">
        <f t="shared" si="4"/>
        <v>35.605000000000004</v>
      </c>
      <c r="Z29" s="2">
        <f t="shared" si="5"/>
        <v>209.41399999999999</v>
      </c>
      <c r="AC29" s="2">
        <f t="shared" si="6"/>
        <v>0.35779603128039289</v>
      </c>
      <c r="AD29" s="2">
        <f t="shared" si="7"/>
        <v>3.2526911934581369E-2</v>
      </c>
      <c r="AE29" s="2">
        <f t="shared" si="8"/>
        <v>1.3435028842544414E-2</v>
      </c>
      <c r="AF29" s="2">
        <f t="shared" si="9"/>
        <v>0.28496403281817773</v>
      </c>
      <c r="AG29" s="2">
        <f t="shared" si="10"/>
        <v>0.24041630560342353</v>
      </c>
      <c r="AH29" s="2">
        <f t="shared" si="11"/>
        <v>5.4220947981384313</v>
      </c>
      <c r="AJ29" s="2">
        <f t="shared" si="12"/>
        <v>9.6937423809372234</v>
      </c>
      <c r="AK29" s="2">
        <f t="shared" si="13"/>
        <v>0.56450732271054094</v>
      </c>
      <c r="AL29" s="2">
        <f t="shared" si="14"/>
        <v>2.7729677693590125</v>
      </c>
      <c r="AM29" s="2">
        <f t="shared" si="15"/>
        <v>1.1498135163240772</v>
      </c>
      <c r="AN29" s="2">
        <f t="shared" si="16"/>
        <v>0.67523186519708889</v>
      </c>
      <c r="AO29" s="2">
        <f t="shared" si="17"/>
        <v>2.5891749348842157</v>
      </c>
    </row>
    <row r="30" spans="1:41" x14ac:dyDescent="0.25">
      <c r="A30">
        <v>51</v>
      </c>
      <c r="B30" s="12">
        <v>240</v>
      </c>
      <c r="C30" s="12">
        <v>7</v>
      </c>
      <c r="D30">
        <v>5.4059999999999997</v>
      </c>
      <c r="E30">
        <v>7.7910000000000004</v>
      </c>
      <c r="F30">
        <v>0.53400000000000003</v>
      </c>
      <c r="G30">
        <v>39.118000000000002</v>
      </c>
      <c r="H30">
        <v>28.722999999999999</v>
      </c>
      <c r="I30">
        <v>192.416</v>
      </c>
      <c r="K30">
        <v>57</v>
      </c>
      <c r="L30">
        <v>5.173</v>
      </c>
      <c r="M30">
        <v>7.1710000000000003</v>
      </c>
      <c r="N30">
        <v>0.73199999999999998</v>
      </c>
      <c r="O30">
        <v>38.177</v>
      </c>
      <c r="P30">
        <v>25.88</v>
      </c>
      <c r="Q30">
        <v>183.52</v>
      </c>
      <c r="S30" s="12">
        <v>240</v>
      </c>
      <c r="T30" s="12">
        <v>7</v>
      </c>
      <c r="U30" s="2">
        <f t="shared" si="0"/>
        <v>5.2895000000000003</v>
      </c>
      <c r="V30" s="2">
        <f t="shared" si="1"/>
        <v>7.4809999999999999</v>
      </c>
      <c r="W30" s="2">
        <f t="shared" si="2"/>
        <v>0.63300000000000001</v>
      </c>
      <c r="X30" s="2">
        <f t="shared" si="3"/>
        <v>38.647500000000001</v>
      </c>
      <c r="Y30" s="2">
        <f t="shared" si="4"/>
        <v>27.301499999999997</v>
      </c>
      <c r="Z30" s="2">
        <f t="shared" si="5"/>
        <v>187.96800000000002</v>
      </c>
      <c r="AC30" s="2">
        <f t="shared" si="6"/>
        <v>0.16475588001646532</v>
      </c>
      <c r="AD30" s="2">
        <f t="shared" si="7"/>
        <v>0.43840620433565952</v>
      </c>
      <c r="AE30" s="2">
        <f t="shared" si="8"/>
        <v>0.14000714267493644</v>
      </c>
      <c r="AF30" s="2">
        <f t="shared" si="9"/>
        <v>0.665387481096543</v>
      </c>
      <c r="AG30" s="2">
        <f t="shared" si="10"/>
        <v>2.0103045789133547</v>
      </c>
      <c r="AH30" s="2">
        <f t="shared" si="11"/>
        <v>6.2904219254355178</v>
      </c>
      <c r="AJ30" s="2">
        <f t="shared" si="12"/>
        <v>3.1147722850262847</v>
      </c>
      <c r="AK30" s="2">
        <f t="shared" si="13"/>
        <v>5.8602620550148314</v>
      </c>
      <c r="AL30" s="2">
        <f t="shared" si="14"/>
        <v>22.118032018157415</v>
      </c>
      <c r="AM30" s="2">
        <f t="shared" si="15"/>
        <v>1.7216831129996584</v>
      </c>
      <c r="AN30" s="2">
        <f t="shared" si="16"/>
        <v>7.3633484567271212</v>
      </c>
      <c r="AO30" s="2">
        <f t="shared" si="17"/>
        <v>3.3465387328883196</v>
      </c>
    </row>
    <row r="31" spans="1:41" x14ac:dyDescent="0.25">
      <c r="A31">
        <v>52</v>
      </c>
      <c r="B31" s="12">
        <v>240</v>
      </c>
      <c r="C31" s="12">
        <v>8</v>
      </c>
      <c r="D31">
        <v>5.343</v>
      </c>
      <c r="E31">
        <v>8.2050000000000001</v>
      </c>
      <c r="F31">
        <v>0.71399999999999997</v>
      </c>
      <c r="G31">
        <v>32.659999999999997</v>
      </c>
      <c r="H31">
        <v>13.811999999999999</v>
      </c>
      <c r="I31">
        <v>183.809</v>
      </c>
      <c r="K31">
        <v>58</v>
      </c>
      <c r="L31">
        <v>5.218</v>
      </c>
      <c r="M31">
        <v>7.5119999999999996</v>
      </c>
      <c r="N31">
        <v>0.78300000000000003</v>
      </c>
      <c r="O31">
        <v>31.408000000000001</v>
      </c>
      <c r="P31">
        <v>15.183999999999999</v>
      </c>
      <c r="Q31">
        <v>222.37200000000001</v>
      </c>
      <c r="S31" s="12">
        <v>240</v>
      </c>
      <c r="T31" s="12">
        <v>8</v>
      </c>
      <c r="U31" s="2">
        <f t="shared" si="0"/>
        <v>5.2805</v>
      </c>
      <c r="V31" s="2">
        <f t="shared" si="1"/>
        <v>7.8584999999999994</v>
      </c>
      <c r="W31" s="2">
        <f t="shared" si="2"/>
        <v>0.74849999999999994</v>
      </c>
      <c r="X31" s="2">
        <f t="shared" si="3"/>
        <v>32.033999999999999</v>
      </c>
      <c r="Y31" s="2">
        <f t="shared" si="4"/>
        <v>14.497999999999999</v>
      </c>
      <c r="Z31" s="2">
        <f t="shared" si="5"/>
        <v>203.09050000000002</v>
      </c>
      <c r="AC31" s="2">
        <f t="shared" si="6"/>
        <v>8.8388347648318447E-2</v>
      </c>
      <c r="AD31" s="2">
        <f t="shared" si="7"/>
        <v>0.49002499936227778</v>
      </c>
      <c r="AE31" s="2">
        <f t="shared" si="8"/>
        <v>4.8790367901871821E-2</v>
      </c>
      <c r="AF31" s="2">
        <f t="shared" si="9"/>
        <v>0.88529769004555414</v>
      </c>
      <c r="AG31" s="2">
        <f t="shared" si="10"/>
        <v>0.9701505037879431</v>
      </c>
      <c r="AH31" s="2">
        <f t="shared" si="11"/>
        <v>27.268158802896846</v>
      </c>
      <c r="AJ31" s="2">
        <f t="shared" si="12"/>
        <v>1.6738632259884185</v>
      </c>
      <c r="AK31" s="2">
        <f t="shared" si="13"/>
        <v>6.2356047510628976</v>
      </c>
      <c r="AL31" s="2">
        <f t="shared" si="14"/>
        <v>6.5184192253669773</v>
      </c>
      <c r="AM31" s="2">
        <f t="shared" si="15"/>
        <v>2.7636189362725672</v>
      </c>
      <c r="AN31" s="2">
        <f t="shared" si="16"/>
        <v>6.6916161111045875</v>
      </c>
      <c r="AO31" s="2">
        <f t="shared" si="17"/>
        <v>13.42660479091678</v>
      </c>
    </row>
    <row r="32" spans="1:41" x14ac:dyDescent="0.25">
      <c r="A32">
        <v>53</v>
      </c>
      <c r="B32" s="12">
        <v>240</v>
      </c>
      <c r="C32" s="12">
        <v>11</v>
      </c>
      <c r="D32">
        <v>2.6190000000000002</v>
      </c>
      <c r="E32">
        <v>4.0519999999999996</v>
      </c>
      <c r="F32">
        <v>0.69699999999999995</v>
      </c>
      <c r="G32">
        <v>27.966999999999999</v>
      </c>
      <c r="H32">
        <v>21.116</v>
      </c>
      <c r="I32">
        <v>217.131</v>
      </c>
      <c r="K32">
        <v>59</v>
      </c>
      <c r="L32">
        <v>3.0529999999999999</v>
      </c>
      <c r="M32">
        <v>3.9630000000000001</v>
      </c>
      <c r="N32">
        <v>0.29399999999999998</v>
      </c>
      <c r="O32">
        <v>25.533000000000001</v>
      </c>
      <c r="P32">
        <v>20.686</v>
      </c>
      <c r="Q32">
        <v>218.49</v>
      </c>
      <c r="S32" s="12">
        <v>240</v>
      </c>
      <c r="T32" s="12">
        <v>11</v>
      </c>
      <c r="U32" s="2">
        <f t="shared" si="0"/>
        <v>2.8360000000000003</v>
      </c>
      <c r="V32" s="2">
        <f t="shared" si="1"/>
        <v>4.0075000000000003</v>
      </c>
      <c r="W32" s="2">
        <f t="shared" si="2"/>
        <v>0.49549999999999994</v>
      </c>
      <c r="X32" s="2">
        <f t="shared" si="3"/>
        <v>26.75</v>
      </c>
      <c r="Y32" s="2">
        <f t="shared" si="4"/>
        <v>20.901</v>
      </c>
      <c r="Z32" s="2">
        <f t="shared" si="5"/>
        <v>217.81049999999999</v>
      </c>
      <c r="AC32" s="2">
        <f t="shared" si="6"/>
        <v>0.30688434303496143</v>
      </c>
      <c r="AD32" s="2">
        <f t="shared" si="7"/>
        <v>6.2932503525602396E-2</v>
      </c>
      <c r="AE32" s="2">
        <f t="shared" si="8"/>
        <v>0.28496403281817867</v>
      </c>
      <c r="AF32" s="2">
        <f t="shared" si="9"/>
        <v>1.7210979054080549</v>
      </c>
      <c r="AG32" s="2">
        <f t="shared" si="10"/>
        <v>0.30405591591021525</v>
      </c>
      <c r="AH32" s="2">
        <f t="shared" si="11"/>
        <v>0.96095811563252442</v>
      </c>
      <c r="AJ32" s="2">
        <f t="shared" si="12"/>
        <v>10.821027610541655</v>
      </c>
      <c r="AK32" s="2">
        <f t="shared" si="13"/>
        <v>1.5703681478628171</v>
      </c>
      <c r="AL32" s="2">
        <f t="shared" si="14"/>
        <v>57.510400165121837</v>
      </c>
      <c r="AM32" s="2">
        <f t="shared" si="15"/>
        <v>6.434010861338523</v>
      </c>
      <c r="AN32" s="2">
        <f t="shared" si="16"/>
        <v>1.4547433898388364</v>
      </c>
      <c r="AO32" s="2">
        <f t="shared" si="17"/>
        <v>0.44118998653991631</v>
      </c>
    </row>
    <row r="33" spans="1:41" x14ac:dyDescent="0.25">
      <c r="A33">
        <v>54</v>
      </c>
      <c r="B33" s="12">
        <v>240</v>
      </c>
      <c r="C33" s="12">
        <v>12</v>
      </c>
      <c r="D33">
        <v>3.2360000000000002</v>
      </c>
      <c r="E33">
        <v>6.2450000000000001</v>
      </c>
      <c r="F33">
        <v>0.49099999999999999</v>
      </c>
      <c r="G33">
        <v>24.530999999999999</v>
      </c>
      <c r="H33">
        <v>3.782</v>
      </c>
      <c r="I33">
        <v>223.749</v>
      </c>
      <c r="K33">
        <v>60</v>
      </c>
      <c r="L33">
        <v>3.6419999999999999</v>
      </c>
      <c r="M33">
        <v>5.7389999999999999</v>
      </c>
      <c r="N33">
        <v>0.50800000000000001</v>
      </c>
      <c r="O33">
        <v>21.279</v>
      </c>
      <c r="P33">
        <v>4.4370000000000003</v>
      </c>
      <c r="Q33">
        <v>235.291</v>
      </c>
      <c r="S33" s="12">
        <v>240</v>
      </c>
      <c r="T33" s="12">
        <v>12</v>
      </c>
      <c r="U33" s="2">
        <f t="shared" si="0"/>
        <v>3.4390000000000001</v>
      </c>
      <c r="V33" s="2">
        <f t="shared" si="1"/>
        <v>5.992</v>
      </c>
      <c r="W33" s="2">
        <f t="shared" si="2"/>
        <v>0.4995</v>
      </c>
      <c r="X33" s="2">
        <f t="shared" si="3"/>
        <v>22.905000000000001</v>
      </c>
      <c r="Y33" s="2">
        <f t="shared" si="4"/>
        <v>4.1095000000000006</v>
      </c>
      <c r="Z33" s="2">
        <f t="shared" si="5"/>
        <v>229.51999999999998</v>
      </c>
      <c r="AC33" s="2">
        <f t="shared" si="6"/>
        <v>0.28708535316173811</v>
      </c>
      <c r="AD33" s="2">
        <f t="shared" si="7"/>
        <v>0.35779603128039317</v>
      </c>
      <c r="AE33" s="2">
        <f t="shared" si="8"/>
        <v>1.2020815280171319E-2</v>
      </c>
      <c r="AF33" s="2">
        <f t="shared" si="9"/>
        <v>2.2995112524186516</v>
      </c>
      <c r="AG33" s="2">
        <f t="shared" si="10"/>
        <v>0.46315494167718879</v>
      </c>
      <c r="AH33" s="2">
        <f t="shared" si="11"/>
        <v>8.161426468455133</v>
      </c>
      <c r="AJ33" s="2">
        <f t="shared" si="12"/>
        <v>8.3479311765553383</v>
      </c>
      <c r="AK33" s="2">
        <f t="shared" si="13"/>
        <v>5.9712288264418083</v>
      </c>
      <c r="AL33" s="2">
        <f t="shared" si="14"/>
        <v>2.406569625659924</v>
      </c>
      <c r="AM33" s="2">
        <f t="shared" si="15"/>
        <v>10.03934185731784</v>
      </c>
      <c r="AN33" s="2">
        <f t="shared" si="16"/>
        <v>11.27034777167998</v>
      </c>
      <c r="AO33" s="2">
        <f t="shared" si="17"/>
        <v>3.5558672309407169</v>
      </c>
    </row>
    <row r="34" spans="1:41" x14ac:dyDescent="0.25">
      <c r="A34">
        <v>61</v>
      </c>
      <c r="B34" s="12">
        <v>264</v>
      </c>
      <c r="C34" s="12">
        <v>3</v>
      </c>
      <c r="D34">
        <v>1.6359999999999999</v>
      </c>
      <c r="E34">
        <v>2.1920000000000002</v>
      </c>
      <c r="F34">
        <v>0.16600000000000001</v>
      </c>
      <c r="G34">
        <v>17.213999999999999</v>
      </c>
      <c r="H34">
        <v>0</v>
      </c>
      <c r="I34">
        <v>89.686999999999998</v>
      </c>
      <c r="K34">
        <v>67</v>
      </c>
      <c r="L34">
        <v>2.988</v>
      </c>
      <c r="M34">
        <v>5.3440000000000003</v>
      </c>
      <c r="N34">
        <v>0.73699999999999999</v>
      </c>
      <c r="O34">
        <v>36.365000000000002</v>
      </c>
      <c r="P34">
        <v>0</v>
      </c>
      <c r="Q34">
        <v>198.845</v>
      </c>
      <c r="S34" s="12">
        <v>264</v>
      </c>
      <c r="T34" s="12">
        <v>3</v>
      </c>
      <c r="U34" s="2">
        <f t="shared" si="0"/>
        <v>2.3119999999999998</v>
      </c>
      <c r="V34" s="2">
        <f t="shared" si="1"/>
        <v>3.7680000000000002</v>
      </c>
      <c r="W34" s="2">
        <f t="shared" si="2"/>
        <v>0.45150000000000001</v>
      </c>
      <c r="X34" s="2">
        <f t="shared" si="3"/>
        <v>26.7895</v>
      </c>
      <c r="Y34" s="2">
        <f t="shared" si="4"/>
        <v>0</v>
      </c>
      <c r="Z34" s="2">
        <f t="shared" si="5"/>
        <v>144.26599999999999</v>
      </c>
      <c r="AC34" s="2">
        <f t="shared" si="6"/>
        <v>0.9560083681642132</v>
      </c>
      <c r="AD34" s="2">
        <f t="shared" si="7"/>
        <v>2.2288005742999979</v>
      </c>
      <c r="AE34" s="2">
        <f t="shared" si="8"/>
        <v>0.40375797205751868</v>
      </c>
      <c r="AF34" s="2">
        <f t="shared" si="9"/>
        <v>13.541801966503579</v>
      </c>
      <c r="AG34" s="2">
        <f t="shared" si="10"/>
        <v>0</v>
      </c>
      <c r="AH34" s="2">
        <f t="shared" si="11"/>
        <v>77.186362020761152</v>
      </c>
      <c r="AJ34" s="2">
        <f t="shared" si="12"/>
        <v>41.349842913677044</v>
      </c>
      <c r="AK34" s="2">
        <f t="shared" si="13"/>
        <v>59.150758341295052</v>
      </c>
      <c r="AL34" s="2">
        <f t="shared" si="14"/>
        <v>89.425907432451538</v>
      </c>
      <c r="AM34" s="2">
        <f t="shared" si="15"/>
        <v>50.548916428091523</v>
      </c>
      <c r="AN34" s="2" t="e">
        <f t="shared" si="16"/>
        <v>#DIV/0!</v>
      </c>
      <c r="AO34" s="2">
        <f t="shared" si="17"/>
        <v>53.502808714985619</v>
      </c>
    </row>
    <row r="35" spans="1:41" x14ac:dyDescent="0.25">
      <c r="A35">
        <v>62</v>
      </c>
      <c r="B35" s="12">
        <v>264</v>
      </c>
      <c r="C35" s="12">
        <v>4</v>
      </c>
      <c r="D35">
        <v>3.1909999999999998</v>
      </c>
      <c r="E35">
        <v>4.9710000000000001</v>
      </c>
      <c r="F35">
        <v>0.19900000000000001</v>
      </c>
      <c r="G35">
        <v>16.768999999999998</v>
      </c>
      <c r="H35">
        <v>0</v>
      </c>
      <c r="I35">
        <v>142.702</v>
      </c>
      <c r="K35">
        <v>68</v>
      </c>
      <c r="L35">
        <v>5.1340000000000003</v>
      </c>
      <c r="M35">
        <v>7.8380000000000001</v>
      </c>
      <c r="N35">
        <v>0.72899999999999998</v>
      </c>
      <c r="O35">
        <v>27.597999999999999</v>
      </c>
      <c r="P35">
        <v>2.1970000000000001</v>
      </c>
      <c r="Q35">
        <v>240.5</v>
      </c>
      <c r="S35" s="12">
        <v>264</v>
      </c>
      <c r="T35" s="12">
        <v>4</v>
      </c>
      <c r="U35" s="2">
        <f t="shared" ref="U35:U51" si="18">AVERAGE(D35,L35)</f>
        <v>4.1624999999999996</v>
      </c>
      <c r="V35" s="2">
        <f t="shared" ref="V35:V51" si="19">AVERAGE(E35,M35)</f>
        <v>6.4045000000000005</v>
      </c>
      <c r="W35" s="2">
        <f t="shared" ref="W35:W51" si="20">AVERAGE(F35,N35)</f>
        <v>0.46399999999999997</v>
      </c>
      <c r="X35" s="2">
        <f t="shared" ref="X35:X51" si="21">AVERAGE(G35,O35)</f>
        <v>22.183499999999999</v>
      </c>
      <c r="Y35" s="2">
        <f t="shared" ref="Y35:Y51" si="22">AVERAGE(H35,P35)</f>
        <v>1.0985</v>
      </c>
      <c r="Z35" s="2">
        <f t="shared" ref="Z35:Z51" si="23">AVERAGE(I35,Q35)</f>
        <v>191.601</v>
      </c>
      <c r="AC35" s="2">
        <f t="shared" ref="AC35:AC51" si="24">STDEV(D35,L35)</f>
        <v>1.3739084758454649</v>
      </c>
      <c r="AD35" s="2">
        <f t="shared" ref="AD35:AD51" si="25">STDEV(E35,M35)</f>
        <v>2.0272751416618267</v>
      </c>
      <c r="AE35" s="2">
        <f t="shared" ref="AE35:AE51" si="26">STDEV(F35,N35)</f>
        <v>0.37476659402887019</v>
      </c>
      <c r="AF35" s="2">
        <f t="shared" ref="AF35:AF51" si="27">STDEV(G35,O35)</f>
        <v>7.6572593334691232</v>
      </c>
      <c r="AG35" s="2">
        <f t="shared" ref="AG35:AG51" si="28">STDEV(H35,P35)</f>
        <v>1.5535135982668449</v>
      </c>
      <c r="AH35" s="2">
        <f t="shared" ref="AH35:AH51" si="29">STDEV(I35,Q35)</f>
        <v>69.15362898648192</v>
      </c>
      <c r="AJ35" s="2">
        <f t="shared" ref="AJ35:AJ51" si="30">100/U35*AC35</f>
        <v>33.00681023052168</v>
      </c>
      <c r="AK35" s="2">
        <f t="shared" ref="AK35:AK51" si="31">100/V35*AD35</f>
        <v>31.653917427774633</v>
      </c>
      <c r="AL35" s="2">
        <f t="shared" ref="AL35:AL51" si="32">100/W35*AE35</f>
        <v>80.768662506222029</v>
      </c>
      <c r="AM35" s="2">
        <f t="shared" ref="AM35:AM51" si="33">100/X35*AF35</f>
        <v>34.51781429201489</v>
      </c>
      <c r="AN35" s="2">
        <f t="shared" ref="AN35:AN51" si="34">100/Y35*AG35</f>
        <v>141.42135623730951</v>
      </c>
      <c r="AO35" s="2">
        <f t="shared" ref="AO35:AO51" si="35">100/Z35*AH35</f>
        <v>36.092519864970392</v>
      </c>
    </row>
    <row r="36" spans="1:41" x14ac:dyDescent="0.25">
      <c r="A36">
        <v>63</v>
      </c>
      <c r="B36" s="12">
        <v>264</v>
      </c>
      <c r="C36" s="12">
        <v>7</v>
      </c>
      <c r="D36">
        <v>3.0609999999999999</v>
      </c>
      <c r="E36">
        <v>5.0860000000000003</v>
      </c>
      <c r="F36">
        <v>0.32300000000000001</v>
      </c>
      <c r="G36">
        <v>20.858000000000001</v>
      </c>
      <c r="H36">
        <v>0</v>
      </c>
      <c r="I36">
        <v>123.46</v>
      </c>
      <c r="K36">
        <v>69</v>
      </c>
      <c r="L36">
        <v>4.79</v>
      </c>
      <c r="M36">
        <v>8.5120000000000005</v>
      </c>
      <c r="N36">
        <v>0.434</v>
      </c>
      <c r="O36">
        <v>33.481000000000002</v>
      </c>
      <c r="P36">
        <v>0</v>
      </c>
      <c r="Q36">
        <v>185.34399999999999</v>
      </c>
      <c r="S36" s="12">
        <v>264</v>
      </c>
      <c r="T36" s="12">
        <v>7</v>
      </c>
      <c r="U36" s="2">
        <f t="shared" si="18"/>
        <v>3.9255</v>
      </c>
      <c r="V36" s="2">
        <f t="shared" si="19"/>
        <v>6.7990000000000004</v>
      </c>
      <c r="W36" s="2">
        <f t="shared" si="20"/>
        <v>0.3785</v>
      </c>
      <c r="X36" s="2">
        <f t="shared" si="21"/>
        <v>27.169499999999999</v>
      </c>
      <c r="Y36" s="2">
        <f t="shared" si="22"/>
        <v>0</v>
      </c>
      <c r="Z36" s="2">
        <f t="shared" si="23"/>
        <v>154.40199999999999</v>
      </c>
      <c r="AC36" s="2">
        <f t="shared" si="24"/>
        <v>1.222587624671539</v>
      </c>
      <c r="AD36" s="2">
        <f t="shared" si="25"/>
        <v>2.4225478323451135</v>
      </c>
      <c r="AE36" s="2">
        <f t="shared" si="26"/>
        <v>7.8488852711706511E-2</v>
      </c>
      <c r="AF36" s="2">
        <f t="shared" si="27"/>
        <v>8.9258088989178059</v>
      </c>
      <c r="AG36" s="2">
        <f t="shared" si="28"/>
        <v>0</v>
      </c>
      <c r="AH36" s="2">
        <f t="shared" si="29"/>
        <v>43.758596046948362</v>
      </c>
      <c r="AJ36" s="2">
        <f t="shared" si="30"/>
        <v>31.144761805414316</v>
      </c>
      <c r="AK36" s="2">
        <f t="shared" si="31"/>
        <v>35.630943261437174</v>
      </c>
      <c r="AL36" s="2">
        <f t="shared" si="32"/>
        <v>20.736817096884153</v>
      </c>
      <c r="AM36" s="2">
        <f t="shared" si="33"/>
        <v>32.852311963480396</v>
      </c>
      <c r="AN36" s="2" t="e">
        <f t="shared" si="34"/>
        <v>#DIV/0!</v>
      </c>
      <c r="AO36" s="2">
        <f t="shared" si="35"/>
        <v>28.34069250848329</v>
      </c>
    </row>
    <row r="37" spans="1:41" x14ac:dyDescent="0.25">
      <c r="A37">
        <v>64</v>
      </c>
      <c r="B37" s="12">
        <v>264</v>
      </c>
      <c r="C37" s="12">
        <v>8</v>
      </c>
      <c r="D37">
        <v>3.6749999999999998</v>
      </c>
      <c r="E37">
        <v>5.0419999999999998</v>
      </c>
      <c r="F37">
        <v>0.23200000000000001</v>
      </c>
      <c r="G37">
        <v>22.585999999999999</v>
      </c>
      <c r="H37">
        <v>0</v>
      </c>
      <c r="I37">
        <v>177.28299999999999</v>
      </c>
      <c r="K37">
        <v>70</v>
      </c>
      <c r="L37">
        <v>3.863</v>
      </c>
      <c r="M37">
        <v>5.6820000000000004</v>
      </c>
      <c r="N37">
        <v>0.41799999999999998</v>
      </c>
      <c r="O37">
        <v>23.99</v>
      </c>
      <c r="P37">
        <v>0</v>
      </c>
      <c r="Q37">
        <v>204.96899999999999</v>
      </c>
      <c r="S37" s="12">
        <v>264</v>
      </c>
      <c r="T37" s="12">
        <v>8</v>
      </c>
      <c r="U37" s="2">
        <f t="shared" si="18"/>
        <v>3.7690000000000001</v>
      </c>
      <c r="V37" s="2">
        <f t="shared" si="19"/>
        <v>5.3620000000000001</v>
      </c>
      <c r="W37" s="2">
        <f t="shared" si="20"/>
        <v>0.32500000000000001</v>
      </c>
      <c r="X37" s="2">
        <f t="shared" si="21"/>
        <v>23.287999999999997</v>
      </c>
      <c r="Y37" s="2">
        <f t="shared" si="22"/>
        <v>0</v>
      </c>
      <c r="Z37" s="2">
        <f t="shared" si="23"/>
        <v>191.12599999999998</v>
      </c>
      <c r="AC37" s="2">
        <f t="shared" si="24"/>
        <v>0.13293607486307105</v>
      </c>
      <c r="AD37" s="2">
        <f t="shared" si="25"/>
        <v>0.45254833995939081</v>
      </c>
      <c r="AE37" s="2">
        <f t="shared" si="26"/>
        <v>0.13152186130069776</v>
      </c>
      <c r="AF37" s="2">
        <f t="shared" si="27"/>
        <v>0.99277792078591265</v>
      </c>
      <c r="AG37" s="2">
        <f t="shared" si="28"/>
        <v>0</v>
      </c>
      <c r="AH37" s="2">
        <f t="shared" si="29"/>
        <v>19.576958343930759</v>
      </c>
      <c r="AJ37" s="2">
        <f t="shared" si="30"/>
        <v>3.5270913999222886</v>
      </c>
      <c r="AK37" s="2">
        <f t="shared" si="31"/>
        <v>8.4399168213239601</v>
      </c>
      <c r="AL37" s="2">
        <f t="shared" si="32"/>
        <v>40.468265015599307</v>
      </c>
      <c r="AM37" s="2">
        <f t="shared" si="33"/>
        <v>4.2630450050923772</v>
      </c>
      <c r="AN37" s="2" t="e">
        <f t="shared" si="34"/>
        <v>#DIV/0!</v>
      </c>
      <c r="AO37" s="2">
        <f t="shared" si="35"/>
        <v>10.242959274996997</v>
      </c>
    </row>
    <row r="38" spans="1:41" x14ac:dyDescent="0.25">
      <c r="A38">
        <v>65</v>
      </c>
      <c r="B38" s="12">
        <v>264</v>
      </c>
      <c r="C38" s="12">
        <v>11</v>
      </c>
      <c r="D38">
        <v>1.4930000000000001</v>
      </c>
      <c r="E38">
        <v>2.532</v>
      </c>
      <c r="F38">
        <v>0.21199999999999999</v>
      </c>
      <c r="G38">
        <v>16.236000000000001</v>
      </c>
      <c r="H38">
        <v>0</v>
      </c>
      <c r="I38">
        <v>119.84699999999999</v>
      </c>
      <c r="K38">
        <v>71</v>
      </c>
      <c r="L38">
        <v>2.5920000000000001</v>
      </c>
      <c r="M38">
        <v>4.5810000000000004</v>
      </c>
      <c r="N38">
        <v>0.36</v>
      </c>
      <c r="O38">
        <v>28.975000000000001</v>
      </c>
      <c r="P38">
        <v>0</v>
      </c>
      <c r="Q38">
        <v>224.92099999999999</v>
      </c>
      <c r="S38" s="12">
        <v>264</v>
      </c>
      <c r="T38" s="12">
        <v>11</v>
      </c>
      <c r="U38" s="2">
        <f t="shared" si="18"/>
        <v>2.0425</v>
      </c>
      <c r="V38" s="2">
        <f t="shared" si="19"/>
        <v>3.5565000000000002</v>
      </c>
      <c r="W38" s="2">
        <f t="shared" si="20"/>
        <v>0.28599999999999998</v>
      </c>
      <c r="X38" s="2">
        <f t="shared" si="21"/>
        <v>22.605499999999999</v>
      </c>
      <c r="Y38" s="2">
        <f t="shared" si="22"/>
        <v>0</v>
      </c>
      <c r="Z38" s="2">
        <f t="shared" si="23"/>
        <v>172.38399999999999</v>
      </c>
      <c r="AC38" s="2">
        <f t="shared" si="24"/>
        <v>0.77711035252401683</v>
      </c>
      <c r="AD38" s="2">
        <f t="shared" si="25"/>
        <v>1.4488617946512365</v>
      </c>
      <c r="AE38" s="2">
        <f t="shared" si="26"/>
        <v>0.10465180361560912</v>
      </c>
      <c r="AF38" s="2">
        <f t="shared" si="27"/>
        <v>9.0078332855354404</v>
      </c>
      <c r="AG38" s="2">
        <f t="shared" si="28"/>
        <v>0</v>
      </c>
      <c r="AH38" s="2">
        <f t="shared" si="29"/>
        <v>74.29853792639534</v>
      </c>
      <c r="AJ38" s="2">
        <f t="shared" si="30"/>
        <v>38.047018483427998</v>
      </c>
      <c r="AK38" s="2">
        <f t="shared" si="31"/>
        <v>40.738416832594872</v>
      </c>
      <c r="AL38" s="2">
        <f t="shared" si="32"/>
        <v>36.591539725737455</v>
      </c>
      <c r="AM38" s="2">
        <f t="shared" si="33"/>
        <v>39.847971889741174</v>
      </c>
      <c r="AN38" s="2" t="e">
        <f t="shared" si="34"/>
        <v>#DIV/0!</v>
      </c>
      <c r="AO38" s="2">
        <f t="shared" si="35"/>
        <v>43.100599780951448</v>
      </c>
    </row>
    <row r="39" spans="1:41" x14ac:dyDescent="0.25">
      <c r="A39">
        <v>66</v>
      </c>
      <c r="B39" s="12">
        <v>264</v>
      </c>
      <c r="C39" s="12">
        <v>12</v>
      </c>
      <c r="D39">
        <v>3.4860000000000002</v>
      </c>
      <c r="E39">
        <v>6.2510000000000003</v>
      </c>
      <c r="F39">
        <v>0.34200000000000003</v>
      </c>
      <c r="G39">
        <v>22.58</v>
      </c>
      <c r="H39">
        <v>0</v>
      </c>
      <c r="I39">
        <v>258.09699999999998</v>
      </c>
      <c r="K39">
        <v>72</v>
      </c>
      <c r="L39">
        <v>4.1230000000000002</v>
      </c>
      <c r="M39">
        <v>6.4829999999999997</v>
      </c>
      <c r="N39">
        <v>0.48499999999999999</v>
      </c>
      <c r="O39">
        <v>23.18</v>
      </c>
      <c r="P39">
        <v>0</v>
      </c>
      <c r="Q39">
        <v>232.089</v>
      </c>
      <c r="S39" s="12">
        <v>264</v>
      </c>
      <c r="T39" s="12">
        <v>12</v>
      </c>
      <c r="U39" s="2">
        <f t="shared" si="18"/>
        <v>3.8045</v>
      </c>
      <c r="V39" s="2">
        <f t="shared" si="19"/>
        <v>6.367</v>
      </c>
      <c r="W39" s="2">
        <f t="shared" si="20"/>
        <v>0.41349999999999998</v>
      </c>
      <c r="X39" s="2">
        <f t="shared" si="21"/>
        <v>22.88</v>
      </c>
      <c r="Y39" s="2">
        <f t="shared" si="22"/>
        <v>0</v>
      </c>
      <c r="Z39" s="2">
        <f t="shared" si="23"/>
        <v>245.09299999999999</v>
      </c>
      <c r="AC39" s="2">
        <f t="shared" si="24"/>
        <v>0.45042701961583081</v>
      </c>
      <c r="AD39" s="2">
        <f t="shared" si="25"/>
        <v>0.16404877323527856</v>
      </c>
      <c r="AE39" s="2">
        <f t="shared" si="26"/>
        <v>0.10111626970967642</v>
      </c>
      <c r="AF39" s="2">
        <f t="shared" si="27"/>
        <v>0.42426406871192951</v>
      </c>
      <c r="AG39" s="2">
        <f t="shared" si="28"/>
        <v>0</v>
      </c>
      <c r="AH39" s="2">
        <f t="shared" si="29"/>
        <v>18.390433165099715</v>
      </c>
      <c r="AJ39" s="2">
        <f t="shared" si="30"/>
        <v>11.839322371292701</v>
      </c>
      <c r="AK39" s="2">
        <f t="shared" si="31"/>
        <v>2.5765474043549323</v>
      </c>
      <c r="AL39" s="2">
        <f t="shared" si="32"/>
        <v>24.453753255060803</v>
      </c>
      <c r="AM39" s="2">
        <f t="shared" si="33"/>
        <v>1.8543009996150766</v>
      </c>
      <c r="AN39" s="2" t="e">
        <f t="shared" si="34"/>
        <v>#DIV/0!</v>
      </c>
      <c r="AO39" s="2">
        <f t="shared" si="35"/>
        <v>7.503451002313291</v>
      </c>
    </row>
    <row r="40" spans="1:41" x14ac:dyDescent="0.25">
      <c r="A40">
        <v>73</v>
      </c>
      <c r="B40" s="12">
        <v>288</v>
      </c>
      <c r="C40" s="12">
        <v>3</v>
      </c>
      <c r="D40">
        <v>1.139</v>
      </c>
      <c r="E40">
        <v>2.2480000000000002</v>
      </c>
      <c r="F40">
        <v>0.35499999999999998</v>
      </c>
      <c r="G40">
        <v>16.158000000000001</v>
      </c>
      <c r="H40">
        <v>0</v>
      </c>
      <c r="I40">
        <v>107.464</v>
      </c>
      <c r="K40">
        <v>79</v>
      </c>
      <c r="L40">
        <v>2.1629999999999998</v>
      </c>
      <c r="M40">
        <v>3.8980000000000001</v>
      </c>
      <c r="N40">
        <v>0.45200000000000001</v>
      </c>
      <c r="O40">
        <v>28.521999999999998</v>
      </c>
      <c r="P40">
        <v>0</v>
      </c>
      <c r="Q40">
        <v>194.76400000000001</v>
      </c>
      <c r="S40" s="12">
        <v>288</v>
      </c>
      <c r="T40" s="12">
        <v>3</v>
      </c>
      <c r="U40" s="2">
        <f t="shared" si="18"/>
        <v>1.6509999999999998</v>
      </c>
      <c r="V40" s="2">
        <f t="shared" si="19"/>
        <v>3.0730000000000004</v>
      </c>
      <c r="W40" s="2">
        <f t="shared" si="20"/>
        <v>0.40349999999999997</v>
      </c>
      <c r="X40" s="2">
        <f t="shared" si="21"/>
        <v>22.34</v>
      </c>
      <c r="Y40" s="2">
        <f t="shared" si="22"/>
        <v>0</v>
      </c>
      <c r="Z40" s="2">
        <f t="shared" si="23"/>
        <v>151.114</v>
      </c>
      <c r="AC40" s="2">
        <f t="shared" si="24"/>
        <v>0.72407734393502554</v>
      </c>
      <c r="AD40" s="2">
        <f t="shared" si="25"/>
        <v>1.1667261889578027</v>
      </c>
      <c r="AE40" s="2">
        <f t="shared" si="26"/>
        <v>6.8589357775095519E-2</v>
      </c>
      <c r="AF40" s="2">
        <f t="shared" si="27"/>
        <v>8.7426682425904758</v>
      </c>
      <c r="AG40" s="2">
        <f t="shared" si="28"/>
        <v>0</v>
      </c>
      <c r="AH40" s="2">
        <f t="shared" si="29"/>
        <v>61.730421997585573</v>
      </c>
      <c r="AJ40" s="2">
        <f t="shared" si="30"/>
        <v>43.856895453363151</v>
      </c>
      <c r="AK40" s="2">
        <f t="shared" si="31"/>
        <v>37.967009077702656</v>
      </c>
      <c r="AL40" s="2">
        <f t="shared" si="32"/>
        <v>16.998601679081915</v>
      </c>
      <c r="AM40" s="2">
        <f t="shared" si="33"/>
        <v>39.134593744809649</v>
      </c>
      <c r="AN40" s="2" t="e">
        <f t="shared" si="34"/>
        <v>#DIV/0!</v>
      </c>
      <c r="AO40" s="2">
        <f t="shared" si="35"/>
        <v>40.850233596877572</v>
      </c>
    </row>
    <row r="41" spans="1:41" x14ac:dyDescent="0.25">
      <c r="A41">
        <v>74</v>
      </c>
      <c r="B41" s="12">
        <v>288</v>
      </c>
      <c r="C41" s="12">
        <v>4</v>
      </c>
      <c r="D41">
        <v>2.419</v>
      </c>
      <c r="E41">
        <v>4.8390000000000004</v>
      </c>
      <c r="F41">
        <v>0.36799999999999999</v>
      </c>
      <c r="G41">
        <v>13.928000000000001</v>
      </c>
      <c r="H41">
        <v>0</v>
      </c>
      <c r="I41">
        <v>129.21</v>
      </c>
      <c r="K41">
        <v>80</v>
      </c>
      <c r="L41">
        <v>3.7690000000000001</v>
      </c>
      <c r="M41">
        <v>7.45</v>
      </c>
      <c r="N41">
        <v>0.33700000000000002</v>
      </c>
      <c r="O41">
        <v>23.468</v>
      </c>
      <c r="P41">
        <v>0</v>
      </c>
      <c r="Q41">
        <v>213.352</v>
      </c>
      <c r="S41" s="12">
        <v>288</v>
      </c>
      <c r="T41" s="12">
        <v>4</v>
      </c>
      <c r="U41" s="2">
        <f t="shared" si="18"/>
        <v>3.0940000000000003</v>
      </c>
      <c r="V41" s="2">
        <f t="shared" si="19"/>
        <v>6.1445000000000007</v>
      </c>
      <c r="W41" s="2">
        <f t="shared" si="20"/>
        <v>0.35250000000000004</v>
      </c>
      <c r="X41" s="2">
        <f t="shared" si="21"/>
        <v>18.698</v>
      </c>
      <c r="Y41" s="2">
        <f t="shared" si="22"/>
        <v>0</v>
      </c>
      <c r="Z41" s="2">
        <f t="shared" si="23"/>
        <v>171.28100000000001</v>
      </c>
      <c r="AC41" s="2">
        <f t="shared" si="24"/>
        <v>0.95459415460183683</v>
      </c>
      <c r="AD41" s="2">
        <f t="shared" si="25"/>
        <v>1.8462558056780747</v>
      </c>
      <c r="AE41" s="2">
        <f t="shared" si="26"/>
        <v>2.1920310216782955E-2</v>
      </c>
      <c r="AF41" s="2">
        <f t="shared" si="27"/>
        <v>6.7457986925196654</v>
      </c>
      <c r="AG41" s="2">
        <f t="shared" si="28"/>
        <v>0</v>
      </c>
      <c r="AH41" s="2">
        <f t="shared" si="29"/>
        <v>59.497378782598489</v>
      </c>
      <c r="AJ41" s="2">
        <f t="shared" si="30"/>
        <v>30.853075455780115</v>
      </c>
      <c r="AK41" s="2">
        <f t="shared" si="31"/>
        <v>30.047291165726659</v>
      </c>
      <c r="AL41" s="2">
        <f t="shared" si="32"/>
        <v>6.2185277210731771</v>
      </c>
      <c r="AM41" s="2">
        <f t="shared" si="33"/>
        <v>36.077648371588758</v>
      </c>
      <c r="AN41" s="2" t="e">
        <f t="shared" si="34"/>
        <v>#DIV/0!</v>
      </c>
      <c r="AO41" s="2">
        <f t="shared" si="35"/>
        <v>34.736706804957052</v>
      </c>
    </row>
    <row r="42" spans="1:41" x14ac:dyDescent="0.25">
      <c r="A42">
        <v>75</v>
      </c>
      <c r="B42" s="12">
        <v>288</v>
      </c>
      <c r="C42" s="12">
        <v>7</v>
      </c>
      <c r="D42">
        <v>2.4670000000000001</v>
      </c>
      <c r="E42">
        <v>4.6369999999999996</v>
      </c>
      <c r="F42">
        <v>0.34699999999999998</v>
      </c>
      <c r="G42">
        <v>17.609000000000002</v>
      </c>
      <c r="H42">
        <v>0</v>
      </c>
      <c r="I42">
        <v>134.19499999999999</v>
      </c>
      <c r="K42">
        <v>81</v>
      </c>
      <c r="L42">
        <v>3.508</v>
      </c>
      <c r="M42">
        <v>6.7949999999999999</v>
      </c>
      <c r="N42">
        <v>0.40300000000000002</v>
      </c>
      <c r="O42">
        <v>27.088999999999999</v>
      </c>
      <c r="P42">
        <v>0</v>
      </c>
      <c r="Q42">
        <v>192.74700000000001</v>
      </c>
      <c r="S42" s="12">
        <v>288</v>
      </c>
      <c r="T42" s="12">
        <v>7</v>
      </c>
      <c r="U42" s="2">
        <f t="shared" si="18"/>
        <v>2.9874999999999998</v>
      </c>
      <c r="V42" s="2">
        <f t="shared" si="19"/>
        <v>5.7159999999999993</v>
      </c>
      <c r="W42" s="2">
        <f t="shared" si="20"/>
        <v>0.375</v>
      </c>
      <c r="X42" s="2">
        <f t="shared" si="21"/>
        <v>22.349</v>
      </c>
      <c r="Y42" s="2">
        <f t="shared" si="22"/>
        <v>0</v>
      </c>
      <c r="Z42" s="2">
        <f t="shared" si="23"/>
        <v>163.471</v>
      </c>
      <c r="AC42" s="2">
        <f t="shared" si="24"/>
        <v>0.73609815921519794</v>
      </c>
      <c r="AD42" s="2">
        <f t="shared" si="25"/>
        <v>1.5259364338005723</v>
      </c>
      <c r="AE42" s="2">
        <f t="shared" si="26"/>
        <v>3.9597979746446695E-2</v>
      </c>
      <c r="AF42" s="2">
        <f t="shared" si="27"/>
        <v>6.703372285648463</v>
      </c>
      <c r="AG42" s="2">
        <f t="shared" si="28"/>
        <v>0</v>
      </c>
      <c r="AH42" s="2">
        <f t="shared" si="29"/>
        <v>41.402516252034737</v>
      </c>
      <c r="AJ42" s="2">
        <f t="shared" si="30"/>
        <v>24.63926892770537</v>
      </c>
      <c r="AK42" s="2">
        <f t="shared" si="31"/>
        <v>26.695878827861662</v>
      </c>
      <c r="AL42" s="2">
        <f t="shared" si="32"/>
        <v>10.559461265719118</v>
      </c>
      <c r="AM42" s="2">
        <f t="shared" si="33"/>
        <v>29.994059177808687</v>
      </c>
      <c r="AN42" s="2" t="e">
        <f t="shared" si="34"/>
        <v>#DIV/0!</v>
      </c>
      <c r="AO42" s="2">
        <f t="shared" si="35"/>
        <v>25.327132183711321</v>
      </c>
    </row>
    <row r="43" spans="1:41" x14ac:dyDescent="0.25">
      <c r="A43">
        <v>76</v>
      </c>
      <c r="B43" s="12">
        <v>288</v>
      </c>
      <c r="C43" s="12">
        <v>8</v>
      </c>
      <c r="D43">
        <v>3.9289999999999998</v>
      </c>
      <c r="E43">
        <v>5.883</v>
      </c>
      <c r="F43">
        <v>0.43099999999999999</v>
      </c>
      <c r="G43">
        <v>26.213999999999999</v>
      </c>
      <c r="H43">
        <v>0</v>
      </c>
      <c r="I43">
        <v>178.916</v>
      </c>
      <c r="K43">
        <v>82</v>
      </c>
      <c r="L43">
        <v>4.1429999999999998</v>
      </c>
      <c r="M43">
        <v>6.6349999999999998</v>
      </c>
      <c r="N43">
        <v>0.57199999999999995</v>
      </c>
      <c r="O43">
        <v>28.302</v>
      </c>
      <c r="P43">
        <v>0</v>
      </c>
      <c r="Q43">
        <v>205.137</v>
      </c>
      <c r="S43" s="12">
        <v>288</v>
      </c>
      <c r="T43" s="12">
        <v>8</v>
      </c>
      <c r="U43" s="2">
        <f t="shared" si="18"/>
        <v>4.0359999999999996</v>
      </c>
      <c r="V43" s="2">
        <f t="shared" si="19"/>
        <v>6.2590000000000003</v>
      </c>
      <c r="W43" s="2">
        <f t="shared" si="20"/>
        <v>0.50149999999999995</v>
      </c>
      <c r="X43" s="2">
        <f t="shared" si="21"/>
        <v>27.257999999999999</v>
      </c>
      <c r="Y43" s="2">
        <f t="shared" si="22"/>
        <v>0</v>
      </c>
      <c r="Z43" s="2">
        <f t="shared" si="23"/>
        <v>192.0265</v>
      </c>
      <c r="AC43" s="2">
        <f t="shared" si="24"/>
        <v>0.15132085117392116</v>
      </c>
      <c r="AD43" s="2">
        <f t="shared" si="25"/>
        <v>0.53174429945228363</v>
      </c>
      <c r="AE43" s="2">
        <f t="shared" si="26"/>
        <v>9.9702056147303292E-2</v>
      </c>
      <c r="AF43" s="2">
        <f t="shared" si="27"/>
        <v>1.4764389591175118</v>
      </c>
      <c r="AG43" s="2">
        <f t="shared" si="28"/>
        <v>0</v>
      </c>
      <c r="AH43" s="2">
        <f t="shared" si="29"/>
        <v>18.541046909492465</v>
      </c>
      <c r="AJ43" s="2">
        <f t="shared" si="30"/>
        <v>3.7492777793340233</v>
      </c>
      <c r="AK43" s="2">
        <f t="shared" si="31"/>
        <v>8.4956750192088766</v>
      </c>
      <c r="AL43" s="2">
        <f t="shared" si="32"/>
        <v>19.880768922692582</v>
      </c>
      <c r="AM43" s="2">
        <f t="shared" si="33"/>
        <v>5.4165344453647073</v>
      </c>
      <c r="AN43" s="2" t="e">
        <f t="shared" si="34"/>
        <v>#DIV/0!</v>
      </c>
      <c r="AO43" s="2">
        <f t="shared" si="35"/>
        <v>9.6554626103649586</v>
      </c>
    </row>
    <row r="44" spans="1:41" x14ac:dyDescent="0.25">
      <c r="A44">
        <v>77</v>
      </c>
      <c r="B44" s="12">
        <v>288</v>
      </c>
      <c r="C44" s="12">
        <v>11</v>
      </c>
      <c r="D44">
        <v>0.99</v>
      </c>
      <c r="E44">
        <v>1.895</v>
      </c>
      <c r="F44">
        <v>0.14699999999999999</v>
      </c>
      <c r="G44">
        <v>11.491</v>
      </c>
      <c r="H44">
        <v>0</v>
      </c>
      <c r="I44">
        <v>109.94199999999999</v>
      </c>
      <c r="K44">
        <v>83</v>
      </c>
      <c r="L44">
        <v>2.5169999999999999</v>
      </c>
      <c r="M44">
        <v>4.2389999999999999</v>
      </c>
      <c r="N44">
        <v>0.38200000000000001</v>
      </c>
      <c r="O44">
        <v>25.387</v>
      </c>
      <c r="P44">
        <v>0</v>
      </c>
      <c r="Q44">
        <v>266.36799999999999</v>
      </c>
      <c r="S44" s="12">
        <v>288</v>
      </c>
      <c r="T44" s="12">
        <v>11</v>
      </c>
      <c r="U44" s="2">
        <f t="shared" si="18"/>
        <v>1.7534999999999998</v>
      </c>
      <c r="V44" s="2">
        <f t="shared" si="19"/>
        <v>3.0670000000000002</v>
      </c>
      <c r="W44" s="2">
        <f t="shared" si="20"/>
        <v>0.26450000000000001</v>
      </c>
      <c r="X44" s="2">
        <f t="shared" si="21"/>
        <v>18.439</v>
      </c>
      <c r="Y44" s="2">
        <f t="shared" si="22"/>
        <v>0</v>
      </c>
      <c r="Z44" s="2">
        <f t="shared" si="23"/>
        <v>188.155</v>
      </c>
      <c r="AC44" s="2">
        <f t="shared" si="24"/>
        <v>1.0797520548718582</v>
      </c>
      <c r="AD44" s="2">
        <f t="shared" si="25"/>
        <v>1.657458295101266</v>
      </c>
      <c r="AE44" s="2">
        <f t="shared" si="26"/>
        <v>0.16617009357883863</v>
      </c>
      <c r="AF44" s="2">
        <f t="shared" si="27"/>
        <v>9.8259558313682689</v>
      </c>
      <c r="AG44" s="2">
        <f t="shared" si="28"/>
        <v>0</v>
      </c>
      <c r="AH44" s="2">
        <f t="shared" si="29"/>
        <v>110.60988535388684</v>
      </c>
      <c r="AJ44" s="2">
        <f t="shared" si="30"/>
        <v>61.576963494260525</v>
      </c>
      <c r="AK44" s="2">
        <f t="shared" si="31"/>
        <v>54.04167900558415</v>
      </c>
      <c r="AL44" s="2">
        <f t="shared" si="32"/>
        <v>62.824231976876611</v>
      </c>
      <c r="AM44" s="2">
        <f t="shared" si="33"/>
        <v>53.288984388352233</v>
      </c>
      <c r="AN44" s="2" t="e">
        <f t="shared" si="34"/>
        <v>#DIV/0!</v>
      </c>
      <c r="AO44" s="2">
        <f t="shared" si="35"/>
        <v>58.786577743821226</v>
      </c>
    </row>
    <row r="45" spans="1:41" x14ac:dyDescent="0.25">
      <c r="A45">
        <v>78</v>
      </c>
      <c r="B45" s="12">
        <v>288</v>
      </c>
      <c r="C45" s="12">
        <v>12</v>
      </c>
      <c r="D45">
        <v>4.3390000000000004</v>
      </c>
      <c r="E45">
        <v>8.1039999999999992</v>
      </c>
      <c r="F45">
        <v>0.441</v>
      </c>
      <c r="G45">
        <v>27.884</v>
      </c>
      <c r="H45">
        <v>5.0510000000000002</v>
      </c>
      <c r="I45">
        <v>249.322</v>
      </c>
      <c r="K45">
        <v>84</v>
      </c>
      <c r="L45">
        <v>4.298</v>
      </c>
      <c r="M45">
        <v>6.9489999999999998</v>
      </c>
      <c r="N45">
        <v>0.53100000000000003</v>
      </c>
      <c r="O45">
        <v>24.298999999999999</v>
      </c>
      <c r="P45">
        <v>5.55</v>
      </c>
      <c r="Q45">
        <v>212.47300000000001</v>
      </c>
      <c r="S45" s="12">
        <v>288</v>
      </c>
      <c r="T45" s="12">
        <v>12</v>
      </c>
      <c r="U45" s="2">
        <f t="shared" si="18"/>
        <v>4.3185000000000002</v>
      </c>
      <c r="V45" s="2">
        <f t="shared" si="19"/>
        <v>7.5264999999999995</v>
      </c>
      <c r="W45" s="2">
        <f t="shared" si="20"/>
        <v>0.48599999999999999</v>
      </c>
      <c r="X45" s="2">
        <f t="shared" si="21"/>
        <v>26.0915</v>
      </c>
      <c r="Y45" s="2">
        <f t="shared" si="22"/>
        <v>5.3004999999999995</v>
      </c>
      <c r="Z45" s="2">
        <f t="shared" si="23"/>
        <v>230.89750000000001</v>
      </c>
      <c r="AC45" s="2">
        <f t="shared" si="24"/>
        <v>2.899137802864871E-2</v>
      </c>
      <c r="AD45" s="2">
        <f t="shared" si="25"/>
        <v>0.81670833227046191</v>
      </c>
      <c r="AE45" s="2">
        <f t="shared" si="26"/>
        <v>6.3639610306789302E-2</v>
      </c>
      <c r="AF45" s="2">
        <f t="shared" si="27"/>
        <v>2.5349778105537735</v>
      </c>
      <c r="AG45" s="2">
        <f t="shared" si="28"/>
        <v>0.35284628381208699</v>
      </c>
      <c r="AH45" s="2">
        <f t="shared" si="29"/>
        <v>26.056177779943081</v>
      </c>
      <c r="AJ45" s="2">
        <f t="shared" si="30"/>
        <v>0.67132981425607752</v>
      </c>
      <c r="AK45" s="2">
        <f t="shared" si="31"/>
        <v>10.851103863289204</v>
      </c>
      <c r="AL45" s="2">
        <f t="shared" si="32"/>
        <v>13.094570021973107</v>
      </c>
      <c r="AM45" s="2">
        <f t="shared" si="33"/>
        <v>9.7157227854043402</v>
      </c>
      <c r="AN45" s="2">
        <f t="shared" si="34"/>
        <v>6.6568490484310354</v>
      </c>
      <c r="AO45" s="2">
        <f t="shared" si="35"/>
        <v>11.284737937804904</v>
      </c>
    </row>
    <row r="46" spans="1:41" x14ac:dyDescent="0.25">
      <c r="A46">
        <v>85</v>
      </c>
      <c r="B46" s="12">
        <v>312</v>
      </c>
      <c r="C46" s="12">
        <v>3</v>
      </c>
      <c r="D46">
        <v>1.5409999999999999</v>
      </c>
      <c r="E46">
        <v>3.101</v>
      </c>
      <c r="F46">
        <v>0.41499999999999998</v>
      </c>
      <c r="G46">
        <v>19.274999999999999</v>
      </c>
      <c r="H46">
        <v>0</v>
      </c>
      <c r="I46">
        <v>111.24299999999999</v>
      </c>
      <c r="K46">
        <v>91</v>
      </c>
      <c r="L46">
        <v>2.92</v>
      </c>
      <c r="M46">
        <v>6.3010000000000002</v>
      </c>
      <c r="N46">
        <v>0.83499999999999996</v>
      </c>
      <c r="O46">
        <v>39.445999999999998</v>
      </c>
      <c r="P46">
        <v>0</v>
      </c>
      <c r="Q46">
        <v>203.071</v>
      </c>
      <c r="S46" s="12">
        <v>312</v>
      </c>
      <c r="T46" s="12">
        <v>3</v>
      </c>
      <c r="U46" s="2">
        <f t="shared" si="18"/>
        <v>2.2305000000000001</v>
      </c>
      <c r="V46" s="2">
        <f t="shared" si="19"/>
        <v>4.7010000000000005</v>
      </c>
      <c r="W46" s="2">
        <f t="shared" si="20"/>
        <v>0.625</v>
      </c>
      <c r="X46" s="2">
        <f t="shared" si="21"/>
        <v>29.360499999999998</v>
      </c>
      <c r="Y46" s="2">
        <f t="shared" si="22"/>
        <v>0</v>
      </c>
      <c r="Z46" s="2">
        <f t="shared" si="23"/>
        <v>157.15699999999998</v>
      </c>
      <c r="AC46" s="2">
        <f t="shared" si="24"/>
        <v>0.97510025125624755</v>
      </c>
      <c r="AD46" s="2">
        <f t="shared" si="25"/>
        <v>2.2627416997969516</v>
      </c>
      <c r="AE46" s="2">
        <f t="shared" si="26"/>
        <v>0.29698484809834985</v>
      </c>
      <c r="AF46" s="2">
        <f t="shared" si="27"/>
        <v>14.263050883313849</v>
      </c>
      <c r="AG46" s="2">
        <f t="shared" si="28"/>
        <v>0</v>
      </c>
      <c r="AH46" s="2">
        <f t="shared" si="29"/>
        <v>64.93220150279835</v>
      </c>
      <c r="AJ46" s="2">
        <f t="shared" si="30"/>
        <v>43.716666722988002</v>
      </c>
      <c r="AK46" s="2">
        <f t="shared" si="31"/>
        <v>48.133199314974497</v>
      </c>
      <c r="AL46" s="2">
        <f t="shared" si="32"/>
        <v>47.517575695735978</v>
      </c>
      <c r="AM46" s="2">
        <f t="shared" si="33"/>
        <v>48.579046280934755</v>
      </c>
      <c r="AN46" s="2" t="e">
        <f t="shared" si="34"/>
        <v>#DIV/0!</v>
      </c>
      <c r="AO46" s="2">
        <f t="shared" si="35"/>
        <v>41.316773355815116</v>
      </c>
    </row>
    <row r="47" spans="1:41" x14ac:dyDescent="0.25">
      <c r="A47">
        <v>86</v>
      </c>
      <c r="B47" s="12">
        <v>312</v>
      </c>
      <c r="C47" s="12">
        <v>4</v>
      </c>
      <c r="D47">
        <v>4.2939999999999996</v>
      </c>
      <c r="E47">
        <v>10.231999999999999</v>
      </c>
      <c r="F47">
        <v>0.39500000000000002</v>
      </c>
      <c r="G47">
        <v>24.69</v>
      </c>
      <c r="H47">
        <v>0</v>
      </c>
      <c r="I47">
        <v>235.55199999999999</v>
      </c>
      <c r="K47">
        <v>92</v>
      </c>
      <c r="L47">
        <v>3.9159999999999999</v>
      </c>
      <c r="M47">
        <v>9.8379999999999992</v>
      </c>
      <c r="N47">
        <v>0.66100000000000003</v>
      </c>
      <c r="O47">
        <v>22.704000000000001</v>
      </c>
      <c r="P47">
        <v>0</v>
      </c>
      <c r="Q47">
        <v>223.108</v>
      </c>
      <c r="S47" s="12">
        <v>312</v>
      </c>
      <c r="T47" s="12">
        <v>4</v>
      </c>
      <c r="U47" s="2">
        <f t="shared" si="18"/>
        <v>4.1049999999999995</v>
      </c>
      <c r="V47" s="2">
        <f t="shared" si="19"/>
        <v>10.035</v>
      </c>
      <c r="W47" s="2">
        <f t="shared" si="20"/>
        <v>0.52800000000000002</v>
      </c>
      <c r="X47" s="2">
        <f t="shared" si="21"/>
        <v>23.697000000000003</v>
      </c>
      <c r="Y47" s="2">
        <f t="shared" si="22"/>
        <v>0</v>
      </c>
      <c r="Z47" s="2">
        <f t="shared" si="23"/>
        <v>229.32999999999998</v>
      </c>
      <c r="AC47" s="2">
        <f t="shared" si="24"/>
        <v>0.26728636328851474</v>
      </c>
      <c r="AD47" s="2">
        <f t="shared" si="25"/>
        <v>0.27860007178749979</v>
      </c>
      <c r="AE47" s="2">
        <f t="shared" si="26"/>
        <v>0.1880904037956217</v>
      </c>
      <c r="AF47" s="2">
        <f t="shared" si="27"/>
        <v>1.4043140674364838</v>
      </c>
      <c r="AG47" s="2">
        <f t="shared" si="28"/>
        <v>0</v>
      </c>
      <c r="AH47" s="2">
        <f t="shared" si="29"/>
        <v>8.7992367850853892</v>
      </c>
      <c r="AJ47" s="2">
        <f t="shared" si="30"/>
        <v>6.5112390569674732</v>
      </c>
      <c r="AK47" s="2">
        <f t="shared" si="31"/>
        <v>2.7762837248380645</v>
      </c>
      <c r="AL47" s="2">
        <f t="shared" si="32"/>
        <v>35.623182537049559</v>
      </c>
      <c r="AM47" s="2">
        <f t="shared" si="33"/>
        <v>5.9261259544941707</v>
      </c>
      <c r="AN47" s="2" t="e">
        <f t="shared" si="34"/>
        <v>#DIV/0!</v>
      </c>
      <c r="AO47" s="2">
        <f t="shared" si="35"/>
        <v>3.8369322744888983</v>
      </c>
    </row>
    <row r="48" spans="1:41" x14ac:dyDescent="0.25">
      <c r="A48">
        <v>87</v>
      </c>
      <c r="B48" s="12">
        <v>312</v>
      </c>
      <c r="C48" s="12">
        <v>7</v>
      </c>
      <c r="D48">
        <v>1.482</v>
      </c>
      <c r="E48">
        <v>3.0590000000000002</v>
      </c>
      <c r="F48">
        <v>0.34599999999999997</v>
      </c>
      <c r="G48">
        <v>14.992000000000001</v>
      </c>
      <c r="H48">
        <v>0</v>
      </c>
      <c r="I48">
        <v>122.261</v>
      </c>
      <c r="K48">
        <v>93</v>
      </c>
      <c r="L48">
        <v>3.0870000000000002</v>
      </c>
      <c r="M48">
        <v>5.63</v>
      </c>
      <c r="N48">
        <v>0.79900000000000004</v>
      </c>
      <c r="O48">
        <v>27.332999999999998</v>
      </c>
      <c r="P48">
        <v>0</v>
      </c>
      <c r="Q48">
        <v>190.898</v>
      </c>
      <c r="S48" s="12">
        <v>312</v>
      </c>
      <c r="T48" s="12">
        <v>7</v>
      </c>
      <c r="U48" s="2">
        <f t="shared" si="18"/>
        <v>2.2845</v>
      </c>
      <c r="V48" s="2">
        <f t="shared" si="19"/>
        <v>4.3445</v>
      </c>
      <c r="W48" s="2">
        <f t="shared" si="20"/>
        <v>0.57250000000000001</v>
      </c>
      <c r="X48" s="2">
        <f t="shared" si="21"/>
        <v>21.162500000000001</v>
      </c>
      <c r="Y48" s="2">
        <f t="shared" si="22"/>
        <v>0</v>
      </c>
      <c r="Z48" s="2">
        <f t="shared" si="23"/>
        <v>156.5795</v>
      </c>
      <c r="AC48" s="2">
        <f t="shared" si="24"/>
        <v>1.1349063838044091</v>
      </c>
      <c r="AD48" s="2">
        <f t="shared" si="25"/>
        <v>1.8179715344306131</v>
      </c>
      <c r="AE48" s="2">
        <f t="shared" si="26"/>
        <v>0.3203193718775062</v>
      </c>
      <c r="AF48" s="2">
        <f t="shared" si="27"/>
        <v>8.7264047866231707</v>
      </c>
      <c r="AG48" s="2">
        <f t="shared" si="28"/>
        <v>0</v>
      </c>
      <c r="AH48" s="2">
        <f t="shared" si="29"/>
        <v>48.533688140301074</v>
      </c>
      <c r="AJ48" s="2">
        <f t="shared" si="30"/>
        <v>49.678546019015506</v>
      </c>
      <c r="AK48" s="2">
        <f t="shared" si="31"/>
        <v>41.845356990001456</v>
      </c>
      <c r="AL48" s="2">
        <f t="shared" si="32"/>
        <v>55.950981987337329</v>
      </c>
      <c r="AM48" s="2">
        <f t="shared" si="33"/>
        <v>41.235226398691886</v>
      </c>
      <c r="AN48" s="2" t="e">
        <f t="shared" si="34"/>
        <v>#DIV/0!</v>
      </c>
      <c r="AO48" s="2">
        <f t="shared" si="35"/>
        <v>30.996195632442994</v>
      </c>
    </row>
    <row r="49" spans="1:41" x14ac:dyDescent="0.25">
      <c r="A49">
        <v>88</v>
      </c>
      <c r="B49" s="12">
        <v>312</v>
      </c>
      <c r="C49" s="12">
        <v>8</v>
      </c>
      <c r="D49">
        <v>3.3170000000000002</v>
      </c>
      <c r="E49">
        <v>4.7080000000000002</v>
      </c>
      <c r="F49">
        <v>0.23899999999999999</v>
      </c>
      <c r="G49">
        <v>20.675000000000001</v>
      </c>
      <c r="H49">
        <v>4.0449999999999999</v>
      </c>
      <c r="I49">
        <v>187.69900000000001</v>
      </c>
      <c r="K49">
        <v>94</v>
      </c>
      <c r="L49">
        <v>3.05</v>
      </c>
      <c r="M49">
        <v>4.8470000000000004</v>
      </c>
      <c r="N49">
        <v>0.255</v>
      </c>
      <c r="O49">
        <v>21.337</v>
      </c>
      <c r="P49">
        <v>5.2489999999999997</v>
      </c>
      <c r="Q49">
        <v>208.732</v>
      </c>
      <c r="S49" s="12">
        <v>312</v>
      </c>
      <c r="T49" s="12">
        <v>8</v>
      </c>
      <c r="U49" s="2">
        <f t="shared" si="18"/>
        <v>3.1835</v>
      </c>
      <c r="V49" s="2">
        <f t="shared" si="19"/>
        <v>4.7774999999999999</v>
      </c>
      <c r="W49" s="2">
        <f t="shared" si="20"/>
        <v>0.247</v>
      </c>
      <c r="X49" s="2">
        <f t="shared" si="21"/>
        <v>21.006</v>
      </c>
      <c r="Y49" s="2">
        <f t="shared" si="22"/>
        <v>4.6470000000000002</v>
      </c>
      <c r="Z49" s="2">
        <f t="shared" si="23"/>
        <v>198.21550000000002</v>
      </c>
      <c r="AC49" s="2">
        <f t="shared" si="24"/>
        <v>0.18879751057680844</v>
      </c>
      <c r="AD49" s="2">
        <f t="shared" si="25"/>
        <v>9.8287842584930271E-2</v>
      </c>
      <c r="AE49" s="2">
        <f t="shared" si="26"/>
        <v>1.1313708498984771E-2</v>
      </c>
      <c r="AF49" s="2">
        <f t="shared" si="27"/>
        <v>0.4681046891454938</v>
      </c>
      <c r="AG49" s="2">
        <f t="shared" si="28"/>
        <v>0.85135656454859665</v>
      </c>
      <c r="AH49" s="2">
        <f t="shared" si="29"/>
        <v>14.872576928696645</v>
      </c>
      <c r="AJ49" s="2">
        <f t="shared" si="30"/>
        <v>5.9305013531273261</v>
      </c>
      <c r="AK49" s="2">
        <f t="shared" si="31"/>
        <v>2.0573070138132969</v>
      </c>
      <c r="AL49" s="2">
        <f t="shared" si="32"/>
        <v>4.5804487850140774</v>
      </c>
      <c r="AM49" s="2">
        <f t="shared" si="33"/>
        <v>2.2284332530967048</v>
      </c>
      <c r="AN49" s="2">
        <f t="shared" si="34"/>
        <v>18.320563041717165</v>
      </c>
      <c r="AO49" s="2">
        <f t="shared" si="35"/>
        <v>7.5032360883465943</v>
      </c>
    </row>
    <row r="50" spans="1:41" x14ac:dyDescent="0.25">
      <c r="A50">
        <v>89</v>
      </c>
      <c r="B50" s="12">
        <v>312</v>
      </c>
      <c r="C50" s="12">
        <v>11</v>
      </c>
      <c r="D50">
        <v>1.54</v>
      </c>
      <c r="E50">
        <v>2.847</v>
      </c>
      <c r="F50">
        <v>0.314</v>
      </c>
      <c r="G50">
        <v>16.619</v>
      </c>
      <c r="H50">
        <v>0</v>
      </c>
      <c r="I50">
        <v>173.71</v>
      </c>
      <c r="K50">
        <v>95</v>
      </c>
      <c r="L50">
        <v>2.6619999999999999</v>
      </c>
      <c r="M50">
        <v>4.9059999999999997</v>
      </c>
      <c r="N50">
        <v>0.35799999999999998</v>
      </c>
      <c r="O50">
        <v>26.067</v>
      </c>
      <c r="P50">
        <v>0.98299999999999998</v>
      </c>
      <c r="Q50">
        <v>263.815</v>
      </c>
      <c r="S50" s="12">
        <v>312</v>
      </c>
      <c r="T50" s="12">
        <v>11</v>
      </c>
      <c r="U50" s="2">
        <f t="shared" si="18"/>
        <v>2.101</v>
      </c>
      <c r="V50" s="2">
        <f t="shared" si="19"/>
        <v>3.8765000000000001</v>
      </c>
      <c r="W50" s="2">
        <f t="shared" si="20"/>
        <v>0.33599999999999997</v>
      </c>
      <c r="X50" s="2">
        <f t="shared" si="21"/>
        <v>21.343</v>
      </c>
      <c r="Y50" s="2">
        <f t="shared" si="22"/>
        <v>0.49149999999999999</v>
      </c>
      <c r="Z50" s="2">
        <f t="shared" si="23"/>
        <v>218.76249999999999</v>
      </c>
      <c r="AC50" s="2">
        <f t="shared" si="24"/>
        <v>0.79337380849130579</v>
      </c>
      <c r="AD50" s="2">
        <f t="shared" si="25"/>
        <v>1.4559328624631009</v>
      </c>
      <c r="AE50" s="2">
        <f t="shared" si="26"/>
        <v>3.1112698372208078E-2</v>
      </c>
      <c r="AF50" s="2">
        <f t="shared" si="27"/>
        <v>6.6807448686504989</v>
      </c>
      <c r="AG50" s="2">
        <f t="shared" si="28"/>
        <v>0.69508596590637617</v>
      </c>
      <c r="AH50" s="2">
        <f t="shared" si="29"/>
        <v>63.713856518814012</v>
      </c>
      <c r="AJ50" s="2">
        <f t="shared" si="30"/>
        <v>37.761723393208271</v>
      </c>
      <c r="AK50" s="2">
        <f t="shared" si="31"/>
        <v>37.557922416176986</v>
      </c>
      <c r="AL50" s="2">
        <f t="shared" si="32"/>
        <v>9.2597316583952622</v>
      </c>
      <c r="AM50" s="2">
        <f t="shared" si="33"/>
        <v>31.301807940076365</v>
      </c>
      <c r="AN50" s="2">
        <f t="shared" si="34"/>
        <v>141.42135623730951</v>
      </c>
      <c r="AO50" s="2">
        <f t="shared" si="35"/>
        <v>29.12467014173545</v>
      </c>
    </row>
    <row r="51" spans="1:41" x14ac:dyDescent="0.25">
      <c r="A51">
        <v>90</v>
      </c>
      <c r="B51" s="12">
        <v>312</v>
      </c>
      <c r="C51" s="12">
        <v>12</v>
      </c>
      <c r="D51">
        <v>4.3380000000000001</v>
      </c>
      <c r="E51">
        <v>10.403</v>
      </c>
      <c r="F51">
        <v>0.47099999999999997</v>
      </c>
      <c r="G51">
        <v>29.995999999999999</v>
      </c>
      <c r="H51">
        <v>1.929</v>
      </c>
      <c r="I51">
        <v>230.81399999999999</v>
      </c>
      <c r="K51">
        <v>96</v>
      </c>
      <c r="L51">
        <v>4.9710000000000001</v>
      </c>
      <c r="M51">
        <v>10.218999999999999</v>
      </c>
      <c r="N51">
        <v>0.82299999999999995</v>
      </c>
      <c r="O51">
        <v>28.927</v>
      </c>
      <c r="P51">
        <v>1.6559999999999999</v>
      </c>
      <c r="Q51">
        <v>202.88</v>
      </c>
      <c r="S51" s="12">
        <v>312</v>
      </c>
      <c r="T51" s="12">
        <v>12</v>
      </c>
      <c r="U51" s="2">
        <f t="shared" si="18"/>
        <v>4.6545000000000005</v>
      </c>
      <c r="V51" s="2">
        <f t="shared" si="19"/>
        <v>10.311</v>
      </c>
      <c r="W51" s="2">
        <f t="shared" si="20"/>
        <v>0.64700000000000002</v>
      </c>
      <c r="X51" s="2">
        <f t="shared" si="21"/>
        <v>29.461500000000001</v>
      </c>
      <c r="Y51" s="2">
        <f t="shared" si="22"/>
        <v>1.7925</v>
      </c>
      <c r="Z51" s="2">
        <f t="shared" si="23"/>
        <v>216.84699999999998</v>
      </c>
      <c r="AC51" s="2">
        <f t="shared" si="24"/>
        <v>0.44759859249108458</v>
      </c>
      <c r="AD51" s="2">
        <f t="shared" si="25"/>
        <v>0.13010764773832548</v>
      </c>
      <c r="AE51" s="2">
        <f t="shared" si="26"/>
        <v>0.24890158697766451</v>
      </c>
      <c r="AF51" s="2">
        <f t="shared" si="27"/>
        <v>0.75589714908841865</v>
      </c>
      <c r="AG51" s="2">
        <f t="shared" si="28"/>
        <v>0.19304015126392757</v>
      </c>
      <c r="AH51" s="2">
        <f t="shared" si="29"/>
        <v>19.752320825665016</v>
      </c>
      <c r="AJ51" s="2">
        <f t="shared" si="30"/>
        <v>9.6164699213897205</v>
      </c>
      <c r="AK51" s="2">
        <f t="shared" si="31"/>
        <v>1.2618334568744591</v>
      </c>
      <c r="AL51" s="2">
        <f t="shared" si="32"/>
        <v>38.470106178928056</v>
      </c>
      <c r="AM51" s="2">
        <f t="shared" si="33"/>
        <v>2.5657116884354787</v>
      </c>
      <c r="AN51" s="2">
        <f t="shared" si="34"/>
        <v>10.769325035644494</v>
      </c>
      <c r="AO51" s="2">
        <f t="shared" si="35"/>
        <v>9.1088743794772427</v>
      </c>
    </row>
    <row r="54" spans="1:41" x14ac:dyDescent="0.25">
      <c r="D54" t="s">
        <v>84</v>
      </c>
    </row>
    <row r="55" spans="1:41" x14ac:dyDescent="0.25">
      <c r="D55" t="s">
        <v>85</v>
      </c>
    </row>
    <row r="56" spans="1:41" x14ac:dyDescent="0.25">
      <c r="D56" t="s">
        <v>86</v>
      </c>
    </row>
    <row r="57" spans="1:41" x14ac:dyDescent="0.25">
      <c r="D57" t="s">
        <v>87</v>
      </c>
    </row>
    <row r="58" spans="1:41" x14ac:dyDescent="0.25">
      <c r="D58" t="s">
        <v>88</v>
      </c>
    </row>
    <row r="59" spans="1:41" x14ac:dyDescent="0.25">
      <c r="D59" t="s">
        <v>83</v>
      </c>
    </row>
  </sheetData>
  <conditionalFormatting sqref="AJ3:AO51">
    <cfRule type="cellIs" dxfId="8" priority="5" operator="lessThan">
      <formula>40</formula>
    </cfRule>
  </conditionalFormatting>
  <conditionalFormatting sqref="U3:V51">
    <cfRule type="cellIs" dxfId="7" priority="4" operator="lessThan">
      <formula>1</formula>
    </cfRule>
  </conditionalFormatting>
  <conditionalFormatting sqref="X3:X51">
    <cfRule type="cellIs" dxfId="6" priority="3" operator="lessThan">
      <formula>0.5</formula>
    </cfRule>
  </conditionalFormatting>
  <conditionalFormatting sqref="Y3:Z51">
    <cfRule type="cellIs" dxfId="5" priority="2" operator="lessThan">
      <formula>2.5</formula>
    </cfRule>
  </conditionalFormatting>
  <conditionalFormatting sqref="W3:W51">
    <cfRule type="cellIs" dxfId="4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1"/>
  <sheetViews>
    <sheetView workbookViewId="0">
      <selection activeCell="Q10" sqref="Q10"/>
    </sheetView>
  </sheetViews>
  <sheetFormatPr defaultRowHeight="15" x14ac:dyDescent="0.25"/>
  <cols>
    <col min="1" max="2" width="9.140625" style="9"/>
    <col min="10" max="10" width="20.140625" bestFit="1" customWidth="1"/>
    <col min="12" max="13" width="9.140625" style="9"/>
  </cols>
  <sheetData>
    <row r="1" spans="1:19" x14ac:dyDescent="0.25">
      <c r="A1" s="9" t="s">
        <v>95</v>
      </c>
      <c r="B1" s="9" t="s">
        <v>96</v>
      </c>
      <c r="C1" t="s">
        <v>89</v>
      </c>
      <c r="D1" t="s">
        <v>90</v>
      </c>
      <c r="E1" t="s">
        <v>91</v>
      </c>
      <c r="F1" t="s">
        <v>92</v>
      </c>
      <c r="G1" t="s">
        <v>31</v>
      </c>
      <c r="H1" t="s">
        <v>33</v>
      </c>
      <c r="J1" t="s">
        <v>104</v>
      </c>
      <c r="L1" s="9" t="s">
        <v>95</v>
      </c>
      <c r="M1" s="9" t="s">
        <v>96</v>
      </c>
      <c r="N1" t="s">
        <v>89</v>
      </c>
      <c r="O1" t="s">
        <v>90</v>
      </c>
      <c r="P1" t="s">
        <v>91</v>
      </c>
      <c r="Q1" t="s">
        <v>92</v>
      </c>
      <c r="R1" t="s">
        <v>31</v>
      </c>
      <c r="S1" t="s">
        <v>33</v>
      </c>
    </row>
    <row r="2" spans="1:19" x14ac:dyDescent="0.25">
      <c r="A2" s="9" t="s">
        <v>81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J2" t="s">
        <v>84</v>
      </c>
      <c r="L2" s="9" t="s">
        <v>81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</row>
    <row r="3" spans="1:19" x14ac:dyDescent="0.25">
      <c r="A3" s="9" t="s">
        <v>103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J3" t="s">
        <v>85</v>
      </c>
      <c r="L3" s="9" t="s">
        <v>103</v>
      </c>
      <c r="N3">
        <f t="shared" ref="N3:S3" si="0">C3*2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 s="9">
        <v>144</v>
      </c>
      <c r="B4" s="9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J4" t="s">
        <v>86</v>
      </c>
      <c r="L4" s="9">
        <v>144</v>
      </c>
      <c r="M4" s="9">
        <v>3</v>
      </c>
      <c r="N4">
        <f t="shared" ref="N4:N51" si="1">C4*2</f>
        <v>0</v>
      </c>
      <c r="O4">
        <f t="shared" ref="O4:O51" si="2">D4*2</f>
        <v>0</v>
      </c>
      <c r="P4">
        <f t="shared" ref="P4:P9" si="3">E4*2</f>
        <v>0</v>
      </c>
      <c r="Q4">
        <f t="shared" ref="Q4:Q51" si="4">F4*2</f>
        <v>0</v>
      </c>
      <c r="R4">
        <f t="shared" ref="R4:R33" si="5">G4*2</f>
        <v>0</v>
      </c>
      <c r="S4">
        <f t="shared" ref="S4:S51" si="6">H4*2</f>
        <v>0</v>
      </c>
    </row>
    <row r="5" spans="1:19" x14ac:dyDescent="0.25">
      <c r="A5" s="9">
        <v>144</v>
      </c>
      <c r="B5" s="9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J5" t="s">
        <v>87</v>
      </c>
      <c r="L5" s="9">
        <v>144</v>
      </c>
      <c r="M5" s="9">
        <v>4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</row>
    <row r="6" spans="1:19" x14ac:dyDescent="0.25">
      <c r="A6" s="9">
        <v>144</v>
      </c>
      <c r="B6" s="9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J6" t="s">
        <v>88</v>
      </c>
      <c r="L6" s="9">
        <v>144</v>
      </c>
      <c r="M6" s="9">
        <v>7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1:19" x14ac:dyDescent="0.25">
      <c r="A7" s="9">
        <v>144</v>
      </c>
      <c r="B7" s="9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J7" t="s">
        <v>83</v>
      </c>
      <c r="L7" s="9">
        <v>144</v>
      </c>
      <c r="M7" s="9">
        <v>8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</row>
    <row r="8" spans="1:19" x14ac:dyDescent="0.25">
      <c r="A8" s="9">
        <v>144</v>
      </c>
      <c r="B8" s="9">
        <v>11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L8" s="9">
        <v>144</v>
      </c>
      <c r="M8" s="9">
        <v>11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1:19" x14ac:dyDescent="0.25">
      <c r="A9" s="9">
        <v>144</v>
      </c>
      <c r="B9" s="9">
        <v>12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L9" s="9">
        <v>144</v>
      </c>
      <c r="M9" s="9">
        <v>12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</row>
    <row r="10" spans="1:19" x14ac:dyDescent="0.25">
      <c r="A10" s="9">
        <v>168</v>
      </c>
      <c r="B10" s="9">
        <v>3</v>
      </c>
      <c r="C10" s="2">
        <v>2.2965</v>
      </c>
      <c r="D10" s="2">
        <v>2.95</v>
      </c>
      <c r="E10" s="2">
        <v>0</v>
      </c>
      <c r="F10" s="2">
        <v>13.465499999999999</v>
      </c>
      <c r="G10" s="2">
        <v>112.121</v>
      </c>
      <c r="H10" s="2">
        <v>6.343</v>
      </c>
      <c r="L10" s="9">
        <v>168</v>
      </c>
      <c r="M10" s="9">
        <v>3</v>
      </c>
      <c r="N10">
        <f t="shared" si="1"/>
        <v>4.593</v>
      </c>
      <c r="O10">
        <f t="shared" si="2"/>
        <v>5.9</v>
      </c>
      <c r="P10" t="s">
        <v>107</v>
      </c>
      <c r="Q10">
        <f t="shared" si="4"/>
        <v>26.930999999999997</v>
      </c>
      <c r="R10">
        <f t="shared" si="5"/>
        <v>224.24199999999999</v>
      </c>
      <c r="S10">
        <f t="shared" si="6"/>
        <v>12.686</v>
      </c>
    </row>
    <row r="11" spans="1:19" x14ac:dyDescent="0.25">
      <c r="A11" s="9">
        <v>168</v>
      </c>
      <c r="B11" s="9">
        <v>4</v>
      </c>
      <c r="C11" s="2">
        <v>2.6165000000000003</v>
      </c>
      <c r="D11" s="2">
        <v>3.1444999999999999</v>
      </c>
      <c r="E11" s="2">
        <v>0</v>
      </c>
      <c r="F11" s="2">
        <v>11.907499999999999</v>
      </c>
      <c r="G11" s="2">
        <v>150.14800000000002</v>
      </c>
      <c r="H11" s="2">
        <v>11.167999999999999</v>
      </c>
      <c r="L11" s="9">
        <v>168</v>
      </c>
      <c r="M11" s="9">
        <v>4</v>
      </c>
      <c r="N11">
        <f t="shared" si="1"/>
        <v>5.2330000000000005</v>
      </c>
      <c r="O11">
        <f t="shared" si="2"/>
        <v>6.2889999999999997</v>
      </c>
      <c r="P11" t="s">
        <v>107</v>
      </c>
      <c r="Q11">
        <f t="shared" si="4"/>
        <v>23.814999999999998</v>
      </c>
      <c r="R11">
        <f t="shared" si="5"/>
        <v>300.29600000000005</v>
      </c>
      <c r="S11">
        <f t="shared" si="6"/>
        <v>22.335999999999999</v>
      </c>
    </row>
    <row r="12" spans="1:19" x14ac:dyDescent="0.25">
      <c r="A12" s="9">
        <v>168</v>
      </c>
      <c r="B12" s="9">
        <v>7</v>
      </c>
      <c r="C12" s="2">
        <v>2.2484999999999999</v>
      </c>
      <c r="D12" s="2">
        <v>3.552</v>
      </c>
      <c r="E12" s="2">
        <v>0</v>
      </c>
      <c r="F12" s="2">
        <v>13.439499999999999</v>
      </c>
      <c r="G12" s="2">
        <v>128.39349999999999</v>
      </c>
      <c r="H12" s="2">
        <v>5.91</v>
      </c>
      <c r="L12" s="9">
        <v>168</v>
      </c>
      <c r="M12" s="9">
        <v>7</v>
      </c>
      <c r="N12">
        <f t="shared" si="1"/>
        <v>4.4969999999999999</v>
      </c>
      <c r="O12">
        <f t="shared" si="2"/>
        <v>7.1040000000000001</v>
      </c>
      <c r="P12" t="s">
        <v>107</v>
      </c>
      <c r="Q12">
        <f t="shared" si="4"/>
        <v>26.878999999999998</v>
      </c>
      <c r="R12">
        <f t="shared" si="5"/>
        <v>256.78699999999998</v>
      </c>
      <c r="S12">
        <f t="shared" si="6"/>
        <v>11.82</v>
      </c>
    </row>
    <row r="13" spans="1:19" x14ac:dyDescent="0.25">
      <c r="A13" s="9">
        <v>168</v>
      </c>
      <c r="B13" s="9">
        <v>8</v>
      </c>
      <c r="C13" s="2">
        <v>3.403</v>
      </c>
      <c r="D13" s="2">
        <v>4.3464999999999998</v>
      </c>
      <c r="E13" s="2">
        <v>0.26600000000000001</v>
      </c>
      <c r="F13" s="2">
        <v>19.988</v>
      </c>
      <c r="G13" s="2">
        <v>107.0975</v>
      </c>
      <c r="H13" s="2">
        <v>11.056000000000001</v>
      </c>
      <c r="L13" s="9">
        <v>168</v>
      </c>
      <c r="M13" s="9">
        <v>8</v>
      </c>
      <c r="N13">
        <f t="shared" si="1"/>
        <v>6.806</v>
      </c>
      <c r="O13">
        <f t="shared" si="2"/>
        <v>8.6929999999999996</v>
      </c>
      <c r="P13" t="s">
        <v>107</v>
      </c>
      <c r="Q13">
        <f t="shared" si="4"/>
        <v>39.975999999999999</v>
      </c>
      <c r="R13">
        <f t="shared" si="5"/>
        <v>214.19499999999999</v>
      </c>
      <c r="S13">
        <f t="shared" si="6"/>
        <v>22.112000000000002</v>
      </c>
    </row>
    <row r="14" spans="1:19" x14ac:dyDescent="0.25">
      <c r="A14" s="9">
        <v>168</v>
      </c>
      <c r="B14" s="9">
        <v>11</v>
      </c>
      <c r="C14" s="2">
        <v>3.1745000000000001</v>
      </c>
      <c r="D14" s="2">
        <v>4.6379999999999999</v>
      </c>
      <c r="E14" s="2">
        <v>0.78150000000000008</v>
      </c>
      <c r="F14" s="2">
        <v>42.784500000000001</v>
      </c>
      <c r="G14" s="2">
        <v>336.346</v>
      </c>
      <c r="H14" s="2">
        <v>10.236499999999999</v>
      </c>
      <c r="L14" s="9">
        <v>168</v>
      </c>
      <c r="M14" s="9">
        <v>11</v>
      </c>
      <c r="N14">
        <f t="shared" si="1"/>
        <v>6.3490000000000002</v>
      </c>
      <c r="O14">
        <f t="shared" si="2"/>
        <v>9.2759999999999998</v>
      </c>
      <c r="P14" t="s">
        <v>107</v>
      </c>
      <c r="Q14">
        <f t="shared" si="4"/>
        <v>85.569000000000003</v>
      </c>
      <c r="R14">
        <f t="shared" si="5"/>
        <v>672.69200000000001</v>
      </c>
      <c r="S14">
        <f t="shared" si="6"/>
        <v>20.472999999999999</v>
      </c>
    </row>
    <row r="15" spans="1:19" x14ac:dyDescent="0.25">
      <c r="A15" s="9">
        <v>168</v>
      </c>
      <c r="B15" s="9">
        <v>12</v>
      </c>
      <c r="C15" s="2">
        <v>2.7080000000000002</v>
      </c>
      <c r="D15" s="2">
        <v>5.4109999999999996</v>
      </c>
      <c r="E15" s="2">
        <v>0.13100000000000001</v>
      </c>
      <c r="F15" s="2">
        <v>16.286999999999999</v>
      </c>
      <c r="G15" s="2">
        <v>151.44999999999999</v>
      </c>
      <c r="H15" s="2">
        <v>11.258500000000002</v>
      </c>
      <c r="L15" s="9">
        <v>168</v>
      </c>
      <c r="M15" s="9">
        <v>12</v>
      </c>
      <c r="N15">
        <f t="shared" si="1"/>
        <v>5.4160000000000004</v>
      </c>
      <c r="O15">
        <f t="shared" si="2"/>
        <v>10.821999999999999</v>
      </c>
      <c r="P15" t="s">
        <v>107</v>
      </c>
      <c r="Q15">
        <f t="shared" si="4"/>
        <v>32.573999999999998</v>
      </c>
      <c r="R15">
        <f t="shared" si="5"/>
        <v>302.89999999999998</v>
      </c>
      <c r="S15">
        <f t="shared" si="6"/>
        <v>22.517000000000003</v>
      </c>
    </row>
    <row r="16" spans="1:19" x14ac:dyDescent="0.25">
      <c r="A16" s="9">
        <v>192</v>
      </c>
      <c r="B16" s="9">
        <v>3</v>
      </c>
      <c r="C16" s="2">
        <v>2.4320000000000004</v>
      </c>
      <c r="D16" s="2">
        <v>3.1989999999999998</v>
      </c>
      <c r="E16" s="2">
        <v>0.20250000000000001</v>
      </c>
      <c r="F16" s="2">
        <v>17.453000000000003</v>
      </c>
      <c r="G16" s="2">
        <v>191.02449999999999</v>
      </c>
      <c r="H16" s="2">
        <v>16.204499999999999</v>
      </c>
      <c r="L16" s="9">
        <v>192</v>
      </c>
      <c r="M16" s="9">
        <v>3</v>
      </c>
      <c r="N16">
        <f t="shared" si="1"/>
        <v>4.8640000000000008</v>
      </c>
      <c r="O16">
        <f t="shared" si="2"/>
        <v>6.3979999999999997</v>
      </c>
      <c r="P16" t="s">
        <v>107</v>
      </c>
      <c r="Q16">
        <f>F16*2</f>
        <v>34.906000000000006</v>
      </c>
      <c r="R16">
        <f t="shared" si="5"/>
        <v>382.04899999999998</v>
      </c>
      <c r="S16">
        <f t="shared" si="6"/>
        <v>32.408999999999999</v>
      </c>
    </row>
    <row r="17" spans="1:19" x14ac:dyDescent="0.25">
      <c r="A17" s="9">
        <v>192</v>
      </c>
      <c r="B17" s="9">
        <v>4</v>
      </c>
      <c r="C17" s="2">
        <v>3.1855000000000002</v>
      </c>
      <c r="D17" s="2">
        <v>4.633</v>
      </c>
      <c r="E17" s="2">
        <v>0</v>
      </c>
      <c r="F17" s="2">
        <v>15.5875</v>
      </c>
      <c r="G17" s="2">
        <v>180.273</v>
      </c>
      <c r="H17" s="2">
        <v>33.463000000000001</v>
      </c>
      <c r="L17" s="9">
        <v>192</v>
      </c>
      <c r="M17" s="9">
        <v>4</v>
      </c>
      <c r="N17">
        <f t="shared" si="1"/>
        <v>6.3710000000000004</v>
      </c>
      <c r="O17">
        <f t="shared" si="2"/>
        <v>9.266</v>
      </c>
      <c r="P17" t="s">
        <v>107</v>
      </c>
      <c r="Q17">
        <f t="shared" si="4"/>
        <v>31.175000000000001</v>
      </c>
      <c r="R17">
        <f t="shared" si="5"/>
        <v>360.54599999999999</v>
      </c>
      <c r="S17">
        <f t="shared" si="6"/>
        <v>66.926000000000002</v>
      </c>
    </row>
    <row r="18" spans="1:19" x14ac:dyDescent="0.25">
      <c r="A18" s="9">
        <v>192</v>
      </c>
      <c r="B18" s="9">
        <v>7</v>
      </c>
      <c r="C18" s="2">
        <v>2.2530000000000001</v>
      </c>
      <c r="D18" s="2">
        <v>3.7534999999999998</v>
      </c>
      <c r="E18" s="2">
        <v>0.2455</v>
      </c>
      <c r="F18" s="2">
        <v>18.999000000000002</v>
      </c>
      <c r="G18" s="2">
        <v>136.8425</v>
      </c>
      <c r="H18" s="2">
        <v>14.225</v>
      </c>
      <c r="L18" s="9">
        <v>192</v>
      </c>
      <c r="M18" s="9">
        <v>7</v>
      </c>
      <c r="N18">
        <f t="shared" si="1"/>
        <v>4.5060000000000002</v>
      </c>
      <c r="O18">
        <f t="shared" si="2"/>
        <v>7.5069999999999997</v>
      </c>
      <c r="P18" t="s">
        <v>107</v>
      </c>
      <c r="Q18">
        <f>F18*2</f>
        <v>37.998000000000005</v>
      </c>
      <c r="R18">
        <f t="shared" si="5"/>
        <v>273.685</v>
      </c>
      <c r="S18">
        <f t="shared" si="6"/>
        <v>28.45</v>
      </c>
    </row>
    <row r="19" spans="1:19" x14ac:dyDescent="0.25">
      <c r="A19" s="9">
        <v>192</v>
      </c>
      <c r="B19" s="9">
        <v>8</v>
      </c>
      <c r="C19" s="2">
        <v>4.0960000000000001</v>
      </c>
      <c r="D19" s="2">
        <v>4.6315</v>
      </c>
      <c r="E19" s="2">
        <v>0.44950000000000001</v>
      </c>
      <c r="F19" s="2">
        <v>21.929000000000002</v>
      </c>
      <c r="G19" s="2">
        <v>160.07150000000001</v>
      </c>
      <c r="H19" s="2">
        <v>39.933</v>
      </c>
      <c r="L19" s="9">
        <v>192</v>
      </c>
      <c r="M19" s="9">
        <v>8</v>
      </c>
      <c r="N19">
        <f t="shared" si="1"/>
        <v>8.1920000000000002</v>
      </c>
      <c r="O19">
        <f t="shared" si="2"/>
        <v>9.2629999999999999</v>
      </c>
      <c r="P19" t="s">
        <v>107</v>
      </c>
      <c r="Q19">
        <f t="shared" si="4"/>
        <v>43.858000000000004</v>
      </c>
      <c r="R19">
        <f t="shared" si="5"/>
        <v>320.14300000000003</v>
      </c>
      <c r="S19">
        <f t="shared" si="6"/>
        <v>79.866</v>
      </c>
    </row>
    <row r="20" spans="1:19" x14ac:dyDescent="0.25">
      <c r="A20" s="9">
        <v>192</v>
      </c>
      <c r="B20" s="9">
        <v>11</v>
      </c>
      <c r="C20" s="2">
        <v>2.4415</v>
      </c>
      <c r="D20" s="2">
        <v>3.5035000000000003</v>
      </c>
      <c r="E20" s="2">
        <v>0.22550000000000001</v>
      </c>
      <c r="F20" s="2">
        <v>16.384999999999998</v>
      </c>
      <c r="G20" s="2">
        <v>169.93</v>
      </c>
      <c r="H20" s="2">
        <v>20.191500000000001</v>
      </c>
      <c r="L20" s="9">
        <v>192</v>
      </c>
      <c r="M20" s="9">
        <v>11</v>
      </c>
      <c r="N20">
        <f t="shared" si="1"/>
        <v>4.883</v>
      </c>
      <c r="O20">
        <f t="shared" si="2"/>
        <v>7.0070000000000006</v>
      </c>
      <c r="P20" t="s">
        <v>107</v>
      </c>
      <c r="Q20">
        <f t="shared" si="4"/>
        <v>32.769999999999996</v>
      </c>
      <c r="R20">
        <f t="shared" si="5"/>
        <v>339.86</v>
      </c>
      <c r="S20">
        <f t="shared" si="6"/>
        <v>40.383000000000003</v>
      </c>
    </row>
    <row r="21" spans="1:19" x14ac:dyDescent="0.25">
      <c r="A21" s="9">
        <v>192</v>
      </c>
      <c r="B21" s="9">
        <v>12</v>
      </c>
      <c r="C21" s="2">
        <v>4.6929999999999996</v>
      </c>
      <c r="D21" s="2">
        <v>8.4355000000000011</v>
      </c>
      <c r="E21" s="2">
        <v>0.53149999999999997</v>
      </c>
      <c r="F21" s="2">
        <v>25.630499999999998</v>
      </c>
      <c r="G21" s="2">
        <v>192.35399999999998</v>
      </c>
      <c r="H21" s="2">
        <v>34.648499999999999</v>
      </c>
      <c r="L21" s="9">
        <v>192</v>
      </c>
      <c r="M21" s="9">
        <v>12</v>
      </c>
      <c r="N21">
        <f t="shared" si="1"/>
        <v>9.3859999999999992</v>
      </c>
      <c r="O21">
        <f t="shared" si="2"/>
        <v>16.871000000000002</v>
      </c>
      <c r="P21" t="s">
        <v>107</v>
      </c>
      <c r="Q21">
        <f t="shared" si="4"/>
        <v>51.260999999999996</v>
      </c>
      <c r="R21">
        <f t="shared" si="5"/>
        <v>384.70799999999997</v>
      </c>
      <c r="S21">
        <f t="shared" si="6"/>
        <v>69.296999999999997</v>
      </c>
    </row>
    <row r="22" spans="1:19" x14ac:dyDescent="0.25">
      <c r="A22" s="9">
        <v>216</v>
      </c>
      <c r="B22" s="9">
        <v>3</v>
      </c>
      <c r="C22" s="2">
        <v>3.2225000000000001</v>
      </c>
      <c r="D22" s="2">
        <v>4.9930000000000003</v>
      </c>
      <c r="E22" s="2">
        <v>0.58499999999999996</v>
      </c>
      <c r="F22" s="2">
        <v>32.469000000000001</v>
      </c>
      <c r="G22" s="2">
        <v>170.31099999999998</v>
      </c>
      <c r="H22" s="2">
        <v>49.835999999999999</v>
      </c>
      <c r="L22" s="9">
        <v>216</v>
      </c>
      <c r="M22" s="9">
        <v>3</v>
      </c>
      <c r="N22">
        <f t="shared" si="1"/>
        <v>6.4450000000000003</v>
      </c>
      <c r="O22">
        <f t="shared" si="2"/>
        <v>9.9860000000000007</v>
      </c>
      <c r="P22" t="s">
        <v>107</v>
      </c>
      <c r="Q22">
        <f t="shared" si="4"/>
        <v>64.938000000000002</v>
      </c>
      <c r="R22">
        <f t="shared" si="5"/>
        <v>340.62199999999996</v>
      </c>
      <c r="S22">
        <f t="shared" si="6"/>
        <v>99.671999999999997</v>
      </c>
    </row>
    <row r="23" spans="1:19" x14ac:dyDescent="0.25">
      <c r="A23" s="9">
        <v>216</v>
      </c>
      <c r="B23" s="9">
        <v>4</v>
      </c>
      <c r="C23" s="2">
        <v>2.9845000000000002</v>
      </c>
      <c r="D23" s="2">
        <v>4.2869999999999999</v>
      </c>
      <c r="E23" s="2">
        <v>0.52700000000000002</v>
      </c>
      <c r="F23" s="2">
        <v>23.343</v>
      </c>
      <c r="G23" s="2">
        <v>148.6885</v>
      </c>
      <c r="H23" s="2">
        <v>92.583500000000001</v>
      </c>
      <c r="L23" s="9">
        <v>216</v>
      </c>
      <c r="M23" s="9">
        <v>4</v>
      </c>
      <c r="N23">
        <f t="shared" si="1"/>
        <v>5.9690000000000003</v>
      </c>
      <c r="O23">
        <f t="shared" si="2"/>
        <v>8.5739999999999998</v>
      </c>
      <c r="P23" t="s">
        <v>107</v>
      </c>
      <c r="Q23">
        <f t="shared" si="4"/>
        <v>46.686</v>
      </c>
      <c r="R23">
        <f t="shared" si="5"/>
        <v>297.37700000000001</v>
      </c>
      <c r="S23">
        <f t="shared" si="6"/>
        <v>185.167</v>
      </c>
    </row>
    <row r="24" spans="1:19" x14ac:dyDescent="0.25">
      <c r="A24" s="9">
        <v>216</v>
      </c>
      <c r="B24" s="9">
        <v>7</v>
      </c>
      <c r="C24" s="2">
        <v>3.2670000000000003</v>
      </c>
      <c r="D24" s="2">
        <v>4.5324999999999998</v>
      </c>
      <c r="E24" s="2">
        <v>0.4995</v>
      </c>
      <c r="F24" s="2">
        <v>24.317</v>
      </c>
      <c r="G24" s="2">
        <v>108.41849999999999</v>
      </c>
      <c r="H24" s="2">
        <v>54.535499999999999</v>
      </c>
      <c r="L24" s="9">
        <v>216</v>
      </c>
      <c r="M24" s="9">
        <v>7</v>
      </c>
      <c r="N24">
        <f t="shared" si="1"/>
        <v>6.5340000000000007</v>
      </c>
      <c r="O24">
        <f t="shared" si="2"/>
        <v>9.0649999999999995</v>
      </c>
      <c r="P24" t="s">
        <v>107</v>
      </c>
      <c r="Q24">
        <f t="shared" si="4"/>
        <v>48.634</v>
      </c>
      <c r="R24">
        <f t="shared" si="5"/>
        <v>216.83699999999999</v>
      </c>
      <c r="S24">
        <f t="shared" si="6"/>
        <v>109.071</v>
      </c>
    </row>
    <row r="25" spans="1:19" x14ac:dyDescent="0.25">
      <c r="A25" s="9">
        <v>216</v>
      </c>
      <c r="B25" s="9">
        <v>8</v>
      </c>
      <c r="C25" s="2">
        <v>5.4024999999999999</v>
      </c>
      <c r="D25" s="2">
        <v>7.4130000000000003</v>
      </c>
      <c r="E25" s="2">
        <v>0.58099999999999996</v>
      </c>
      <c r="F25" s="2">
        <v>36.031500000000001</v>
      </c>
      <c r="G25" s="2">
        <v>109.122</v>
      </c>
      <c r="H25" s="2">
        <v>120.89400000000001</v>
      </c>
      <c r="L25" s="9">
        <v>216</v>
      </c>
      <c r="M25" s="9">
        <v>8</v>
      </c>
      <c r="N25">
        <f t="shared" si="1"/>
        <v>10.805</v>
      </c>
      <c r="O25">
        <f t="shared" si="2"/>
        <v>14.826000000000001</v>
      </c>
      <c r="P25" t="s">
        <v>107</v>
      </c>
      <c r="Q25">
        <f t="shared" si="4"/>
        <v>72.063000000000002</v>
      </c>
      <c r="R25">
        <f t="shared" si="5"/>
        <v>218.244</v>
      </c>
      <c r="S25">
        <f t="shared" si="6"/>
        <v>241.78800000000001</v>
      </c>
    </row>
    <row r="26" spans="1:19" x14ac:dyDescent="0.25">
      <c r="A26" s="9">
        <v>216</v>
      </c>
      <c r="B26" s="9">
        <v>11</v>
      </c>
      <c r="C26" s="2">
        <v>2.7080000000000002</v>
      </c>
      <c r="D26" s="2">
        <v>3.8855</v>
      </c>
      <c r="E26" s="2">
        <v>0.35850000000000004</v>
      </c>
      <c r="F26" s="2">
        <v>23.172499999999999</v>
      </c>
      <c r="G26" s="2">
        <v>184.41500000000002</v>
      </c>
      <c r="H26" s="2">
        <v>56.7515</v>
      </c>
      <c r="L26" s="9">
        <v>216</v>
      </c>
      <c r="M26" s="9">
        <v>11</v>
      </c>
      <c r="N26">
        <f t="shared" si="1"/>
        <v>5.4160000000000004</v>
      </c>
      <c r="O26">
        <f t="shared" si="2"/>
        <v>7.7709999999999999</v>
      </c>
      <c r="P26" t="s">
        <v>107</v>
      </c>
      <c r="Q26">
        <f t="shared" si="4"/>
        <v>46.344999999999999</v>
      </c>
      <c r="R26">
        <f t="shared" si="5"/>
        <v>368.83000000000004</v>
      </c>
      <c r="S26">
        <f t="shared" si="6"/>
        <v>113.503</v>
      </c>
    </row>
    <row r="27" spans="1:19" x14ac:dyDescent="0.25">
      <c r="A27" s="9">
        <v>216</v>
      </c>
      <c r="B27" s="9">
        <v>12</v>
      </c>
      <c r="C27" s="2">
        <v>3.4255</v>
      </c>
      <c r="D27" s="2">
        <v>5.6379999999999999</v>
      </c>
      <c r="E27" s="2">
        <v>0.50750000000000006</v>
      </c>
      <c r="F27" s="2">
        <v>20.984500000000001</v>
      </c>
      <c r="G27" s="2">
        <v>122.7255</v>
      </c>
      <c r="H27" s="2">
        <v>103.6405</v>
      </c>
      <c r="L27" s="9">
        <v>216</v>
      </c>
      <c r="M27" s="9">
        <v>12</v>
      </c>
      <c r="N27">
        <f t="shared" si="1"/>
        <v>6.851</v>
      </c>
      <c r="O27">
        <f t="shared" si="2"/>
        <v>11.276</v>
      </c>
      <c r="P27" t="s">
        <v>107</v>
      </c>
      <c r="Q27">
        <f t="shared" si="4"/>
        <v>41.969000000000001</v>
      </c>
      <c r="R27">
        <f t="shared" si="5"/>
        <v>245.45099999999999</v>
      </c>
      <c r="S27">
        <f t="shared" si="6"/>
        <v>207.28100000000001</v>
      </c>
    </row>
    <row r="28" spans="1:19" x14ac:dyDescent="0.25">
      <c r="A28" s="9">
        <v>240</v>
      </c>
      <c r="B28" s="9">
        <v>3</v>
      </c>
      <c r="C28" s="2">
        <v>2.4424999999999999</v>
      </c>
      <c r="D28" s="2">
        <v>3.6254999999999997</v>
      </c>
      <c r="E28" s="2">
        <v>0.45150000000000001</v>
      </c>
      <c r="F28" s="2">
        <v>24.545000000000002</v>
      </c>
      <c r="G28" s="2">
        <v>100.46000000000001</v>
      </c>
      <c r="H28" s="2">
        <v>105.51299999999999</v>
      </c>
      <c r="L28" s="9">
        <v>240</v>
      </c>
      <c r="M28" s="9">
        <v>3</v>
      </c>
      <c r="N28">
        <f t="shared" si="1"/>
        <v>4.8849999999999998</v>
      </c>
      <c r="O28">
        <f t="shared" si="2"/>
        <v>7.2509999999999994</v>
      </c>
      <c r="P28" t="s">
        <v>107</v>
      </c>
      <c r="Q28">
        <f t="shared" si="4"/>
        <v>49.09</v>
      </c>
      <c r="R28">
        <f t="shared" si="5"/>
        <v>200.92000000000002</v>
      </c>
      <c r="S28">
        <f t="shared" si="6"/>
        <v>211.02599999999998</v>
      </c>
    </row>
    <row r="29" spans="1:19" x14ac:dyDescent="0.25">
      <c r="A29" s="9">
        <v>240</v>
      </c>
      <c r="B29" s="9">
        <v>4</v>
      </c>
      <c r="C29" s="2">
        <v>3.6909999999999998</v>
      </c>
      <c r="D29" s="2">
        <v>5.7620000000000005</v>
      </c>
      <c r="E29" s="2">
        <v>0.48449999999999999</v>
      </c>
      <c r="F29" s="2">
        <v>24.7835</v>
      </c>
      <c r="G29" s="2">
        <v>35.605000000000004</v>
      </c>
      <c r="H29" s="2">
        <v>209.41399999999999</v>
      </c>
      <c r="L29" s="9">
        <v>240</v>
      </c>
      <c r="M29" s="9">
        <v>4</v>
      </c>
      <c r="N29">
        <f t="shared" si="1"/>
        <v>7.3819999999999997</v>
      </c>
      <c r="O29">
        <f t="shared" si="2"/>
        <v>11.524000000000001</v>
      </c>
      <c r="P29" t="s">
        <v>107</v>
      </c>
      <c r="Q29">
        <f t="shared" si="4"/>
        <v>49.567</v>
      </c>
      <c r="R29">
        <f t="shared" si="5"/>
        <v>71.210000000000008</v>
      </c>
      <c r="S29">
        <f t="shared" si="6"/>
        <v>418.82799999999997</v>
      </c>
    </row>
    <row r="30" spans="1:19" x14ac:dyDescent="0.25">
      <c r="A30" s="9">
        <v>240</v>
      </c>
      <c r="B30" s="9">
        <v>7</v>
      </c>
      <c r="C30" s="2">
        <v>5.2895000000000003</v>
      </c>
      <c r="D30" s="2">
        <v>7.4809999999999999</v>
      </c>
      <c r="E30" s="2">
        <v>0.63300000000000001</v>
      </c>
      <c r="F30" s="2">
        <v>38.647500000000001</v>
      </c>
      <c r="G30" s="2">
        <v>27.301499999999997</v>
      </c>
      <c r="H30" s="2">
        <v>187.96800000000002</v>
      </c>
      <c r="L30" s="9">
        <v>240</v>
      </c>
      <c r="M30" s="9">
        <v>7</v>
      </c>
      <c r="N30">
        <f t="shared" si="1"/>
        <v>10.579000000000001</v>
      </c>
      <c r="O30">
        <f t="shared" si="2"/>
        <v>14.962</v>
      </c>
      <c r="P30" t="s">
        <v>107</v>
      </c>
      <c r="Q30">
        <f t="shared" si="4"/>
        <v>77.295000000000002</v>
      </c>
      <c r="R30">
        <f t="shared" si="5"/>
        <v>54.602999999999994</v>
      </c>
      <c r="S30">
        <f t="shared" si="6"/>
        <v>375.93600000000004</v>
      </c>
    </row>
    <row r="31" spans="1:19" x14ac:dyDescent="0.25">
      <c r="A31" s="9">
        <v>240</v>
      </c>
      <c r="B31" s="9">
        <v>8</v>
      </c>
      <c r="C31" s="2">
        <v>5.2805</v>
      </c>
      <c r="D31" s="2">
        <v>7.8584999999999994</v>
      </c>
      <c r="E31" s="2">
        <v>0.74849999999999994</v>
      </c>
      <c r="F31" s="2">
        <v>32.033999999999999</v>
      </c>
      <c r="G31" s="2">
        <v>14.497999999999999</v>
      </c>
      <c r="H31" s="2">
        <v>203.09050000000002</v>
      </c>
      <c r="L31" s="9">
        <v>240</v>
      </c>
      <c r="M31" s="9">
        <v>8</v>
      </c>
      <c r="N31">
        <f t="shared" si="1"/>
        <v>10.561</v>
      </c>
      <c r="O31">
        <f t="shared" si="2"/>
        <v>15.716999999999999</v>
      </c>
      <c r="P31" t="s">
        <v>107</v>
      </c>
      <c r="Q31">
        <f t="shared" si="4"/>
        <v>64.067999999999998</v>
      </c>
      <c r="R31">
        <f t="shared" si="5"/>
        <v>28.995999999999999</v>
      </c>
      <c r="S31">
        <f t="shared" si="6"/>
        <v>406.18100000000004</v>
      </c>
    </row>
    <row r="32" spans="1:19" x14ac:dyDescent="0.25">
      <c r="A32" s="9">
        <v>240</v>
      </c>
      <c r="B32" s="9">
        <v>11</v>
      </c>
      <c r="C32" s="2">
        <v>2.8360000000000003</v>
      </c>
      <c r="D32" s="2">
        <v>4.0075000000000003</v>
      </c>
      <c r="E32" s="2">
        <v>0.49549999999999994</v>
      </c>
      <c r="F32" s="2">
        <v>26.75</v>
      </c>
      <c r="G32" s="2">
        <v>20.901</v>
      </c>
      <c r="H32" s="2">
        <v>217.81049999999999</v>
      </c>
      <c r="L32" s="9">
        <v>240</v>
      </c>
      <c r="M32" s="9">
        <v>11</v>
      </c>
      <c r="N32">
        <f t="shared" si="1"/>
        <v>5.6720000000000006</v>
      </c>
      <c r="O32">
        <f t="shared" si="2"/>
        <v>8.0150000000000006</v>
      </c>
      <c r="P32" t="s">
        <v>107</v>
      </c>
      <c r="Q32">
        <f t="shared" si="4"/>
        <v>53.5</v>
      </c>
      <c r="R32">
        <f t="shared" si="5"/>
        <v>41.802</v>
      </c>
      <c r="S32">
        <f t="shared" si="6"/>
        <v>435.62099999999998</v>
      </c>
    </row>
    <row r="33" spans="1:19" x14ac:dyDescent="0.25">
      <c r="A33" s="9">
        <v>240</v>
      </c>
      <c r="B33" s="9">
        <v>12</v>
      </c>
      <c r="C33" s="2">
        <v>3.4390000000000001</v>
      </c>
      <c r="D33" s="2">
        <v>5.992</v>
      </c>
      <c r="E33" s="2">
        <v>0.4995</v>
      </c>
      <c r="F33" s="2">
        <v>22.905000000000001</v>
      </c>
      <c r="G33" s="2">
        <v>4.1095000000000006</v>
      </c>
      <c r="H33" s="2">
        <v>229.51999999999998</v>
      </c>
      <c r="L33" s="9">
        <v>240</v>
      </c>
      <c r="M33" s="9">
        <v>12</v>
      </c>
      <c r="N33">
        <f t="shared" si="1"/>
        <v>6.8780000000000001</v>
      </c>
      <c r="O33">
        <f t="shared" si="2"/>
        <v>11.984</v>
      </c>
      <c r="P33" t="s">
        <v>107</v>
      </c>
      <c r="Q33">
        <f t="shared" si="4"/>
        <v>45.81</v>
      </c>
      <c r="R33">
        <f t="shared" si="5"/>
        <v>8.2190000000000012</v>
      </c>
      <c r="S33">
        <f t="shared" si="6"/>
        <v>459.03999999999996</v>
      </c>
    </row>
    <row r="34" spans="1:19" x14ac:dyDescent="0.25">
      <c r="A34" s="9">
        <v>264</v>
      </c>
      <c r="B34" s="9">
        <v>3</v>
      </c>
      <c r="C34" s="2">
        <v>2.3119999999999998</v>
      </c>
      <c r="D34" s="2">
        <v>3.7680000000000002</v>
      </c>
      <c r="E34" s="2">
        <v>0.45150000000000001</v>
      </c>
      <c r="F34" s="2">
        <v>26.7895</v>
      </c>
      <c r="G34" s="2">
        <v>0</v>
      </c>
      <c r="H34" s="2">
        <v>144.26599999999999</v>
      </c>
      <c r="L34" s="9">
        <v>264</v>
      </c>
      <c r="M34" s="9">
        <v>3</v>
      </c>
      <c r="N34">
        <f t="shared" si="1"/>
        <v>4.6239999999999997</v>
      </c>
      <c r="O34">
        <f t="shared" si="2"/>
        <v>7.5360000000000005</v>
      </c>
      <c r="P34" t="s">
        <v>107</v>
      </c>
      <c r="Q34">
        <f t="shared" si="4"/>
        <v>53.579000000000001</v>
      </c>
      <c r="R34" t="s">
        <v>107</v>
      </c>
      <c r="S34">
        <f t="shared" si="6"/>
        <v>288.53199999999998</v>
      </c>
    </row>
    <row r="35" spans="1:19" x14ac:dyDescent="0.25">
      <c r="A35" s="9">
        <v>264</v>
      </c>
      <c r="B35" s="9">
        <v>4</v>
      </c>
      <c r="C35" s="2">
        <v>4.1624999999999996</v>
      </c>
      <c r="D35" s="2">
        <v>6.4045000000000005</v>
      </c>
      <c r="E35" s="2">
        <v>0.46399999999999997</v>
      </c>
      <c r="F35" s="2">
        <v>22.183499999999999</v>
      </c>
      <c r="G35" s="2">
        <v>1.0985</v>
      </c>
      <c r="H35" s="2">
        <v>191.601</v>
      </c>
      <c r="L35" s="9">
        <v>264</v>
      </c>
      <c r="M35" s="9">
        <v>4</v>
      </c>
      <c r="N35">
        <f t="shared" si="1"/>
        <v>8.3249999999999993</v>
      </c>
      <c r="O35">
        <f t="shared" si="2"/>
        <v>12.809000000000001</v>
      </c>
      <c r="P35" t="s">
        <v>107</v>
      </c>
      <c r="Q35">
        <f t="shared" si="4"/>
        <v>44.366999999999997</v>
      </c>
      <c r="R35" t="s">
        <v>107</v>
      </c>
      <c r="S35">
        <f t="shared" si="6"/>
        <v>383.202</v>
      </c>
    </row>
    <row r="36" spans="1:19" x14ac:dyDescent="0.25">
      <c r="A36" s="9">
        <v>264</v>
      </c>
      <c r="B36" s="9">
        <v>7</v>
      </c>
      <c r="C36" s="2">
        <v>3.9255</v>
      </c>
      <c r="D36" s="2">
        <v>6.7990000000000004</v>
      </c>
      <c r="E36" s="2">
        <v>0.3785</v>
      </c>
      <c r="F36" s="2">
        <v>27.169499999999999</v>
      </c>
      <c r="G36" s="2">
        <v>0</v>
      </c>
      <c r="H36" s="2">
        <v>154.40199999999999</v>
      </c>
      <c r="L36" s="9">
        <v>264</v>
      </c>
      <c r="M36" s="9">
        <v>7</v>
      </c>
      <c r="N36">
        <f t="shared" si="1"/>
        <v>7.851</v>
      </c>
      <c r="O36">
        <f t="shared" si="2"/>
        <v>13.598000000000001</v>
      </c>
      <c r="P36" t="s">
        <v>107</v>
      </c>
      <c r="Q36">
        <f t="shared" si="4"/>
        <v>54.338999999999999</v>
      </c>
      <c r="R36" t="s">
        <v>107</v>
      </c>
      <c r="S36">
        <f t="shared" si="6"/>
        <v>308.80399999999997</v>
      </c>
    </row>
    <row r="37" spans="1:19" x14ac:dyDescent="0.25">
      <c r="A37" s="9">
        <v>264</v>
      </c>
      <c r="B37" s="9">
        <v>8</v>
      </c>
      <c r="C37" s="2">
        <v>3.7690000000000001</v>
      </c>
      <c r="D37" s="2">
        <v>5.3620000000000001</v>
      </c>
      <c r="E37" s="2">
        <v>0.32500000000000001</v>
      </c>
      <c r="F37" s="2">
        <v>23.287999999999997</v>
      </c>
      <c r="G37" s="2">
        <v>0</v>
      </c>
      <c r="H37" s="2">
        <v>191.12599999999998</v>
      </c>
      <c r="L37" s="9">
        <v>264</v>
      </c>
      <c r="M37" s="9">
        <v>8</v>
      </c>
      <c r="N37">
        <f t="shared" si="1"/>
        <v>7.5380000000000003</v>
      </c>
      <c r="O37">
        <f t="shared" si="2"/>
        <v>10.724</v>
      </c>
      <c r="P37" t="s">
        <v>107</v>
      </c>
      <c r="Q37">
        <f t="shared" si="4"/>
        <v>46.575999999999993</v>
      </c>
      <c r="R37" t="s">
        <v>107</v>
      </c>
      <c r="S37">
        <f t="shared" si="6"/>
        <v>382.25199999999995</v>
      </c>
    </row>
    <row r="38" spans="1:19" x14ac:dyDescent="0.25">
      <c r="A38" s="9">
        <v>264</v>
      </c>
      <c r="B38" s="9">
        <v>11</v>
      </c>
      <c r="C38" s="2">
        <v>2.0425</v>
      </c>
      <c r="D38" s="2">
        <v>3.5565000000000002</v>
      </c>
      <c r="E38" s="2">
        <v>0.28599999999999998</v>
      </c>
      <c r="F38" s="2">
        <v>22.605499999999999</v>
      </c>
      <c r="G38" s="2">
        <v>0</v>
      </c>
      <c r="H38" s="2">
        <v>172.38399999999999</v>
      </c>
      <c r="L38" s="9">
        <v>264</v>
      </c>
      <c r="M38" s="9">
        <v>11</v>
      </c>
      <c r="N38">
        <f t="shared" si="1"/>
        <v>4.085</v>
      </c>
      <c r="O38">
        <f t="shared" si="2"/>
        <v>7.1130000000000004</v>
      </c>
      <c r="P38" t="s">
        <v>107</v>
      </c>
      <c r="Q38">
        <f t="shared" si="4"/>
        <v>45.210999999999999</v>
      </c>
      <c r="R38" t="s">
        <v>107</v>
      </c>
      <c r="S38">
        <f t="shared" si="6"/>
        <v>344.76799999999997</v>
      </c>
    </row>
    <row r="39" spans="1:19" x14ac:dyDescent="0.25">
      <c r="A39" s="9">
        <v>264</v>
      </c>
      <c r="B39" s="9">
        <v>12</v>
      </c>
      <c r="C39" s="2">
        <v>3.8045</v>
      </c>
      <c r="D39" s="2">
        <v>6.367</v>
      </c>
      <c r="E39" s="2">
        <v>0.41349999999999998</v>
      </c>
      <c r="F39" s="2">
        <v>22.88</v>
      </c>
      <c r="G39" s="2">
        <v>0</v>
      </c>
      <c r="H39" s="2">
        <v>245.09299999999999</v>
      </c>
      <c r="L39" s="9">
        <v>264</v>
      </c>
      <c r="M39" s="9">
        <v>12</v>
      </c>
      <c r="N39">
        <f t="shared" si="1"/>
        <v>7.609</v>
      </c>
      <c r="O39">
        <f t="shared" si="2"/>
        <v>12.734</v>
      </c>
      <c r="P39" t="s">
        <v>107</v>
      </c>
      <c r="Q39">
        <f t="shared" si="4"/>
        <v>45.76</v>
      </c>
      <c r="R39" t="s">
        <v>107</v>
      </c>
      <c r="S39">
        <f t="shared" si="6"/>
        <v>490.18599999999998</v>
      </c>
    </row>
    <row r="40" spans="1:19" x14ac:dyDescent="0.25">
      <c r="A40" s="9">
        <v>288</v>
      </c>
      <c r="B40" s="9">
        <v>3</v>
      </c>
      <c r="C40" s="2">
        <v>1.6509999999999998</v>
      </c>
      <c r="D40" s="2">
        <v>3.0730000000000004</v>
      </c>
      <c r="E40" s="2">
        <v>0.40349999999999997</v>
      </c>
      <c r="F40" s="2">
        <v>22.34</v>
      </c>
      <c r="G40" s="2">
        <v>0</v>
      </c>
      <c r="H40" s="2">
        <v>151.114</v>
      </c>
      <c r="L40" s="9">
        <v>288</v>
      </c>
      <c r="M40" s="9">
        <v>3</v>
      </c>
      <c r="N40">
        <f t="shared" si="1"/>
        <v>3.3019999999999996</v>
      </c>
      <c r="O40">
        <f t="shared" si="2"/>
        <v>6.1460000000000008</v>
      </c>
      <c r="P40" t="s">
        <v>107</v>
      </c>
      <c r="Q40">
        <f t="shared" si="4"/>
        <v>44.68</v>
      </c>
      <c r="R40" t="s">
        <v>107</v>
      </c>
      <c r="S40">
        <f t="shared" si="6"/>
        <v>302.22800000000001</v>
      </c>
    </row>
    <row r="41" spans="1:19" x14ac:dyDescent="0.25">
      <c r="A41" s="9">
        <v>288</v>
      </c>
      <c r="B41" s="9">
        <v>4</v>
      </c>
      <c r="C41" s="2">
        <v>3.0940000000000003</v>
      </c>
      <c r="D41" s="2">
        <v>6.1445000000000007</v>
      </c>
      <c r="E41" s="2">
        <v>0.35250000000000004</v>
      </c>
      <c r="F41" s="2">
        <v>18.698</v>
      </c>
      <c r="G41" s="2">
        <v>0</v>
      </c>
      <c r="H41" s="2">
        <v>171.28100000000001</v>
      </c>
      <c r="L41" s="9">
        <v>288</v>
      </c>
      <c r="M41" s="9">
        <v>4</v>
      </c>
      <c r="N41">
        <f t="shared" si="1"/>
        <v>6.1880000000000006</v>
      </c>
      <c r="O41">
        <f t="shared" si="2"/>
        <v>12.289000000000001</v>
      </c>
      <c r="P41" t="s">
        <v>107</v>
      </c>
      <c r="Q41">
        <f t="shared" si="4"/>
        <v>37.396000000000001</v>
      </c>
      <c r="R41" t="s">
        <v>107</v>
      </c>
      <c r="S41">
        <f t="shared" si="6"/>
        <v>342.56200000000001</v>
      </c>
    </row>
    <row r="42" spans="1:19" x14ac:dyDescent="0.25">
      <c r="A42" s="9">
        <v>288</v>
      </c>
      <c r="B42" s="9">
        <v>7</v>
      </c>
      <c r="C42" s="2">
        <v>2.9874999999999998</v>
      </c>
      <c r="D42" s="2">
        <v>5.7159999999999993</v>
      </c>
      <c r="E42" s="2">
        <v>0.375</v>
      </c>
      <c r="F42" s="2">
        <v>22.349</v>
      </c>
      <c r="G42" s="2">
        <v>0</v>
      </c>
      <c r="H42" s="2">
        <v>163.471</v>
      </c>
      <c r="L42" s="9">
        <v>288</v>
      </c>
      <c r="M42" s="9">
        <v>7</v>
      </c>
      <c r="N42">
        <f t="shared" si="1"/>
        <v>5.9749999999999996</v>
      </c>
      <c r="O42">
        <f t="shared" si="2"/>
        <v>11.431999999999999</v>
      </c>
      <c r="P42" t="s">
        <v>107</v>
      </c>
      <c r="Q42">
        <f t="shared" si="4"/>
        <v>44.698</v>
      </c>
      <c r="R42" t="s">
        <v>107</v>
      </c>
      <c r="S42">
        <f t="shared" si="6"/>
        <v>326.94200000000001</v>
      </c>
    </row>
    <row r="43" spans="1:19" x14ac:dyDescent="0.25">
      <c r="A43" s="9">
        <v>288</v>
      </c>
      <c r="B43" s="9">
        <v>8</v>
      </c>
      <c r="C43" s="2">
        <v>4.0359999999999996</v>
      </c>
      <c r="D43" s="2">
        <v>6.2590000000000003</v>
      </c>
      <c r="E43" s="2">
        <v>0.50149999999999995</v>
      </c>
      <c r="F43" s="2">
        <v>27.257999999999999</v>
      </c>
      <c r="G43" s="2">
        <v>0</v>
      </c>
      <c r="H43" s="2">
        <v>192.0265</v>
      </c>
      <c r="L43" s="9">
        <v>288</v>
      </c>
      <c r="M43" s="9">
        <v>8</v>
      </c>
      <c r="N43">
        <f t="shared" si="1"/>
        <v>8.0719999999999992</v>
      </c>
      <c r="O43">
        <f t="shared" si="2"/>
        <v>12.518000000000001</v>
      </c>
      <c r="P43" t="s">
        <v>107</v>
      </c>
      <c r="Q43">
        <f t="shared" si="4"/>
        <v>54.515999999999998</v>
      </c>
      <c r="R43" t="s">
        <v>107</v>
      </c>
      <c r="S43">
        <f t="shared" si="6"/>
        <v>384.053</v>
      </c>
    </row>
    <row r="44" spans="1:19" x14ac:dyDescent="0.25">
      <c r="A44" s="9">
        <v>288</v>
      </c>
      <c r="B44" s="9">
        <v>11</v>
      </c>
      <c r="C44" s="2">
        <v>1.7534999999999998</v>
      </c>
      <c r="D44" s="2">
        <v>3.0670000000000002</v>
      </c>
      <c r="E44" s="2">
        <v>0.26450000000000001</v>
      </c>
      <c r="F44" s="2">
        <v>18.439</v>
      </c>
      <c r="G44" s="2">
        <v>0</v>
      </c>
      <c r="H44" s="2">
        <v>188.155</v>
      </c>
      <c r="L44" s="9">
        <v>288</v>
      </c>
      <c r="M44" s="9">
        <v>11</v>
      </c>
      <c r="N44">
        <f t="shared" si="1"/>
        <v>3.5069999999999997</v>
      </c>
      <c r="O44">
        <f t="shared" si="2"/>
        <v>6.1340000000000003</v>
      </c>
      <c r="P44" t="s">
        <v>107</v>
      </c>
      <c r="Q44">
        <f t="shared" si="4"/>
        <v>36.878</v>
      </c>
      <c r="R44" t="s">
        <v>107</v>
      </c>
      <c r="S44">
        <f t="shared" si="6"/>
        <v>376.31</v>
      </c>
    </row>
    <row r="45" spans="1:19" x14ac:dyDescent="0.25">
      <c r="A45" s="9">
        <v>288</v>
      </c>
      <c r="B45" s="9">
        <v>12</v>
      </c>
      <c r="C45" s="2">
        <v>4.3185000000000002</v>
      </c>
      <c r="D45" s="2">
        <v>7.5264999999999995</v>
      </c>
      <c r="E45" s="2">
        <v>0.48599999999999999</v>
      </c>
      <c r="F45" s="2">
        <v>26.0915</v>
      </c>
      <c r="G45" s="2">
        <v>5.3004999999999995</v>
      </c>
      <c r="H45" s="2">
        <v>230.89750000000001</v>
      </c>
      <c r="L45" s="9">
        <v>288</v>
      </c>
      <c r="M45" s="9">
        <v>12</v>
      </c>
      <c r="N45">
        <f t="shared" si="1"/>
        <v>8.6370000000000005</v>
      </c>
      <c r="O45">
        <f t="shared" si="2"/>
        <v>15.052999999999999</v>
      </c>
      <c r="P45" t="s">
        <v>107</v>
      </c>
      <c r="Q45">
        <f t="shared" si="4"/>
        <v>52.183</v>
      </c>
      <c r="R45">
        <f>G45*2</f>
        <v>10.600999999999999</v>
      </c>
      <c r="S45">
        <f t="shared" si="6"/>
        <v>461.79500000000002</v>
      </c>
    </row>
    <row r="46" spans="1:19" x14ac:dyDescent="0.25">
      <c r="A46" s="9">
        <v>312</v>
      </c>
      <c r="B46" s="9">
        <v>3</v>
      </c>
      <c r="C46" s="2">
        <v>2.2305000000000001</v>
      </c>
      <c r="D46" s="2">
        <v>4.7010000000000005</v>
      </c>
      <c r="E46" s="2">
        <v>0.625</v>
      </c>
      <c r="F46" s="2">
        <v>29.360499999999998</v>
      </c>
      <c r="G46" s="2">
        <v>0</v>
      </c>
      <c r="H46" s="2">
        <v>157.15699999999998</v>
      </c>
      <c r="L46" s="9">
        <v>312</v>
      </c>
      <c r="M46" s="9">
        <v>3</v>
      </c>
      <c r="N46">
        <f t="shared" si="1"/>
        <v>4.4610000000000003</v>
      </c>
      <c r="O46">
        <f t="shared" si="2"/>
        <v>9.402000000000001</v>
      </c>
      <c r="P46" t="s">
        <v>107</v>
      </c>
      <c r="Q46">
        <f t="shared" si="4"/>
        <v>58.720999999999997</v>
      </c>
      <c r="R46" t="s">
        <v>107</v>
      </c>
      <c r="S46">
        <f t="shared" si="6"/>
        <v>314.31399999999996</v>
      </c>
    </row>
    <row r="47" spans="1:19" x14ac:dyDescent="0.25">
      <c r="A47" s="9">
        <v>312</v>
      </c>
      <c r="B47" s="9">
        <v>4</v>
      </c>
      <c r="C47" s="2">
        <v>4.1049999999999995</v>
      </c>
      <c r="D47" s="2">
        <v>10.035</v>
      </c>
      <c r="E47" s="2">
        <v>0.52800000000000002</v>
      </c>
      <c r="F47" s="2">
        <v>23.697000000000003</v>
      </c>
      <c r="G47" s="2">
        <v>0</v>
      </c>
      <c r="H47" s="2">
        <v>229.32999999999998</v>
      </c>
      <c r="L47" s="9">
        <v>312</v>
      </c>
      <c r="M47" s="9">
        <v>4</v>
      </c>
      <c r="N47">
        <f t="shared" si="1"/>
        <v>8.2099999999999991</v>
      </c>
      <c r="O47">
        <f t="shared" si="2"/>
        <v>20.07</v>
      </c>
      <c r="P47" t="s">
        <v>107</v>
      </c>
      <c r="Q47">
        <f t="shared" si="4"/>
        <v>47.394000000000005</v>
      </c>
      <c r="R47" t="s">
        <v>107</v>
      </c>
      <c r="S47">
        <f t="shared" si="6"/>
        <v>458.65999999999997</v>
      </c>
    </row>
    <row r="48" spans="1:19" x14ac:dyDescent="0.25">
      <c r="A48" s="9">
        <v>312</v>
      </c>
      <c r="B48" s="9">
        <v>7</v>
      </c>
      <c r="C48" s="2">
        <v>2.2845</v>
      </c>
      <c r="D48" s="2">
        <v>4.3445</v>
      </c>
      <c r="E48" s="2">
        <v>0.57250000000000001</v>
      </c>
      <c r="F48" s="2">
        <v>21.162500000000001</v>
      </c>
      <c r="G48" s="2">
        <v>0</v>
      </c>
      <c r="H48" s="2">
        <v>156.5795</v>
      </c>
      <c r="L48" s="9">
        <v>312</v>
      </c>
      <c r="M48" s="9">
        <v>7</v>
      </c>
      <c r="N48">
        <f t="shared" si="1"/>
        <v>4.569</v>
      </c>
      <c r="O48">
        <f t="shared" si="2"/>
        <v>8.6890000000000001</v>
      </c>
      <c r="P48" t="s">
        <v>107</v>
      </c>
      <c r="Q48">
        <f t="shared" si="4"/>
        <v>42.325000000000003</v>
      </c>
      <c r="R48" t="s">
        <v>107</v>
      </c>
      <c r="S48">
        <f t="shared" si="6"/>
        <v>313.15899999999999</v>
      </c>
    </row>
    <row r="49" spans="1:19" x14ac:dyDescent="0.25">
      <c r="A49" s="9">
        <v>312</v>
      </c>
      <c r="B49" s="9">
        <v>8</v>
      </c>
      <c r="C49" s="2">
        <v>3.1835</v>
      </c>
      <c r="D49" s="2">
        <v>4.7774999999999999</v>
      </c>
      <c r="E49" s="2">
        <v>0.247</v>
      </c>
      <c r="F49" s="2">
        <v>21.006</v>
      </c>
      <c r="G49" s="2">
        <v>4.6470000000000002</v>
      </c>
      <c r="H49" s="2">
        <v>198.21550000000002</v>
      </c>
      <c r="L49" s="9">
        <v>312</v>
      </c>
      <c r="M49" s="9">
        <v>8</v>
      </c>
      <c r="N49">
        <f t="shared" si="1"/>
        <v>6.367</v>
      </c>
      <c r="O49">
        <f t="shared" si="2"/>
        <v>9.5549999999999997</v>
      </c>
      <c r="P49" t="s">
        <v>107</v>
      </c>
      <c r="Q49">
        <f t="shared" si="4"/>
        <v>42.012</v>
      </c>
      <c r="R49">
        <f>G49*2</f>
        <v>9.2940000000000005</v>
      </c>
      <c r="S49">
        <f t="shared" si="6"/>
        <v>396.43100000000004</v>
      </c>
    </row>
    <row r="50" spans="1:19" x14ac:dyDescent="0.25">
      <c r="A50" s="9">
        <v>312</v>
      </c>
      <c r="B50" s="9">
        <v>11</v>
      </c>
      <c r="C50" s="2">
        <v>2.101</v>
      </c>
      <c r="D50" s="2">
        <v>3.8765000000000001</v>
      </c>
      <c r="E50" s="2">
        <v>0.33599999999999997</v>
      </c>
      <c r="F50" s="2">
        <v>21.343</v>
      </c>
      <c r="G50" s="2">
        <v>0.49149999999999999</v>
      </c>
      <c r="H50" s="2">
        <v>218.76249999999999</v>
      </c>
      <c r="L50" s="9">
        <v>312</v>
      </c>
      <c r="M50" s="9">
        <v>11</v>
      </c>
      <c r="N50">
        <f t="shared" si="1"/>
        <v>4.202</v>
      </c>
      <c r="O50">
        <f t="shared" si="2"/>
        <v>7.7530000000000001</v>
      </c>
      <c r="P50" t="s">
        <v>107</v>
      </c>
      <c r="Q50">
        <f t="shared" si="4"/>
        <v>42.686</v>
      </c>
      <c r="R50" t="s">
        <v>107</v>
      </c>
      <c r="S50">
        <f t="shared" si="6"/>
        <v>437.52499999999998</v>
      </c>
    </row>
    <row r="51" spans="1:19" x14ac:dyDescent="0.25">
      <c r="A51" s="9">
        <v>312</v>
      </c>
      <c r="B51" s="9">
        <v>12</v>
      </c>
      <c r="C51" s="2">
        <v>4.6545000000000005</v>
      </c>
      <c r="D51" s="2">
        <v>10.311</v>
      </c>
      <c r="E51" s="2">
        <v>0.64700000000000002</v>
      </c>
      <c r="F51" s="2">
        <v>29.461500000000001</v>
      </c>
      <c r="G51" s="2">
        <v>1.7925</v>
      </c>
      <c r="H51" s="2">
        <v>216.84699999999998</v>
      </c>
      <c r="L51" s="9">
        <v>312</v>
      </c>
      <c r="M51" s="9">
        <v>12</v>
      </c>
      <c r="N51">
        <f t="shared" si="1"/>
        <v>9.3090000000000011</v>
      </c>
      <c r="O51">
        <f t="shared" si="2"/>
        <v>20.622</v>
      </c>
      <c r="P51" t="s">
        <v>107</v>
      </c>
      <c r="Q51">
        <f t="shared" si="4"/>
        <v>58.923000000000002</v>
      </c>
      <c r="R51" t="s">
        <v>107</v>
      </c>
      <c r="S51">
        <f t="shared" si="6"/>
        <v>433.69399999999996</v>
      </c>
    </row>
  </sheetData>
  <conditionalFormatting sqref="C3:D51">
    <cfRule type="cellIs" dxfId="3" priority="4" operator="lessThan">
      <formula>1</formula>
    </cfRule>
  </conditionalFormatting>
  <conditionalFormatting sqref="F3:F51">
    <cfRule type="cellIs" dxfId="2" priority="3" operator="lessThan">
      <formula>0.5</formula>
    </cfRule>
  </conditionalFormatting>
  <conditionalFormatting sqref="G3:H51">
    <cfRule type="cellIs" dxfId="1" priority="2" operator="lessThan">
      <formula>2.5</formula>
    </cfRule>
  </conditionalFormatting>
  <conditionalFormatting sqref="E3:E5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1"/>
  <sheetViews>
    <sheetView workbookViewId="0">
      <selection activeCell="A19" sqref="A19:XFD19"/>
    </sheetView>
  </sheetViews>
  <sheetFormatPr defaultRowHeight="15" x14ac:dyDescent="0.25"/>
  <cols>
    <col min="1" max="1" width="12.5703125" bestFit="1" customWidth="1"/>
    <col min="2" max="2" width="14.85546875" bestFit="1" customWidth="1"/>
    <col min="16" max="16" width="5.85546875" customWidth="1"/>
    <col min="18" max="18" width="16.140625" bestFit="1" customWidth="1"/>
    <col min="19" max="19" width="14.42578125" bestFit="1" customWidth="1"/>
    <col min="21" max="21" width="23.5703125" style="9" bestFit="1" customWidth="1"/>
  </cols>
  <sheetData>
    <row r="1" spans="1:2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P1" s="3" t="s">
        <v>93</v>
      </c>
      <c r="Q1" s="3" t="s">
        <v>94</v>
      </c>
      <c r="R1" s="3" t="s">
        <v>95</v>
      </c>
      <c r="S1" s="3" t="s">
        <v>96</v>
      </c>
      <c r="T1" s="4" t="s">
        <v>97</v>
      </c>
      <c r="U1" s="5" t="s">
        <v>98</v>
      </c>
    </row>
    <row r="2" spans="1:25" x14ac:dyDescent="0.25">
      <c r="A2" t="s">
        <v>57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t="s">
        <v>57</v>
      </c>
      <c r="P2" s="6"/>
      <c r="Q2" s="6"/>
      <c r="R2" s="6"/>
      <c r="S2" s="6"/>
      <c r="T2" s="7"/>
      <c r="U2" s="8" t="s">
        <v>99</v>
      </c>
      <c r="V2" t="s">
        <v>100</v>
      </c>
    </row>
    <row r="3" spans="1:25" x14ac:dyDescent="0.25">
      <c r="A3" t="s">
        <v>19</v>
      </c>
      <c r="B3" t="s">
        <v>60</v>
      </c>
      <c r="C3">
        <v>60</v>
      </c>
      <c r="D3">
        <v>2</v>
      </c>
      <c r="E3">
        <v>10</v>
      </c>
      <c r="F3">
        <v>200</v>
      </c>
      <c r="G3" t="s">
        <v>61</v>
      </c>
      <c r="P3" s="6" t="s">
        <v>101</v>
      </c>
      <c r="Q3" s="6" t="s">
        <v>102</v>
      </c>
      <c r="R3" s="6" t="s">
        <v>103</v>
      </c>
      <c r="S3" s="6"/>
      <c r="T3" s="7">
        <v>0</v>
      </c>
      <c r="U3" s="9">
        <v>0</v>
      </c>
      <c r="V3" s="9">
        <v>0</v>
      </c>
      <c r="Y3" t="s">
        <v>105</v>
      </c>
    </row>
    <row r="4" spans="1:25" x14ac:dyDescent="0.25">
      <c r="A4" t="s">
        <v>20</v>
      </c>
      <c r="B4" t="s">
        <v>62</v>
      </c>
      <c r="C4">
        <v>60</v>
      </c>
      <c r="D4">
        <v>2</v>
      </c>
      <c r="E4">
        <v>10</v>
      </c>
      <c r="F4">
        <v>200</v>
      </c>
      <c r="G4" t="s">
        <v>61</v>
      </c>
      <c r="P4" s="6" t="s">
        <v>101</v>
      </c>
      <c r="Q4" s="6" t="s">
        <v>102</v>
      </c>
      <c r="R4" s="6">
        <v>144</v>
      </c>
      <c r="S4" s="6">
        <v>3</v>
      </c>
      <c r="T4" s="7">
        <v>6</v>
      </c>
      <c r="U4" s="10">
        <v>1</v>
      </c>
      <c r="V4" s="10">
        <v>13</v>
      </c>
    </row>
    <row r="5" spans="1:25" x14ac:dyDescent="0.25">
      <c r="A5" t="s">
        <v>21</v>
      </c>
      <c r="B5" t="s">
        <v>63</v>
      </c>
      <c r="C5">
        <v>130</v>
      </c>
      <c r="D5" t="s">
        <v>57</v>
      </c>
      <c r="E5" t="s">
        <v>57</v>
      </c>
      <c r="F5" t="s">
        <v>57</v>
      </c>
      <c r="G5" t="s">
        <v>64</v>
      </c>
      <c r="P5" s="6" t="s">
        <v>101</v>
      </c>
      <c r="Q5" s="6" t="s">
        <v>102</v>
      </c>
      <c r="R5" s="6">
        <v>144</v>
      </c>
      <c r="S5" s="6">
        <v>4</v>
      </c>
      <c r="T5" s="7">
        <v>6</v>
      </c>
      <c r="U5" s="9">
        <v>2</v>
      </c>
      <c r="V5" s="9">
        <v>14</v>
      </c>
    </row>
    <row r="6" spans="1:25" x14ac:dyDescent="0.25">
      <c r="A6" t="s">
        <v>22</v>
      </c>
      <c r="B6" t="s">
        <v>65</v>
      </c>
      <c r="C6">
        <v>85</v>
      </c>
      <c r="D6">
        <v>1</v>
      </c>
      <c r="E6">
        <v>2</v>
      </c>
      <c r="F6">
        <v>200</v>
      </c>
      <c r="G6" t="s">
        <v>57</v>
      </c>
      <c r="P6" s="6" t="s">
        <v>101</v>
      </c>
      <c r="Q6" s="6" t="s">
        <v>102</v>
      </c>
      <c r="R6" s="6">
        <v>144</v>
      </c>
      <c r="S6" s="6">
        <v>7</v>
      </c>
      <c r="T6" s="7">
        <v>6</v>
      </c>
      <c r="U6" s="9">
        <v>3</v>
      </c>
      <c r="V6" s="9">
        <v>15</v>
      </c>
    </row>
    <row r="7" spans="1:25" x14ac:dyDescent="0.25">
      <c r="A7" t="s">
        <v>23</v>
      </c>
      <c r="B7" t="s">
        <v>66</v>
      </c>
      <c r="C7">
        <v>330</v>
      </c>
      <c r="D7" t="s">
        <v>57</v>
      </c>
      <c r="E7" t="s">
        <v>57</v>
      </c>
      <c r="F7" t="s">
        <v>57</v>
      </c>
      <c r="G7" t="s">
        <v>64</v>
      </c>
      <c r="P7" s="6" t="s">
        <v>101</v>
      </c>
      <c r="Q7" s="6" t="s">
        <v>102</v>
      </c>
      <c r="R7" s="6">
        <v>144</v>
      </c>
      <c r="S7" s="6">
        <v>8</v>
      </c>
      <c r="T7" s="7">
        <v>6</v>
      </c>
      <c r="U7" s="10">
        <v>4</v>
      </c>
      <c r="V7" s="10">
        <v>16</v>
      </c>
    </row>
    <row r="8" spans="1:25" x14ac:dyDescent="0.25">
      <c r="A8" t="s">
        <v>24</v>
      </c>
      <c r="B8" t="s">
        <v>67</v>
      </c>
      <c r="C8">
        <v>65</v>
      </c>
      <c r="D8" t="s">
        <v>57</v>
      </c>
      <c r="E8">
        <v>1</v>
      </c>
      <c r="F8">
        <v>200</v>
      </c>
      <c r="G8" t="s">
        <v>57</v>
      </c>
      <c r="P8" s="6" t="s">
        <v>101</v>
      </c>
      <c r="Q8" s="6" t="s">
        <v>102</v>
      </c>
      <c r="R8" s="6">
        <v>144</v>
      </c>
      <c r="S8" s="6">
        <v>11</v>
      </c>
      <c r="T8" s="7">
        <v>6</v>
      </c>
      <c r="U8" s="9">
        <v>5</v>
      </c>
      <c r="V8" s="9">
        <v>17</v>
      </c>
    </row>
    <row r="9" spans="1:25" x14ac:dyDescent="0.25">
      <c r="A9" t="s">
        <v>25</v>
      </c>
      <c r="B9" t="s">
        <v>68</v>
      </c>
      <c r="C9">
        <v>99</v>
      </c>
      <c r="D9" t="s">
        <v>57</v>
      </c>
      <c r="E9" s="9">
        <v>1</v>
      </c>
      <c r="F9">
        <v>200</v>
      </c>
      <c r="G9" t="s">
        <v>57</v>
      </c>
      <c r="I9" t="s">
        <v>106</v>
      </c>
      <c r="P9" s="6" t="s">
        <v>101</v>
      </c>
      <c r="Q9" s="6" t="s">
        <v>102</v>
      </c>
      <c r="R9" s="6">
        <v>144</v>
      </c>
      <c r="S9" s="6">
        <v>12</v>
      </c>
      <c r="T9" s="7">
        <v>6</v>
      </c>
      <c r="U9" s="9">
        <v>6</v>
      </c>
      <c r="V9" s="9">
        <v>18</v>
      </c>
    </row>
    <row r="10" spans="1:25" x14ac:dyDescent="0.25">
      <c r="A10" t="s">
        <v>26</v>
      </c>
      <c r="B10" t="s">
        <v>69</v>
      </c>
      <c r="C10">
        <v>89</v>
      </c>
      <c r="D10" t="s">
        <v>57</v>
      </c>
      <c r="E10" s="9">
        <v>1</v>
      </c>
      <c r="F10">
        <v>200</v>
      </c>
      <c r="G10" t="s">
        <v>57</v>
      </c>
      <c r="P10" s="6" t="s">
        <v>101</v>
      </c>
      <c r="Q10" s="6" t="s">
        <v>102</v>
      </c>
      <c r="R10" s="6">
        <v>168</v>
      </c>
      <c r="S10" s="6">
        <v>3</v>
      </c>
      <c r="T10" s="7">
        <v>7</v>
      </c>
      <c r="U10" s="10">
        <v>7</v>
      </c>
      <c r="V10" s="10">
        <v>19</v>
      </c>
    </row>
    <row r="11" spans="1:25" x14ac:dyDescent="0.25">
      <c r="A11" t="s">
        <v>27</v>
      </c>
      <c r="B11" t="s">
        <v>70</v>
      </c>
      <c r="C11">
        <v>85</v>
      </c>
      <c r="D11" t="s">
        <v>57</v>
      </c>
      <c r="E11">
        <v>0.5</v>
      </c>
      <c r="F11">
        <v>200</v>
      </c>
      <c r="G11" t="s">
        <v>57</v>
      </c>
      <c r="P11" s="6" t="s">
        <v>101</v>
      </c>
      <c r="Q11" s="6" t="s">
        <v>102</v>
      </c>
      <c r="R11" s="6">
        <v>168</v>
      </c>
      <c r="S11" s="6">
        <v>4</v>
      </c>
      <c r="T11" s="7">
        <v>7</v>
      </c>
      <c r="U11" s="9">
        <v>8</v>
      </c>
      <c r="V11" s="9">
        <v>20</v>
      </c>
    </row>
    <row r="12" spans="1:25" x14ac:dyDescent="0.25">
      <c r="A12" t="s">
        <v>28</v>
      </c>
      <c r="B12" t="s">
        <v>71</v>
      </c>
      <c r="C12">
        <v>87</v>
      </c>
      <c r="D12" t="s">
        <v>57</v>
      </c>
      <c r="E12">
        <v>0.5</v>
      </c>
      <c r="F12">
        <v>200</v>
      </c>
      <c r="G12" t="s">
        <v>57</v>
      </c>
      <c r="P12" s="6" t="s">
        <v>101</v>
      </c>
      <c r="Q12" s="6" t="s">
        <v>102</v>
      </c>
      <c r="R12" s="6">
        <v>168</v>
      </c>
      <c r="S12" s="6">
        <v>7</v>
      </c>
      <c r="T12" s="7">
        <v>7</v>
      </c>
      <c r="U12" s="9">
        <v>9</v>
      </c>
      <c r="V12" s="9">
        <v>21</v>
      </c>
    </row>
    <row r="13" spans="1:25" x14ac:dyDescent="0.25">
      <c r="A13" t="s">
        <v>29</v>
      </c>
      <c r="B13" t="s">
        <v>72</v>
      </c>
      <c r="C13">
        <v>600</v>
      </c>
      <c r="D13" t="s">
        <v>57</v>
      </c>
      <c r="E13" t="s">
        <v>57</v>
      </c>
      <c r="F13" t="s">
        <v>57</v>
      </c>
      <c r="G13" t="s">
        <v>64</v>
      </c>
      <c r="P13" s="6" t="s">
        <v>101</v>
      </c>
      <c r="Q13" s="6" t="s">
        <v>102</v>
      </c>
      <c r="R13" s="6">
        <v>168</v>
      </c>
      <c r="S13" s="6">
        <v>8</v>
      </c>
      <c r="T13" s="7">
        <v>7</v>
      </c>
      <c r="U13" s="10">
        <v>10</v>
      </c>
      <c r="V13" s="10">
        <v>22</v>
      </c>
    </row>
    <row r="14" spans="1:25" x14ac:dyDescent="0.25">
      <c r="A14" t="s">
        <v>30</v>
      </c>
      <c r="B14" t="s">
        <v>73</v>
      </c>
      <c r="C14">
        <v>54</v>
      </c>
      <c r="D14" t="s">
        <v>57</v>
      </c>
      <c r="E14">
        <v>5</v>
      </c>
      <c r="F14">
        <v>200</v>
      </c>
      <c r="G14" t="s">
        <v>57</v>
      </c>
      <c r="P14" s="6" t="s">
        <v>101</v>
      </c>
      <c r="Q14" s="6" t="s">
        <v>102</v>
      </c>
      <c r="R14" s="6">
        <v>168</v>
      </c>
      <c r="S14" s="6">
        <v>11</v>
      </c>
      <c r="T14" s="7">
        <v>7</v>
      </c>
      <c r="U14" s="9">
        <v>11</v>
      </c>
      <c r="V14" s="9">
        <v>23</v>
      </c>
    </row>
    <row r="15" spans="1:25" x14ac:dyDescent="0.25">
      <c r="A15" t="s">
        <v>37</v>
      </c>
      <c r="B15" t="s">
        <v>63</v>
      </c>
      <c r="C15">
        <v>90</v>
      </c>
      <c r="D15" t="s">
        <v>57</v>
      </c>
      <c r="E15">
        <v>0.5</v>
      </c>
      <c r="F15">
        <v>200</v>
      </c>
      <c r="G15" t="s">
        <v>57</v>
      </c>
      <c r="P15" s="6" t="s">
        <v>101</v>
      </c>
      <c r="Q15" s="6" t="s">
        <v>102</v>
      </c>
      <c r="R15" s="6">
        <v>168</v>
      </c>
      <c r="S15" s="6">
        <v>12</v>
      </c>
      <c r="T15" s="7">
        <v>7</v>
      </c>
      <c r="U15" s="9">
        <v>12</v>
      </c>
      <c r="V15" s="9">
        <v>24</v>
      </c>
    </row>
    <row r="16" spans="1:25" x14ac:dyDescent="0.25">
      <c r="A16" t="s">
        <v>38</v>
      </c>
      <c r="B16" t="s">
        <v>65</v>
      </c>
      <c r="C16">
        <v>87</v>
      </c>
      <c r="D16" t="s">
        <v>57</v>
      </c>
      <c r="E16">
        <v>1</v>
      </c>
      <c r="F16">
        <v>200</v>
      </c>
      <c r="G16" t="s">
        <v>57</v>
      </c>
      <c r="P16" s="6" t="s">
        <v>101</v>
      </c>
      <c r="Q16" s="6" t="s">
        <v>102</v>
      </c>
      <c r="R16" s="6">
        <v>192</v>
      </c>
      <c r="S16" s="6">
        <v>3</v>
      </c>
      <c r="T16" s="7">
        <v>8</v>
      </c>
      <c r="U16" s="10">
        <v>25</v>
      </c>
      <c r="V16" s="10">
        <v>31</v>
      </c>
    </row>
    <row r="17" spans="1:22" x14ac:dyDescent="0.25">
      <c r="A17" t="s">
        <v>39</v>
      </c>
      <c r="B17" t="s">
        <v>66</v>
      </c>
      <c r="C17">
        <v>83</v>
      </c>
      <c r="D17" t="s">
        <v>57</v>
      </c>
      <c r="E17">
        <v>1</v>
      </c>
      <c r="F17">
        <v>200</v>
      </c>
      <c r="G17" t="s">
        <v>57</v>
      </c>
      <c r="P17" s="6" t="s">
        <v>101</v>
      </c>
      <c r="Q17" s="6" t="s">
        <v>102</v>
      </c>
      <c r="R17" s="6">
        <v>192</v>
      </c>
      <c r="S17" s="6">
        <v>4</v>
      </c>
      <c r="T17" s="7">
        <v>8</v>
      </c>
      <c r="U17" s="9">
        <v>26</v>
      </c>
      <c r="V17" s="9">
        <v>32</v>
      </c>
    </row>
    <row r="18" spans="1:22" x14ac:dyDescent="0.25">
      <c r="A18" t="s">
        <v>40</v>
      </c>
      <c r="B18" t="s">
        <v>67</v>
      </c>
      <c r="C18">
        <v>84</v>
      </c>
      <c r="D18" t="s">
        <v>57</v>
      </c>
      <c r="E18">
        <v>1</v>
      </c>
      <c r="F18">
        <v>200</v>
      </c>
      <c r="G18" t="s">
        <v>57</v>
      </c>
      <c r="P18" s="6" t="s">
        <v>101</v>
      </c>
      <c r="Q18" s="6" t="s">
        <v>102</v>
      </c>
      <c r="R18" s="6">
        <v>192</v>
      </c>
      <c r="S18" s="6">
        <v>7</v>
      </c>
      <c r="T18" s="7">
        <v>8</v>
      </c>
      <c r="U18" s="9">
        <v>27</v>
      </c>
      <c r="V18" s="9">
        <v>33</v>
      </c>
    </row>
    <row r="19" spans="1:22" x14ac:dyDescent="0.25">
      <c r="A19" t="s">
        <v>31</v>
      </c>
      <c r="B19" t="s">
        <v>74</v>
      </c>
      <c r="C19">
        <v>93</v>
      </c>
      <c r="D19">
        <v>1</v>
      </c>
      <c r="E19">
        <v>2.5</v>
      </c>
      <c r="F19">
        <v>1000</v>
      </c>
      <c r="G19" t="s">
        <v>57</v>
      </c>
      <c r="P19" s="6" t="s">
        <v>101</v>
      </c>
      <c r="Q19" s="6" t="s">
        <v>102</v>
      </c>
      <c r="R19" s="6">
        <v>192</v>
      </c>
      <c r="S19" s="6">
        <v>8</v>
      </c>
      <c r="T19" s="7">
        <v>8</v>
      </c>
      <c r="U19" s="10">
        <v>28</v>
      </c>
      <c r="V19" s="10">
        <v>34</v>
      </c>
    </row>
    <row r="20" spans="1:22" x14ac:dyDescent="0.25">
      <c r="A20" t="s">
        <v>32</v>
      </c>
      <c r="B20" t="s">
        <v>75</v>
      </c>
      <c r="C20">
        <v>85</v>
      </c>
      <c r="D20">
        <v>1</v>
      </c>
      <c r="E20">
        <v>2.5</v>
      </c>
      <c r="F20">
        <v>1000</v>
      </c>
      <c r="G20" t="s">
        <v>57</v>
      </c>
      <c r="P20" s="6" t="s">
        <v>101</v>
      </c>
      <c r="Q20" s="6" t="s">
        <v>102</v>
      </c>
      <c r="R20" s="6">
        <v>192</v>
      </c>
      <c r="S20" s="6">
        <v>11</v>
      </c>
      <c r="T20" s="7">
        <v>8</v>
      </c>
      <c r="U20" s="9">
        <v>29</v>
      </c>
      <c r="V20" s="9">
        <v>35</v>
      </c>
    </row>
    <row r="21" spans="1:22" x14ac:dyDescent="0.25">
      <c r="A21" t="s">
        <v>33</v>
      </c>
      <c r="B21" t="s">
        <v>76</v>
      </c>
      <c r="C21">
        <v>91</v>
      </c>
      <c r="D21">
        <v>1</v>
      </c>
      <c r="E21">
        <v>2.5</v>
      </c>
      <c r="F21">
        <v>1000</v>
      </c>
      <c r="G21" t="s">
        <v>57</v>
      </c>
      <c r="P21" s="6" t="s">
        <v>101</v>
      </c>
      <c r="Q21" s="6" t="s">
        <v>102</v>
      </c>
      <c r="R21" s="6">
        <v>192</v>
      </c>
      <c r="S21" s="6">
        <v>12</v>
      </c>
      <c r="T21" s="7">
        <v>8</v>
      </c>
      <c r="U21" s="9">
        <v>30</v>
      </c>
      <c r="V21" s="9">
        <v>36</v>
      </c>
    </row>
    <row r="22" spans="1:22" x14ac:dyDescent="0.25">
      <c r="A22" t="s">
        <v>34</v>
      </c>
      <c r="B22" t="s">
        <v>77</v>
      </c>
      <c r="C22">
        <v>90</v>
      </c>
      <c r="D22">
        <v>1</v>
      </c>
      <c r="E22">
        <v>2.5</v>
      </c>
      <c r="F22">
        <v>1000</v>
      </c>
      <c r="G22" t="s">
        <v>57</v>
      </c>
      <c r="P22" s="6" t="s">
        <v>101</v>
      </c>
      <c r="Q22" s="6" t="s">
        <v>102</v>
      </c>
      <c r="R22" s="6">
        <v>216</v>
      </c>
      <c r="S22" s="6">
        <v>3</v>
      </c>
      <c r="T22" s="7">
        <v>9</v>
      </c>
      <c r="U22" s="10">
        <v>37</v>
      </c>
      <c r="V22" s="10">
        <v>43</v>
      </c>
    </row>
    <row r="23" spans="1:22" x14ac:dyDescent="0.25">
      <c r="A23" t="s">
        <v>35</v>
      </c>
      <c r="B23" t="s">
        <v>78</v>
      </c>
      <c r="C23">
        <v>22</v>
      </c>
      <c r="D23" t="s">
        <v>57</v>
      </c>
      <c r="E23">
        <v>25</v>
      </c>
      <c r="F23">
        <v>1000</v>
      </c>
      <c r="G23" t="s">
        <v>57</v>
      </c>
      <c r="P23" s="6" t="s">
        <v>101</v>
      </c>
      <c r="Q23" s="6" t="s">
        <v>102</v>
      </c>
      <c r="R23" s="6">
        <v>216</v>
      </c>
      <c r="S23" s="6">
        <v>4</v>
      </c>
      <c r="T23" s="7">
        <v>9</v>
      </c>
      <c r="U23" s="9">
        <v>38</v>
      </c>
      <c r="V23" s="9">
        <v>44</v>
      </c>
    </row>
    <row r="24" spans="1:22" x14ac:dyDescent="0.25">
      <c r="A24" t="s">
        <v>36</v>
      </c>
      <c r="B24" t="s">
        <v>79</v>
      </c>
      <c r="C24">
        <v>25</v>
      </c>
      <c r="D24" t="s">
        <v>57</v>
      </c>
      <c r="E24">
        <v>10</v>
      </c>
      <c r="F24">
        <v>1000</v>
      </c>
      <c r="G24" t="s">
        <v>57</v>
      </c>
      <c r="P24" s="6" t="s">
        <v>101</v>
      </c>
      <c r="Q24" s="6" t="s">
        <v>102</v>
      </c>
      <c r="R24" s="6">
        <v>216</v>
      </c>
      <c r="S24" s="6">
        <v>7</v>
      </c>
      <c r="T24" s="7">
        <v>9</v>
      </c>
      <c r="U24" s="9">
        <v>39</v>
      </c>
      <c r="V24" s="9">
        <v>45</v>
      </c>
    </row>
    <row r="25" spans="1:22" x14ac:dyDescent="0.25">
      <c r="P25" s="6" t="s">
        <v>101</v>
      </c>
      <c r="Q25" s="6" t="s">
        <v>102</v>
      </c>
      <c r="R25" s="6">
        <v>216</v>
      </c>
      <c r="S25" s="6">
        <v>8</v>
      </c>
      <c r="T25" s="7">
        <v>9</v>
      </c>
      <c r="U25" s="10">
        <v>40</v>
      </c>
      <c r="V25" s="10">
        <v>46</v>
      </c>
    </row>
    <row r="26" spans="1:22" x14ac:dyDescent="0.25">
      <c r="P26" s="6" t="s">
        <v>101</v>
      </c>
      <c r="Q26" s="6" t="s">
        <v>102</v>
      </c>
      <c r="R26" s="6">
        <v>216</v>
      </c>
      <c r="S26" s="6">
        <v>11</v>
      </c>
      <c r="T26" s="7">
        <v>9</v>
      </c>
      <c r="U26" s="9">
        <v>41</v>
      </c>
      <c r="V26" s="9">
        <v>47</v>
      </c>
    </row>
    <row r="27" spans="1:22" x14ac:dyDescent="0.25">
      <c r="P27" s="6" t="s">
        <v>101</v>
      </c>
      <c r="Q27" s="6" t="s">
        <v>102</v>
      </c>
      <c r="R27" s="6">
        <v>216</v>
      </c>
      <c r="S27" s="6">
        <v>12</v>
      </c>
      <c r="T27" s="7">
        <v>9</v>
      </c>
      <c r="U27" s="9">
        <v>42</v>
      </c>
      <c r="V27" s="9">
        <v>48</v>
      </c>
    </row>
    <row r="28" spans="1:22" x14ac:dyDescent="0.25">
      <c r="P28" s="6" t="s">
        <v>101</v>
      </c>
      <c r="Q28" s="6" t="s">
        <v>102</v>
      </c>
      <c r="R28" s="6">
        <v>240</v>
      </c>
      <c r="S28" s="6">
        <v>3</v>
      </c>
      <c r="T28" s="7">
        <v>10</v>
      </c>
      <c r="U28" s="10">
        <v>49</v>
      </c>
      <c r="V28" s="10">
        <v>55</v>
      </c>
    </row>
    <row r="29" spans="1:22" x14ac:dyDescent="0.25">
      <c r="P29" s="6" t="s">
        <v>101</v>
      </c>
      <c r="Q29" s="6" t="s">
        <v>102</v>
      </c>
      <c r="R29" s="6">
        <v>240</v>
      </c>
      <c r="S29" s="6">
        <v>4</v>
      </c>
      <c r="T29" s="7">
        <v>10</v>
      </c>
      <c r="U29" s="9">
        <v>50</v>
      </c>
      <c r="V29" s="9">
        <v>56</v>
      </c>
    </row>
    <row r="30" spans="1:22" x14ac:dyDescent="0.25">
      <c r="P30" s="6" t="s">
        <v>101</v>
      </c>
      <c r="Q30" s="6" t="s">
        <v>102</v>
      </c>
      <c r="R30" s="6">
        <v>240</v>
      </c>
      <c r="S30" s="6">
        <v>7</v>
      </c>
      <c r="T30" s="7">
        <v>10</v>
      </c>
      <c r="U30" s="9">
        <v>51</v>
      </c>
      <c r="V30" s="9">
        <v>57</v>
      </c>
    </row>
    <row r="31" spans="1:22" x14ac:dyDescent="0.25">
      <c r="P31" s="6" t="s">
        <v>101</v>
      </c>
      <c r="Q31" s="6" t="s">
        <v>102</v>
      </c>
      <c r="R31" s="6">
        <v>240</v>
      </c>
      <c r="S31" s="6">
        <v>8</v>
      </c>
      <c r="T31" s="7">
        <v>10</v>
      </c>
      <c r="U31" s="10">
        <v>52</v>
      </c>
      <c r="V31" s="10">
        <v>58</v>
      </c>
    </row>
    <row r="32" spans="1:22" x14ac:dyDescent="0.25">
      <c r="P32" s="6" t="s">
        <v>101</v>
      </c>
      <c r="Q32" s="6" t="s">
        <v>102</v>
      </c>
      <c r="R32" s="6">
        <v>240</v>
      </c>
      <c r="S32" s="6">
        <v>11</v>
      </c>
      <c r="T32" s="7">
        <v>10</v>
      </c>
      <c r="U32" s="9">
        <v>53</v>
      </c>
      <c r="V32" s="9">
        <v>59</v>
      </c>
    </row>
    <row r="33" spans="16:22" x14ac:dyDescent="0.25">
      <c r="P33" s="6" t="s">
        <v>101</v>
      </c>
      <c r="Q33" s="6" t="s">
        <v>102</v>
      </c>
      <c r="R33" s="6">
        <v>240</v>
      </c>
      <c r="S33" s="6">
        <v>12</v>
      </c>
      <c r="T33" s="7">
        <v>10</v>
      </c>
      <c r="U33" s="9">
        <v>54</v>
      </c>
      <c r="V33" s="9">
        <v>60</v>
      </c>
    </row>
    <row r="34" spans="16:22" x14ac:dyDescent="0.25">
      <c r="P34" s="6" t="s">
        <v>101</v>
      </c>
      <c r="Q34" s="6" t="s">
        <v>102</v>
      </c>
      <c r="R34" s="6">
        <v>264</v>
      </c>
      <c r="S34" s="6">
        <v>3</v>
      </c>
      <c r="T34" s="7">
        <v>11</v>
      </c>
      <c r="U34" s="10">
        <v>61</v>
      </c>
      <c r="V34" s="10">
        <v>67</v>
      </c>
    </row>
    <row r="35" spans="16:22" x14ac:dyDescent="0.25">
      <c r="P35" s="6" t="s">
        <v>101</v>
      </c>
      <c r="Q35" s="6" t="s">
        <v>102</v>
      </c>
      <c r="R35" s="6">
        <v>264</v>
      </c>
      <c r="S35" s="6">
        <v>4</v>
      </c>
      <c r="T35" s="7">
        <v>11</v>
      </c>
      <c r="U35" s="9">
        <v>62</v>
      </c>
      <c r="V35" s="9">
        <v>68</v>
      </c>
    </row>
    <row r="36" spans="16:22" x14ac:dyDescent="0.25">
      <c r="P36" s="6" t="s">
        <v>101</v>
      </c>
      <c r="Q36" s="6" t="s">
        <v>102</v>
      </c>
      <c r="R36" s="6">
        <v>264</v>
      </c>
      <c r="S36" s="6">
        <v>7</v>
      </c>
      <c r="T36" s="7">
        <v>11</v>
      </c>
      <c r="U36" s="9">
        <v>63</v>
      </c>
      <c r="V36" s="9">
        <v>69</v>
      </c>
    </row>
    <row r="37" spans="16:22" x14ac:dyDescent="0.25">
      <c r="P37" s="6" t="s">
        <v>101</v>
      </c>
      <c r="Q37" s="6" t="s">
        <v>102</v>
      </c>
      <c r="R37" s="6">
        <v>264</v>
      </c>
      <c r="S37" s="6">
        <v>8</v>
      </c>
      <c r="T37" s="7">
        <v>11</v>
      </c>
      <c r="U37" s="10">
        <v>64</v>
      </c>
      <c r="V37" s="10">
        <v>70</v>
      </c>
    </row>
    <row r="38" spans="16:22" x14ac:dyDescent="0.25">
      <c r="P38" s="6" t="s">
        <v>101</v>
      </c>
      <c r="Q38" s="6" t="s">
        <v>102</v>
      </c>
      <c r="R38" s="6">
        <v>264</v>
      </c>
      <c r="S38" s="6">
        <v>11</v>
      </c>
      <c r="T38" s="7">
        <v>11</v>
      </c>
      <c r="U38" s="9">
        <v>65</v>
      </c>
      <c r="V38" s="9">
        <v>71</v>
      </c>
    </row>
    <row r="39" spans="16:22" x14ac:dyDescent="0.25">
      <c r="P39" s="6" t="s">
        <v>101</v>
      </c>
      <c r="Q39" s="6" t="s">
        <v>102</v>
      </c>
      <c r="R39" s="6">
        <v>264</v>
      </c>
      <c r="S39" s="6">
        <v>12</v>
      </c>
      <c r="T39" s="7">
        <v>11</v>
      </c>
      <c r="U39" s="9">
        <v>66</v>
      </c>
      <c r="V39" s="9">
        <v>72</v>
      </c>
    </row>
    <row r="40" spans="16:22" x14ac:dyDescent="0.25">
      <c r="P40" s="6" t="s">
        <v>101</v>
      </c>
      <c r="Q40" s="6" t="s">
        <v>102</v>
      </c>
      <c r="R40" s="6">
        <v>288</v>
      </c>
      <c r="S40" s="6">
        <v>3</v>
      </c>
      <c r="T40" s="7">
        <v>12</v>
      </c>
      <c r="U40" s="10">
        <v>73</v>
      </c>
      <c r="V40" s="10">
        <v>79</v>
      </c>
    </row>
    <row r="41" spans="16:22" x14ac:dyDescent="0.25">
      <c r="P41" s="6" t="s">
        <v>101</v>
      </c>
      <c r="Q41" s="6" t="s">
        <v>102</v>
      </c>
      <c r="R41" s="6">
        <v>288</v>
      </c>
      <c r="S41" s="6">
        <v>4</v>
      </c>
      <c r="T41" s="7">
        <v>12</v>
      </c>
      <c r="U41" s="9">
        <v>74</v>
      </c>
      <c r="V41" s="9">
        <v>80</v>
      </c>
    </row>
    <row r="42" spans="16:22" x14ac:dyDescent="0.25">
      <c r="P42" s="6" t="s">
        <v>101</v>
      </c>
      <c r="Q42" s="6" t="s">
        <v>102</v>
      </c>
      <c r="R42" s="6">
        <v>288</v>
      </c>
      <c r="S42" s="6">
        <v>7</v>
      </c>
      <c r="T42" s="7">
        <v>12</v>
      </c>
      <c r="U42" s="9">
        <v>75</v>
      </c>
      <c r="V42" s="9">
        <v>81</v>
      </c>
    </row>
    <row r="43" spans="16:22" x14ac:dyDescent="0.25">
      <c r="P43" s="6" t="s">
        <v>101</v>
      </c>
      <c r="Q43" s="6" t="s">
        <v>102</v>
      </c>
      <c r="R43" s="6">
        <v>288</v>
      </c>
      <c r="S43" s="6">
        <v>8</v>
      </c>
      <c r="T43" s="7">
        <v>12</v>
      </c>
      <c r="U43" s="10">
        <v>76</v>
      </c>
      <c r="V43" s="10">
        <v>82</v>
      </c>
    </row>
    <row r="44" spans="16:22" x14ac:dyDescent="0.25">
      <c r="P44" s="6" t="s">
        <v>101</v>
      </c>
      <c r="Q44" s="6" t="s">
        <v>102</v>
      </c>
      <c r="R44" s="6">
        <v>288</v>
      </c>
      <c r="S44" s="6">
        <v>11</v>
      </c>
      <c r="T44" s="7">
        <v>12</v>
      </c>
      <c r="U44" s="9">
        <v>77</v>
      </c>
      <c r="V44" s="9">
        <v>83</v>
      </c>
    </row>
    <row r="45" spans="16:22" x14ac:dyDescent="0.25">
      <c r="P45" s="6" t="s">
        <v>101</v>
      </c>
      <c r="Q45" s="6" t="s">
        <v>102</v>
      </c>
      <c r="R45" s="6">
        <v>288</v>
      </c>
      <c r="S45" s="6">
        <v>12</v>
      </c>
      <c r="T45" s="7">
        <v>12</v>
      </c>
      <c r="U45" s="9">
        <v>78</v>
      </c>
      <c r="V45" s="9">
        <v>84</v>
      </c>
    </row>
    <row r="46" spans="16:22" x14ac:dyDescent="0.25">
      <c r="P46" s="6" t="s">
        <v>101</v>
      </c>
      <c r="Q46" s="6" t="s">
        <v>102</v>
      </c>
      <c r="R46" s="6">
        <v>312</v>
      </c>
      <c r="S46" s="6">
        <v>3</v>
      </c>
      <c r="T46" s="7">
        <v>13</v>
      </c>
      <c r="U46" s="10">
        <v>85</v>
      </c>
      <c r="V46" s="10">
        <v>91</v>
      </c>
    </row>
    <row r="47" spans="16:22" x14ac:dyDescent="0.25">
      <c r="P47" s="6" t="s">
        <v>101</v>
      </c>
      <c r="Q47" s="6" t="s">
        <v>102</v>
      </c>
      <c r="R47" s="6">
        <v>312</v>
      </c>
      <c r="S47" s="6">
        <v>4</v>
      </c>
      <c r="T47" s="7">
        <v>13</v>
      </c>
      <c r="U47" s="9">
        <v>86</v>
      </c>
      <c r="V47" s="9">
        <v>92</v>
      </c>
    </row>
    <row r="48" spans="16:22" x14ac:dyDescent="0.25">
      <c r="P48" s="6" t="s">
        <v>101</v>
      </c>
      <c r="Q48" s="6" t="s">
        <v>102</v>
      </c>
      <c r="R48" s="6">
        <v>312</v>
      </c>
      <c r="S48" s="6">
        <v>7</v>
      </c>
      <c r="T48" s="7">
        <v>13</v>
      </c>
      <c r="U48" s="9">
        <v>87</v>
      </c>
      <c r="V48" s="9">
        <v>93</v>
      </c>
    </row>
    <row r="49" spans="16:22" x14ac:dyDescent="0.25">
      <c r="P49" s="6" t="s">
        <v>101</v>
      </c>
      <c r="Q49" s="6" t="s">
        <v>102</v>
      </c>
      <c r="R49" s="6">
        <v>312</v>
      </c>
      <c r="S49" s="6">
        <v>8</v>
      </c>
      <c r="T49" s="7">
        <v>13</v>
      </c>
      <c r="U49" s="10">
        <v>88</v>
      </c>
      <c r="V49" s="10">
        <v>94</v>
      </c>
    </row>
    <row r="50" spans="16:22" x14ac:dyDescent="0.25">
      <c r="P50" s="6" t="s">
        <v>101</v>
      </c>
      <c r="Q50" s="6" t="s">
        <v>102</v>
      </c>
      <c r="R50" s="6">
        <v>312</v>
      </c>
      <c r="S50" s="6">
        <v>11</v>
      </c>
      <c r="T50" s="7">
        <v>13</v>
      </c>
      <c r="U50" s="9">
        <v>89</v>
      </c>
      <c r="V50" s="9">
        <v>95</v>
      </c>
    </row>
    <row r="51" spans="16:22" x14ac:dyDescent="0.25">
      <c r="P51" s="6" t="s">
        <v>101</v>
      </c>
      <c r="Q51" s="6" t="s">
        <v>102</v>
      </c>
      <c r="R51" s="6">
        <v>312</v>
      </c>
      <c r="S51" s="6">
        <v>12</v>
      </c>
      <c r="T51" s="7">
        <v>13</v>
      </c>
      <c r="U51" s="9">
        <v>90</v>
      </c>
      <c r="V51" s="9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49BB-FC95-4C2F-A0CF-0AAFC3FD1040}">
  <dimension ref="A1:H49"/>
  <sheetViews>
    <sheetView workbookViewId="0">
      <selection activeCell="M44" sqref="M44"/>
    </sheetView>
  </sheetViews>
  <sheetFormatPr defaultRowHeight="15" x14ac:dyDescent="0.25"/>
  <cols>
    <col min="2" max="2" width="14.42578125" bestFit="1" customWidth="1"/>
    <col min="3" max="3" width="13.42578125" bestFit="1" customWidth="1"/>
  </cols>
  <sheetData>
    <row r="1" spans="1:8" x14ac:dyDescent="0.25">
      <c r="A1" s="9" t="s">
        <v>95</v>
      </c>
      <c r="B1" s="9" t="s">
        <v>96</v>
      </c>
      <c r="C1" s="9" t="s">
        <v>137</v>
      </c>
      <c r="D1" t="s">
        <v>31</v>
      </c>
      <c r="E1" t="s">
        <v>33</v>
      </c>
      <c r="F1" t="s">
        <v>92</v>
      </c>
      <c r="G1" t="s">
        <v>90</v>
      </c>
      <c r="H1" t="s">
        <v>89</v>
      </c>
    </row>
    <row r="2" spans="1:8" x14ac:dyDescent="0.25">
      <c r="A2">
        <v>144</v>
      </c>
      <c r="B2">
        <v>4</v>
      </c>
      <c r="C2" t="s">
        <v>139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144</v>
      </c>
      <c r="B3">
        <v>8</v>
      </c>
      <c r="C3" t="s">
        <v>139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144</v>
      </c>
      <c r="B4">
        <v>12</v>
      </c>
      <c r="C4" t="s">
        <v>139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168</v>
      </c>
      <c r="B5">
        <v>4</v>
      </c>
      <c r="C5" t="s">
        <v>139</v>
      </c>
      <c r="D5">
        <v>300.29600000000005</v>
      </c>
      <c r="E5">
        <v>22.335999999999999</v>
      </c>
      <c r="F5">
        <v>23.814999999999998</v>
      </c>
      <c r="G5">
        <v>6.2889999999999997</v>
      </c>
      <c r="H5">
        <v>5.2330000000000005</v>
      </c>
    </row>
    <row r="6" spans="1:8" x14ac:dyDescent="0.25">
      <c r="A6">
        <v>168</v>
      </c>
      <c r="B6">
        <v>8</v>
      </c>
      <c r="C6" t="s">
        <v>139</v>
      </c>
      <c r="D6">
        <v>214.19499999999999</v>
      </c>
      <c r="E6">
        <v>22.112000000000002</v>
      </c>
      <c r="F6">
        <v>39.975999999999999</v>
      </c>
      <c r="G6">
        <v>8.6929999999999996</v>
      </c>
      <c r="H6">
        <v>6.806</v>
      </c>
    </row>
    <row r="7" spans="1:8" x14ac:dyDescent="0.25">
      <c r="A7">
        <v>168</v>
      </c>
      <c r="B7">
        <v>12</v>
      </c>
      <c r="C7" t="s">
        <v>139</v>
      </c>
      <c r="D7">
        <v>302.89999999999998</v>
      </c>
      <c r="E7">
        <v>22.517000000000003</v>
      </c>
      <c r="F7">
        <v>32.573999999999998</v>
      </c>
      <c r="G7">
        <v>10.821999999999999</v>
      </c>
      <c r="H7">
        <v>5.4160000000000004</v>
      </c>
    </row>
    <row r="8" spans="1:8" x14ac:dyDescent="0.25">
      <c r="A8">
        <v>192</v>
      </c>
      <c r="B8">
        <v>4</v>
      </c>
      <c r="C8" t="s">
        <v>139</v>
      </c>
      <c r="D8">
        <v>360.54599999999999</v>
      </c>
      <c r="E8">
        <v>66.926000000000002</v>
      </c>
      <c r="F8">
        <v>31.175000000000001</v>
      </c>
      <c r="G8">
        <v>9.266</v>
      </c>
      <c r="H8">
        <v>6.3710000000000004</v>
      </c>
    </row>
    <row r="9" spans="1:8" x14ac:dyDescent="0.25">
      <c r="A9">
        <v>192</v>
      </c>
      <c r="B9">
        <v>8</v>
      </c>
      <c r="C9" t="s">
        <v>139</v>
      </c>
      <c r="D9">
        <v>320.14300000000003</v>
      </c>
      <c r="E9">
        <v>79.866</v>
      </c>
      <c r="F9">
        <v>43.858000000000004</v>
      </c>
      <c r="G9">
        <v>9.2629999999999999</v>
      </c>
      <c r="H9">
        <v>8.1920000000000002</v>
      </c>
    </row>
    <row r="10" spans="1:8" x14ac:dyDescent="0.25">
      <c r="A10">
        <v>192</v>
      </c>
      <c r="B10">
        <v>12</v>
      </c>
      <c r="C10" t="s">
        <v>139</v>
      </c>
      <c r="D10">
        <v>384.70799999999997</v>
      </c>
      <c r="E10">
        <v>69.296999999999997</v>
      </c>
      <c r="F10">
        <v>51.260999999999996</v>
      </c>
      <c r="G10">
        <v>16.871000000000002</v>
      </c>
      <c r="H10">
        <v>9.3859999999999992</v>
      </c>
    </row>
    <row r="11" spans="1:8" x14ac:dyDescent="0.25">
      <c r="A11">
        <v>216</v>
      </c>
      <c r="B11">
        <v>4</v>
      </c>
      <c r="C11" t="s">
        <v>139</v>
      </c>
      <c r="D11">
        <v>297.37700000000001</v>
      </c>
      <c r="E11">
        <v>185.167</v>
      </c>
      <c r="F11">
        <v>46.686</v>
      </c>
      <c r="G11">
        <v>8.5739999999999998</v>
      </c>
      <c r="H11">
        <v>5.9690000000000003</v>
      </c>
    </row>
    <row r="12" spans="1:8" x14ac:dyDescent="0.25">
      <c r="A12">
        <v>216</v>
      </c>
      <c r="B12">
        <v>8</v>
      </c>
      <c r="C12" t="s">
        <v>139</v>
      </c>
      <c r="D12">
        <v>218.244</v>
      </c>
      <c r="E12">
        <v>241.78800000000001</v>
      </c>
      <c r="F12">
        <v>72.063000000000002</v>
      </c>
      <c r="G12">
        <v>14.826000000000001</v>
      </c>
      <c r="H12">
        <v>10.805</v>
      </c>
    </row>
    <row r="13" spans="1:8" x14ac:dyDescent="0.25">
      <c r="A13">
        <v>216</v>
      </c>
      <c r="B13">
        <v>12</v>
      </c>
      <c r="C13" t="s">
        <v>139</v>
      </c>
      <c r="D13">
        <v>245.45099999999999</v>
      </c>
      <c r="E13">
        <v>207.28100000000001</v>
      </c>
      <c r="F13">
        <v>41.969000000000001</v>
      </c>
      <c r="G13">
        <v>11.276</v>
      </c>
      <c r="H13">
        <v>6.851</v>
      </c>
    </row>
    <row r="14" spans="1:8" x14ac:dyDescent="0.25">
      <c r="A14">
        <v>240</v>
      </c>
      <c r="B14">
        <v>4</v>
      </c>
      <c r="C14" t="s">
        <v>139</v>
      </c>
      <c r="D14">
        <v>71.210000000000008</v>
      </c>
      <c r="E14">
        <v>418.82799999999997</v>
      </c>
      <c r="F14">
        <v>49.567</v>
      </c>
      <c r="G14">
        <v>11.524000000000001</v>
      </c>
      <c r="H14">
        <v>7.3819999999999997</v>
      </c>
    </row>
    <row r="15" spans="1:8" x14ac:dyDescent="0.25">
      <c r="A15">
        <v>240</v>
      </c>
      <c r="B15">
        <v>8</v>
      </c>
      <c r="C15" t="s">
        <v>139</v>
      </c>
      <c r="D15">
        <v>28.995999999999999</v>
      </c>
      <c r="E15">
        <v>406.18100000000004</v>
      </c>
      <c r="F15">
        <v>64.067999999999998</v>
      </c>
      <c r="G15">
        <v>15.716999999999999</v>
      </c>
      <c r="H15">
        <v>10.561</v>
      </c>
    </row>
    <row r="16" spans="1:8" x14ac:dyDescent="0.25">
      <c r="A16">
        <v>240</v>
      </c>
      <c r="B16">
        <v>12</v>
      </c>
      <c r="C16" t="s">
        <v>139</v>
      </c>
      <c r="D16">
        <v>8.2190000000000012</v>
      </c>
      <c r="E16">
        <v>459.03999999999996</v>
      </c>
      <c r="F16">
        <v>45.81</v>
      </c>
      <c r="G16">
        <v>11.984</v>
      </c>
      <c r="H16">
        <v>6.8780000000000001</v>
      </c>
    </row>
    <row r="17" spans="1:8" x14ac:dyDescent="0.25">
      <c r="A17">
        <v>264</v>
      </c>
      <c r="B17">
        <v>4</v>
      </c>
      <c r="C17" t="s">
        <v>139</v>
      </c>
      <c r="D17">
        <v>1.25</v>
      </c>
      <c r="E17">
        <v>383.202</v>
      </c>
      <c r="F17">
        <v>44.366999999999997</v>
      </c>
      <c r="G17">
        <v>12.809000000000001</v>
      </c>
      <c r="H17">
        <v>8.3249999999999993</v>
      </c>
    </row>
    <row r="18" spans="1:8" x14ac:dyDescent="0.25">
      <c r="A18">
        <v>264</v>
      </c>
      <c r="B18">
        <v>8</v>
      </c>
      <c r="C18" t="s">
        <v>139</v>
      </c>
      <c r="D18">
        <v>1.25</v>
      </c>
      <c r="E18">
        <v>382.25199999999995</v>
      </c>
      <c r="F18">
        <v>46.575999999999993</v>
      </c>
      <c r="G18">
        <v>10.724</v>
      </c>
      <c r="H18">
        <v>7.5380000000000003</v>
      </c>
    </row>
    <row r="19" spans="1:8" x14ac:dyDescent="0.25">
      <c r="A19">
        <v>264</v>
      </c>
      <c r="B19">
        <v>12</v>
      </c>
      <c r="C19" t="s">
        <v>139</v>
      </c>
      <c r="D19">
        <v>1.25</v>
      </c>
      <c r="E19">
        <v>490.18599999999998</v>
      </c>
      <c r="F19">
        <v>45.76</v>
      </c>
      <c r="G19">
        <v>12.734</v>
      </c>
      <c r="H19">
        <v>7.609</v>
      </c>
    </row>
    <row r="20" spans="1:8" x14ac:dyDescent="0.25">
      <c r="A20">
        <v>288</v>
      </c>
      <c r="B20">
        <v>4</v>
      </c>
      <c r="C20" t="s">
        <v>139</v>
      </c>
      <c r="D20">
        <v>1.25</v>
      </c>
      <c r="E20">
        <v>342.56200000000001</v>
      </c>
      <c r="F20">
        <v>37.396000000000001</v>
      </c>
      <c r="G20">
        <v>12.289000000000001</v>
      </c>
      <c r="H20">
        <v>6.1880000000000006</v>
      </c>
    </row>
    <row r="21" spans="1:8" x14ac:dyDescent="0.25">
      <c r="A21">
        <v>288</v>
      </c>
      <c r="B21">
        <v>8</v>
      </c>
      <c r="C21" t="s">
        <v>139</v>
      </c>
      <c r="D21">
        <v>1.25</v>
      </c>
      <c r="E21">
        <v>384.053</v>
      </c>
      <c r="F21">
        <v>54.515999999999998</v>
      </c>
      <c r="G21">
        <v>12.518000000000001</v>
      </c>
      <c r="H21">
        <v>8.0719999999999992</v>
      </c>
    </row>
    <row r="22" spans="1:8" x14ac:dyDescent="0.25">
      <c r="A22">
        <v>288</v>
      </c>
      <c r="B22">
        <v>12</v>
      </c>
      <c r="C22" t="s">
        <v>139</v>
      </c>
      <c r="D22">
        <v>10.600999999999999</v>
      </c>
      <c r="E22">
        <v>461.79500000000002</v>
      </c>
      <c r="F22">
        <v>52.183</v>
      </c>
      <c r="G22">
        <v>15.052999999999999</v>
      </c>
      <c r="H22">
        <v>8.6370000000000005</v>
      </c>
    </row>
    <row r="23" spans="1:8" x14ac:dyDescent="0.25">
      <c r="A23">
        <v>312</v>
      </c>
      <c r="B23">
        <v>4</v>
      </c>
      <c r="C23" t="s">
        <v>139</v>
      </c>
      <c r="D23">
        <v>1.25</v>
      </c>
      <c r="E23">
        <v>458.65999999999997</v>
      </c>
      <c r="F23">
        <v>47.394000000000005</v>
      </c>
      <c r="G23">
        <v>20.07</v>
      </c>
      <c r="H23">
        <v>8.2099999999999991</v>
      </c>
    </row>
    <row r="24" spans="1:8" x14ac:dyDescent="0.25">
      <c r="A24">
        <v>312</v>
      </c>
      <c r="B24">
        <v>8</v>
      </c>
      <c r="C24" t="s">
        <v>139</v>
      </c>
      <c r="D24">
        <v>9.2940000000000005</v>
      </c>
      <c r="E24">
        <v>396.43100000000004</v>
      </c>
      <c r="F24">
        <v>42.012</v>
      </c>
      <c r="G24">
        <v>9.5549999999999997</v>
      </c>
      <c r="H24">
        <v>6.367</v>
      </c>
    </row>
    <row r="25" spans="1:8" x14ac:dyDescent="0.25">
      <c r="A25">
        <v>312</v>
      </c>
      <c r="B25">
        <v>12</v>
      </c>
      <c r="C25" t="s">
        <v>139</v>
      </c>
      <c r="D25">
        <v>1.25</v>
      </c>
      <c r="E25">
        <v>433.69399999999996</v>
      </c>
      <c r="F25">
        <v>58.923000000000002</v>
      </c>
      <c r="G25">
        <v>20.622</v>
      </c>
      <c r="H25">
        <v>9.3090000000000011</v>
      </c>
    </row>
    <row r="26" spans="1:8" x14ac:dyDescent="0.25">
      <c r="A26">
        <v>144</v>
      </c>
      <c r="B26">
        <v>3</v>
      </c>
      <c r="C26" t="s">
        <v>138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144</v>
      </c>
      <c r="B27">
        <v>7</v>
      </c>
      <c r="C27" t="s">
        <v>138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144</v>
      </c>
      <c r="B28">
        <v>11</v>
      </c>
      <c r="C28" t="s">
        <v>138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168</v>
      </c>
      <c r="B29">
        <v>3</v>
      </c>
      <c r="C29" t="s">
        <v>138</v>
      </c>
      <c r="D29">
        <v>224.24199999999999</v>
      </c>
      <c r="E29">
        <v>12.686</v>
      </c>
      <c r="F29">
        <v>26.930999999999997</v>
      </c>
      <c r="G29">
        <v>5.9</v>
      </c>
      <c r="H29">
        <v>4.593</v>
      </c>
    </row>
    <row r="30" spans="1:8" x14ac:dyDescent="0.25">
      <c r="A30">
        <v>168</v>
      </c>
      <c r="B30">
        <v>7</v>
      </c>
      <c r="C30" t="s">
        <v>138</v>
      </c>
      <c r="D30">
        <v>256.78699999999998</v>
      </c>
      <c r="E30">
        <v>11.82</v>
      </c>
      <c r="F30">
        <v>26.878999999999998</v>
      </c>
      <c r="G30">
        <v>7.1040000000000001</v>
      </c>
      <c r="H30">
        <v>4.4969999999999999</v>
      </c>
    </row>
    <row r="31" spans="1:8" x14ac:dyDescent="0.25">
      <c r="A31">
        <v>168</v>
      </c>
      <c r="B31">
        <v>11</v>
      </c>
      <c r="C31" t="s">
        <v>138</v>
      </c>
      <c r="D31">
        <v>672.69200000000001</v>
      </c>
      <c r="E31">
        <v>20.472999999999999</v>
      </c>
      <c r="F31">
        <v>85.569000000000003</v>
      </c>
      <c r="G31">
        <v>9.2759999999999998</v>
      </c>
      <c r="H31">
        <v>6.3490000000000002</v>
      </c>
    </row>
    <row r="32" spans="1:8" x14ac:dyDescent="0.25">
      <c r="A32">
        <v>192</v>
      </c>
      <c r="B32">
        <v>3</v>
      </c>
      <c r="C32" t="s">
        <v>138</v>
      </c>
      <c r="D32">
        <v>382.04899999999998</v>
      </c>
      <c r="E32">
        <v>32.408999999999999</v>
      </c>
      <c r="F32">
        <v>34.906000000000006</v>
      </c>
      <c r="G32">
        <v>6.3979999999999997</v>
      </c>
      <c r="H32">
        <v>4.8640000000000008</v>
      </c>
    </row>
    <row r="33" spans="1:8" x14ac:dyDescent="0.25">
      <c r="A33">
        <v>192</v>
      </c>
      <c r="B33">
        <v>7</v>
      </c>
      <c r="C33" t="s">
        <v>138</v>
      </c>
      <c r="D33">
        <v>273.685</v>
      </c>
      <c r="E33">
        <v>28.45</v>
      </c>
      <c r="F33">
        <v>37.998000000000005</v>
      </c>
      <c r="G33">
        <v>7.5069999999999997</v>
      </c>
      <c r="H33">
        <v>4.5060000000000002</v>
      </c>
    </row>
    <row r="34" spans="1:8" x14ac:dyDescent="0.25">
      <c r="A34">
        <v>192</v>
      </c>
      <c r="B34">
        <v>11</v>
      </c>
      <c r="C34" t="s">
        <v>138</v>
      </c>
      <c r="D34">
        <v>339.86</v>
      </c>
      <c r="E34">
        <v>40.383000000000003</v>
      </c>
      <c r="F34">
        <v>32.769999999999996</v>
      </c>
      <c r="G34">
        <v>7.0070000000000006</v>
      </c>
      <c r="H34">
        <v>4.883</v>
      </c>
    </row>
    <row r="35" spans="1:8" x14ac:dyDescent="0.25">
      <c r="A35">
        <v>216</v>
      </c>
      <c r="B35">
        <v>3</v>
      </c>
      <c r="C35" t="s">
        <v>138</v>
      </c>
      <c r="D35">
        <v>340.62199999999996</v>
      </c>
      <c r="E35">
        <v>99.671999999999997</v>
      </c>
      <c r="F35">
        <v>64.938000000000002</v>
      </c>
      <c r="G35">
        <v>9.9860000000000007</v>
      </c>
      <c r="H35">
        <v>6.4450000000000003</v>
      </c>
    </row>
    <row r="36" spans="1:8" x14ac:dyDescent="0.25">
      <c r="A36">
        <v>216</v>
      </c>
      <c r="B36">
        <v>7</v>
      </c>
      <c r="C36" t="s">
        <v>138</v>
      </c>
      <c r="D36">
        <v>216.83699999999999</v>
      </c>
      <c r="E36">
        <v>109.071</v>
      </c>
      <c r="F36">
        <v>48.634</v>
      </c>
      <c r="G36">
        <v>9.0649999999999995</v>
      </c>
      <c r="H36">
        <v>6.5340000000000007</v>
      </c>
    </row>
    <row r="37" spans="1:8" x14ac:dyDescent="0.25">
      <c r="A37">
        <v>216</v>
      </c>
      <c r="B37">
        <v>11</v>
      </c>
      <c r="C37" t="s">
        <v>138</v>
      </c>
      <c r="D37">
        <v>368.83000000000004</v>
      </c>
      <c r="E37">
        <v>113.503</v>
      </c>
      <c r="F37">
        <v>46.344999999999999</v>
      </c>
      <c r="G37">
        <v>7.7709999999999999</v>
      </c>
      <c r="H37">
        <v>5.4160000000000004</v>
      </c>
    </row>
    <row r="38" spans="1:8" x14ac:dyDescent="0.25">
      <c r="A38">
        <v>240</v>
      </c>
      <c r="B38">
        <v>3</v>
      </c>
      <c r="C38" t="s">
        <v>138</v>
      </c>
      <c r="D38">
        <v>200.92000000000002</v>
      </c>
      <c r="E38">
        <v>211.02599999999998</v>
      </c>
      <c r="F38">
        <v>49.09</v>
      </c>
      <c r="G38">
        <v>7.2509999999999994</v>
      </c>
      <c r="H38">
        <v>4.8849999999999998</v>
      </c>
    </row>
    <row r="39" spans="1:8" x14ac:dyDescent="0.25">
      <c r="A39">
        <v>240</v>
      </c>
      <c r="B39">
        <v>7</v>
      </c>
      <c r="C39" t="s">
        <v>138</v>
      </c>
      <c r="D39">
        <v>54.602999999999994</v>
      </c>
      <c r="E39">
        <v>375.93600000000004</v>
      </c>
      <c r="F39">
        <v>77.295000000000002</v>
      </c>
      <c r="G39">
        <v>14.962</v>
      </c>
      <c r="H39">
        <v>10.579000000000001</v>
      </c>
    </row>
    <row r="40" spans="1:8" x14ac:dyDescent="0.25">
      <c r="A40">
        <v>240</v>
      </c>
      <c r="B40">
        <v>11</v>
      </c>
      <c r="C40" t="s">
        <v>138</v>
      </c>
      <c r="D40">
        <v>41.802</v>
      </c>
      <c r="E40">
        <v>435.62099999999998</v>
      </c>
      <c r="F40">
        <v>53.5</v>
      </c>
      <c r="G40">
        <v>8.0150000000000006</v>
      </c>
      <c r="H40">
        <v>5.6720000000000006</v>
      </c>
    </row>
    <row r="41" spans="1:8" x14ac:dyDescent="0.25">
      <c r="A41">
        <v>264</v>
      </c>
      <c r="B41">
        <v>3</v>
      </c>
      <c r="C41" t="s">
        <v>138</v>
      </c>
      <c r="D41">
        <v>1.25</v>
      </c>
      <c r="E41">
        <v>288.53199999999998</v>
      </c>
      <c r="F41">
        <v>53.579000000000001</v>
      </c>
      <c r="G41">
        <v>7.5360000000000005</v>
      </c>
      <c r="H41">
        <v>4.6239999999999997</v>
      </c>
    </row>
    <row r="42" spans="1:8" x14ac:dyDescent="0.25">
      <c r="A42">
        <v>264</v>
      </c>
      <c r="B42">
        <v>7</v>
      </c>
      <c r="C42" t="s">
        <v>138</v>
      </c>
      <c r="D42">
        <v>1.25</v>
      </c>
      <c r="E42">
        <v>308.80399999999997</v>
      </c>
      <c r="F42">
        <v>54.338999999999999</v>
      </c>
      <c r="G42">
        <v>13.598000000000001</v>
      </c>
      <c r="H42">
        <v>7.851</v>
      </c>
    </row>
    <row r="43" spans="1:8" x14ac:dyDescent="0.25">
      <c r="A43">
        <v>264</v>
      </c>
      <c r="B43">
        <v>11</v>
      </c>
      <c r="C43" t="s">
        <v>138</v>
      </c>
      <c r="D43">
        <v>1.25</v>
      </c>
      <c r="E43">
        <v>344.76799999999997</v>
      </c>
      <c r="F43">
        <v>45.210999999999999</v>
      </c>
      <c r="G43">
        <v>7.1130000000000004</v>
      </c>
      <c r="H43">
        <v>4.085</v>
      </c>
    </row>
    <row r="44" spans="1:8" x14ac:dyDescent="0.25">
      <c r="A44">
        <v>288</v>
      </c>
      <c r="B44">
        <v>3</v>
      </c>
      <c r="C44" t="s">
        <v>138</v>
      </c>
      <c r="D44">
        <v>1.25</v>
      </c>
      <c r="E44">
        <v>302.22800000000001</v>
      </c>
      <c r="F44">
        <v>44.68</v>
      </c>
      <c r="G44">
        <v>6.1460000000000008</v>
      </c>
      <c r="H44">
        <v>3.3019999999999996</v>
      </c>
    </row>
    <row r="45" spans="1:8" x14ac:dyDescent="0.25">
      <c r="A45">
        <v>288</v>
      </c>
      <c r="B45">
        <v>7</v>
      </c>
      <c r="C45" t="s">
        <v>138</v>
      </c>
      <c r="D45">
        <v>1.25</v>
      </c>
      <c r="E45">
        <v>326.94200000000001</v>
      </c>
      <c r="F45">
        <v>44.698</v>
      </c>
      <c r="G45">
        <v>11.431999999999999</v>
      </c>
      <c r="H45">
        <v>5.9749999999999996</v>
      </c>
    </row>
    <row r="46" spans="1:8" x14ac:dyDescent="0.25">
      <c r="A46">
        <v>288</v>
      </c>
      <c r="B46">
        <v>11</v>
      </c>
      <c r="C46" t="s">
        <v>138</v>
      </c>
      <c r="D46">
        <v>1.25</v>
      </c>
      <c r="E46">
        <v>376.31</v>
      </c>
      <c r="F46">
        <v>36.878</v>
      </c>
      <c r="G46">
        <v>6.1340000000000003</v>
      </c>
      <c r="H46">
        <v>3.5069999999999997</v>
      </c>
    </row>
    <row r="47" spans="1:8" x14ac:dyDescent="0.25">
      <c r="A47">
        <v>312</v>
      </c>
      <c r="B47">
        <v>3</v>
      </c>
      <c r="C47" t="s">
        <v>138</v>
      </c>
      <c r="D47">
        <v>1.25</v>
      </c>
      <c r="E47">
        <v>314.31399999999996</v>
      </c>
      <c r="F47">
        <v>58.720999999999997</v>
      </c>
      <c r="G47">
        <v>9.402000000000001</v>
      </c>
      <c r="H47">
        <v>4.4610000000000003</v>
      </c>
    </row>
    <row r="48" spans="1:8" x14ac:dyDescent="0.25">
      <c r="A48">
        <v>312</v>
      </c>
      <c r="B48">
        <v>7</v>
      </c>
      <c r="C48" t="s">
        <v>138</v>
      </c>
      <c r="D48">
        <v>1.25</v>
      </c>
      <c r="E48">
        <v>313.15899999999999</v>
      </c>
      <c r="F48">
        <v>42.325000000000003</v>
      </c>
      <c r="G48">
        <v>8.6890000000000001</v>
      </c>
      <c r="H48">
        <v>4.569</v>
      </c>
    </row>
    <row r="49" spans="1:8" x14ac:dyDescent="0.25">
      <c r="A49">
        <v>312</v>
      </c>
      <c r="B49">
        <v>11</v>
      </c>
      <c r="C49" t="s">
        <v>138</v>
      </c>
      <c r="D49">
        <v>1.25</v>
      </c>
      <c r="E49">
        <v>437.52499999999998</v>
      </c>
      <c r="F49">
        <v>42.686</v>
      </c>
      <c r="G49">
        <v>7.7530000000000001</v>
      </c>
      <c r="H49">
        <v>4.202</v>
      </c>
    </row>
  </sheetData>
  <sortState xmlns:xlrd2="http://schemas.microsoft.com/office/spreadsheetml/2017/richdata2" ref="A2:H49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Analytics Info</vt:lpstr>
      <vt:lpstr>part1</vt:lpstr>
      <vt:lpstr>part1 (2)</vt:lpstr>
      <vt:lpstr>part2 repl</vt:lpstr>
      <vt:lpstr>part2 (2)</vt:lpstr>
      <vt:lpstr>average</vt:lpstr>
      <vt:lpstr>results</vt:lpstr>
      <vt:lpstr>legende</vt:lpstr>
      <vt:lpstr>jfa</vt:lpstr>
      <vt:lpstr>only MTX</vt:lpstr>
      <vt:lpstr>MTX + SARA</vt:lpstr>
      <vt:lpstr>Umrechnung Molar MTX</vt:lpstr>
      <vt:lpstr>Umrechnung Molar MTX+SARA</vt:lpstr>
      <vt:lpstr>DON DOM MTX</vt:lpstr>
      <vt:lpstr>DOM DON MTX + SARA</vt:lpstr>
      <vt:lpstr>ZEN ZEL MTX</vt:lpstr>
      <vt:lpstr>ZEN ZEL MTX + SARA</vt:lpstr>
      <vt:lpstr>ZEN ZEL MTX per day</vt:lpstr>
      <vt:lpstr>ZEN ZEL MTX + SARA per da</vt:lpstr>
      <vt:lpstr>DON and DOM MTX per day</vt:lpstr>
      <vt:lpstr>DON and DOM MTX + SARA per day</vt:lpstr>
    </vt:vector>
  </TitlesOfParts>
  <Company>Erber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Gerlinde Bichl</dc:creator>
  <cp:lastModifiedBy>atjfa</cp:lastModifiedBy>
  <dcterms:created xsi:type="dcterms:W3CDTF">2019-08-28T06:19:34Z</dcterms:created>
  <dcterms:modified xsi:type="dcterms:W3CDTF">2019-09-12T10:24:17Z</dcterms:modified>
</cp:coreProperties>
</file>