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mer\source\repos\ExtractSREO\ExtractSREO\SREOs\"/>
    </mc:Choice>
  </mc:AlternateContent>
  <xr:revisionPtr revIDLastSave="0" documentId="13_ncr:1_{C6322DEF-B7BE-4D6B-B20D-082ABA73648E}" xr6:coauthVersionLast="47" xr6:coauthVersionMax="47" xr10:uidLastSave="{00000000-0000-0000-0000-000000000000}"/>
  <bookViews>
    <workbookView xWindow="-98" yWindow="-98" windowWidth="24496" windowHeight="15675" firstSheet="1" activeTab="1" xr2:uid="{00000000-000D-0000-FFFF-FFFF00000000}"/>
  </bookViews>
  <sheets>
    <sheet name="6.9.22" sheetId="1" r:id="rId1"/>
    <sheet name="5.29.22" sheetId="2" r:id="rId2"/>
    <sheet name="3.4.22" sheetId="3" r:id="rId3"/>
  </sheets>
  <definedNames>
    <definedName name="_xlnm._FilterDatabase" localSheetId="2" hidden="1">'3.4.22'!$C$6:$X$33</definedName>
    <definedName name="_xlnm._FilterDatabase" localSheetId="1" hidden="1">'5.29.22'!$C$6:$X$33</definedName>
    <definedName name="_xlnm._FilterDatabase" localSheetId="0" hidden="1">'6.9.22'!$C$6:$X$33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3" l="1"/>
  <c r="D45" i="3"/>
  <c r="E44" i="3"/>
  <c r="D44" i="3"/>
  <c r="E43" i="3"/>
  <c r="D43" i="3"/>
  <c r="E42" i="3"/>
  <c r="D42" i="3"/>
  <c r="E41" i="3"/>
  <c r="E46" i="3" s="1"/>
  <c r="D41" i="3"/>
  <c r="D46" i="3" s="1"/>
  <c r="W33" i="3"/>
  <c r="X33" i="3" s="1"/>
  <c r="U33" i="3"/>
  <c r="T33" i="3"/>
  <c r="N33" i="3"/>
  <c r="M33" i="3"/>
  <c r="G33" i="3"/>
  <c r="E45" i="2"/>
  <c r="D45" i="2"/>
  <c r="E44" i="2"/>
  <c r="D44" i="2"/>
  <c r="E43" i="2"/>
  <c r="D43" i="2"/>
  <c r="E42" i="2"/>
  <c r="D42" i="2"/>
  <c r="E41" i="2"/>
  <c r="E46" i="2" s="1"/>
  <c r="D41" i="2"/>
  <c r="D46" i="2" s="1"/>
  <c r="W33" i="2"/>
  <c r="U33" i="2"/>
  <c r="T33" i="2"/>
  <c r="N33" i="2"/>
  <c r="M33" i="2"/>
  <c r="G33" i="2"/>
  <c r="U33" i="1"/>
  <c r="T33" i="1"/>
  <c r="N33" i="1"/>
  <c r="M33" i="1"/>
  <c r="G33" i="1"/>
  <c r="S33" i="2" l="1"/>
  <c r="V33" i="2"/>
  <c r="X33" i="2"/>
  <c r="S33" i="3"/>
  <c r="V33" i="3"/>
  <c r="V33" i="1"/>
  <c r="D45" i="1" l="1"/>
  <c r="E45" i="1"/>
  <c r="D44" i="1"/>
  <c r="D43" i="1"/>
  <c r="D42" i="1"/>
  <c r="D41" i="1"/>
  <c r="W33" i="1"/>
  <c r="X33" i="1" s="1"/>
  <c r="D46" i="1" l="1"/>
  <c r="E44" i="1" l="1"/>
  <c r="E43" i="1"/>
  <c r="E42" i="1"/>
  <c r="E41" i="1"/>
  <c r="E46" i="1" l="1"/>
  <c r="S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M8" authorId="0" shapeId="0" xr:uid="{7F24119B-9694-4C7C-A7AE-70A934F09280}">
      <text>
        <r>
          <rPr>
            <sz val="9"/>
            <color indexed="81"/>
            <rFont val="Tahoma"/>
            <family val="2"/>
          </rPr>
          <t xml:space="preserve">Initial Advance: $39,650,000
Cap Ex Funding: $5,950,000
</t>
        </r>
      </text>
    </comment>
    <comment ref="R8" authorId="0" shapeId="0" xr:uid="{65B5D6E6-2B19-420C-B73D-BC445FE4DC40}">
      <text>
        <r>
          <rPr>
            <sz val="9"/>
            <color indexed="81"/>
            <rFont val="Tahoma"/>
            <family val="2"/>
          </rPr>
          <t>Two 1 Year Extensions
DY: 7.5% &amp; 8.0%
LTV: 60% for 1st extension only
Extension Fee: 0.25% each</t>
        </r>
      </text>
    </comment>
    <comment ref="T8" authorId="0" shapeId="0" xr:uid="{9C0BF054-6145-449D-9FC6-CC6D765A25DC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R13" authorId="0" shapeId="0" xr:uid="{9107A09E-4EF6-4565-92DF-1A68084ACAF9}">
      <text>
        <r>
          <rPr>
            <sz val="9"/>
            <color indexed="81"/>
            <rFont val="Tahoma"/>
            <family val="2"/>
          </rPr>
          <t>Initial Maturity
1-Year Extension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 xr:uid="{2BF91F0C-7114-499A-9529-C53290B38D43}">
      <text>
        <r>
          <rPr>
            <sz val="9"/>
            <color indexed="81"/>
            <rFont val="Tahoma"/>
            <family val="2"/>
          </rPr>
          <t xml:space="preserve">T4 Ann.
</t>
        </r>
      </text>
    </comment>
    <comment ref="M18" authorId="0" shapeId="0" xr:uid="{0125A178-4984-4CC8-95A0-13224101E297}">
      <text>
        <r>
          <rPr>
            <sz val="9"/>
            <color indexed="81"/>
            <rFont val="Tahoma"/>
            <family val="2"/>
          </rPr>
          <t xml:space="preserve">Initial Advance: $29,647,500
Additional Advance: $776,500
</t>
        </r>
      </text>
    </comment>
    <comment ref="R18" authorId="0" shapeId="0" xr:uid="{3E2FF376-81DE-4C1F-9D28-1CDED2A62534}">
      <text>
        <r>
          <rPr>
            <sz val="9"/>
            <color indexed="81"/>
            <rFont val="Tahoma"/>
            <family val="2"/>
          </rPr>
          <t xml:space="preserve">Extended Maturity: 10/10/2026
DSCR: 1.30x
LTV: 62.5%
Extension Fee: 0.20%
</t>
        </r>
      </text>
    </comment>
    <comment ref="T18" authorId="0" shapeId="0" xr:uid="{DD1E3FEB-329A-4BFE-926E-D7B424317014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T22" authorId="0" shapeId="0" xr:uid="{1794D9CA-C66F-4DD9-B306-8B3AAECEBEBA}">
      <text>
        <r>
          <rPr>
            <sz val="9"/>
            <color indexed="81"/>
            <rFont val="Tahoma"/>
            <family val="2"/>
          </rPr>
          <t xml:space="preserve">T1 Ann.
</t>
        </r>
      </text>
    </comment>
    <comment ref="T23" authorId="0" shapeId="0" xr:uid="{DEAFCF34-B4EA-4507-B68D-7A05966BC25A}">
      <text>
        <r>
          <rPr>
            <sz val="9"/>
            <color indexed="81"/>
            <rFont val="Tahoma"/>
            <family val="2"/>
          </rPr>
          <t>T5 Ann.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 xr:uid="{5225E7AD-35BE-4143-888E-DED50C176BB3}">
      <text>
        <r>
          <rPr>
            <sz val="9"/>
            <color indexed="81"/>
            <rFont val="Tahoma"/>
            <family val="2"/>
          </rPr>
          <t xml:space="preserve">Extended Maturity: 11/10/2025
DSCR: 1.15x
LTV: 62.5%
Extension Fee: 0.15%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M8" authorId="0" shapeId="0" xr:uid="{D2217E2E-3E5C-4AF4-A06D-009DE6D7845D}">
      <text>
        <r>
          <rPr>
            <sz val="9"/>
            <color indexed="81"/>
            <rFont val="Tahoma"/>
            <family val="2"/>
          </rPr>
          <t xml:space="preserve">Initial Advance: $39,650,000
Cap Ex Funding: $5,950,000
</t>
        </r>
      </text>
    </comment>
    <comment ref="R8" authorId="0" shapeId="0" xr:uid="{409951BB-29E8-4FC5-AC5A-F3DC00916DC8}">
      <text>
        <r>
          <rPr>
            <sz val="9"/>
            <color indexed="81"/>
            <rFont val="Tahoma"/>
            <family val="2"/>
          </rPr>
          <t>Two 1 Year Extensions
DY: 7.5% &amp; 8.0%
LTV: 60% for 1st extension only
Extension Fee: 0.25% each</t>
        </r>
      </text>
    </comment>
    <comment ref="T8" authorId="0" shapeId="0" xr:uid="{54A54441-B410-4547-90F5-002C243F4DF1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R13" authorId="0" shapeId="0" xr:uid="{36BE5AD2-B9AF-491E-8F8C-667583C9B81A}">
      <text>
        <r>
          <rPr>
            <sz val="9"/>
            <color indexed="81"/>
            <rFont val="Tahoma"/>
            <family val="2"/>
          </rPr>
          <t>Initial Maturity
1-Year Extension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 xr:uid="{431B41C0-E472-4840-91D8-935C3C883CF8}">
      <text>
        <r>
          <rPr>
            <sz val="9"/>
            <color indexed="81"/>
            <rFont val="Tahoma"/>
            <family val="2"/>
          </rPr>
          <t xml:space="preserve">T4 Ann.
</t>
        </r>
      </text>
    </comment>
    <comment ref="M19" authorId="0" shapeId="0" xr:uid="{7CD73DBC-5663-45F0-8A50-ABC161878E3D}">
      <text>
        <r>
          <rPr>
            <sz val="9"/>
            <color indexed="81"/>
            <rFont val="Tahoma"/>
            <family val="2"/>
          </rPr>
          <t xml:space="preserve">Initial Advance: $29,647,500
Additional Advance: $776,500
</t>
        </r>
      </text>
    </comment>
    <comment ref="R19" authorId="0" shapeId="0" xr:uid="{13AA215D-D448-4A1A-91EB-3E65DE2AD124}">
      <text>
        <r>
          <rPr>
            <sz val="9"/>
            <color indexed="81"/>
            <rFont val="Tahoma"/>
            <family val="2"/>
          </rPr>
          <t xml:space="preserve">Extended Maturity: 10/10/2026
DSCR: 1.30x
LTV: 62.5%
Extension Fee: 0.20%
</t>
        </r>
      </text>
    </comment>
    <comment ref="T19" authorId="0" shapeId="0" xr:uid="{F09DEF5B-B4D9-4E07-879B-0099B3617479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T23" authorId="0" shapeId="0" xr:uid="{B1229CB0-CE5F-423D-A849-6D083CC619E0}">
      <text>
        <r>
          <rPr>
            <sz val="9"/>
            <color indexed="81"/>
            <rFont val="Tahoma"/>
            <family val="2"/>
          </rPr>
          <t xml:space="preserve">T1 Ann.
</t>
        </r>
      </text>
    </comment>
    <comment ref="T25" authorId="0" shapeId="0" xr:uid="{844852BF-8C9C-4095-A6C8-658EEFA29E1D}">
      <text>
        <r>
          <rPr>
            <sz val="9"/>
            <color indexed="81"/>
            <rFont val="Tahoma"/>
            <family val="2"/>
          </rPr>
          <t>T5 Ann.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M8" authorId="0" shapeId="0" xr:uid="{547A332C-E495-48F7-BFF7-1E111835D9AE}">
      <text>
        <r>
          <rPr>
            <sz val="9"/>
            <color indexed="81"/>
            <rFont val="Tahoma"/>
            <family val="2"/>
          </rPr>
          <t xml:space="preserve">Initial Advance: $39,650,000
Cap Ex Funding: $5,950,000
</t>
        </r>
      </text>
    </comment>
    <comment ref="R8" authorId="0" shapeId="0" xr:uid="{9AB62D4D-9183-46B3-973E-AE846018E8B6}">
      <text>
        <r>
          <rPr>
            <sz val="9"/>
            <color indexed="81"/>
            <rFont val="Tahoma"/>
            <family val="2"/>
          </rPr>
          <t>Two 1 Year Extensions
DY: 7.5% &amp; 8.0%
LTV: 60% for 1st extension only
Extension Fee: 0.25% each</t>
        </r>
      </text>
    </comment>
    <comment ref="T8" authorId="0" shapeId="0" xr:uid="{4BBD3C88-32AB-4846-AFE4-A2B7CD539E0B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R13" authorId="0" shapeId="0" xr:uid="{2FF343EF-4D16-46EC-8E12-0804CF429543}">
      <text>
        <r>
          <rPr>
            <sz val="9"/>
            <color indexed="81"/>
            <rFont val="Tahoma"/>
            <family val="2"/>
          </rPr>
          <t>Initial Maturity
1-Year Extension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 xr:uid="{94E4AE47-57CB-4190-A080-D3D27CD013B2}">
      <text>
        <r>
          <rPr>
            <sz val="9"/>
            <color indexed="81"/>
            <rFont val="Tahoma"/>
            <family val="2"/>
          </rPr>
          <t xml:space="preserve">T4 Ann.
</t>
        </r>
      </text>
    </comment>
    <comment ref="M18" authorId="0" shapeId="0" xr:uid="{35D0C63C-F666-43AC-9634-EEB176B6F65F}">
      <text>
        <r>
          <rPr>
            <sz val="9"/>
            <color indexed="81"/>
            <rFont val="Tahoma"/>
            <family val="2"/>
          </rPr>
          <t xml:space="preserve">Initial Advance: $29,647,500
Additional Advance: $776,500
</t>
        </r>
      </text>
    </comment>
    <comment ref="R18" authorId="0" shapeId="0" xr:uid="{9AF5F16D-20A7-472A-9B30-B0251BA44434}">
      <text>
        <r>
          <rPr>
            <sz val="9"/>
            <color indexed="81"/>
            <rFont val="Tahoma"/>
            <family val="2"/>
          </rPr>
          <t xml:space="preserve">Extended Maturity: 10/10/2026
DSCR: 1.30x
LTV: 62.5%
Extension Fee: 0.20%
</t>
        </r>
      </text>
    </comment>
    <comment ref="T18" authorId="0" shapeId="0" xr:uid="{C3D0A10A-3CFA-4C1F-AA32-D54C8218C897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T22" authorId="0" shapeId="0" xr:uid="{FA85F45E-B87D-40DB-8C3B-A03DF3E66A64}">
      <text>
        <r>
          <rPr>
            <sz val="9"/>
            <color indexed="81"/>
            <rFont val="Tahoma"/>
            <family val="2"/>
          </rPr>
          <t xml:space="preserve">T1 Ann.
</t>
        </r>
      </text>
    </comment>
    <comment ref="T23" authorId="0" shapeId="0" xr:uid="{4044F4E6-3691-405E-B079-17A6A89E9976}">
      <text>
        <r>
          <rPr>
            <sz val="9"/>
            <color indexed="81"/>
            <rFont val="Tahoma"/>
            <family val="2"/>
          </rPr>
          <t>T5 Ann.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 xr:uid="{2CF6C775-CE40-4D33-948F-CFA11C73C45B}">
      <text>
        <r>
          <rPr>
            <sz val="9"/>
            <color indexed="81"/>
            <rFont val="Tahoma"/>
            <family val="2"/>
          </rPr>
          <t xml:space="preserve">Extended Maturity: 11/10/2025
DSCR: 1.15x
LTV: 62.5%
Extension Fee: 0.15%
</t>
        </r>
      </text>
    </comment>
  </commentList>
</comments>
</file>

<file path=xl/sharedStrings.xml><?xml version="1.0" encoding="utf-8"?>
<sst xmlns="http://schemas.openxmlformats.org/spreadsheetml/2006/main" count="643" uniqueCount="111">
  <si>
    <t>Property Name</t>
  </si>
  <si>
    <t>Street Address</t>
  </si>
  <si>
    <t>City</t>
  </si>
  <si>
    <t>State</t>
  </si>
  <si>
    <t>Units</t>
  </si>
  <si>
    <t>Built</t>
  </si>
  <si>
    <t>Acquisition 
Date</t>
  </si>
  <si>
    <t>Lender</t>
  </si>
  <si>
    <t>Type</t>
  </si>
  <si>
    <t>Origination 
Date</t>
  </si>
  <si>
    <t>Original 
Amount</t>
  </si>
  <si>
    <t>OPB (1/31/2022)</t>
  </si>
  <si>
    <t>Rate 
Type</t>
  </si>
  <si>
    <t>All-In 
Rate</t>
  </si>
  <si>
    <t>1st Amt 
Pmt</t>
  </si>
  <si>
    <t>Maturity Date</t>
  </si>
  <si>
    <t>LTV</t>
  </si>
  <si>
    <t>NOI 
(12/31/2021)</t>
  </si>
  <si>
    <t>Debt Service</t>
  </si>
  <si>
    <t>DSCR</t>
  </si>
  <si>
    <t>Internal Valuation</t>
  </si>
  <si>
    <t>Value
/Unit</t>
  </si>
  <si>
    <t>4800 Westshore</t>
  </si>
  <si>
    <t>4800 S West Shore Blvd</t>
  </si>
  <si>
    <t>Tampa</t>
  </si>
  <si>
    <t>FL</t>
  </si>
  <si>
    <t>JP Morgan</t>
  </si>
  <si>
    <t>Balance Sheet</t>
  </si>
  <si>
    <t>Floating</t>
  </si>
  <si>
    <t>FTIO</t>
  </si>
  <si>
    <t>Altamonte at Spring Valley</t>
  </si>
  <si>
    <t>693 Wymore Road</t>
  </si>
  <si>
    <t>Altamonte Springs</t>
  </si>
  <si>
    <t>Berkadia</t>
  </si>
  <si>
    <t>Freddie Mac</t>
  </si>
  <si>
    <t>Various</t>
  </si>
  <si>
    <t>Fixed</t>
  </si>
  <si>
    <t>Arbors at Carrollwood</t>
  </si>
  <si>
    <t>3939 Ehrlich Road</t>
  </si>
  <si>
    <t>Barrington Place at Winter Haven</t>
  </si>
  <si>
    <t>1101 Cambridge Square</t>
  </si>
  <si>
    <t>Winter Haven</t>
  </si>
  <si>
    <t>Bay Pointe Tower</t>
  </si>
  <si>
    <t>880 Oleander Way South</t>
  </si>
  <si>
    <t>South Pasadena</t>
  </si>
  <si>
    <t>Bermuda Cay</t>
  </si>
  <si>
    <t>661 E Woolbright Rd</t>
  </si>
  <si>
    <t>Boynton Beach</t>
  </si>
  <si>
    <t>ACRES</t>
  </si>
  <si>
    <t>Debt Fund</t>
  </si>
  <si>
    <t>Boynton Place Apartments</t>
  </si>
  <si>
    <t>10492 Boynton Place</t>
  </si>
  <si>
    <t>Briarcrest at Winter Haven</t>
  </si>
  <si>
    <t>200 Avenue K  SE</t>
  </si>
  <si>
    <t>Central Place at Winter Park</t>
  </si>
  <si>
    <t>7000 University Blvd</t>
  </si>
  <si>
    <t>Winter Park</t>
  </si>
  <si>
    <t>Fannie Mae</t>
  </si>
  <si>
    <t>Coopers Pond</t>
  </si>
  <si>
    <t>3701 Fountain Mist Dr.</t>
  </si>
  <si>
    <t>Lakeside Central Apartments</t>
  </si>
  <si>
    <t>529 S. Parsons Ave.</t>
  </si>
  <si>
    <t>Brandon</t>
  </si>
  <si>
    <t>CIBC</t>
  </si>
  <si>
    <t>Bank</t>
  </si>
  <si>
    <t>Legend Oaks Apartments</t>
  </si>
  <si>
    <t>4714 N Habana Avenue</t>
  </si>
  <si>
    <t>Nova Central Apartments</t>
  </si>
  <si>
    <t>6857 College Ct.</t>
  </si>
  <si>
    <t>Davie</t>
  </si>
  <si>
    <t>PARQ at Cross Creek</t>
  </si>
  <si>
    <t>10821 Cross Creek Blvd</t>
  </si>
  <si>
    <t>2008/2014</t>
  </si>
  <si>
    <t>Pointe Parck at Avalon</t>
  </si>
  <si>
    <t>13308 Wisper Palms Way</t>
  </si>
  <si>
    <t>Orlando</t>
  </si>
  <si>
    <t>State Farm</t>
  </si>
  <si>
    <t>LifeCo</t>
  </si>
  <si>
    <t>SoBa Apartments</t>
  </si>
  <si>
    <t>1444 Home Street</t>
  </si>
  <si>
    <t>Jacksonville</t>
  </si>
  <si>
    <t>Solara Apartments</t>
  </si>
  <si>
    <t>5000 Solara Circle</t>
  </si>
  <si>
    <t>Sanford</t>
  </si>
  <si>
    <t>CIT</t>
  </si>
  <si>
    <t>Station House at Lake Mary</t>
  </si>
  <si>
    <t>188 E. Crystal Lake Ave.</t>
  </si>
  <si>
    <t>Lake Mary</t>
  </si>
  <si>
    <t>Venue at Winter Park</t>
  </si>
  <si>
    <t>5 Autumn Breeze Way</t>
  </si>
  <si>
    <t>Verona at Boynton Beach</t>
  </si>
  <si>
    <t>1575 SW 8th St.</t>
  </si>
  <si>
    <t>Vue on Lake Monroe</t>
  </si>
  <si>
    <t>800 Marbella Ln</t>
  </si>
  <si>
    <t xml:space="preserve">Sanford </t>
  </si>
  <si>
    <t>Waters Pointe Apartments</t>
  </si>
  <si>
    <t>1885 Shore Drive South</t>
  </si>
  <si>
    <t>Waterstone at Carrollwood Apts</t>
  </si>
  <si>
    <t>3339 Handy Rd.</t>
  </si>
  <si>
    <t>Windward Apartments</t>
  </si>
  <si>
    <t>1746 Bowen Drive</t>
  </si>
  <si>
    <t>Total</t>
  </si>
  <si>
    <t>Properties</t>
  </si>
  <si>
    <t>Orlando–Kissimmee–Sanford</t>
  </si>
  <si>
    <t>Tampa–St. Petersburg–Clearwater</t>
  </si>
  <si>
    <t>Lakeland–Winter Haven</t>
  </si>
  <si>
    <t>Miami-Fort Lauderdale-West Palm Beach</t>
  </si>
  <si>
    <t>Lake Pointe at Orchid Crossings</t>
  </si>
  <si>
    <t>9342 Crane Avenue</t>
  </si>
  <si>
    <t>Pointe Blue at Lake Mary</t>
  </si>
  <si>
    <t>17 Autumn Breeze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</si>
</sst>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"/>
    <numFmt numFmtId="165" formatCode="_(&quot;$&quot;* #,##0_);_(&quot;$&quot;* \(#,##0\);_(&quot;$&quot;* &quot;-&quot;??_);_(@_)"/>
    <numFmt numFmtId="166" formatCode="&quot;Libor (last updated on &quot;m/d/yyyy&quot;)&quot;"/>
    <numFmt numFmtId="167" formatCode="#0.00"/>
    <numFmt numFmtId="168" formatCode="&quot;REO: &quot;mmm\-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44" fontId="0" fillId="2" borderId="0" xfId="0" applyNumberFormat="1" applyFill="1"/>
    <xf numFmtId="165" fontId="0" fillId="2" borderId="0" xfId="0" applyNumberForma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 wrapText="1"/>
    </xf>
    <xf numFmtId="166" fontId="0" fillId="2" borderId="0" xfId="0" applyNumberFormat="1" applyFill="1" applyAlignment="1">
      <alignment horizontal="left"/>
    </xf>
    <xf numFmtId="9" fontId="0" fillId="2" borderId="0" xfId="1" applyFont="1" applyFill="1" applyAlignment="1">
      <alignment horizontal="center"/>
    </xf>
    <xf numFmtId="0" fontId="2" fillId="2" borderId="0" xfId="0" applyFont="1" applyFill="1" applyAlignment="1">
      <alignment wrapText="1"/>
    </xf>
    <xf numFmtId="165" fontId="0" fillId="2" borderId="0" xfId="0" applyNumberFormat="1" applyFill="1"/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167" fontId="0" fillId="2" borderId="0" xfId="2" applyNumberFormat="1" applyFont="1" applyFill="1" applyAlignment="1">
      <alignment horizontal="center"/>
    </xf>
    <xf numFmtId="167" fontId="2" fillId="2" borderId="1" xfId="2" applyNumberFormat="1" applyFont="1" applyFill="1" applyBorder="1" applyAlignment="1">
      <alignment horizontal="center"/>
    </xf>
    <xf numFmtId="43" fontId="0" fillId="2" borderId="0" xfId="2" applyFont="1" applyFill="1" applyAlignment="1">
      <alignment horizontal="center"/>
    </xf>
    <xf numFmtId="165" fontId="0" fillId="2" borderId="0" xfId="3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left"/>
    </xf>
    <xf numFmtId="165" fontId="0" fillId="2" borderId="0" xfId="3" applyNumberFormat="1" applyFont="1" applyFill="1" applyAlignment="1">
      <alignment horizontal="center" wrapText="1"/>
    </xf>
    <xf numFmtId="44" fontId="0" fillId="2" borderId="0" xfId="3" applyFont="1" applyFill="1"/>
    <xf numFmtId="9" fontId="0" fillId="2" borderId="0" xfId="1" applyFont="1" applyFill="1"/>
    <xf numFmtId="0" fontId="5" fillId="2" borderId="0" xfId="0" applyFont="1" applyFill="1"/>
    <xf numFmtId="168" fontId="3" fillId="2" borderId="0" xfId="0" applyNumberFormat="1" applyFont="1" applyFill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179070</xdr:rowOff>
    </xdr:from>
    <xdr:to>
      <xdr:col>2</xdr:col>
      <xdr:colOff>2190000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A854F3-612B-42AC-8F66-4748B2E7C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" y="179070"/>
          <a:ext cx="2344305" cy="697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179070</xdr:rowOff>
    </xdr:from>
    <xdr:to>
      <xdr:col>2</xdr:col>
      <xdr:colOff>2190000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E9F49-E4BE-43DB-BCDE-1287879D0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79070"/>
          <a:ext cx="2330970" cy="716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179070</xdr:rowOff>
    </xdr:from>
    <xdr:to>
      <xdr:col>2</xdr:col>
      <xdr:colOff>2190000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5F9B0-7B4E-4F64-9886-06909428C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79070"/>
          <a:ext cx="2330970" cy="71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zoomScale="80" zoomScaleNormal="80" workbookViewId="0">
      <pane xSplit="3" ySplit="6" topLeftCell="D29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ColWidth="8.86328125" defaultRowHeight="14.25" x14ac:dyDescent="0.45"/>
  <cols>
    <col min="1" max="2" width="2.73046875" style="1" customWidth="1"/>
    <col min="3" max="3" width="33.265625" style="1" customWidth="1"/>
    <col min="4" max="4" width="25.73046875" style="1" bestFit="1" customWidth="1"/>
    <col min="5" max="5" width="19.3984375" style="1" bestFit="1" customWidth="1"/>
    <col min="6" max="6" width="5.86328125" style="1" bestFit="1" customWidth="1"/>
    <col min="7" max="7" width="6" style="1" bestFit="1" customWidth="1"/>
    <col min="8" max="8" width="10.73046875" style="1" bestFit="1" customWidth="1"/>
    <col min="9" max="9" width="11.59765625" style="2" bestFit="1" customWidth="1"/>
    <col min="10" max="10" width="11.59765625" style="15" bestFit="1" customWidth="1"/>
    <col min="11" max="11" width="15.265625" style="15" bestFit="1" customWidth="1"/>
    <col min="12" max="12" width="11.59765625" style="2" bestFit="1" customWidth="1"/>
    <col min="13" max="14" width="13.3984375" style="2" bestFit="1" customWidth="1"/>
    <col min="15" max="15" width="10.73046875" style="2" bestFit="1" customWidth="1"/>
    <col min="16" max="16" width="6.59765625" style="2" bestFit="1" customWidth="1"/>
    <col min="17" max="18" width="11.59765625" style="3" bestFit="1" customWidth="1"/>
    <col min="19" max="19" width="5" style="3" bestFit="1" customWidth="1"/>
    <col min="20" max="20" width="13.3984375" style="2" bestFit="1" customWidth="1"/>
    <col min="21" max="21" width="13.3984375" style="3" bestFit="1" customWidth="1"/>
    <col min="22" max="22" width="6" style="3" bestFit="1" customWidth="1"/>
    <col min="23" max="23" width="14.59765625" style="2" bestFit="1" customWidth="1"/>
    <col min="24" max="24" width="10.73046875" style="1" bestFit="1" customWidth="1"/>
    <col min="25" max="25" width="12.265625" style="1" bestFit="1" customWidth="1"/>
    <col min="26" max="26" width="2.73046875" style="1" customWidth="1"/>
    <col min="27" max="16384" width="8.86328125" style="1"/>
  </cols>
  <sheetData>
    <row r="1" spans="1:26" x14ac:dyDescent="0.45">
      <c r="A1" s="7"/>
      <c r="B1" s="7"/>
      <c r="C1" s="7"/>
      <c r="D1" s="7"/>
      <c r="E1" s="7"/>
      <c r="F1" s="7"/>
      <c r="G1" s="7"/>
      <c r="H1" s="7"/>
      <c r="I1" s="8"/>
      <c r="J1" s="14"/>
      <c r="K1" s="14"/>
      <c r="L1" s="8"/>
      <c r="M1" s="8"/>
      <c r="N1" s="8"/>
      <c r="O1" s="8"/>
      <c r="P1" s="8"/>
      <c r="Q1" s="9"/>
      <c r="R1" s="9"/>
      <c r="S1" s="9"/>
      <c r="T1" s="8"/>
      <c r="U1" s="9"/>
      <c r="V1" s="9"/>
      <c r="W1" s="8"/>
      <c r="X1" s="7"/>
      <c r="Y1" s="7"/>
      <c r="Z1" s="7"/>
    </row>
    <row r="2" spans="1:26" x14ac:dyDescent="0.45">
      <c r="A2" s="7"/>
      <c r="Z2" s="7"/>
    </row>
    <row r="3" spans="1:26" ht="14.45" customHeight="1" x14ac:dyDescent="0.45">
      <c r="A3" s="7"/>
      <c r="D3" s="38">
        <v>44592</v>
      </c>
      <c r="E3" s="38"/>
      <c r="J3" s="33"/>
      <c r="M3" s="29"/>
      <c r="U3" s="28"/>
      <c r="Z3" s="7"/>
    </row>
    <row r="4" spans="1:26" ht="14.45" customHeight="1" x14ac:dyDescent="0.45">
      <c r="A4" s="7"/>
      <c r="D4" s="38"/>
      <c r="E4" s="38"/>
      <c r="T4" s="3"/>
      <c r="Z4" s="7"/>
    </row>
    <row r="5" spans="1:26" x14ac:dyDescent="0.45">
      <c r="A5" s="7"/>
      <c r="Z5" s="7"/>
    </row>
    <row r="6" spans="1:26" ht="28.5" x14ac:dyDescent="0.45">
      <c r="A6" s="7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3" t="s">
        <v>10</v>
      </c>
      <c r="N6" s="13" t="s">
        <v>11</v>
      </c>
      <c r="O6" s="13" t="s">
        <v>12</v>
      </c>
      <c r="P6" s="13" t="s">
        <v>13</v>
      </c>
      <c r="Q6" s="13" t="s">
        <v>14</v>
      </c>
      <c r="R6" s="13" t="s">
        <v>15</v>
      </c>
      <c r="S6" s="13" t="s">
        <v>16</v>
      </c>
      <c r="T6" s="13" t="s">
        <v>17</v>
      </c>
      <c r="U6" s="13" t="s">
        <v>18</v>
      </c>
      <c r="V6" s="13" t="s">
        <v>19</v>
      </c>
      <c r="W6" s="13" t="s">
        <v>20</v>
      </c>
      <c r="X6" s="13" t="s">
        <v>21</v>
      </c>
      <c r="Z6" s="7"/>
    </row>
    <row r="7" spans="1:26" x14ac:dyDescent="0.45">
      <c r="A7" s="7"/>
      <c r="C7" s="10"/>
      <c r="D7" s="10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9"/>
      <c r="Z7" s="7"/>
    </row>
    <row r="8" spans="1:26" x14ac:dyDescent="0.45">
      <c r="A8" s="7"/>
      <c r="C8" s="1" t="s">
        <v>22</v>
      </c>
      <c r="D8" s="1" t="s">
        <v>23</v>
      </c>
      <c r="E8" s="1" t="s">
        <v>24</v>
      </c>
      <c r="F8" s="2" t="s">
        <v>25</v>
      </c>
      <c r="G8" s="2">
        <v>278</v>
      </c>
      <c r="H8" s="2">
        <v>1986</v>
      </c>
      <c r="I8" s="3">
        <v>44496</v>
      </c>
      <c r="J8" s="2" t="s">
        <v>26</v>
      </c>
      <c r="K8" s="2" t="s">
        <v>27</v>
      </c>
      <c r="L8" s="3">
        <v>44552</v>
      </c>
      <c r="M8" s="5">
        <v>45600000</v>
      </c>
      <c r="N8" s="5">
        <v>39650000</v>
      </c>
      <c r="O8" s="5" t="s">
        <v>28</v>
      </c>
      <c r="P8" s="6">
        <v>1.8760000000000002E-2</v>
      </c>
      <c r="Q8" s="3" t="s">
        <v>29</v>
      </c>
      <c r="R8" s="3">
        <v>46388</v>
      </c>
      <c r="S8" s="18">
        <v>0.61377708978328172</v>
      </c>
      <c r="T8" s="34">
        <v>2370936</v>
      </c>
      <c r="U8" s="5">
        <v>1988795.6555222636</v>
      </c>
      <c r="V8" s="26">
        <v>1.1921466106468264</v>
      </c>
      <c r="W8" s="5">
        <v>64600000</v>
      </c>
      <c r="X8" s="20">
        <v>232374.10071942446</v>
      </c>
      <c r="Z8" s="7"/>
    </row>
    <row r="9" spans="1:26" x14ac:dyDescent="0.45">
      <c r="A9" s="7"/>
      <c r="C9" s="1" t="s">
        <v>30</v>
      </c>
      <c r="D9" s="1" t="s">
        <v>31</v>
      </c>
      <c r="E9" s="1" t="s">
        <v>32</v>
      </c>
      <c r="F9" s="2" t="s">
        <v>25</v>
      </c>
      <c r="G9" s="2">
        <v>250</v>
      </c>
      <c r="H9" s="2">
        <v>1974</v>
      </c>
      <c r="I9" s="3">
        <v>41933</v>
      </c>
      <c r="J9" s="2" t="s">
        <v>33</v>
      </c>
      <c r="K9" s="2" t="s">
        <v>34</v>
      </c>
      <c r="L9" s="3" t="s">
        <v>35</v>
      </c>
      <c r="M9" s="5">
        <v>27559000</v>
      </c>
      <c r="N9" s="5">
        <v>27559000</v>
      </c>
      <c r="O9" s="5" t="s">
        <v>36</v>
      </c>
      <c r="P9" s="6">
        <v>4.2158663231612173E-2</v>
      </c>
      <c r="Q9" s="3" t="s">
        <v>29</v>
      </c>
      <c r="R9" s="3">
        <v>47702</v>
      </c>
      <c r="S9" s="18">
        <v>0.56597457540098162</v>
      </c>
      <c r="T9" s="29">
        <v>2310097.5525599997</v>
      </c>
      <c r="U9" s="5">
        <v>1620282.913755123</v>
      </c>
      <c r="V9" s="26">
        <v>1.4257371554984686</v>
      </c>
      <c r="W9" s="5">
        <v>48693000</v>
      </c>
      <c r="X9" s="20">
        <v>194772</v>
      </c>
      <c r="Z9" s="7"/>
    </row>
    <row r="10" spans="1:26" x14ac:dyDescent="0.45">
      <c r="A10" s="7"/>
      <c r="C10" s="1" t="s">
        <v>37</v>
      </c>
      <c r="D10" s="1" t="s">
        <v>38</v>
      </c>
      <c r="E10" s="1" t="s">
        <v>24</v>
      </c>
      <c r="F10" s="2" t="s">
        <v>25</v>
      </c>
      <c r="G10" s="2">
        <v>322</v>
      </c>
      <c r="H10" s="2">
        <v>1999</v>
      </c>
      <c r="I10" s="3">
        <v>43623</v>
      </c>
      <c r="J10" s="2" t="s">
        <v>33</v>
      </c>
      <c r="K10" s="2" t="s">
        <v>34</v>
      </c>
      <c r="L10" s="3">
        <v>44407</v>
      </c>
      <c r="M10" s="5">
        <v>46100000</v>
      </c>
      <c r="N10" s="5">
        <v>46100000</v>
      </c>
      <c r="O10" s="5" t="s">
        <v>28</v>
      </c>
      <c r="P10" s="6">
        <v>2.6100000000000002E-2</v>
      </c>
      <c r="Q10" s="3">
        <v>45536</v>
      </c>
      <c r="R10" s="3">
        <v>46966</v>
      </c>
      <c r="S10" s="18">
        <v>0.46100000000000002</v>
      </c>
      <c r="T10" s="34">
        <v>3668030.3686399991</v>
      </c>
      <c r="U10" s="5">
        <v>2217578.2443196396</v>
      </c>
      <c r="V10" s="26">
        <v>1.6540703256066454</v>
      </c>
      <c r="W10" s="5">
        <v>100000000</v>
      </c>
      <c r="X10" s="20">
        <v>310559.00621118012</v>
      </c>
      <c r="Z10" s="7"/>
    </row>
    <row r="11" spans="1:26" x14ac:dyDescent="0.45">
      <c r="A11" s="7"/>
      <c r="C11" s="1" t="s">
        <v>39</v>
      </c>
      <c r="D11" s="1" t="s">
        <v>40</v>
      </c>
      <c r="E11" s="1" t="s">
        <v>41</v>
      </c>
      <c r="F11" s="2" t="s">
        <v>25</v>
      </c>
      <c r="G11" s="2">
        <v>73</v>
      </c>
      <c r="H11" s="2">
        <v>1984</v>
      </c>
      <c r="I11" s="3">
        <v>42752</v>
      </c>
      <c r="J11" s="2" t="s">
        <v>33</v>
      </c>
      <c r="K11" s="2" t="s">
        <v>34</v>
      </c>
      <c r="L11" s="3">
        <v>43637</v>
      </c>
      <c r="M11" s="5">
        <v>5200000</v>
      </c>
      <c r="N11" s="5">
        <v>5200000</v>
      </c>
      <c r="O11" s="5" t="s">
        <v>36</v>
      </c>
      <c r="P11" s="6">
        <v>4.0399999999999998E-2</v>
      </c>
      <c r="Q11" s="3" t="s">
        <v>29</v>
      </c>
      <c r="R11" s="3">
        <v>47299</v>
      </c>
      <c r="S11" s="18">
        <v>0.42379788101059496</v>
      </c>
      <c r="T11" s="29">
        <v>510728.40711999999</v>
      </c>
      <c r="U11" s="5">
        <v>299347.91447388759</v>
      </c>
      <c r="V11" s="26">
        <v>1.7061365134867219</v>
      </c>
      <c r="W11" s="5">
        <v>12270000</v>
      </c>
      <c r="X11" s="20">
        <v>168082.19178082192</v>
      </c>
      <c r="Z11" s="7"/>
    </row>
    <row r="12" spans="1:26" x14ac:dyDescent="0.45">
      <c r="A12" s="7"/>
      <c r="C12" s="1" t="s">
        <v>42</v>
      </c>
      <c r="D12" s="1" t="s">
        <v>43</v>
      </c>
      <c r="E12" s="1" t="s">
        <v>44</v>
      </c>
      <c r="F12" s="2" t="s">
        <v>25</v>
      </c>
      <c r="G12" s="2">
        <v>210</v>
      </c>
      <c r="H12" s="2">
        <v>1971</v>
      </c>
      <c r="I12" s="3">
        <v>41962</v>
      </c>
      <c r="J12" s="2" t="s">
        <v>33</v>
      </c>
      <c r="K12" s="2" t="s">
        <v>34</v>
      </c>
      <c r="L12" s="3" t="s">
        <v>35</v>
      </c>
      <c r="M12" s="5">
        <v>14700000</v>
      </c>
      <c r="N12" s="5">
        <v>14422321</v>
      </c>
      <c r="O12" s="5" t="s">
        <v>36</v>
      </c>
      <c r="P12" s="6">
        <v>3.9753779540754916E-2</v>
      </c>
      <c r="Q12" s="3">
        <v>44166</v>
      </c>
      <c r="R12" s="3">
        <v>46327</v>
      </c>
      <c r="S12" s="18">
        <v>0.52368631082062456</v>
      </c>
      <c r="T12" s="29">
        <v>1192915.3939999999</v>
      </c>
      <c r="U12" s="5">
        <v>839658.52262943448</v>
      </c>
      <c r="V12" s="26">
        <v>1.420714923805362</v>
      </c>
      <c r="W12" s="5">
        <v>27540000</v>
      </c>
      <c r="X12" s="20">
        <v>131142.85714285713</v>
      </c>
      <c r="Y12" s="4"/>
      <c r="Z12" s="7"/>
    </row>
    <row r="13" spans="1:26" x14ac:dyDescent="0.45">
      <c r="A13" s="7"/>
      <c r="C13" s="1" t="s">
        <v>45</v>
      </c>
      <c r="D13" s="1" t="s">
        <v>46</v>
      </c>
      <c r="E13" s="1" t="s">
        <v>47</v>
      </c>
      <c r="F13" s="2" t="s">
        <v>25</v>
      </c>
      <c r="G13" s="2">
        <v>126</v>
      </c>
      <c r="H13" s="2">
        <v>1975</v>
      </c>
      <c r="I13" s="3">
        <v>44439</v>
      </c>
      <c r="J13" s="2" t="s">
        <v>48</v>
      </c>
      <c r="K13" s="2" t="s">
        <v>49</v>
      </c>
      <c r="L13" s="3">
        <v>44439</v>
      </c>
      <c r="M13" s="5">
        <v>17437550</v>
      </c>
      <c r="N13" s="5">
        <v>18697122</v>
      </c>
      <c r="O13" s="5" t="s">
        <v>28</v>
      </c>
      <c r="P13" s="6">
        <v>3.4000000000000002E-2</v>
      </c>
      <c r="Q13" s="3">
        <v>45905</v>
      </c>
      <c r="R13" s="3">
        <v>45905</v>
      </c>
      <c r="S13" s="18">
        <v>0.69506029739776953</v>
      </c>
      <c r="T13" s="34">
        <v>1453812</v>
      </c>
      <c r="U13" s="5">
        <v>927987.14112089109</v>
      </c>
      <c r="V13" s="26">
        <v>1.5666294667014233</v>
      </c>
      <c r="W13" s="5">
        <v>26900000</v>
      </c>
      <c r="X13" s="20">
        <v>213492.06349206349</v>
      </c>
      <c r="Z13" s="7"/>
    </row>
    <row r="14" spans="1:26" x14ac:dyDescent="0.45">
      <c r="A14" s="7"/>
      <c r="C14" s="1" t="s">
        <v>50</v>
      </c>
      <c r="D14" s="1" t="s">
        <v>51</v>
      </c>
      <c r="E14" s="1" t="s">
        <v>47</v>
      </c>
      <c r="F14" s="2" t="s">
        <v>25</v>
      </c>
      <c r="G14" s="2">
        <v>192</v>
      </c>
      <c r="H14" s="2">
        <v>1988</v>
      </c>
      <c r="I14" s="3">
        <v>43635</v>
      </c>
      <c r="J14" s="2" t="s">
        <v>33</v>
      </c>
      <c r="K14" s="2" t="s">
        <v>34</v>
      </c>
      <c r="L14" s="3">
        <v>43635</v>
      </c>
      <c r="M14" s="5">
        <v>23045000</v>
      </c>
      <c r="N14" s="5">
        <v>23045000</v>
      </c>
      <c r="O14" s="5" t="s">
        <v>36</v>
      </c>
      <c r="P14" s="6">
        <v>3.7999999999999999E-2</v>
      </c>
      <c r="Q14" s="3" t="s">
        <v>29</v>
      </c>
      <c r="R14" s="3">
        <v>47300</v>
      </c>
      <c r="S14" s="18">
        <v>0.42675925925925928</v>
      </c>
      <c r="T14" s="34">
        <v>2115494.4817599999</v>
      </c>
      <c r="U14" s="5">
        <v>1288558.4584403879</v>
      </c>
      <c r="V14" s="26">
        <v>1.6417528191313087</v>
      </c>
      <c r="W14" s="5">
        <v>54000000</v>
      </c>
      <c r="X14" s="20">
        <v>281250</v>
      </c>
      <c r="Z14" s="7"/>
    </row>
    <row r="15" spans="1:26" x14ac:dyDescent="0.45">
      <c r="A15" s="7"/>
      <c r="C15" s="1" t="s">
        <v>52</v>
      </c>
      <c r="D15" s="1" t="s">
        <v>53</v>
      </c>
      <c r="E15" s="1" t="s">
        <v>41</v>
      </c>
      <c r="F15" s="2" t="s">
        <v>25</v>
      </c>
      <c r="G15" s="2">
        <v>460</v>
      </c>
      <c r="H15" s="2">
        <v>1973</v>
      </c>
      <c r="I15" s="3">
        <v>40683</v>
      </c>
      <c r="J15" s="2" t="s">
        <v>33</v>
      </c>
      <c r="K15" s="2" t="s">
        <v>34</v>
      </c>
      <c r="L15" s="3" t="s">
        <v>35</v>
      </c>
      <c r="M15" s="5">
        <v>32589000</v>
      </c>
      <c r="N15" s="5">
        <v>32589000</v>
      </c>
      <c r="O15" s="5" t="s">
        <v>36</v>
      </c>
      <c r="P15" s="6">
        <v>3.6469907023842403E-2</v>
      </c>
      <c r="Q15" s="3" t="s">
        <v>29</v>
      </c>
      <c r="R15" s="3">
        <v>46296</v>
      </c>
      <c r="S15" s="18">
        <v>0.42477841501564129</v>
      </c>
      <c r="T15" s="29">
        <v>3535426.1282400005</v>
      </c>
      <c r="U15" s="5">
        <v>1788314.5602037353</v>
      </c>
      <c r="V15" s="26">
        <v>1.9769598743507542</v>
      </c>
      <c r="W15" s="5">
        <v>76720000</v>
      </c>
      <c r="X15" s="20">
        <v>166782.60869565216</v>
      </c>
      <c r="Z15" s="7"/>
    </row>
    <row r="16" spans="1:26" x14ac:dyDescent="0.45">
      <c r="A16" s="7"/>
      <c r="C16" s="1" t="s">
        <v>54</v>
      </c>
      <c r="D16" s="1" t="s">
        <v>55</v>
      </c>
      <c r="E16" s="1" t="s">
        <v>56</v>
      </c>
      <c r="F16" s="2" t="s">
        <v>25</v>
      </c>
      <c r="G16" s="2">
        <v>304</v>
      </c>
      <c r="H16" s="2">
        <v>1974</v>
      </c>
      <c r="I16" s="3">
        <v>42507</v>
      </c>
      <c r="J16" s="2" t="s">
        <v>33</v>
      </c>
      <c r="K16" s="2" t="s">
        <v>57</v>
      </c>
      <c r="L16" s="3" t="s">
        <v>35</v>
      </c>
      <c r="M16" s="5">
        <v>32045000</v>
      </c>
      <c r="N16" s="5">
        <v>32045000</v>
      </c>
      <c r="O16" s="5" t="s">
        <v>36</v>
      </c>
      <c r="P16" s="6">
        <v>4.5605486035262911E-2</v>
      </c>
      <c r="Q16" s="3">
        <v>45047</v>
      </c>
      <c r="R16" s="3">
        <v>46874</v>
      </c>
      <c r="S16" s="18">
        <v>0.54684300341296932</v>
      </c>
      <c r="T16" s="29">
        <v>2678193.6674400005</v>
      </c>
      <c r="U16" s="5">
        <v>1962266.5300041651</v>
      </c>
      <c r="V16" s="26">
        <v>1.3648470411582241</v>
      </c>
      <c r="W16" s="5">
        <v>58600000</v>
      </c>
      <c r="X16" s="20">
        <v>192763.15789473685</v>
      </c>
      <c r="Z16" s="7"/>
    </row>
    <row r="17" spans="1:26" x14ac:dyDescent="0.45">
      <c r="A17" s="7"/>
      <c r="C17" s="1" t="s">
        <v>58</v>
      </c>
      <c r="D17" s="1" t="s">
        <v>59</v>
      </c>
      <c r="E17" s="1" t="s">
        <v>24</v>
      </c>
      <c r="F17" s="2" t="s">
        <v>25</v>
      </c>
      <c r="G17" s="2">
        <v>463</v>
      </c>
      <c r="H17" s="2">
        <v>1978</v>
      </c>
      <c r="I17" s="3">
        <v>41141</v>
      </c>
      <c r="J17" s="2" t="s">
        <v>33</v>
      </c>
      <c r="K17" s="2" t="s">
        <v>34</v>
      </c>
      <c r="L17" s="3">
        <v>43935</v>
      </c>
      <c r="M17" s="5">
        <v>38750000</v>
      </c>
      <c r="N17" s="5">
        <v>38750000</v>
      </c>
      <c r="O17" s="5" t="s">
        <v>36</v>
      </c>
      <c r="P17" s="6">
        <v>3.6299999999999999E-2</v>
      </c>
      <c r="Q17" s="3">
        <v>45809</v>
      </c>
      <c r="R17" s="3">
        <v>47604</v>
      </c>
      <c r="S17" s="18">
        <v>0.47187043351193375</v>
      </c>
      <c r="T17" s="29">
        <v>3249093.8708799998</v>
      </c>
      <c r="U17" s="5">
        <v>2121947.3774640672</v>
      </c>
      <c r="V17" s="26">
        <v>1.531184941430066</v>
      </c>
      <c r="W17" s="5">
        <v>82120000</v>
      </c>
      <c r="X17" s="20">
        <v>177365.01079913607</v>
      </c>
      <c r="Z17" s="7"/>
    </row>
    <row r="18" spans="1:26" x14ac:dyDescent="0.45">
      <c r="A18" s="7"/>
      <c r="C18" s="1" t="s">
        <v>60</v>
      </c>
      <c r="D18" s="1" t="s">
        <v>61</v>
      </c>
      <c r="E18" s="1" t="s">
        <v>62</v>
      </c>
      <c r="F18" s="2" t="s">
        <v>25</v>
      </c>
      <c r="G18" s="2">
        <v>228</v>
      </c>
      <c r="H18" s="2">
        <v>1985</v>
      </c>
      <c r="I18" s="3">
        <v>44475</v>
      </c>
      <c r="J18" s="2" t="s">
        <v>63</v>
      </c>
      <c r="K18" s="2" t="s">
        <v>64</v>
      </c>
      <c r="L18" s="3">
        <v>44475</v>
      </c>
      <c r="M18" s="5">
        <v>30424000</v>
      </c>
      <c r="N18" s="5">
        <v>29647500</v>
      </c>
      <c r="O18" s="5" t="s">
        <v>28</v>
      </c>
      <c r="P18" s="6">
        <v>1.7760000000000001E-2</v>
      </c>
      <c r="Q18" s="3">
        <v>45940</v>
      </c>
      <c r="R18" s="3">
        <v>45940</v>
      </c>
      <c r="S18" s="18">
        <v>0.63758064516129032</v>
      </c>
      <c r="T18" s="29">
        <v>2240238</v>
      </c>
      <c r="U18" s="5">
        <v>1308909.1584497192</v>
      </c>
      <c r="V18" s="26">
        <v>1.7115305409378851</v>
      </c>
      <c r="W18" s="5">
        <v>46500000</v>
      </c>
      <c r="X18" s="20">
        <v>203947.36842105264</v>
      </c>
      <c r="Z18" s="7"/>
    </row>
    <row r="19" spans="1:26" x14ac:dyDescent="0.45">
      <c r="A19" s="7"/>
      <c r="C19" s="1" t="s">
        <v>65</v>
      </c>
      <c r="D19" s="1" t="s">
        <v>66</v>
      </c>
      <c r="E19" s="1" t="s">
        <v>24</v>
      </c>
      <c r="F19" s="2" t="s">
        <v>25</v>
      </c>
      <c r="G19" s="2">
        <v>416</v>
      </c>
      <c r="H19" s="2">
        <v>1980</v>
      </c>
      <c r="I19" s="3">
        <v>40151</v>
      </c>
      <c r="J19" s="2" t="s">
        <v>33</v>
      </c>
      <c r="K19" s="2" t="s">
        <v>34</v>
      </c>
      <c r="L19" s="3" t="s">
        <v>35</v>
      </c>
      <c r="M19" s="5">
        <v>29912000</v>
      </c>
      <c r="N19" s="5">
        <v>29912000</v>
      </c>
      <c r="O19" s="5" t="s">
        <v>36</v>
      </c>
      <c r="P19" s="6">
        <v>3.6491919630917351E-2</v>
      </c>
      <c r="Q19" s="3" t="s">
        <v>29</v>
      </c>
      <c r="R19" s="3">
        <v>46296</v>
      </c>
      <c r="S19" s="18">
        <v>0.40150335570469797</v>
      </c>
      <c r="T19" s="29">
        <v>3172468.4102399996</v>
      </c>
      <c r="U19" s="5">
        <v>1641860.1362420111</v>
      </c>
      <c r="V19" s="26">
        <v>1.9322403536158308</v>
      </c>
      <c r="W19" s="5">
        <v>74500000</v>
      </c>
      <c r="X19" s="20">
        <v>179086.53846153847</v>
      </c>
      <c r="Z19" s="7"/>
    </row>
    <row r="20" spans="1:26" x14ac:dyDescent="0.45">
      <c r="A20" s="7"/>
      <c r="C20" s="1" t="s">
        <v>67</v>
      </c>
      <c r="D20" s="1" t="s">
        <v>68</v>
      </c>
      <c r="E20" s="1" t="s">
        <v>69</v>
      </c>
      <c r="F20" s="2" t="s">
        <v>25</v>
      </c>
      <c r="G20" s="2">
        <v>140</v>
      </c>
      <c r="H20" s="2">
        <v>1997</v>
      </c>
      <c r="I20" s="3">
        <v>43676</v>
      </c>
      <c r="J20" s="2" t="s">
        <v>33</v>
      </c>
      <c r="K20" s="2" t="s">
        <v>34</v>
      </c>
      <c r="L20" s="3">
        <v>43676</v>
      </c>
      <c r="M20" s="5">
        <v>21846000</v>
      </c>
      <c r="N20" s="5">
        <v>21846000</v>
      </c>
      <c r="O20" s="5" t="s">
        <v>36</v>
      </c>
      <c r="P20" s="6">
        <v>3.6499999999999998E-2</v>
      </c>
      <c r="Q20" s="3">
        <v>44774</v>
      </c>
      <c r="R20" s="3">
        <v>46235</v>
      </c>
      <c r="S20" s="18">
        <v>0.45099091659785301</v>
      </c>
      <c r="T20" s="29">
        <v>1715166.85512</v>
      </c>
      <c r="U20" s="5">
        <v>1199239.3880084427</v>
      </c>
      <c r="V20" s="26">
        <v>1.4302122430854691</v>
      </c>
      <c r="W20" s="5">
        <v>48440000</v>
      </c>
      <c r="X20" s="20">
        <v>346000</v>
      </c>
      <c r="Z20" s="7"/>
    </row>
    <row r="21" spans="1:26" x14ac:dyDescent="0.45">
      <c r="A21" s="7"/>
      <c r="C21" s="1" t="s">
        <v>70</v>
      </c>
      <c r="D21" s="1" t="s">
        <v>71</v>
      </c>
      <c r="E21" s="1" t="s">
        <v>24</v>
      </c>
      <c r="F21" s="2" t="s">
        <v>25</v>
      </c>
      <c r="G21" s="2">
        <v>297</v>
      </c>
      <c r="H21" s="2" t="s">
        <v>72</v>
      </c>
      <c r="I21" s="3">
        <v>44155</v>
      </c>
      <c r="J21" s="2" t="s">
        <v>33</v>
      </c>
      <c r="K21" s="2" t="s">
        <v>34</v>
      </c>
      <c r="L21" s="3">
        <v>44155</v>
      </c>
      <c r="M21" s="5">
        <v>40040000</v>
      </c>
      <c r="N21" s="5">
        <v>40040000</v>
      </c>
      <c r="O21" s="5" t="s">
        <v>28</v>
      </c>
      <c r="P21" s="6">
        <v>2.4799999999999999E-2</v>
      </c>
      <c r="Q21" s="3">
        <v>46023</v>
      </c>
      <c r="R21" s="3">
        <v>47818</v>
      </c>
      <c r="S21" s="18">
        <v>0.38934266822248154</v>
      </c>
      <c r="T21" s="29">
        <v>3151110.9831999997</v>
      </c>
      <c r="U21" s="5">
        <v>1893484.4449457852</v>
      </c>
      <c r="V21" s="26">
        <v>1.6641863584415255</v>
      </c>
      <c r="W21" s="5">
        <v>102840000</v>
      </c>
      <c r="X21" s="20">
        <v>346262.62626262626</v>
      </c>
      <c r="Z21" s="7"/>
    </row>
    <row r="22" spans="1:26" x14ac:dyDescent="0.45">
      <c r="A22" s="7"/>
      <c r="C22" s="1" t="s">
        <v>73</v>
      </c>
      <c r="D22" s="1" t="s">
        <v>74</v>
      </c>
      <c r="E22" s="1" t="s">
        <v>75</v>
      </c>
      <c r="F22" s="2" t="s">
        <v>25</v>
      </c>
      <c r="G22" s="2">
        <v>308</v>
      </c>
      <c r="H22" s="2">
        <v>2004</v>
      </c>
      <c r="I22" s="3">
        <v>44538</v>
      </c>
      <c r="J22" s="2" t="s">
        <v>76</v>
      </c>
      <c r="K22" s="2" t="s">
        <v>77</v>
      </c>
      <c r="L22" s="3">
        <v>43994</v>
      </c>
      <c r="M22" s="5">
        <v>35000000</v>
      </c>
      <c r="N22" s="5">
        <v>34631195</v>
      </c>
      <c r="O22" s="5" t="s">
        <v>36</v>
      </c>
      <c r="P22" s="6">
        <v>2.8999998857142856E-2</v>
      </c>
      <c r="Q22" s="3">
        <v>44409</v>
      </c>
      <c r="R22" s="3">
        <v>47665</v>
      </c>
      <c r="S22" s="18">
        <v>0.50928227941176474</v>
      </c>
      <c r="T22" s="29">
        <v>2361612</v>
      </c>
      <c r="U22" s="5">
        <v>1748165.890882062</v>
      </c>
      <c r="V22" s="26">
        <v>1.3509084076731499</v>
      </c>
      <c r="W22" s="5">
        <v>68000000</v>
      </c>
      <c r="X22" s="20">
        <v>220779.22077922078</v>
      </c>
      <c r="Z22" s="7"/>
    </row>
    <row r="23" spans="1:26" x14ac:dyDescent="0.45">
      <c r="A23" s="7"/>
      <c r="C23" s="1" t="s">
        <v>78</v>
      </c>
      <c r="D23" s="1" t="s">
        <v>79</v>
      </c>
      <c r="E23" s="1" t="s">
        <v>80</v>
      </c>
      <c r="F23" s="2" t="s">
        <v>25</v>
      </c>
      <c r="G23" s="2">
        <v>147</v>
      </c>
      <c r="H23" s="2">
        <v>2019</v>
      </c>
      <c r="I23" s="3">
        <v>44378</v>
      </c>
      <c r="J23" s="2" t="s">
        <v>33</v>
      </c>
      <c r="K23" s="2" t="s">
        <v>34</v>
      </c>
      <c r="L23" s="3">
        <v>44378</v>
      </c>
      <c r="M23" s="5">
        <v>22200000</v>
      </c>
      <c r="N23" s="5">
        <v>22200000</v>
      </c>
      <c r="O23" s="5" t="s">
        <v>36</v>
      </c>
      <c r="P23" s="6">
        <v>3.2099999999999997E-2</v>
      </c>
      <c r="Q23" s="3">
        <v>47696</v>
      </c>
      <c r="R23" s="3">
        <v>48030</v>
      </c>
      <c r="S23" s="18">
        <v>0.6271186440677966</v>
      </c>
      <c r="T23" s="29">
        <v>1641096</v>
      </c>
      <c r="U23" s="5">
        <v>1153549.2937172065</v>
      </c>
      <c r="V23" s="26">
        <v>1.4226492174527881</v>
      </c>
      <c r="W23" s="5">
        <v>35400000</v>
      </c>
      <c r="X23" s="20">
        <v>240816.32653061225</v>
      </c>
      <c r="Z23" s="7"/>
    </row>
    <row r="24" spans="1:26" x14ac:dyDescent="0.45">
      <c r="A24" s="7"/>
      <c r="C24" s="1" t="s">
        <v>81</v>
      </c>
      <c r="D24" s="1" t="s">
        <v>82</v>
      </c>
      <c r="E24" s="1" t="s">
        <v>83</v>
      </c>
      <c r="F24" s="2" t="s">
        <v>25</v>
      </c>
      <c r="G24" s="2">
        <v>272</v>
      </c>
      <c r="H24" s="2">
        <v>2014</v>
      </c>
      <c r="I24" s="3">
        <v>43419</v>
      </c>
      <c r="J24" s="2" t="s">
        <v>84</v>
      </c>
      <c r="K24" s="2" t="s">
        <v>64</v>
      </c>
      <c r="L24" s="3">
        <v>44510</v>
      </c>
      <c r="M24" s="5">
        <v>37500000</v>
      </c>
      <c r="N24" s="5">
        <v>37500000</v>
      </c>
      <c r="O24" s="5" t="s">
        <v>28</v>
      </c>
      <c r="P24" s="6">
        <v>2.1500000000000002E-2</v>
      </c>
      <c r="Q24" s="3">
        <v>45270</v>
      </c>
      <c r="R24" s="3">
        <v>45606</v>
      </c>
      <c r="S24" s="18">
        <v>0.44117647058823528</v>
      </c>
      <c r="T24" s="29">
        <v>2543512.6810400002</v>
      </c>
      <c r="U24" s="5">
        <v>1697244.8775464715</v>
      </c>
      <c r="V24" s="26">
        <v>1.4986126720363941</v>
      </c>
      <c r="W24" s="5">
        <v>85000000</v>
      </c>
      <c r="X24" s="20">
        <v>312500</v>
      </c>
      <c r="Z24" s="7"/>
    </row>
    <row r="25" spans="1:26" x14ac:dyDescent="0.45">
      <c r="A25" s="7"/>
      <c r="C25" s="1" t="s">
        <v>85</v>
      </c>
      <c r="D25" s="1" t="s">
        <v>86</v>
      </c>
      <c r="E25" s="1" t="s">
        <v>87</v>
      </c>
      <c r="F25" s="2" t="s">
        <v>25</v>
      </c>
      <c r="G25" s="2">
        <v>200</v>
      </c>
      <c r="H25" s="2">
        <v>2014</v>
      </c>
      <c r="I25" s="3">
        <v>43055</v>
      </c>
      <c r="J25" s="2" t="s">
        <v>33</v>
      </c>
      <c r="K25" s="2" t="s">
        <v>57</v>
      </c>
      <c r="L25" s="3">
        <v>43055</v>
      </c>
      <c r="M25" s="5">
        <v>25639000</v>
      </c>
      <c r="N25" s="5">
        <v>25639000</v>
      </c>
      <c r="O25" s="5" t="s">
        <v>36</v>
      </c>
      <c r="P25" s="6">
        <v>4.2299999999999997E-2</v>
      </c>
      <c r="Q25" s="3">
        <v>44835</v>
      </c>
      <c r="R25" s="3">
        <v>46661</v>
      </c>
      <c r="S25" s="18">
        <v>0.48864112826376976</v>
      </c>
      <c r="T25" s="29">
        <v>1896450.6312799999</v>
      </c>
      <c r="U25" s="5">
        <v>1509941.4506472249</v>
      </c>
      <c r="V25" s="26">
        <v>1.2559762701176929</v>
      </c>
      <c r="W25" s="5">
        <v>52470000</v>
      </c>
      <c r="X25" s="20">
        <v>262350</v>
      </c>
      <c r="Z25" s="7"/>
    </row>
    <row r="26" spans="1:26" x14ac:dyDescent="0.45">
      <c r="A26" s="7"/>
      <c r="C26" s="1" t="s">
        <v>88</v>
      </c>
      <c r="D26" s="1" t="s">
        <v>89</v>
      </c>
      <c r="E26" s="1" t="s">
        <v>56</v>
      </c>
      <c r="F26" s="2" t="s">
        <v>25</v>
      </c>
      <c r="G26" s="2">
        <v>432</v>
      </c>
      <c r="H26" s="2">
        <v>1972</v>
      </c>
      <c r="I26" s="3">
        <v>43084</v>
      </c>
      <c r="J26" s="2" t="s">
        <v>33</v>
      </c>
      <c r="K26" s="2" t="s">
        <v>34</v>
      </c>
      <c r="L26" s="3">
        <v>43084</v>
      </c>
      <c r="M26" s="5">
        <v>43489000</v>
      </c>
      <c r="N26" s="5">
        <v>43489000</v>
      </c>
      <c r="O26" s="5" t="s">
        <v>28</v>
      </c>
      <c r="P26" s="6">
        <v>2.266E-2</v>
      </c>
      <c r="Q26" s="3">
        <v>44896</v>
      </c>
      <c r="R26" s="3">
        <v>46722</v>
      </c>
      <c r="S26" s="18">
        <v>0.45947173798203911</v>
      </c>
      <c r="T26" s="29">
        <v>3934605.6877599997</v>
      </c>
      <c r="U26" s="5">
        <v>1999081.5646404987</v>
      </c>
      <c r="V26" s="26">
        <v>1.9682066791844846</v>
      </c>
      <c r="W26" s="5">
        <v>94650000</v>
      </c>
      <c r="X26" s="20">
        <v>219097.22222222222</v>
      </c>
      <c r="Z26" s="7"/>
    </row>
    <row r="27" spans="1:26" x14ac:dyDescent="0.45">
      <c r="A27" s="7"/>
      <c r="C27" s="1" t="s">
        <v>90</v>
      </c>
      <c r="D27" s="1" t="s">
        <v>91</v>
      </c>
      <c r="E27" s="1" t="s">
        <v>47</v>
      </c>
      <c r="F27" s="2" t="s">
        <v>25</v>
      </c>
      <c r="G27" s="2">
        <v>216</v>
      </c>
      <c r="H27" s="2">
        <v>2002</v>
      </c>
      <c r="I27" s="3">
        <v>43263</v>
      </c>
      <c r="J27" s="2" t="s">
        <v>33</v>
      </c>
      <c r="K27" s="2" t="s">
        <v>34</v>
      </c>
      <c r="L27" s="3">
        <v>43263</v>
      </c>
      <c r="M27" s="5">
        <v>29810000</v>
      </c>
      <c r="N27" s="5">
        <v>29810000</v>
      </c>
      <c r="O27" s="5" t="s">
        <v>28</v>
      </c>
      <c r="P27" s="6">
        <v>1.7860000000000001E-2</v>
      </c>
      <c r="Q27" s="3">
        <v>45839</v>
      </c>
      <c r="R27" s="3">
        <v>46935</v>
      </c>
      <c r="S27" s="18">
        <v>0.39431216931216934</v>
      </c>
      <c r="T27" s="29">
        <v>2514996.4000000004</v>
      </c>
      <c r="U27" s="5">
        <v>1284250.7999324931</v>
      </c>
      <c r="V27" s="26">
        <v>1.9583374214228262</v>
      </c>
      <c r="W27" s="5">
        <v>75600000</v>
      </c>
      <c r="X27" s="20">
        <v>350000</v>
      </c>
      <c r="Z27" s="7"/>
    </row>
    <row r="28" spans="1:26" x14ac:dyDescent="0.45">
      <c r="A28" s="7"/>
      <c r="C28" s="1" t="s">
        <v>92</v>
      </c>
      <c r="D28" s="1" t="s">
        <v>93</v>
      </c>
      <c r="E28" s="1" t="s">
        <v>94</v>
      </c>
      <c r="F28" s="2" t="s">
        <v>25</v>
      </c>
      <c r="G28" s="2">
        <v>280</v>
      </c>
      <c r="H28" s="2">
        <v>2020</v>
      </c>
      <c r="I28" s="3">
        <v>44245</v>
      </c>
      <c r="J28" s="2" t="s">
        <v>33</v>
      </c>
      <c r="K28" s="2" t="s">
        <v>34</v>
      </c>
      <c r="L28" s="3">
        <v>44245</v>
      </c>
      <c r="M28" s="5">
        <v>34019000</v>
      </c>
      <c r="N28" s="5">
        <v>34019000</v>
      </c>
      <c r="O28" s="5" t="s">
        <v>28</v>
      </c>
      <c r="P28" s="6">
        <v>2.81E-2</v>
      </c>
      <c r="Q28" s="3">
        <v>46113</v>
      </c>
      <c r="R28" s="3">
        <v>47908</v>
      </c>
      <c r="S28" s="18">
        <v>0.45250066507049747</v>
      </c>
      <c r="T28" s="29">
        <v>2587041.6260799998</v>
      </c>
      <c r="U28" s="5">
        <v>1679557.1840812145</v>
      </c>
      <c r="V28" s="26">
        <v>1.5403117265669142</v>
      </c>
      <c r="W28" s="5">
        <v>75180000</v>
      </c>
      <c r="X28" s="20">
        <v>268500</v>
      </c>
      <c r="Z28" s="7"/>
    </row>
    <row r="29" spans="1:26" x14ac:dyDescent="0.45">
      <c r="A29" s="7"/>
      <c r="C29" s="1" t="s">
        <v>95</v>
      </c>
      <c r="D29" s="1" t="s">
        <v>96</v>
      </c>
      <c r="E29" s="1" t="s">
        <v>44</v>
      </c>
      <c r="F29" s="2" t="s">
        <v>25</v>
      </c>
      <c r="G29" s="2">
        <v>198</v>
      </c>
      <c r="H29" s="2">
        <v>1961</v>
      </c>
      <c r="I29" s="3">
        <v>40535</v>
      </c>
      <c r="J29" s="2" t="s">
        <v>33</v>
      </c>
      <c r="K29" s="2" t="s">
        <v>34</v>
      </c>
      <c r="L29" s="3" t="s">
        <v>35</v>
      </c>
      <c r="M29" s="5">
        <v>36850000</v>
      </c>
      <c r="N29" s="5">
        <v>36850000</v>
      </c>
      <c r="O29" s="5" t="s">
        <v>36</v>
      </c>
      <c r="P29" s="6">
        <v>4.2621818181818184E-2</v>
      </c>
      <c r="Q29" s="3">
        <v>45628</v>
      </c>
      <c r="R29" s="3">
        <v>47088</v>
      </c>
      <c r="S29" s="18">
        <v>0.5972447325769854</v>
      </c>
      <c r="T29" s="29">
        <v>2770157.4959199997</v>
      </c>
      <c r="U29" s="5">
        <v>2178512.9404240791</v>
      </c>
      <c r="V29" s="26">
        <v>1.2715818412264048</v>
      </c>
      <c r="W29" s="5">
        <v>61700000</v>
      </c>
      <c r="X29" s="20">
        <v>311616.16161616164</v>
      </c>
      <c r="Z29" s="7"/>
    </row>
    <row r="30" spans="1:26" x14ac:dyDescent="0.45">
      <c r="A30" s="7"/>
      <c r="C30" s="1" t="s">
        <v>97</v>
      </c>
      <c r="D30" s="1" t="s">
        <v>98</v>
      </c>
      <c r="E30" s="1" t="s">
        <v>24</v>
      </c>
      <c r="F30" s="2" t="s">
        <v>25</v>
      </c>
      <c r="G30" s="2">
        <v>168</v>
      </c>
      <c r="H30" s="2">
        <v>1983</v>
      </c>
      <c r="I30" s="3">
        <v>40983</v>
      </c>
      <c r="J30" s="2" t="s">
        <v>33</v>
      </c>
      <c r="K30" s="2" t="s">
        <v>57</v>
      </c>
      <c r="L30" s="3" t="s">
        <v>35</v>
      </c>
      <c r="M30" s="5">
        <v>19269000</v>
      </c>
      <c r="N30" s="5">
        <v>19259347</v>
      </c>
      <c r="O30" s="5" t="s">
        <v>36</v>
      </c>
      <c r="P30" s="6">
        <v>4.4066299355840048E-2</v>
      </c>
      <c r="Q30" s="3">
        <v>44501</v>
      </c>
      <c r="R30" s="3">
        <v>46568</v>
      </c>
      <c r="S30" s="18">
        <v>0.58539048632218849</v>
      </c>
      <c r="T30" s="29">
        <v>1600982.0315200002</v>
      </c>
      <c r="U30" s="5">
        <v>1158805.1706230203</v>
      </c>
      <c r="V30" s="26">
        <v>1.3815799860983085</v>
      </c>
      <c r="W30" s="5">
        <v>32900000</v>
      </c>
      <c r="X30" s="20">
        <v>195833.33333333334</v>
      </c>
      <c r="Z30" s="7"/>
    </row>
    <row r="31" spans="1:26" x14ac:dyDescent="0.45">
      <c r="A31" s="7"/>
      <c r="C31" s="1" t="s">
        <v>99</v>
      </c>
      <c r="D31" s="1" t="s">
        <v>100</v>
      </c>
      <c r="E31" s="1" t="s">
        <v>75</v>
      </c>
      <c r="F31" s="2" t="s">
        <v>25</v>
      </c>
      <c r="G31" s="2">
        <v>68</v>
      </c>
      <c r="H31" s="2">
        <v>1977</v>
      </c>
      <c r="I31" s="3">
        <v>40815</v>
      </c>
      <c r="J31" s="2" t="s">
        <v>33</v>
      </c>
      <c r="K31" s="2" t="s">
        <v>34</v>
      </c>
      <c r="L31" s="3" t="s">
        <v>35</v>
      </c>
      <c r="M31" s="5">
        <v>3414000</v>
      </c>
      <c r="N31" s="5">
        <v>3414000</v>
      </c>
      <c r="O31" s="5" t="s">
        <v>36</v>
      </c>
      <c r="P31" s="6">
        <v>3.6471031048623315E-2</v>
      </c>
      <c r="Q31" s="3" t="s">
        <v>29</v>
      </c>
      <c r="R31" s="3">
        <v>46296</v>
      </c>
      <c r="S31" s="18">
        <v>0.44921052631578945</v>
      </c>
      <c r="T31" s="29">
        <v>303531.52703999996</v>
      </c>
      <c r="U31" s="5">
        <v>187345.13166726287</v>
      </c>
      <c r="V31" s="26">
        <v>1.6201730161800609</v>
      </c>
      <c r="W31" s="5">
        <v>7600000</v>
      </c>
      <c r="X31" s="20">
        <v>111764.70588235294</v>
      </c>
      <c r="Z31" s="7"/>
    </row>
    <row r="32" spans="1:26" x14ac:dyDescent="0.45">
      <c r="A32" s="7"/>
      <c r="F32" s="2"/>
      <c r="G32" s="2"/>
      <c r="H32" s="2"/>
      <c r="I32" s="3"/>
      <c r="L32" s="3"/>
      <c r="M32" s="3"/>
      <c r="N32" s="5"/>
      <c r="O32" s="5"/>
      <c r="P32" s="6"/>
      <c r="Z32" s="7"/>
    </row>
    <row r="33" spans="1:26" x14ac:dyDescent="0.45">
      <c r="A33" s="7"/>
      <c r="C33" s="11" t="s">
        <v>101</v>
      </c>
      <c r="D33" s="11"/>
      <c r="E33" s="11"/>
      <c r="F33" s="11"/>
      <c r="G33" s="12">
        <f>SUM(G8:G31)</f>
        <v>6048</v>
      </c>
      <c r="H33" s="12"/>
      <c r="I33" s="22"/>
      <c r="J33" s="23"/>
      <c r="K33" s="23"/>
      <c r="L33" s="22"/>
      <c r="M33" s="12">
        <f>SUM(M8:M31)</f>
        <v>692437550</v>
      </c>
      <c r="N33" s="12">
        <f>SUM(N8:N31)</f>
        <v>686314485</v>
      </c>
      <c r="O33" s="12"/>
      <c r="P33" s="22"/>
      <c r="Q33" s="24"/>
      <c r="R33" s="24"/>
      <c r="S33" s="25">
        <f>N33/W33</f>
        <v>0.48598166507697438</v>
      </c>
      <c r="T33" s="21">
        <f>SUM(T8:T31)</f>
        <v>55517698.199839994</v>
      </c>
      <c r="U33" s="21">
        <f>SUM(U8:U31)</f>
        <v>35694684.749741085</v>
      </c>
      <c r="V33" s="27">
        <f>T33/U33</f>
        <v>1.5553491672241957</v>
      </c>
      <c r="W33" s="12">
        <f>SUM(W8:W31)</f>
        <v>1412223000</v>
      </c>
      <c r="X33" s="21">
        <f>W33/G33</f>
        <v>233502.48015873015</v>
      </c>
      <c r="Z33" s="7"/>
    </row>
    <row r="34" spans="1:26" x14ac:dyDescent="0.45">
      <c r="A34" s="7"/>
      <c r="Z34" s="7"/>
    </row>
    <row r="35" spans="1:26" x14ac:dyDescent="0.45">
      <c r="A35" s="7"/>
      <c r="B35" s="7"/>
      <c r="C35" s="7"/>
      <c r="D35" s="7"/>
      <c r="E35" s="7"/>
      <c r="F35" s="7"/>
      <c r="G35" s="7"/>
      <c r="H35" s="7"/>
      <c r="I35" s="8"/>
      <c r="J35" s="14"/>
      <c r="K35" s="14"/>
      <c r="L35" s="8"/>
      <c r="M35" s="8"/>
      <c r="N35" s="8"/>
      <c r="O35" s="8"/>
      <c r="P35" s="8"/>
      <c r="Q35" s="9"/>
      <c r="R35" s="9"/>
      <c r="S35" s="9"/>
      <c r="T35" s="8"/>
      <c r="U35" s="9"/>
      <c r="V35" s="9"/>
      <c r="W35" s="8"/>
      <c r="X35" s="7"/>
      <c r="Y35" s="7"/>
      <c r="Z35" s="7"/>
    </row>
    <row r="37" spans="1:26" x14ac:dyDescent="0.45">
      <c r="C37" s="17"/>
    </row>
    <row r="40" spans="1:26" x14ac:dyDescent="0.45">
      <c r="D40" s="30" t="s">
        <v>102</v>
      </c>
      <c r="E40" s="30" t="s">
        <v>4</v>
      </c>
    </row>
    <row r="41" spans="1:26" x14ac:dyDescent="0.45">
      <c r="C41" s="1" t="s">
        <v>103</v>
      </c>
      <c r="D41" s="2" t="e">
        <f>COUNTIFS(#REF!,C41)</f>
        <v>#REF!</v>
      </c>
      <c r="E41" s="31" t="e">
        <f>SUMIFS($G$9:$G$31,#REF!,C41)</f>
        <v>#REF!</v>
      </c>
    </row>
    <row r="42" spans="1:26" x14ac:dyDescent="0.45">
      <c r="C42" s="1" t="s">
        <v>104</v>
      </c>
      <c r="D42" s="2" t="e">
        <f>COUNTIFS(#REF!,C42)</f>
        <v>#REF!</v>
      </c>
      <c r="E42" s="31" t="e">
        <f>SUMIFS($G$9:$G$31,#REF!,C42)</f>
        <v>#REF!</v>
      </c>
    </row>
    <row r="43" spans="1:26" x14ac:dyDescent="0.45">
      <c r="C43" s="1" t="s">
        <v>105</v>
      </c>
      <c r="D43" s="2" t="e">
        <f>COUNTIFS(#REF!,C43)</f>
        <v>#REF!</v>
      </c>
      <c r="E43" s="31" t="e">
        <f>SUMIFS($G$9:$G$31,#REF!,C43)</f>
        <v>#REF!</v>
      </c>
    </row>
    <row r="44" spans="1:26" x14ac:dyDescent="0.45">
      <c r="C44" s="1" t="s">
        <v>106</v>
      </c>
      <c r="D44" s="2" t="e">
        <f>COUNTIFS(#REF!,C44)</f>
        <v>#REF!</v>
      </c>
      <c r="E44" s="31" t="e">
        <f>SUMIFS($G$9:$G$31,#REF!,C44)</f>
        <v>#REF!</v>
      </c>
    </row>
    <row r="45" spans="1:26" x14ac:dyDescent="0.45">
      <c r="C45" s="1" t="s">
        <v>80</v>
      </c>
      <c r="D45" s="2" t="e">
        <f>COUNTIFS(#REF!,C45)</f>
        <v>#REF!</v>
      </c>
      <c r="E45" s="31" t="e">
        <f>SUMIFS($G$9:$G$31,#REF!,C45)</f>
        <v>#REF!</v>
      </c>
    </row>
    <row r="46" spans="1:26" x14ac:dyDescent="0.45">
      <c r="D46" s="30" t="e">
        <f>SUM(D41:D45)</f>
        <v>#REF!</v>
      </c>
      <c r="E46" s="32" t="e">
        <f>SUM(E41:E45)</f>
        <v>#REF!</v>
      </c>
    </row>
  </sheetData>
  <mergeCells count="1">
    <mergeCell ref="D3:E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DBB6-1036-4513-A39F-6AA09D9FA113}">
  <dimension ref="A1:Z46"/>
  <sheetViews>
    <sheetView tabSelected="1" zoomScale="80" zoomScaleNormal="80" workbookViewId="0">
      <pane xSplit="3" ySplit="6" topLeftCell="D25" activePane="bottomRight" state="frozen"/>
      <selection pane="topRight" activeCell="C1" sqref="C1"/>
      <selection pane="bottomLeft" activeCell="A4" sqref="A4"/>
      <selection pane="bottomRight" activeCell="R63" sqref="R63"/>
    </sheetView>
  </sheetViews>
  <sheetFormatPr defaultColWidth="8.86328125" defaultRowHeight="14.25" x14ac:dyDescent="0.45"/>
  <cols>
    <col min="1" max="2" width="2.73046875" style="1" customWidth="1"/>
    <col min="3" max="3" width="33.265625" style="1" customWidth="1"/>
    <col min="4" max="4" width="25.73046875" style="1" bestFit="1" customWidth="1"/>
    <col min="5" max="5" width="19.3984375" style="1" bestFit="1" customWidth="1"/>
    <col min="6" max="6" width="5.86328125" style="1" bestFit="1" customWidth="1"/>
    <col min="7" max="7" width="6" style="1" bestFit="1" customWidth="1"/>
    <col min="8" max="8" width="10.73046875" style="1" bestFit="1" customWidth="1"/>
    <col min="9" max="9" width="11.59765625" style="2" bestFit="1" customWidth="1"/>
    <col min="10" max="10" width="11.59765625" style="15" bestFit="1" customWidth="1"/>
    <col min="11" max="11" width="15.265625" style="15" bestFit="1" customWidth="1"/>
    <col min="12" max="12" width="11.59765625" style="2" bestFit="1" customWidth="1"/>
    <col min="13" max="14" width="13.3984375" style="2" bestFit="1" customWidth="1"/>
    <col min="15" max="15" width="10.73046875" style="2" bestFit="1" customWidth="1"/>
    <col min="16" max="16" width="6.59765625" style="2" bestFit="1" customWidth="1"/>
    <col min="17" max="18" width="11.59765625" style="3" bestFit="1" customWidth="1"/>
    <col min="19" max="19" width="5" style="3" bestFit="1" customWidth="1"/>
    <col min="20" max="20" width="13.3984375" style="2" bestFit="1" customWidth="1"/>
    <col min="21" max="21" width="13.3984375" style="3" bestFit="1" customWidth="1"/>
    <col min="22" max="22" width="6" style="3" bestFit="1" customWidth="1"/>
    <col min="23" max="23" width="14.59765625" style="2" bestFit="1" customWidth="1"/>
    <col min="24" max="24" width="10.73046875" style="1" bestFit="1" customWidth="1"/>
    <col min="25" max="25" width="12.265625" style="1" bestFit="1" customWidth="1"/>
    <col min="26" max="26" width="2.73046875" style="1" customWidth="1"/>
    <col min="27" max="16384" width="8.86328125" style="1"/>
  </cols>
  <sheetData>
    <row r="1" spans="1:26" x14ac:dyDescent="0.45">
      <c r="A1" s="7"/>
      <c r="B1" s="7"/>
      <c r="C1" s="7"/>
      <c r="D1" s="7"/>
      <c r="E1" s="7"/>
      <c r="F1" s="7"/>
      <c r="G1" s="7"/>
      <c r="H1" s="7"/>
      <c r="I1" s="8"/>
      <c r="J1" s="14"/>
      <c r="K1" s="14"/>
      <c r="L1" s="8"/>
      <c r="M1" s="8"/>
      <c r="N1" s="8"/>
      <c r="O1" s="8"/>
      <c r="P1" s="8"/>
      <c r="Q1" s="9"/>
      <c r="R1" s="9"/>
      <c r="S1" s="9"/>
      <c r="T1" s="8"/>
      <c r="U1" s="9"/>
      <c r="V1" s="9"/>
      <c r="W1" s="8"/>
      <c r="X1" s="7"/>
      <c r="Y1" s="7"/>
      <c r="Z1" s="7"/>
    </row>
    <row r="2" spans="1:26" x14ac:dyDescent="0.45">
      <c r="A2" s="7"/>
      <c r="Z2" s="7"/>
    </row>
    <row r="3" spans="1:26" ht="14.45" customHeight="1" x14ac:dyDescent="0.45">
      <c r="A3" s="7"/>
      <c r="D3" s="38">
        <v>44592</v>
      </c>
      <c r="E3" s="38"/>
      <c r="J3" s="33"/>
      <c r="M3" s="29"/>
      <c r="U3" s="28"/>
      <c r="Z3" s="7"/>
    </row>
    <row r="4" spans="1:26" ht="14.45" customHeight="1" x14ac:dyDescent="0.45">
      <c r="A4" s="7"/>
      <c r="D4" s="38"/>
      <c r="E4" s="38"/>
      <c r="T4" s="3"/>
      <c r="Z4" s="7"/>
    </row>
    <row r="5" spans="1:26" x14ac:dyDescent="0.45">
      <c r="A5" s="7"/>
      <c r="Z5" s="7"/>
    </row>
    <row r="6" spans="1:26" ht="28.5" x14ac:dyDescent="0.45">
      <c r="A6" s="7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3" t="s">
        <v>10</v>
      </c>
      <c r="N6" s="13" t="s">
        <v>11</v>
      </c>
      <c r="O6" s="13" t="s">
        <v>12</v>
      </c>
      <c r="P6" s="13" t="s">
        <v>13</v>
      </c>
      <c r="Q6" s="13" t="s">
        <v>14</v>
      </c>
      <c r="R6" s="13" t="s">
        <v>15</v>
      </c>
      <c r="S6" s="13" t="s">
        <v>16</v>
      </c>
      <c r="T6" s="13" t="s">
        <v>17</v>
      </c>
      <c r="U6" s="13" t="s">
        <v>18</v>
      </c>
      <c r="V6" s="13" t="s">
        <v>19</v>
      </c>
      <c r="W6" s="13" t="s">
        <v>20</v>
      </c>
      <c r="X6" s="13" t="s">
        <v>21</v>
      </c>
      <c r="Z6" s="7"/>
    </row>
    <row r="7" spans="1:26" x14ac:dyDescent="0.45">
      <c r="A7" s="7"/>
      <c r="C7" s="10"/>
      <c r="D7" s="10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9"/>
      <c r="Z7" s="7"/>
    </row>
    <row r="8" spans="1:26" x14ac:dyDescent="0.45">
      <c r="A8" s="7"/>
      <c r="C8" s="1" t="s">
        <v>22</v>
      </c>
      <c r="D8" s="1" t="s">
        <v>23</v>
      </c>
      <c r="E8" s="1" t="s">
        <v>24</v>
      </c>
      <c r="F8" s="2" t="s">
        <v>25</v>
      </c>
      <c r="G8" s="2">
        <v>278</v>
      </c>
      <c r="H8" s="2">
        <v>1986</v>
      </c>
      <c r="I8" s="3">
        <v>44496</v>
      </c>
      <c r="J8" s="2" t="s">
        <v>26</v>
      </c>
      <c r="K8" s="2" t="s">
        <v>27</v>
      </c>
      <c r="L8" s="3">
        <v>44552</v>
      </c>
      <c r="M8" s="5">
        <v>45600000</v>
      </c>
      <c r="N8" s="5">
        <v>39650000</v>
      </c>
      <c r="O8" s="5" t="s">
        <v>28</v>
      </c>
      <c r="P8" s="6">
        <v>1.8760000000000002E-2</v>
      </c>
      <c r="Q8" s="3" t="s">
        <v>29</v>
      </c>
      <c r="R8" s="3">
        <v>46388</v>
      </c>
      <c r="S8" s="18">
        <v>0.61377708978328172</v>
      </c>
      <c r="T8" s="34">
        <v>2370936</v>
      </c>
      <c r="U8" s="5">
        <v>1988795.6555222636</v>
      </c>
      <c r="V8" s="26">
        <v>1.1921466106468264</v>
      </c>
      <c r="W8" s="5">
        <v>64600000</v>
      </c>
      <c r="X8" s="20">
        <v>232374.10071942446</v>
      </c>
      <c r="Z8" s="7"/>
    </row>
    <row r="9" spans="1:26" x14ac:dyDescent="0.45">
      <c r="A9" s="7"/>
      <c r="C9" s="1" t="s">
        <v>30</v>
      </c>
      <c r="D9" s="1" t="s">
        <v>31</v>
      </c>
      <c r="E9" s="1" t="s">
        <v>32</v>
      </c>
      <c r="F9" s="2" t="s">
        <v>25</v>
      </c>
      <c r="G9" s="2">
        <v>250</v>
      </c>
      <c r="H9" s="2">
        <v>1974</v>
      </c>
      <c r="I9" s="3">
        <v>41933</v>
      </c>
      <c r="J9" s="2" t="s">
        <v>33</v>
      </c>
      <c r="K9" s="2" t="s">
        <v>34</v>
      </c>
      <c r="L9" s="3" t="s">
        <v>35</v>
      </c>
      <c r="M9" s="5">
        <v>27559000</v>
      </c>
      <c r="N9" s="5">
        <v>27559000</v>
      </c>
      <c r="O9" s="5" t="s">
        <v>36</v>
      </c>
      <c r="P9" s="6">
        <v>4.2158663231612173E-2</v>
      </c>
      <c r="Q9" s="3" t="s">
        <v>29</v>
      </c>
      <c r="R9" s="3">
        <v>47702</v>
      </c>
      <c r="S9" s="18">
        <v>0.56597457540098162</v>
      </c>
      <c r="T9" s="29">
        <v>2310097.5525599997</v>
      </c>
      <c r="U9" s="5">
        <v>1620282.913755123</v>
      </c>
      <c r="V9" s="26">
        <v>1.4257371554984686</v>
      </c>
      <c r="W9" s="5">
        <v>48693000</v>
      </c>
      <c r="X9" s="20">
        <v>194772</v>
      </c>
      <c r="Z9" s="7"/>
    </row>
    <row r="10" spans="1:26" x14ac:dyDescent="0.45">
      <c r="A10" s="7"/>
      <c r="C10" s="1" t="s">
        <v>37</v>
      </c>
      <c r="D10" s="1" t="s">
        <v>38</v>
      </c>
      <c r="E10" s="1" t="s">
        <v>24</v>
      </c>
      <c r="F10" s="2" t="s">
        <v>25</v>
      </c>
      <c r="G10" s="2">
        <v>322</v>
      </c>
      <c r="H10" s="2">
        <v>1999</v>
      </c>
      <c r="I10" s="3">
        <v>43623</v>
      </c>
      <c r="J10" s="2" t="s">
        <v>33</v>
      </c>
      <c r="K10" s="2" t="s">
        <v>34</v>
      </c>
      <c r="L10" s="3">
        <v>44407</v>
      </c>
      <c r="M10" s="5">
        <v>46100000</v>
      </c>
      <c r="N10" s="5">
        <v>46100000</v>
      </c>
      <c r="O10" s="5" t="s">
        <v>28</v>
      </c>
      <c r="P10" s="6">
        <v>2.6100000000000002E-2</v>
      </c>
      <c r="Q10" s="3">
        <v>45536</v>
      </c>
      <c r="R10" s="3">
        <v>46966</v>
      </c>
      <c r="S10" s="18">
        <v>0.46100000000000002</v>
      </c>
      <c r="T10" s="34">
        <v>3668030.3686399991</v>
      </c>
      <c r="U10" s="5">
        <v>2217578.2443196396</v>
      </c>
      <c r="V10" s="26">
        <v>1.6540703256066454</v>
      </c>
      <c r="W10" s="5">
        <v>100000000</v>
      </c>
      <c r="X10" s="20">
        <v>310559.00621118012</v>
      </c>
      <c r="Z10" s="7"/>
    </row>
    <row r="11" spans="1:26" x14ac:dyDescent="0.45">
      <c r="A11" s="7"/>
      <c r="C11" s="1" t="s">
        <v>39</v>
      </c>
      <c r="D11" s="1" t="s">
        <v>40</v>
      </c>
      <c r="E11" s="1" t="s">
        <v>41</v>
      </c>
      <c r="F11" s="2" t="s">
        <v>25</v>
      </c>
      <c r="G11" s="2">
        <v>73</v>
      </c>
      <c r="H11" s="2">
        <v>1984</v>
      </c>
      <c r="I11" s="3">
        <v>42752</v>
      </c>
      <c r="J11" s="2" t="s">
        <v>33</v>
      </c>
      <c r="K11" s="2" t="s">
        <v>34</v>
      </c>
      <c r="L11" s="3">
        <v>43637</v>
      </c>
      <c r="M11" s="5">
        <v>5200000</v>
      </c>
      <c r="N11" s="5">
        <v>5200000</v>
      </c>
      <c r="O11" s="5" t="s">
        <v>36</v>
      </c>
      <c r="P11" s="6">
        <v>4.0399999999999998E-2</v>
      </c>
      <c r="Q11" s="3" t="s">
        <v>29</v>
      </c>
      <c r="R11" s="3">
        <v>47299</v>
      </c>
      <c r="S11" s="18">
        <v>0.42379788101059496</v>
      </c>
      <c r="T11" s="29">
        <v>510728.40711999999</v>
      </c>
      <c r="U11" s="5">
        <v>299347.91447388759</v>
      </c>
      <c r="V11" s="26">
        <v>1.7061365134867219</v>
      </c>
      <c r="W11" s="5">
        <v>12270000</v>
      </c>
      <c r="X11" s="20">
        <v>168082.19178082192</v>
      </c>
      <c r="Z11" s="7"/>
    </row>
    <row r="12" spans="1:26" x14ac:dyDescent="0.45">
      <c r="A12" s="7"/>
      <c r="C12" s="1" t="s">
        <v>42</v>
      </c>
      <c r="D12" s="1" t="s">
        <v>43</v>
      </c>
      <c r="E12" s="1" t="s">
        <v>44</v>
      </c>
      <c r="F12" s="2" t="s">
        <v>25</v>
      </c>
      <c r="G12" s="2">
        <v>210</v>
      </c>
      <c r="H12" s="2">
        <v>1971</v>
      </c>
      <c r="I12" s="3">
        <v>41962</v>
      </c>
      <c r="J12" s="2" t="s">
        <v>33</v>
      </c>
      <c r="K12" s="2" t="s">
        <v>34</v>
      </c>
      <c r="L12" s="3" t="s">
        <v>35</v>
      </c>
      <c r="M12" s="5">
        <v>14700000</v>
      </c>
      <c r="N12" s="5">
        <v>14422321</v>
      </c>
      <c r="O12" s="5" t="s">
        <v>36</v>
      </c>
      <c r="P12" s="6">
        <v>3.9753779540754916E-2</v>
      </c>
      <c r="Q12" s="3">
        <v>44166</v>
      </c>
      <c r="R12" s="3">
        <v>46327</v>
      </c>
      <c r="S12" s="18">
        <v>0.52368631082062456</v>
      </c>
      <c r="T12" s="29">
        <v>1192915.3939999999</v>
      </c>
      <c r="U12" s="5">
        <v>839658.52262943448</v>
      </c>
      <c r="V12" s="26">
        <v>1.420714923805362</v>
      </c>
      <c r="W12" s="5">
        <v>27540000</v>
      </c>
      <c r="X12" s="20">
        <v>131142.85714285713</v>
      </c>
      <c r="Y12" s="4"/>
      <c r="Z12" s="7"/>
    </row>
    <row r="13" spans="1:26" x14ac:dyDescent="0.45">
      <c r="A13" s="7"/>
      <c r="C13" s="1" t="s">
        <v>45</v>
      </c>
      <c r="D13" s="1" t="s">
        <v>46</v>
      </c>
      <c r="E13" s="1" t="s">
        <v>47</v>
      </c>
      <c r="F13" s="2" t="s">
        <v>25</v>
      </c>
      <c r="G13" s="2">
        <v>126</v>
      </c>
      <c r="H13" s="2">
        <v>1975</v>
      </c>
      <c r="I13" s="3">
        <v>44439</v>
      </c>
      <c r="J13" s="2" t="s">
        <v>48</v>
      </c>
      <c r="K13" s="2" t="s">
        <v>49</v>
      </c>
      <c r="L13" s="3">
        <v>44439</v>
      </c>
      <c r="M13" s="5">
        <v>17437550</v>
      </c>
      <c r="N13" s="5">
        <v>18697122</v>
      </c>
      <c r="O13" s="5" t="s">
        <v>28</v>
      </c>
      <c r="P13" s="6">
        <v>3.4000000000000002E-2</v>
      </c>
      <c r="Q13" s="3">
        <v>45905</v>
      </c>
      <c r="R13" s="3">
        <v>45905</v>
      </c>
      <c r="S13" s="18">
        <v>0.69506029739776953</v>
      </c>
      <c r="T13" s="34">
        <v>1453812</v>
      </c>
      <c r="U13" s="5">
        <v>927987.14112089109</v>
      </c>
      <c r="V13" s="26">
        <v>1.5666294667014233</v>
      </c>
      <c r="W13" s="5">
        <v>26900000</v>
      </c>
      <c r="X13" s="20">
        <v>213492.06349206349</v>
      </c>
      <c r="Z13" s="7"/>
    </row>
    <row r="14" spans="1:26" x14ac:dyDescent="0.45">
      <c r="A14" s="7"/>
      <c r="C14" s="1" t="s">
        <v>50</v>
      </c>
      <c r="D14" s="1" t="s">
        <v>51</v>
      </c>
      <c r="E14" s="1" t="s">
        <v>47</v>
      </c>
      <c r="F14" s="2" t="s">
        <v>25</v>
      </c>
      <c r="G14" s="2">
        <v>192</v>
      </c>
      <c r="H14" s="2">
        <v>1988</v>
      </c>
      <c r="I14" s="3">
        <v>43635</v>
      </c>
      <c r="J14" s="2" t="s">
        <v>33</v>
      </c>
      <c r="K14" s="2" t="s">
        <v>34</v>
      </c>
      <c r="L14" s="3">
        <v>43635</v>
      </c>
      <c r="M14" s="5">
        <v>23045000</v>
      </c>
      <c r="N14" s="5">
        <v>23045000</v>
      </c>
      <c r="O14" s="5" t="s">
        <v>36</v>
      </c>
      <c r="P14" s="6">
        <v>3.7999999999999999E-2</v>
      </c>
      <c r="Q14" s="3" t="s">
        <v>29</v>
      </c>
      <c r="R14" s="3">
        <v>47300</v>
      </c>
      <c r="S14" s="18">
        <v>0.42675925925925928</v>
      </c>
      <c r="T14" s="34">
        <v>2115494.4817599999</v>
      </c>
      <c r="U14" s="5">
        <v>1288558.4584403879</v>
      </c>
      <c r="V14" s="26">
        <v>1.6417528191313087</v>
      </c>
      <c r="W14" s="5">
        <v>54000000</v>
      </c>
      <c r="X14" s="20">
        <v>281250</v>
      </c>
      <c r="Z14" s="7"/>
    </row>
    <row r="15" spans="1:26" x14ac:dyDescent="0.45">
      <c r="A15" s="7"/>
      <c r="C15" s="1" t="s">
        <v>52</v>
      </c>
      <c r="D15" s="1" t="s">
        <v>53</v>
      </c>
      <c r="E15" s="1" t="s">
        <v>41</v>
      </c>
      <c r="F15" s="2" t="s">
        <v>25</v>
      </c>
      <c r="G15" s="2">
        <v>460</v>
      </c>
      <c r="H15" s="2">
        <v>1973</v>
      </c>
      <c r="I15" s="3">
        <v>40683</v>
      </c>
      <c r="J15" s="2" t="s">
        <v>33</v>
      </c>
      <c r="K15" s="2" t="s">
        <v>34</v>
      </c>
      <c r="L15" s="3" t="s">
        <v>35</v>
      </c>
      <c r="M15" s="5">
        <v>32589000</v>
      </c>
      <c r="N15" s="5">
        <v>32589000</v>
      </c>
      <c r="O15" s="5" t="s">
        <v>36</v>
      </c>
      <c r="P15" s="6">
        <v>3.6469907023842403E-2</v>
      </c>
      <c r="Q15" s="3" t="s">
        <v>29</v>
      </c>
      <c r="R15" s="3">
        <v>46296</v>
      </c>
      <c r="S15" s="18">
        <v>0.42477841501564129</v>
      </c>
      <c r="T15" s="29">
        <v>3535426.1282400005</v>
      </c>
      <c r="U15" s="5">
        <v>1788314.5602037353</v>
      </c>
      <c r="V15" s="26">
        <v>1.9769598743507542</v>
      </c>
      <c r="W15" s="5">
        <v>76720000</v>
      </c>
      <c r="X15" s="20">
        <v>166782.60869565216</v>
      </c>
      <c r="Z15" s="7"/>
    </row>
    <row r="16" spans="1:26" x14ac:dyDescent="0.45">
      <c r="A16" s="7"/>
      <c r="C16" s="1" t="s">
        <v>54</v>
      </c>
      <c r="D16" s="1" t="s">
        <v>55</v>
      </c>
      <c r="E16" s="1" t="s">
        <v>56</v>
      </c>
      <c r="F16" s="2" t="s">
        <v>25</v>
      </c>
      <c r="G16" s="2">
        <v>304</v>
      </c>
      <c r="H16" s="2">
        <v>1974</v>
      </c>
      <c r="I16" s="3">
        <v>42507</v>
      </c>
      <c r="J16" s="2" t="s">
        <v>33</v>
      </c>
      <c r="K16" s="2" t="s">
        <v>57</v>
      </c>
      <c r="L16" s="3" t="s">
        <v>35</v>
      </c>
      <c r="M16" s="5">
        <v>32045000</v>
      </c>
      <c r="N16" s="5">
        <v>32045000</v>
      </c>
      <c r="O16" s="5" t="s">
        <v>36</v>
      </c>
      <c r="P16" s="6">
        <v>4.5605486035262911E-2</v>
      </c>
      <c r="Q16" s="3">
        <v>45047</v>
      </c>
      <c r="R16" s="3">
        <v>46874</v>
      </c>
      <c r="S16" s="18">
        <v>0.54684300341296932</v>
      </c>
      <c r="T16" s="29">
        <v>2678193.6674400005</v>
      </c>
      <c r="U16" s="5">
        <v>1962266.5300041651</v>
      </c>
      <c r="V16" s="26">
        <v>1.3648470411582241</v>
      </c>
      <c r="W16" s="5">
        <v>58600000</v>
      </c>
      <c r="X16" s="20">
        <v>192763.15789473685</v>
      </c>
      <c r="Z16" s="7"/>
    </row>
    <row r="17" spans="1:26" x14ac:dyDescent="0.45">
      <c r="A17" s="7"/>
      <c r="C17" s="1" t="s">
        <v>58</v>
      </c>
      <c r="D17" s="1" t="s">
        <v>59</v>
      </c>
      <c r="E17" s="1" t="s">
        <v>24</v>
      </c>
      <c r="F17" s="2" t="s">
        <v>25</v>
      </c>
      <c r="G17" s="2">
        <v>463</v>
      </c>
      <c r="H17" s="2">
        <v>1978</v>
      </c>
      <c r="I17" s="3">
        <v>41141</v>
      </c>
      <c r="J17" s="2" t="s">
        <v>33</v>
      </c>
      <c r="K17" s="2" t="s">
        <v>34</v>
      </c>
      <c r="L17" s="3">
        <v>43935</v>
      </c>
      <c r="M17" s="5">
        <v>38750000</v>
      </c>
      <c r="N17" s="5">
        <v>38750000</v>
      </c>
      <c r="O17" s="5" t="s">
        <v>36</v>
      </c>
      <c r="P17" s="6">
        <v>3.6299999999999999E-2</v>
      </c>
      <c r="Q17" s="3">
        <v>45809</v>
      </c>
      <c r="R17" s="3">
        <v>47604</v>
      </c>
      <c r="S17" s="18">
        <v>0.47187043351193375</v>
      </c>
      <c r="T17" s="29">
        <v>3249093.8708799998</v>
      </c>
      <c r="U17" s="5">
        <v>2121947.3774640672</v>
      </c>
      <c r="V17" s="26">
        <v>1.531184941430066</v>
      </c>
      <c r="W17" s="5">
        <v>82120000</v>
      </c>
      <c r="X17" s="20">
        <v>177365.01079913607</v>
      </c>
      <c r="Z17" s="7"/>
    </row>
    <row r="18" spans="1:26" x14ac:dyDescent="0.45">
      <c r="A18" s="7"/>
      <c r="C18" s="37" t="s">
        <v>107</v>
      </c>
      <c r="D18" s="1" t="s">
        <v>108</v>
      </c>
      <c r="E18" s="1" t="s">
        <v>41</v>
      </c>
      <c r="F18" s="2" t="s">
        <v>25</v>
      </c>
      <c r="G18" s="2">
        <v>286</v>
      </c>
      <c r="H18" s="2">
        <v>1996</v>
      </c>
      <c r="I18" s="3">
        <v>43350</v>
      </c>
      <c r="J18" s="2" t="s">
        <v>33</v>
      </c>
      <c r="K18" s="2" t="s">
        <v>57</v>
      </c>
      <c r="L18" s="3" t="s">
        <v>35</v>
      </c>
      <c r="M18" s="5">
        <v>27950000</v>
      </c>
      <c r="N18" s="5">
        <v>27985000</v>
      </c>
      <c r="O18" s="5" t="s">
        <v>36</v>
      </c>
      <c r="P18" s="6">
        <v>4.8599999999999997E-2</v>
      </c>
      <c r="Q18" s="3" t="s">
        <v>29</v>
      </c>
      <c r="R18" s="3">
        <v>47027</v>
      </c>
      <c r="S18" s="18">
        <v>0.56000000000000005</v>
      </c>
      <c r="T18" s="29">
        <v>2465904</v>
      </c>
      <c r="U18" s="5">
        <v>1367870</v>
      </c>
      <c r="V18" s="26">
        <v>1.24</v>
      </c>
      <c r="W18" s="5">
        <v>24640000</v>
      </c>
      <c r="X18" s="20">
        <v>134655</v>
      </c>
      <c r="Z18" s="7"/>
    </row>
    <row r="19" spans="1:26" x14ac:dyDescent="0.45">
      <c r="A19" s="7"/>
      <c r="C19" s="1" t="s">
        <v>60</v>
      </c>
      <c r="D19" s="1" t="s">
        <v>61</v>
      </c>
      <c r="E19" s="1" t="s">
        <v>62</v>
      </c>
      <c r="F19" s="2" t="s">
        <v>25</v>
      </c>
      <c r="G19" s="2">
        <v>228</v>
      </c>
      <c r="H19" s="2">
        <v>1985</v>
      </c>
      <c r="I19" s="3">
        <v>44475</v>
      </c>
      <c r="J19" s="2" t="s">
        <v>63</v>
      </c>
      <c r="K19" s="2" t="s">
        <v>64</v>
      </c>
      <c r="L19" s="3">
        <v>44475</v>
      </c>
      <c r="M19" s="5">
        <v>30424000</v>
      </c>
      <c r="N19" s="5">
        <v>29647500</v>
      </c>
      <c r="O19" s="5" t="s">
        <v>28</v>
      </c>
      <c r="P19" s="6">
        <v>1.7760000000000001E-2</v>
      </c>
      <c r="Q19" s="3">
        <v>45940</v>
      </c>
      <c r="R19" s="3">
        <v>45940</v>
      </c>
      <c r="S19" s="18">
        <v>0.63758064516129032</v>
      </c>
      <c r="T19" s="29">
        <v>2240238</v>
      </c>
      <c r="U19" s="5">
        <v>1308909.1584497192</v>
      </c>
      <c r="V19" s="26">
        <v>1.7115305409378851</v>
      </c>
      <c r="W19" s="5">
        <v>46500000</v>
      </c>
      <c r="X19" s="20">
        <v>203947.36842105264</v>
      </c>
      <c r="Z19" s="7"/>
    </row>
    <row r="20" spans="1:26" x14ac:dyDescent="0.45">
      <c r="A20" s="7"/>
      <c r="C20" s="1" t="s">
        <v>65</v>
      </c>
      <c r="D20" s="1" t="s">
        <v>66</v>
      </c>
      <c r="E20" s="1" t="s">
        <v>24</v>
      </c>
      <c r="F20" s="2" t="s">
        <v>25</v>
      </c>
      <c r="G20" s="2">
        <v>416</v>
      </c>
      <c r="H20" s="2">
        <v>1980</v>
      </c>
      <c r="I20" s="3">
        <v>40151</v>
      </c>
      <c r="J20" s="2" t="s">
        <v>33</v>
      </c>
      <c r="K20" s="2" t="s">
        <v>34</v>
      </c>
      <c r="L20" s="3" t="s">
        <v>35</v>
      </c>
      <c r="M20" s="5">
        <v>29912000</v>
      </c>
      <c r="N20" s="5">
        <v>29912000</v>
      </c>
      <c r="O20" s="5" t="s">
        <v>36</v>
      </c>
      <c r="P20" s="6">
        <v>3.6491919630917351E-2</v>
      </c>
      <c r="Q20" s="3" t="s">
        <v>29</v>
      </c>
      <c r="R20" s="3">
        <v>46296</v>
      </c>
      <c r="S20" s="18">
        <v>0.40150335570469797</v>
      </c>
      <c r="T20" s="29">
        <v>3172468.4102399996</v>
      </c>
      <c r="U20" s="5">
        <v>1641860.1362420111</v>
      </c>
      <c r="V20" s="26">
        <v>1.9322403536158308</v>
      </c>
      <c r="W20" s="5">
        <v>74500000</v>
      </c>
      <c r="X20" s="20">
        <v>179086.53846153847</v>
      </c>
      <c r="Z20" s="7"/>
    </row>
    <row r="21" spans="1:26" x14ac:dyDescent="0.45">
      <c r="A21" s="7"/>
      <c r="C21" s="1" t="s">
        <v>67</v>
      </c>
      <c r="D21" s="1" t="s">
        <v>68</v>
      </c>
      <c r="E21" s="1" t="s">
        <v>69</v>
      </c>
      <c r="F21" s="2" t="s">
        <v>25</v>
      </c>
      <c r="G21" s="2">
        <v>140</v>
      </c>
      <c r="H21" s="2">
        <v>1997</v>
      </c>
      <c r="I21" s="3">
        <v>43676</v>
      </c>
      <c r="J21" s="2" t="s">
        <v>33</v>
      </c>
      <c r="K21" s="2" t="s">
        <v>34</v>
      </c>
      <c r="L21" s="3">
        <v>43676</v>
      </c>
      <c r="M21" s="5">
        <v>21846000</v>
      </c>
      <c r="N21" s="5">
        <v>21846000</v>
      </c>
      <c r="O21" s="5" t="s">
        <v>36</v>
      </c>
      <c r="P21" s="6">
        <v>3.6499999999999998E-2</v>
      </c>
      <c r="Q21" s="3">
        <v>44774</v>
      </c>
      <c r="R21" s="3">
        <v>46235</v>
      </c>
      <c r="S21" s="18">
        <v>0.45099091659785301</v>
      </c>
      <c r="T21" s="29">
        <v>1715166.85512</v>
      </c>
      <c r="U21" s="5">
        <v>1199239.3880084427</v>
      </c>
      <c r="V21" s="26">
        <v>1.4302122430854691</v>
      </c>
      <c r="W21" s="5">
        <v>48440000</v>
      </c>
      <c r="X21" s="20">
        <v>346000</v>
      </c>
      <c r="Z21" s="7"/>
    </row>
    <row r="22" spans="1:26" x14ac:dyDescent="0.45">
      <c r="A22" s="7"/>
      <c r="C22" s="1" t="s">
        <v>70</v>
      </c>
      <c r="D22" s="1" t="s">
        <v>71</v>
      </c>
      <c r="E22" s="1" t="s">
        <v>24</v>
      </c>
      <c r="F22" s="2" t="s">
        <v>25</v>
      </c>
      <c r="G22" s="2">
        <v>297</v>
      </c>
      <c r="H22" s="2" t="s">
        <v>72</v>
      </c>
      <c r="I22" s="3">
        <v>44155</v>
      </c>
      <c r="J22" s="2" t="s">
        <v>33</v>
      </c>
      <c r="K22" s="2" t="s">
        <v>34</v>
      </c>
      <c r="L22" s="3">
        <v>44155</v>
      </c>
      <c r="M22" s="5">
        <v>40040000</v>
      </c>
      <c r="N22" s="5">
        <v>40040000</v>
      </c>
      <c r="O22" s="5" t="s">
        <v>28</v>
      </c>
      <c r="P22" s="6">
        <v>2.4799999999999999E-2</v>
      </c>
      <c r="Q22" s="3">
        <v>46023</v>
      </c>
      <c r="R22" s="3">
        <v>47818</v>
      </c>
      <c r="S22" s="18">
        <v>0.38934266822248154</v>
      </c>
      <c r="T22" s="29">
        <v>3151110.9831999997</v>
      </c>
      <c r="U22" s="5">
        <v>1893484.4449457852</v>
      </c>
      <c r="V22" s="26">
        <v>1.6641863584415255</v>
      </c>
      <c r="W22" s="5">
        <v>102840000</v>
      </c>
      <c r="X22" s="20">
        <v>346262.62626262626</v>
      </c>
      <c r="Z22" s="7"/>
    </row>
    <row r="23" spans="1:26" x14ac:dyDescent="0.45">
      <c r="A23" s="7"/>
      <c r="C23" s="1" t="s">
        <v>73</v>
      </c>
      <c r="D23" s="1" t="s">
        <v>74</v>
      </c>
      <c r="E23" s="1" t="s">
        <v>75</v>
      </c>
      <c r="F23" s="2" t="s">
        <v>25</v>
      </c>
      <c r="G23" s="2">
        <v>308</v>
      </c>
      <c r="H23" s="2">
        <v>2004</v>
      </c>
      <c r="I23" s="3">
        <v>44538</v>
      </c>
      <c r="J23" s="2" t="s">
        <v>76</v>
      </c>
      <c r="K23" s="2" t="s">
        <v>77</v>
      </c>
      <c r="L23" s="3">
        <v>43994</v>
      </c>
      <c r="M23" s="5">
        <v>35000000</v>
      </c>
      <c r="N23" s="5">
        <v>34631195</v>
      </c>
      <c r="O23" s="5" t="s">
        <v>36</v>
      </c>
      <c r="P23" s="6">
        <v>2.8999998857142856E-2</v>
      </c>
      <c r="Q23" s="3">
        <v>44409</v>
      </c>
      <c r="R23" s="3">
        <v>47665</v>
      </c>
      <c r="S23" s="18">
        <v>0.50928227941176474</v>
      </c>
      <c r="T23" s="29">
        <v>2361612</v>
      </c>
      <c r="U23" s="5">
        <v>1748165.890882062</v>
      </c>
      <c r="V23" s="26">
        <v>1.3509084076731499</v>
      </c>
      <c r="W23" s="5">
        <v>68000000</v>
      </c>
      <c r="X23" s="20">
        <v>220779.22077922078</v>
      </c>
      <c r="Z23" s="7"/>
    </row>
    <row r="24" spans="1:26" x14ac:dyDescent="0.45">
      <c r="A24" s="7"/>
      <c r="C24" s="37" t="s">
        <v>109</v>
      </c>
      <c r="D24" s="1" t="s">
        <v>110</v>
      </c>
      <c r="E24" s="1" t="s">
        <v>87</v>
      </c>
      <c r="F24" s="2" t="s">
        <v>25</v>
      </c>
      <c r="G24" s="2">
        <v>189</v>
      </c>
      <c r="H24" s="2">
        <v>2014</v>
      </c>
      <c r="I24" s="3">
        <v>42979</v>
      </c>
      <c r="J24" s="2" t="s">
        <v>33</v>
      </c>
      <c r="K24" s="2" t="s">
        <v>57</v>
      </c>
      <c r="L24" s="3">
        <v>43628</v>
      </c>
      <c r="M24" s="5">
        <v>28000000</v>
      </c>
      <c r="N24" s="5">
        <v>28070000</v>
      </c>
      <c r="O24" s="5" t="s">
        <v>36</v>
      </c>
      <c r="P24" s="6">
        <v>1.89E-2</v>
      </c>
      <c r="Q24" s="3">
        <v>44805</v>
      </c>
      <c r="R24" s="3">
        <v>48549</v>
      </c>
      <c r="S24" s="18">
        <v>0.42</v>
      </c>
      <c r="T24" s="29">
        <v>2897734</v>
      </c>
      <c r="U24" s="5">
        <v>1895188</v>
      </c>
      <c r="V24" s="26">
        <v>1.87</v>
      </c>
      <c r="W24" s="5">
        <v>49000000</v>
      </c>
      <c r="X24" s="20">
        <v>216897</v>
      </c>
      <c r="Z24" s="7"/>
    </row>
    <row r="25" spans="1:26" x14ac:dyDescent="0.45">
      <c r="A25" s="7"/>
      <c r="C25" s="1" t="s">
        <v>78</v>
      </c>
      <c r="D25" s="1" t="s">
        <v>79</v>
      </c>
      <c r="E25" s="1" t="s">
        <v>80</v>
      </c>
      <c r="F25" s="2" t="s">
        <v>25</v>
      </c>
      <c r="G25" s="2">
        <v>147</v>
      </c>
      <c r="H25" s="2">
        <v>2019</v>
      </c>
      <c r="I25" s="3">
        <v>44378</v>
      </c>
      <c r="J25" s="2" t="s">
        <v>33</v>
      </c>
      <c r="K25" s="2" t="s">
        <v>34</v>
      </c>
      <c r="L25" s="3">
        <v>44378</v>
      </c>
      <c r="M25" s="5">
        <v>22200000</v>
      </c>
      <c r="N25" s="5">
        <v>22200000</v>
      </c>
      <c r="O25" s="5" t="s">
        <v>36</v>
      </c>
      <c r="P25" s="6">
        <v>3.2099999999999997E-2</v>
      </c>
      <c r="Q25" s="3">
        <v>47696</v>
      </c>
      <c r="R25" s="3">
        <v>48030</v>
      </c>
      <c r="S25" s="18">
        <v>0.6271186440677966</v>
      </c>
      <c r="T25" s="29">
        <v>1641096</v>
      </c>
      <c r="U25" s="5">
        <v>1153549.2937172065</v>
      </c>
      <c r="V25" s="26">
        <v>1.4226492174527881</v>
      </c>
      <c r="W25" s="5">
        <v>35400000</v>
      </c>
      <c r="X25" s="20">
        <v>240816.32653061225</v>
      </c>
      <c r="Z25" s="7"/>
    </row>
    <row r="26" spans="1:26" x14ac:dyDescent="0.45">
      <c r="A26" s="7"/>
      <c r="C26" s="1" t="s">
        <v>85</v>
      </c>
      <c r="D26" s="1" t="s">
        <v>86</v>
      </c>
      <c r="E26" s="1" t="s">
        <v>87</v>
      </c>
      <c r="F26" s="2" t="s">
        <v>25</v>
      </c>
      <c r="G26" s="2">
        <v>200</v>
      </c>
      <c r="H26" s="2">
        <v>2014</v>
      </c>
      <c r="I26" s="3">
        <v>43055</v>
      </c>
      <c r="J26" s="2" t="s">
        <v>33</v>
      </c>
      <c r="K26" s="2" t="s">
        <v>57</v>
      </c>
      <c r="L26" s="3">
        <v>43055</v>
      </c>
      <c r="M26" s="5">
        <v>25639000</v>
      </c>
      <c r="N26" s="5">
        <v>25639000</v>
      </c>
      <c r="O26" s="5" t="s">
        <v>36</v>
      </c>
      <c r="P26" s="6">
        <v>4.2299999999999997E-2</v>
      </c>
      <c r="Q26" s="3">
        <v>44835</v>
      </c>
      <c r="R26" s="3">
        <v>46661</v>
      </c>
      <c r="S26" s="18">
        <v>0.48864112826376976</v>
      </c>
      <c r="T26" s="29">
        <v>1896450.6312799999</v>
      </c>
      <c r="U26" s="5">
        <v>1509941.4506472249</v>
      </c>
      <c r="V26" s="26">
        <v>1.2559762701176929</v>
      </c>
      <c r="W26" s="5">
        <v>52470000</v>
      </c>
      <c r="X26" s="20">
        <v>262350</v>
      </c>
      <c r="Z26" s="7"/>
    </row>
    <row r="27" spans="1:26" x14ac:dyDescent="0.45">
      <c r="A27" s="7"/>
      <c r="C27" s="1" t="s">
        <v>88</v>
      </c>
      <c r="D27" s="1" t="s">
        <v>89</v>
      </c>
      <c r="E27" s="1" t="s">
        <v>56</v>
      </c>
      <c r="F27" s="2" t="s">
        <v>25</v>
      </c>
      <c r="G27" s="2">
        <v>432</v>
      </c>
      <c r="H27" s="2">
        <v>1972</v>
      </c>
      <c r="I27" s="3">
        <v>43084</v>
      </c>
      <c r="J27" s="2" t="s">
        <v>33</v>
      </c>
      <c r="K27" s="2" t="s">
        <v>34</v>
      </c>
      <c r="L27" s="3">
        <v>43084</v>
      </c>
      <c r="M27" s="5">
        <v>43489000</v>
      </c>
      <c r="N27" s="5">
        <v>43489000</v>
      </c>
      <c r="O27" s="5" t="s">
        <v>28</v>
      </c>
      <c r="P27" s="6">
        <v>2.266E-2</v>
      </c>
      <c r="Q27" s="3">
        <v>44896</v>
      </c>
      <c r="R27" s="3">
        <v>46722</v>
      </c>
      <c r="S27" s="18">
        <v>0.45947173798203911</v>
      </c>
      <c r="T27" s="29">
        <v>3934605.6877599997</v>
      </c>
      <c r="U27" s="5">
        <v>1999081.5646404987</v>
      </c>
      <c r="V27" s="26">
        <v>1.9682066791844846</v>
      </c>
      <c r="W27" s="5">
        <v>94650000</v>
      </c>
      <c r="X27" s="20">
        <v>219097.22222222222</v>
      </c>
      <c r="Z27" s="7"/>
    </row>
    <row r="28" spans="1:26" x14ac:dyDescent="0.45">
      <c r="A28" s="7"/>
      <c r="C28" s="1" t="s">
        <v>90</v>
      </c>
      <c r="D28" s="1" t="s">
        <v>91</v>
      </c>
      <c r="E28" s="1" t="s">
        <v>47</v>
      </c>
      <c r="F28" s="2" t="s">
        <v>25</v>
      </c>
      <c r="G28" s="2">
        <v>216</v>
      </c>
      <c r="H28" s="2">
        <v>2002</v>
      </c>
      <c r="I28" s="3">
        <v>43263</v>
      </c>
      <c r="J28" s="2" t="s">
        <v>33</v>
      </c>
      <c r="K28" s="2" t="s">
        <v>34</v>
      </c>
      <c r="L28" s="3">
        <v>43263</v>
      </c>
      <c r="M28" s="5">
        <v>29810000</v>
      </c>
      <c r="N28" s="5">
        <v>29810000</v>
      </c>
      <c r="O28" s="5" t="s">
        <v>28</v>
      </c>
      <c r="P28" s="6">
        <v>1.7860000000000001E-2</v>
      </c>
      <c r="Q28" s="3">
        <v>45839</v>
      </c>
      <c r="R28" s="3">
        <v>46935</v>
      </c>
      <c r="S28" s="18">
        <v>0.39431216931216934</v>
      </c>
      <c r="T28" s="29">
        <v>2514996.4000000004</v>
      </c>
      <c r="U28" s="5">
        <v>1284250.7999324931</v>
      </c>
      <c r="V28" s="26">
        <v>1.9583374214228262</v>
      </c>
      <c r="W28" s="5">
        <v>75600000</v>
      </c>
      <c r="X28" s="20">
        <v>350000</v>
      </c>
      <c r="Z28" s="7"/>
    </row>
    <row r="29" spans="1:26" x14ac:dyDescent="0.45">
      <c r="A29" s="7"/>
      <c r="C29" s="1" t="s">
        <v>92</v>
      </c>
      <c r="D29" s="1" t="s">
        <v>93</v>
      </c>
      <c r="E29" s="1" t="s">
        <v>94</v>
      </c>
      <c r="F29" s="2" t="s">
        <v>25</v>
      </c>
      <c r="G29" s="2">
        <v>280</v>
      </c>
      <c r="H29" s="2">
        <v>2020</v>
      </c>
      <c r="I29" s="3">
        <v>44245</v>
      </c>
      <c r="J29" s="2" t="s">
        <v>33</v>
      </c>
      <c r="K29" s="2" t="s">
        <v>34</v>
      </c>
      <c r="L29" s="3">
        <v>44245</v>
      </c>
      <c r="M29" s="5">
        <v>34019000</v>
      </c>
      <c r="N29" s="5">
        <v>34019000</v>
      </c>
      <c r="O29" s="5" t="s">
        <v>28</v>
      </c>
      <c r="P29" s="6">
        <v>2.81E-2</v>
      </c>
      <c r="Q29" s="3">
        <v>46113</v>
      </c>
      <c r="R29" s="3">
        <v>47908</v>
      </c>
      <c r="S29" s="18">
        <v>0.45250066507049747</v>
      </c>
      <c r="T29" s="29">
        <v>2587041.6260799998</v>
      </c>
      <c r="U29" s="5">
        <v>1679557.1840812145</v>
      </c>
      <c r="V29" s="26">
        <v>1.5403117265669142</v>
      </c>
      <c r="W29" s="5">
        <v>75180000</v>
      </c>
      <c r="X29" s="20">
        <v>268500</v>
      </c>
      <c r="Z29" s="7"/>
    </row>
    <row r="30" spans="1:26" x14ac:dyDescent="0.45">
      <c r="A30" s="7"/>
      <c r="C30" s="1" t="s">
        <v>97</v>
      </c>
      <c r="D30" s="1" t="s">
        <v>98</v>
      </c>
      <c r="E30" s="1" t="s">
        <v>24</v>
      </c>
      <c r="F30" s="2" t="s">
        <v>25</v>
      </c>
      <c r="G30" s="2">
        <v>168</v>
      </c>
      <c r="H30" s="2">
        <v>1983</v>
      </c>
      <c r="I30" s="3">
        <v>40983</v>
      </c>
      <c r="J30" s="2" t="s">
        <v>33</v>
      </c>
      <c r="K30" s="2" t="s">
        <v>57</v>
      </c>
      <c r="L30" s="3" t="s">
        <v>35</v>
      </c>
      <c r="M30" s="5">
        <v>19269000</v>
      </c>
      <c r="N30" s="5">
        <v>19259347</v>
      </c>
      <c r="O30" s="5" t="s">
        <v>36</v>
      </c>
      <c r="P30" s="6">
        <v>4.4066299355840048E-2</v>
      </c>
      <c r="Q30" s="3">
        <v>44501</v>
      </c>
      <c r="R30" s="3">
        <v>46568</v>
      </c>
      <c r="S30" s="18">
        <v>0.58539048632218849</v>
      </c>
      <c r="T30" s="29">
        <v>1600982.0315200002</v>
      </c>
      <c r="U30" s="5">
        <v>1158805.1706230203</v>
      </c>
      <c r="V30" s="26">
        <v>1.3815799860983085</v>
      </c>
      <c r="W30" s="5">
        <v>32900000</v>
      </c>
      <c r="X30" s="20">
        <v>195833.33333333334</v>
      </c>
      <c r="Z30" s="7"/>
    </row>
    <row r="31" spans="1:26" x14ac:dyDescent="0.45">
      <c r="A31" s="7"/>
      <c r="C31" s="1" t="s">
        <v>99</v>
      </c>
      <c r="D31" s="1" t="s">
        <v>100</v>
      </c>
      <c r="E31" s="1" t="s">
        <v>75</v>
      </c>
      <c r="F31" s="2" t="s">
        <v>25</v>
      </c>
      <c r="G31" s="2">
        <v>68</v>
      </c>
      <c r="H31" s="2">
        <v>1977</v>
      </c>
      <c r="I31" s="3">
        <v>40815</v>
      </c>
      <c r="J31" s="2" t="s">
        <v>33</v>
      </c>
      <c r="K31" s="2" t="s">
        <v>34</v>
      </c>
      <c r="L31" s="3" t="s">
        <v>35</v>
      </c>
      <c r="M31" s="5">
        <v>3414000</v>
      </c>
      <c r="N31" s="5">
        <v>3414000</v>
      </c>
      <c r="O31" s="5" t="s">
        <v>36</v>
      </c>
      <c r="P31" s="6">
        <v>3.6471031048623315E-2</v>
      </c>
      <c r="Q31" s="3" t="s">
        <v>29</v>
      </c>
      <c r="R31" s="3">
        <v>46296</v>
      </c>
      <c r="S31" s="18">
        <v>0.44921052631578945</v>
      </c>
      <c r="T31" s="29">
        <v>303531.52703999996</v>
      </c>
      <c r="U31" s="5">
        <v>187345.13166726287</v>
      </c>
      <c r="V31" s="26">
        <v>1.6201730161800609</v>
      </c>
      <c r="W31" s="5">
        <v>7600000</v>
      </c>
      <c r="X31" s="20">
        <v>111764.70588235294</v>
      </c>
      <c r="Z31" s="7"/>
    </row>
    <row r="32" spans="1:26" x14ac:dyDescent="0.45">
      <c r="A32" s="7"/>
      <c r="F32" s="2"/>
      <c r="G32" s="2"/>
      <c r="H32" s="2"/>
      <c r="I32" s="3"/>
      <c r="L32" s="3"/>
      <c r="M32" s="3"/>
      <c r="N32" s="5"/>
      <c r="O32" s="5"/>
      <c r="P32" s="6"/>
      <c r="Z32" s="7"/>
    </row>
    <row r="33" spans="1:26" x14ac:dyDescent="0.45">
      <c r="A33" s="7"/>
      <c r="C33" s="11" t="s">
        <v>101</v>
      </c>
      <c r="D33" s="11"/>
      <c r="E33" s="11"/>
      <c r="F33" s="11"/>
      <c r="G33" s="12">
        <f>SUM(G8:G31)</f>
        <v>6053</v>
      </c>
      <c r="H33" s="12"/>
      <c r="I33" s="22"/>
      <c r="J33" s="23"/>
      <c r="K33" s="23"/>
      <c r="L33" s="22"/>
      <c r="M33" s="12">
        <f>SUM(M8:M31)</f>
        <v>674037550</v>
      </c>
      <c r="N33" s="12">
        <f>SUM(N8:N31)</f>
        <v>668019485</v>
      </c>
      <c r="O33" s="12"/>
      <c r="P33" s="22"/>
      <c r="Q33" s="24"/>
      <c r="R33" s="24"/>
      <c r="S33" s="25">
        <f>N33/W33</f>
        <v>0.49883358859227739</v>
      </c>
      <c r="T33" s="21">
        <f>SUM(T8:T31)</f>
        <v>55567666.022879995</v>
      </c>
      <c r="U33" s="21">
        <f>SUM(U8:U31)</f>
        <v>35081984.931770533</v>
      </c>
      <c r="V33" s="27">
        <f>T33/U33</f>
        <v>1.5839373436523387</v>
      </c>
      <c r="W33" s="12">
        <f>SUM(W8:W31)</f>
        <v>1339163000</v>
      </c>
      <c r="X33" s="21">
        <f>W33/G33</f>
        <v>221239.55063604825</v>
      </c>
      <c r="Z33" s="7"/>
    </row>
    <row r="34" spans="1:26" x14ac:dyDescent="0.45">
      <c r="A34" s="7"/>
      <c r="Z34" s="7"/>
    </row>
    <row r="35" spans="1:26" x14ac:dyDescent="0.45">
      <c r="A35" s="7"/>
      <c r="B35" s="7"/>
      <c r="C35" s="7"/>
      <c r="D35" s="7"/>
      <c r="E35" s="7"/>
      <c r="F35" s="7"/>
      <c r="G35" s="7"/>
      <c r="H35" s="7"/>
      <c r="I35" s="8"/>
      <c r="J35" s="14"/>
      <c r="K35" s="14"/>
      <c r="L35" s="8"/>
      <c r="M35" s="8"/>
      <c r="N35" s="8"/>
      <c r="O35" s="8"/>
      <c r="P35" s="8"/>
      <c r="Q35" s="9"/>
      <c r="R35" s="9"/>
      <c r="S35" s="9"/>
      <c r="T35" s="8"/>
      <c r="U35" s="9"/>
      <c r="V35" s="9"/>
      <c r="W35" s="8"/>
      <c r="X35" s="7"/>
      <c r="Y35" s="7"/>
      <c r="Z35" s="7"/>
    </row>
    <row r="37" spans="1:26" x14ac:dyDescent="0.45">
      <c r="C37" s="17"/>
    </row>
    <row r="40" spans="1:26" x14ac:dyDescent="0.45">
      <c r="D40" s="30" t="s">
        <v>102</v>
      </c>
      <c r="E40" s="30" t="s">
        <v>4</v>
      </c>
    </row>
    <row r="41" spans="1:26" x14ac:dyDescent="0.45">
      <c r="C41" s="1" t="s">
        <v>103</v>
      </c>
      <c r="D41" s="2" t="e">
        <f>COUNTIFS(#REF!,C41)</f>
        <v>#REF!</v>
      </c>
      <c r="E41" s="31" t="e">
        <f>SUMIFS($G$9:$G$31,#REF!,C41)</f>
        <v>#REF!</v>
      </c>
    </row>
    <row r="42" spans="1:26" x14ac:dyDescent="0.45">
      <c r="C42" s="1" t="s">
        <v>104</v>
      </c>
      <c r="D42" s="2" t="e">
        <f>COUNTIFS(#REF!,C42)</f>
        <v>#REF!</v>
      </c>
      <c r="E42" s="31" t="e">
        <f>SUMIFS($G$9:$G$31,#REF!,C42)</f>
        <v>#REF!</v>
      </c>
    </row>
    <row r="43" spans="1:26" x14ac:dyDescent="0.45">
      <c r="C43" s="1" t="s">
        <v>105</v>
      </c>
      <c r="D43" s="2" t="e">
        <f>COUNTIFS(#REF!,C43)</f>
        <v>#REF!</v>
      </c>
      <c r="E43" s="31" t="e">
        <f>SUMIFS($G$9:$G$31,#REF!,C43)</f>
        <v>#REF!</v>
      </c>
    </row>
    <row r="44" spans="1:26" x14ac:dyDescent="0.45">
      <c r="C44" s="1" t="s">
        <v>106</v>
      </c>
      <c r="D44" s="2" t="e">
        <f>COUNTIFS(#REF!,C44)</f>
        <v>#REF!</v>
      </c>
      <c r="E44" s="31" t="e">
        <f>SUMIFS($G$9:$G$31,#REF!,C44)</f>
        <v>#REF!</v>
      </c>
    </row>
    <row r="45" spans="1:26" x14ac:dyDescent="0.45">
      <c r="C45" s="1" t="s">
        <v>80</v>
      </c>
      <c r="D45" s="2" t="e">
        <f>COUNTIFS(#REF!,C45)</f>
        <v>#REF!</v>
      </c>
      <c r="E45" s="31" t="e">
        <f>SUMIFS($G$9:$G$31,#REF!,C45)</f>
        <v>#REF!</v>
      </c>
    </row>
    <row r="46" spans="1:26" x14ac:dyDescent="0.45">
      <c r="D46" s="30" t="e">
        <f>SUM(D41:D45)</f>
        <v>#REF!</v>
      </c>
      <c r="E46" s="32" t="e">
        <f>SUM(E41:E45)</f>
        <v>#REF!</v>
      </c>
    </row>
  </sheetData>
  <mergeCells count="1">
    <mergeCell ref="D3:E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D7E6-9168-4255-A3D5-1AA7E6722733}">
  <dimension ref="A1:AB46"/>
  <sheetViews>
    <sheetView zoomScale="80" zoomScaleNormal="80" workbookViewId="0">
      <pane xSplit="3" ySplit="6" topLeftCell="O12" activePane="bottomRight" state="frozen"/>
      <selection pane="topRight" activeCell="C1" sqref="C1"/>
      <selection pane="bottomLeft" activeCell="A4" sqref="A4"/>
      <selection pane="bottomRight" activeCell="AA10" sqref="AA10"/>
    </sheetView>
  </sheetViews>
  <sheetFormatPr defaultColWidth="8.86328125" defaultRowHeight="14.25" x14ac:dyDescent="0.45"/>
  <cols>
    <col min="1" max="2" width="2.73046875" style="1" customWidth="1"/>
    <col min="3" max="3" width="33.265625" style="1" customWidth="1"/>
    <col min="4" max="4" width="25.73046875" style="1" bestFit="1" customWidth="1"/>
    <col min="5" max="5" width="19.3984375" style="1" bestFit="1" customWidth="1"/>
    <col min="6" max="6" width="5.86328125" style="1" bestFit="1" customWidth="1"/>
    <col min="7" max="7" width="6" style="1" bestFit="1" customWidth="1"/>
    <col min="8" max="8" width="10.73046875" style="1" bestFit="1" customWidth="1"/>
    <col min="9" max="9" width="11.59765625" style="2" bestFit="1" customWidth="1"/>
    <col min="10" max="10" width="11.59765625" style="15" bestFit="1" customWidth="1"/>
    <col min="11" max="11" width="15.265625" style="15" bestFit="1" customWidth="1"/>
    <col min="12" max="12" width="11.59765625" style="2" bestFit="1" customWidth="1"/>
    <col min="13" max="14" width="13.3984375" style="2" bestFit="1" customWidth="1"/>
    <col min="15" max="15" width="10.73046875" style="2" bestFit="1" customWidth="1"/>
    <col min="16" max="16" width="6.59765625" style="2" bestFit="1" customWidth="1"/>
    <col min="17" max="18" width="11.59765625" style="3" bestFit="1" customWidth="1"/>
    <col min="19" max="19" width="5" style="3" bestFit="1" customWidth="1"/>
    <col min="20" max="20" width="13.3984375" style="2" bestFit="1" customWidth="1"/>
    <col min="21" max="21" width="13.3984375" style="3" bestFit="1" customWidth="1"/>
    <col min="22" max="22" width="6" style="3" bestFit="1" customWidth="1"/>
    <col min="23" max="23" width="14.59765625" style="2" bestFit="1" customWidth="1"/>
    <col min="24" max="24" width="10.73046875" style="1" bestFit="1" customWidth="1"/>
    <col min="25" max="25" width="12.265625" style="1" bestFit="1" customWidth="1"/>
    <col min="26" max="26" width="2.73046875" style="1" customWidth="1"/>
    <col min="27" max="27" width="8.86328125" style="1"/>
    <col min="28" max="28" width="15.1328125" style="1" bestFit="1" customWidth="1"/>
    <col min="29" max="16384" width="8.86328125" style="1"/>
  </cols>
  <sheetData>
    <row r="1" spans="1:28" x14ac:dyDescent="0.45">
      <c r="A1" s="7"/>
      <c r="B1" s="7"/>
      <c r="C1" s="7"/>
      <c r="D1" s="7"/>
      <c r="E1" s="7"/>
      <c r="F1" s="7"/>
      <c r="G1" s="7"/>
      <c r="H1" s="7"/>
      <c r="I1" s="8"/>
      <c r="J1" s="14"/>
      <c r="K1" s="14"/>
      <c r="L1" s="8"/>
      <c r="M1" s="8"/>
      <c r="N1" s="8"/>
      <c r="O1" s="8"/>
      <c r="P1" s="8"/>
      <c r="Q1" s="9"/>
      <c r="R1" s="9"/>
      <c r="S1" s="9"/>
      <c r="T1" s="8"/>
      <c r="U1" s="9"/>
      <c r="V1" s="9"/>
      <c r="W1" s="8"/>
      <c r="X1" s="7"/>
      <c r="Y1" s="7"/>
      <c r="Z1" s="7"/>
    </row>
    <row r="2" spans="1:28" x14ac:dyDescent="0.45">
      <c r="A2" s="7"/>
      <c r="Z2" s="7"/>
    </row>
    <row r="3" spans="1:28" ht="14.45" customHeight="1" x14ac:dyDescent="0.45">
      <c r="A3" s="7"/>
      <c r="D3" s="38">
        <v>44592</v>
      </c>
      <c r="E3" s="38"/>
      <c r="J3" s="33"/>
      <c r="M3" s="29"/>
      <c r="U3" s="28"/>
      <c r="Z3" s="7"/>
    </row>
    <row r="4" spans="1:28" ht="14.45" customHeight="1" x14ac:dyDescent="0.45">
      <c r="A4" s="7"/>
      <c r="D4" s="38"/>
      <c r="E4" s="38"/>
      <c r="T4" s="3"/>
      <c r="Z4" s="7"/>
    </row>
    <row r="5" spans="1:28" x14ac:dyDescent="0.45">
      <c r="A5" s="7"/>
      <c r="Z5" s="7"/>
    </row>
    <row r="6" spans="1:28" ht="28.5" x14ac:dyDescent="0.45">
      <c r="A6" s="7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3" t="s">
        <v>10</v>
      </c>
      <c r="N6" s="13" t="s">
        <v>11</v>
      </c>
      <c r="O6" s="13" t="s">
        <v>12</v>
      </c>
      <c r="P6" s="13" t="s">
        <v>13</v>
      </c>
      <c r="Q6" s="13" t="s">
        <v>14</v>
      </c>
      <c r="R6" s="13" t="s">
        <v>15</v>
      </c>
      <c r="S6" s="13" t="s">
        <v>16</v>
      </c>
      <c r="T6" s="13" t="s">
        <v>17</v>
      </c>
      <c r="U6" s="13" t="s">
        <v>18</v>
      </c>
      <c r="V6" s="13" t="s">
        <v>19</v>
      </c>
      <c r="W6" s="13" t="s">
        <v>20</v>
      </c>
      <c r="X6" s="13" t="s">
        <v>21</v>
      </c>
      <c r="Z6" s="7"/>
    </row>
    <row r="7" spans="1:28" x14ac:dyDescent="0.45">
      <c r="A7" s="7"/>
      <c r="C7" s="10"/>
      <c r="D7" s="10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9"/>
      <c r="Z7" s="7"/>
    </row>
    <row r="8" spans="1:28" x14ac:dyDescent="0.45">
      <c r="A8" s="7"/>
      <c r="C8" s="1" t="s">
        <v>22</v>
      </c>
      <c r="D8" s="1" t="s">
        <v>23</v>
      </c>
      <c r="E8" s="1" t="s">
        <v>24</v>
      </c>
      <c r="F8" s="2" t="s">
        <v>25</v>
      </c>
      <c r="G8" s="2">
        <v>278</v>
      </c>
      <c r="H8" s="2">
        <v>1986</v>
      </c>
      <c r="I8" s="3">
        <v>44496</v>
      </c>
      <c r="J8" s="2" t="s">
        <v>26</v>
      </c>
      <c r="K8" s="2" t="s">
        <v>27</v>
      </c>
      <c r="L8" s="3">
        <v>44552</v>
      </c>
      <c r="M8" s="5">
        <v>45600000</v>
      </c>
      <c r="N8" s="5">
        <v>41650000</v>
      </c>
      <c r="O8" s="5" t="s">
        <v>28</v>
      </c>
      <c r="P8" s="6">
        <v>8.7600000000000022E-3</v>
      </c>
      <c r="Q8" s="3" t="s">
        <v>29</v>
      </c>
      <c r="R8" s="3">
        <v>46388</v>
      </c>
      <c r="S8" s="18">
        <v>0.60377708978328171</v>
      </c>
      <c r="T8" s="34">
        <v>2370936</v>
      </c>
      <c r="U8" s="5">
        <v>1633795.6555222636</v>
      </c>
      <c r="V8" s="26">
        <v>1.6921466106468264</v>
      </c>
      <c r="W8" s="5">
        <v>64600000</v>
      </c>
      <c r="X8" s="20">
        <v>290374.10071942443</v>
      </c>
      <c r="Z8" s="7"/>
    </row>
    <row r="9" spans="1:28" x14ac:dyDescent="0.45">
      <c r="A9" s="7"/>
      <c r="C9" s="1" t="s">
        <v>30</v>
      </c>
      <c r="D9" s="1" t="s">
        <v>31</v>
      </c>
      <c r="E9" s="1" t="s">
        <v>32</v>
      </c>
      <c r="F9" s="2" t="s">
        <v>25</v>
      </c>
      <c r="G9" s="2">
        <v>250</v>
      </c>
      <c r="H9" s="2">
        <v>1974</v>
      </c>
      <c r="I9" s="3">
        <v>41933</v>
      </c>
      <c r="J9" s="2" t="s">
        <v>33</v>
      </c>
      <c r="K9" s="2" t="s">
        <v>34</v>
      </c>
      <c r="L9" s="3" t="s">
        <v>35</v>
      </c>
      <c r="M9" s="5">
        <v>27559000</v>
      </c>
      <c r="N9" s="5">
        <v>29559000</v>
      </c>
      <c r="O9" s="5" t="s">
        <v>36</v>
      </c>
      <c r="P9" s="6">
        <v>3.2158663231612171E-2</v>
      </c>
      <c r="Q9" s="3" t="s">
        <v>29</v>
      </c>
      <c r="R9" s="3">
        <v>47702</v>
      </c>
      <c r="S9" s="18">
        <v>0.55597457540098161</v>
      </c>
      <c r="T9" s="29">
        <v>2665097.5525599997</v>
      </c>
      <c r="U9" s="5">
        <v>1265282.913755123</v>
      </c>
      <c r="V9" s="26">
        <v>1.9257371554984686</v>
      </c>
      <c r="W9" s="5">
        <v>48693000</v>
      </c>
      <c r="X9" s="20">
        <v>252772</v>
      </c>
      <c r="Z9" s="7"/>
      <c r="AB9" s="35">
        <v>2000000</v>
      </c>
    </row>
    <row r="10" spans="1:28" x14ac:dyDescent="0.45">
      <c r="A10" s="7"/>
      <c r="C10" s="1" t="s">
        <v>37</v>
      </c>
      <c r="D10" s="1" t="s">
        <v>38</v>
      </c>
      <c r="E10" s="1" t="s">
        <v>24</v>
      </c>
      <c r="F10" s="2" t="s">
        <v>25</v>
      </c>
      <c r="G10" s="2">
        <v>322</v>
      </c>
      <c r="H10" s="2">
        <v>1999</v>
      </c>
      <c r="I10" s="3">
        <v>43623</v>
      </c>
      <c r="J10" s="2" t="s">
        <v>33</v>
      </c>
      <c r="K10" s="2" t="s">
        <v>34</v>
      </c>
      <c r="L10" s="3">
        <v>44407</v>
      </c>
      <c r="M10" s="5">
        <v>48600000</v>
      </c>
      <c r="N10" s="5">
        <v>48100000</v>
      </c>
      <c r="O10" s="5" t="s">
        <v>28</v>
      </c>
      <c r="P10" s="6">
        <v>1.6100000000000003E-2</v>
      </c>
      <c r="Q10" s="3">
        <v>45536</v>
      </c>
      <c r="R10" s="3">
        <v>46966</v>
      </c>
      <c r="S10" s="18">
        <v>0.45100000000000001</v>
      </c>
      <c r="T10" s="34">
        <v>4023030.3686399991</v>
      </c>
      <c r="U10" s="5">
        <v>1862578.2443196396</v>
      </c>
      <c r="V10" s="26">
        <v>2.1540703256066456</v>
      </c>
      <c r="W10" s="5">
        <v>100000000</v>
      </c>
      <c r="X10" s="20">
        <v>368559.00621118001</v>
      </c>
      <c r="Z10" s="7"/>
      <c r="AB10" s="35">
        <v>2500000</v>
      </c>
    </row>
    <row r="11" spans="1:28" x14ac:dyDescent="0.45">
      <c r="A11" s="7"/>
      <c r="C11" s="1" t="s">
        <v>39</v>
      </c>
      <c r="D11" s="1" t="s">
        <v>40</v>
      </c>
      <c r="E11" s="1" t="s">
        <v>41</v>
      </c>
      <c r="F11" s="2" t="s">
        <v>25</v>
      </c>
      <c r="G11" s="2">
        <v>73</v>
      </c>
      <c r="H11" s="2">
        <v>1984</v>
      </c>
      <c r="I11" s="3">
        <v>42752</v>
      </c>
      <c r="J11" s="2" t="s">
        <v>33</v>
      </c>
      <c r="K11" s="2" t="s">
        <v>34</v>
      </c>
      <c r="L11" s="3">
        <v>43637</v>
      </c>
      <c r="M11" s="5">
        <v>7700000</v>
      </c>
      <c r="N11" s="5">
        <v>7200000</v>
      </c>
      <c r="O11" s="5" t="s">
        <v>36</v>
      </c>
      <c r="P11" s="6">
        <v>3.0399999999999996E-2</v>
      </c>
      <c r="Q11" s="3" t="s">
        <v>29</v>
      </c>
      <c r="R11" s="3">
        <v>47299</v>
      </c>
      <c r="S11" s="18">
        <v>0.41379788101059495</v>
      </c>
      <c r="T11" s="29">
        <v>865728.40711999999</v>
      </c>
      <c r="U11" s="5">
        <v>-55652.085526112409</v>
      </c>
      <c r="V11" s="26">
        <v>2.2061365134867219</v>
      </c>
      <c r="W11" s="5">
        <v>12270000</v>
      </c>
      <c r="X11" s="20">
        <v>226082.19178082192</v>
      </c>
      <c r="Z11" s="7"/>
      <c r="AB11" s="35">
        <v>355000</v>
      </c>
    </row>
    <row r="12" spans="1:28" x14ac:dyDescent="0.45">
      <c r="A12" s="7"/>
      <c r="C12" s="1" t="s">
        <v>42</v>
      </c>
      <c r="D12" s="1" t="s">
        <v>43</v>
      </c>
      <c r="E12" s="1" t="s">
        <v>44</v>
      </c>
      <c r="F12" s="2" t="s">
        <v>25</v>
      </c>
      <c r="G12" s="2">
        <v>210</v>
      </c>
      <c r="H12" s="2">
        <v>1971</v>
      </c>
      <c r="I12" s="3">
        <v>41962</v>
      </c>
      <c r="J12" s="2" t="s">
        <v>33</v>
      </c>
      <c r="K12" s="2" t="s">
        <v>34</v>
      </c>
      <c r="L12" s="3" t="s">
        <v>35</v>
      </c>
      <c r="M12" s="5">
        <v>17200000</v>
      </c>
      <c r="N12" s="5">
        <v>16422321</v>
      </c>
      <c r="O12" s="5" t="s">
        <v>36</v>
      </c>
      <c r="P12" s="6">
        <v>2.9753779540754914E-2</v>
      </c>
      <c r="Q12" s="3">
        <v>44166</v>
      </c>
      <c r="R12" s="3">
        <v>46327</v>
      </c>
      <c r="S12" s="18">
        <v>0.51368631082062455</v>
      </c>
      <c r="T12" s="29">
        <v>1547915.3939999999</v>
      </c>
      <c r="U12" s="5">
        <v>484658.52262943448</v>
      </c>
      <c r="V12" s="26">
        <v>1.920714923805362</v>
      </c>
      <c r="W12" s="5">
        <v>27540000</v>
      </c>
      <c r="X12" s="20">
        <v>189142.85714285713</v>
      </c>
      <c r="Y12" s="4"/>
      <c r="Z12" s="7"/>
      <c r="AB12" s="35">
        <v>125000</v>
      </c>
    </row>
    <row r="13" spans="1:28" x14ac:dyDescent="0.45">
      <c r="A13" s="7"/>
      <c r="C13" s="1" t="s">
        <v>45</v>
      </c>
      <c r="D13" s="1" t="s">
        <v>46</v>
      </c>
      <c r="E13" s="1" t="s">
        <v>47</v>
      </c>
      <c r="F13" s="2" t="s">
        <v>25</v>
      </c>
      <c r="G13" s="2">
        <v>126</v>
      </c>
      <c r="H13" s="2">
        <v>1975</v>
      </c>
      <c r="I13" s="3">
        <v>44439</v>
      </c>
      <c r="J13" s="2" t="s">
        <v>48</v>
      </c>
      <c r="K13" s="2" t="s">
        <v>49</v>
      </c>
      <c r="L13" s="3">
        <v>44439</v>
      </c>
      <c r="M13" s="5">
        <v>19937550</v>
      </c>
      <c r="N13" s="5">
        <v>20697122</v>
      </c>
      <c r="O13" s="5" t="s">
        <v>28</v>
      </c>
      <c r="P13" s="6">
        <v>2.4E-2</v>
      </c>
      <c r="Q13" s="3">
        <v>45905</v>
      </c>
      <c r="R13" s="3">
        <v>45905</v>
      </c>
      <c r="S13" s="18">
        <v>0.68506029739776952</v>
      </c>
      <c r="T13" s="34">
        <v>1808812</v>
      </c>
      <c r="U13" s="5">
        <v>572987.14112089109</v>
      </c>
      <c r="V13" s="26">
        <v>2.0666294667014231</v>
      </c>
      <c r="W13" s="5">
        <v>26900000</v>
      </c>
      <c r="X13" s="20">
        <v>271492.06349206349</v>
      </c>
      <c r="Z13" s="7"/>
      <c r="AB13" s="35">
        <v>5000000</v>
      </c>
    </row>
    <row r="14" spans="1:28" x14ac:dyDescent="0.45">
      <c r="A14" s="7"/>
      <c r="C14" s="1" t="s">
        <v>50</v>
      </c>
      <c r="D14" s="1" t="s">
        <v>51</v>
      </c>
      <c r="E14" s="1" t="s">
        <v>47</v>
      </c>
      <c r="F14" s="2" t="s">
        <v>25</v>
      </c>
      <c r="G14" s="2">
        <v>192</v>
      </c>
      <c r="H14" s="2">
        <v>1988</v>
      </c>
      <c r="I14" s="3">
        <v>43635</v>
      </c>
      <c r="J14" s="2" t="s">
        <v>33</v>
      </c>
      <c r="K14" s="2" t="s">
        <v>34</v>
      </c>
      <c r="L14" s="3">
        <v>43635</v>
      </c>
      <c r="M14" s="5">
        <v>25545000</v>
      </c>
      <c r="N14" s="5">
        <v>25045000</v>
      </c>
      <c r="O14" s="5" t="s">
        <v>36</v>
      </c>
      <c r="P14" s="6">
        <v>2.7999999999999997E-2</v>
      </c>
      <c r="Q14" s="3" t="s">
        <v>29</v>
      </c>
      <c r="R14" s="3">
        <v>47300</v>
      </c>
      <c r="S14" s="18">
        <v>0.41675925925925927</v>
      </c>
      <c r="T14" s="34">
        <v>2470494.4817599999</v>
      </c>
      <c r="U14" s="5">
        <v>933558.45844038785</v>
      </c>
      <c r="V14" s="26">
        <v>2.1417528191313089</v>
      </c>
      <c r="W14" s="5">
        <v>54000000</v>
      </c>
      <c r="X14" s="20">
        <v>339250</v>
      </c>
      <c r="Z14" s="7"/>
      <c r="AB14" s="35">
        <v>58000</v>
      </c>
    </row>
    <row r="15" spans="1:28" x14ac:dyDescent="0.45">
      <c r="A15" s="7"/>
      <c r="C15" s="1" t="s">
        <v>52</v>
      </c>
      <c r="D15" s="1" t="s">
        <v>53</v>
      </c>
      <c r="E15" s="1" t="s">
        <v>41</v>
      </c>
      <c r="F15" s="2" t="s">
        <v>25</v>
      </c>
      <c r="G15" s="2">
        <v>460</v>
      </c>
      <c r="H15" s="2">
        <v>1973</v>
      </c>
      <c r="I15" s="3">
        <v>40683</v>
      </c>
      <c r="J15" s="2" t="s">
        <v>33</v>
      </c>
      <c r="K15" s="2" t="s">
        <v>34</v>
      </c>
      <c r="L15" s="3" t="s">
        <v>35</v>
      </c>
      <c r="M15" s="5">
        <v>35089000</v>
      </c>
      <c r="N15" s="5">
        <v>34589000</v>
      </c>
      <c r="O15" s="5" t="s">
        <v>36</v>
      </c>
      <c r="P15" s="6">
        <v>2.6469907023842401E-2</v>
      </c>
      <c r="Q15" s="3" t="s">
        <v>29</v>
      </c>
      <c r="R15" s="3">
        <v>46296</v>
      </c>
      <c r="S15" s="18">
        <v>0.41477841501564128</v>
      </c>
      <c r="T15" s="29">
        <v>3890426.1282400005</v>
      </c>
      <c r="U15" s="5">
        <v>1433314.5602037353</v>
      </c>
      <c r="V15" s="26">
        <v>2.4769598743507544</v>
      </c>
      <c r="W15" s="5">
        <v>76720000</v>
      </c>
      <c r="X15" s="20">
        <v>224782.60869565216</v>
      </c>
      <c r="Z15" s="7"/>
    </row>
    <row r="16" spans="1:28" x14ac:dyDescent="0.45">
      <c r="A16" s="7"/>
      <c r="C16" s="1" t="s">
        <v>54</v>
      </c>
      <c r="D16" s="1" t="s">
        <v>55</v>
      </c>
      <c r="E16" s="1" t="s">
        <v>56</v>
      </c>
      <c r="F16" s="2" t="s">
        <v>25</v>
      </c>
      <c r="G16" s="2">
        <v>304</v>
      </c>
      <c r="H16" s="2">
        <v>1974</v>
      </c>
      <c r="I16" s="3">
        <v>42507</v>
      </c>
      <c r="J16" s="2" t="s">
        <v>33</v>
      </c>
      <c r="K16" s="2" t="s">
        <v>57</v>
      </c>
      <c r="L16" s="3" t="s">
        <v>35</v>
      </c>
      <c r="M16" s="5">
        <v>34545000</v>
      </c>
      <c r="N16" s="5">
        <v>34045000</v>
      </c>
      <c r="O16" s="5" t="s">
        <v>36</v>
      </c>
      <c r="P16" s="6">
        <v>3.5605486035262909E-2</v>
      </c>
      <c r="Q16" s="3">
        <v>45047</v>
      </c>
      <c r="R16" s="3">
        <v>46874</v>
      </c>
      <c r="S16" s="18">
        <v>0.53684300341296931</v>
      </c>
      <c r="T16" s="29">
        <v>3033193.6674400005</v>
      </c>
      <c r="U16" s="5">
        <v>1607266.5300041651</v>
      </c>
      <c r="V16" s="26">
        <v>1.8648470411582241</v>
      </c>
      <c r="W16" s="5">
        <v>58600000</v>
      </c>
      <c r="X16" s="20">
        <v>250763.15789473685</v>
      </c>
      <c r="Z16" s="7"/>
      <c r="AB16" s="36">
        <v>0.01</v>
      </c>
    </row>
    <row r="17" spans="1:28" x14ac:dyDescent="0.45">
      <c r="A17" s="7"/>
      <c r="C17" s="1" t="s">
        <v>58</v>
      </c>
      <c r="D17" s="1" t="s">
        <v>59</v>
      </c>
      <c r="E17" s="1" t="s">
        <v>24</v>
      </c>
      <c r="F17" s="2" t="s">
        <v>25</v>
      </c>
      <c r="G17" s="2">
        <v>463</v>
      </c>
      <c r="H17" s="2">
        <v>1978</v>
      </c>
      <c r="I17" s="3">
        <v>41141</v>
      </c>
      <c r="J17" s="2" t="s">
        <v>33</v>
      </c>
      <c r="K17" s="2" t="s">
        <v>34</v>
      </c>
      <c r="L17" s="3">
        <v>43935</v>
      </c>
      <c r="M17" s="5">
        <v>41250000</v>
      </c>
      <c r="N17" s="5">
        <v>40750000</v>
      </c>
      <c r="O17" s="5" t="s">
        <v>36</v>
      </c>
      <c r="P17" s="6">
        <v>2.6299999999999997E-2</v>
      </c>
      <c r="Q17" s="3">
        <v>45809</v>
      </c>
      <c r="R17" s="3">
        <v>47604</v>
      </c>
      <c r="S17" s="18">
        <v>0.46187043351193374</v>
      </c>
      <c r="T17" s="29">
        <v>3604093.8708799998</v>
      </c>
      <c r="U17" s="5">
        <v>1766947.3774640672</v>
      </c>
      <c r="V17" s="26">
        <v>2.031184941430066</v>
      </c>
      <c r="W17" s="5">
        <v>82120000</v>
      </c>
      <c r="X17" s="20">
        <v>235365.01079913607</v>
      </c>
      <c r="Z17" s="7"/>
      <c r="AB17" s="1">
        <v>0.5</v>
      </c>
    </row>
    <row r="18" spans="1:28" x14ac:dyDescent="0.45">
      <c r="A18" s="7"/>
      <c r="C18" s="1" t="s">
        <v>60</v>
      </c>
      <c r="D18" s="1" t="s">
        <v>61</v>
      </c>
      <c r="E18" s="1" t="s">
        <v>62</v>
      </c>
      <c r="F18" s="2" t="s">
        <v>25</v>
      </c>
      <c r="G18" s="2">
        <v>228</v>
      </c>
      <c r="H18" s="2">
        <v>1985</v>
      </c>
      <c r="I18" s="3">
        <v>44475</v>
      </c>
      <c r="J18" s="2" t="s">
        <v>63</v>
      </c>
      <c r="K18" s="2" t="s">
        <v>64</v>
      </c>
      <c r="L18" s="3">
        <v>44475</v>
      </c>
      <c r="M18" s="5">
        <v>32924000</v>
      </c>
      <c r="N18" s="5">
        <v>31647500</v>
      </c>
      <c r="O18" s="5" t="s">
        <v>28</v>
      </c>
      <c r="P18" s="6">
        <v>7.7600000000000013E-3</v>
      </c>
      <c r="Q18" s="3">
        <v>45940</v>
      </c>
      <c r="R18" s="3">
        <v>45940</v>
      </c>
      <c r="S18" s="18">
        <v>0.62758064516129031</v>
      </c>
      <c r="T18" s="29">
        <v>2595238</v>
      </c>
      <c r="U18" s="5">
        <v>953909.15844971919</v>
      </c>
      <c r="V18" s="26">
        <v>2.2115305409378854</v>
      </c>
      <c r="W18" s="5">
        <v>46500000</v>
      </c>
      <c r="X18" s="20">
        <v>261947.36842105264</v>
      </c>
      <c r="Z18" s="7"/>
    </row>
    <row r="19" spans="1:28" x14ac:dyDescent="0.45">
      <c r="A19" s="7"/>
      <c r="C19" s="1" t="s">
        <v>65</v>
      </c>
      <c r="D19" s="1" t="s">
        <v>66</v>
      </c>
      <c r="E19" s="1" t="s">
        <v>24</v>
      </c>
      <c r="F19" s="2" t="s">
        <v>25</v>
      </c>
      <c r="G19" s="2">
        <v>416</v>
      </c>
      <c r="H19" s="2">
        <v>1980</v>
      </c>
      <c r="I19" s="3">
        <v>40151</v>
      </c>
      <c r="J19" s="2" t="s">
        <v>33</v>
      </c>
      <c r="K19" s="2" t="s">
        <v>34</v>
      </c>
      <c r="L19" s="3" t="s">
        <v>35</v>
      </c>
      <c r="M19" s="5">
        <v>32412000</v>
      </c>
      <c r="N19" s="5">
        <v>31912000</v>
      </c>
      <c r="O19" s="5" t="s">
        <v>36</v>
      </c>
      <c r="P19" s="6">
        <v>2.6491919630917349E-2</v>
      </c>
      <c r="Q19" s="3" t="s">
        <v>29</v>
      </c>
      <c r="R19" s="3">
        <v>46296</v>
      </c>
      <c r="S19" s="18">
        <v>0.39150335570469796</v>
      </c>
      <c r="T19" s="29">
        <v>3527468.4102399996</v>
      </c>
      <c r="U19" s="5">
        <v>1286860.1362420111</v>
      </c>
      <c r="V19" s="26">
        <v>2.432240353615831</v>
      </c>
      <c r="W19" s="5">
        <v>74500000</v>
      </c>
      <c r="X19" s="20">
        <v>237086.53846153847</v>
      </c>
      <c r="Z19" s="7"/>
    </row>
    <row r="20" spans="1:28" x14ac:dyDescent="0.45">
      <c r="A20" s="7"/>
      <c r="C20" s="1" t="s">
        <v>67</v>
      </c>
      <c r="D20" s="1" t="s">
        <v>68</v>
      </c>
      <c r="E20" s="1" t="s">
        <v>69</v>
      </c>
      <c r="F20" s="2" t="s">
        <v>25</v>
      </c>
      <c r="G20" s="2">
        <v>140</v>
      </c>
      <c r="H20" s="2">
        <v>1997</v>
      </c>
      <c r="I20" s="3">
        <v>43676</v>
      </c>
      <c r="J20" s="2" t="s">
        <v>33</v>
      </c>
      <c r="K20" s="2" t="s">
        <v>34</v>
      </c>
      <c r="L20" s="3">
        <v>43676</v>
      </c>
      <c r="M20" s="5">
        <v>24346000</v>
      </c>
      <c r="N20" s="5">
        <v>23846000</v>
      </c>
      <c r="O20" s="5" t="s">
        <v>36</v>
      </c>
      <c r="P20" s="6">
        <v>2.6499999999999996E-2</v>
      </c>
      <c r="Q20" s="3">
        <v>44774</v>
      </c>
      <c r="R20" s="3">
        <v>46235</v>
      </c>
      <c r="S20" s="18">
        <v>0.440990916597853</v>
      </c>
      <c r="T20" s="29">
        <v>2070166.85512</v>
      </c>
      <c r="U20" s="5">
        <v>844239.38800844271</v>
      </c>
      <c r="V20" s="26">
        <v>1.9302122430854691</v>
      </c>
      <c r="W20" s="5">
        <v>48440000</v>
      </c>
      <c r="X20" s="20">
        <v>404000</v>
      </c>
      <c r="Z20" s="7"/>
    </row>
    <row r="21" spans="1:28" x14ac:dyDescent="0.45">
      <c r="A21" s="7"/>
      <c r="C21" s="1" t="s">
        <v>70</v>
      </c>
      <c r="D21" s="1" t="s">
        <v>71</v>
      </c>
      <c r="E21" s="1" t="s">
        <v>24</v>
      </c>
      <c r="F21" s="2" t="s">
        <v>25</v>
      </c>
      <c r="G21" s="2">
        <v>297</v>
      </c>
      <c r="H21" s="2" t="s">
        <v>72</v>
      </c>
      <c r="I21" s="3">
        <v>44155</v>
      </c>
      <c r="J21" s="2" t="s">
        <v>33</v>
      </c>
      <c r="K21" s="2" t="s">
        <v>34</v>
      </c>
      <c r="L21" s="3">
        <v>44155</v>
      </c>
      <c r="M21" s="5">
        <v>42540000</v>
      </c>
      <c r="N21" s="5">
        <v>42040000</v>
      </c>
      <c r="O21" s="5" t="s">
        <v>28</v>
      </c>
      <c r="P21" s="6">
        <v>1.4799999999999999E-2</v>
      </c>
      <c r="Q21" s="3">
        <v>46023</v>
      </c>
      <c r="R21" s="3">
        <v>47818</v>
      </c>
      <c r="S21" s="18">
        <v>0.37934266822248153</v>
      </c>
      <c r="T21" s="29">
        <v>3506110.9831999997</v>
      </c>
      <c r="U21" s="5">
        <v>1538484.4449457852</v>
      </c>
      <c r="V21" s="26">
        <v>2.1641863584415253</v>
      </c>
      <c r="W21" s="5">
        <v>102840000</v>
      </c>
      <c r="X21" s="20">
        <v>404262.62626262626</v>
      </c>
      <c r="Z21" s="7"/>
    </row>
    <row r="22" spans="1:28" x14ac:dyDescent="0.45">
      <c r="A22" s="7"/>
      <c r="C22" s="1" t="s">
        <v>73</v>
      </c>
      <c r="D22" s="1" t="s">
        <v>74</v>
      </c>
      <c r="E22" s="1" t="s">
        <v>75</v>
      </c>
      <c r="F22" s="2" t="s">
        <v>25</v>
      </c>
      <c r="G22" s="2">
        <v>308</v>
      </c>
      <c r="H22" s="2">
        <v>2004</v>
      </c>
      <c r="I22" s="3">
        <v>44538</v>
      </c>
      <c r="J22" s="2" t="s">
        <v>76</v>
      </c>
      <c r="K22" s="2" t="s">
        <v>77</v>
      </c>
      <c r="L22" s="3">
        <v>43994</v>
      </c>
      <c r="M22" s="5">
        <v>37500000</v>
      </c>
      <c r="N22" s="5">
        <v>36631195</v>
      </c>
      <c r="O22" s="5" t="s">
        <v>36</v>
      </c>
      <c r="P22" s="6">
        <v>1.8999998857142854E-2</v>
      </c>
      <c r="Q22" s="3">
        <v>44409</v>
      </c>
      <c r="R22" s="3">
        <v>47665</v>
      </c>
      <c r="S22" s="18">
        <v>0.49928227941176473</v>
      </c>
      <c r="T22" s="29">
        <v>2716612</v>
      </c>
      <c r="U22" s="5">
        <v>1393165.890882062</v>
      </c>
      <c r="V22" s="26">
        <v>1.8509084076731499</v>
      </c>
      <c r="W22" s="5">
        <v>68000000</v>
      </c>
      <c r="X22" s="20">
        <v>278779.22077922081</v>
      </c>
      <c r="Z22" s="7"/>
    </row>
    <row r="23" spans="1:28" x14ac:dyDescent="0.45">
      <c r="A23" s="7"/>
      <c r="C23" s="1" t="s">
        <v>78</v>
      </c>
      <c r="D23" s="1" t="s">
        <v>79</v>
      </c>
      <c r="E23" s="1" t="s">
        <v>80</v>
      </c>
      <c r="F23" s="2" t="s">
        <v>25</v>
      </c>
      <c r="G23" s="2">
        <v>147</v>
      </c>
      <c r="H23" s="2">
        <v>2019</v>
      </c>
      <c r="I23" s="3">
        <v>44378</v>
      </c>
      <c r="J23" s="2" t="s">
        <v>33</v>
      </c>
      <c r="K23" s="2" t="s">
        <v>34</v>
      </c>
      <c r="L23" s="3">
        <v>44378</v>
      </c>
      <c r="M23" s="5">
        <v>24700000</v>
      </c>
      <c r="N23" s="5">
        <v>24200000</v>
      </c>
      <c r="O23" s="5" t="s">
        <v>36</v>
      </c>
      <c r="P23" s="6">
        <v>2.2099999999999995E-2</v>
      </c>
      <c r="Q23" s="3">
        <v>47696</v>
      </c>
      <c r="R23" s="3">
        <v>48030</v>
      </c>
      <c r="S23" s="18">
        <v>0.6171186440677966</v>
      </c>
      <c r="T23" s="29">
        <v>1996096</v>
      </c>
      <c r="U23" s="5">
        <v>798549.29371720646</v>
      </c>
      <c r="V23" s="26">
        <v>1.9226492174527881</v>
      </c>
      <c r="W23" s="5">
        <v>35400000</v>
      </c>
      <c r="X23" s="20">
        <v>298816.32653061225</v>
      </c>
      <c r="Z23" s="7"/>
    </row>
    <row r="24" spans="1:28" x14ac:dyDescent="0.45">
      <c r="A24" s="7"/>
      <c r="C24" s="1" t="s">
        <v>81</v>
      </c>
      <c r="D24" s="1" t="s">
        <v>82</v>
      </c>
      <c r="E24" s="1" t="s">
        <v>83</v>
      </c>
      <c r="F24" s="2" t="s">
        <v>25</v>
      </c>
      <c r="G24" s="2">
        <v>272</v>
      </c>
      <c r="H24" s="2">
        <v>2014</v>
      </c>
      <c r="I24" s="3">
        <v>43419</v>
      </c>
      <c r="J24" s="2" t="s">
        <v>84</v>
      </c>
      <c r="K24" s="2" t="s">
        <v>64</v>
      </c>
      <c r="L24" s="3">
        <v>44510</v>
      </c>
      <c r="M24" s="5">
        <v>40000000</v>
      </c>
      <c r="N24" s="5">
        <v>39500000</v>
      </c>
      <c r="O24" s="5" t="s">
        <v>28</v>
      </c>
      <c r="P24" s="6">
        <v>1.1500000000000002E-2</v>
      </c>
      <c r="Q24" s="3">
        <v>45270</v>
      </c>
      <c r="R24" s="3">
        <v>45606</v>
      </c>
      <c r="S24" s="18">
        <v>0.43117647058823527</v>
      </c>
      <c r="T24" s="29">
        <v>2898512.6810400002</v>
      </c>
      <c r="U24" s="5">
        <v>1342244.8775464715</v>
      </c>
      <c r="V24" s="26">
        <v>1.9986126720363941</v>
      </c>
      <c r="W24" s="5">
        <v>85000000</v>
      </c>
      <c r="X24" s="20">
        <v>370500</v>
      </c>
      <c r="Z24" s="7"/>
    </row>
    <row r="25" spans="1:28" x14ac:dyDescent="0.45">
      <c r="A25" s="7"/>
      <c r="C25" s="1" t="s">
        <v>85</v>
      </c>
      <c r="D25" s="1" t="s">
        <v>86</v>
      </c>
      <c r="E25" s="1" t="s">
        <v>87</v>
      </c>
      <c r="F25" s="2" t="s">
        <v>25</v>
      </c>
      <c r="G25" s="2">
        <v>200</v>
      </c>
      <c r="H25" s="2">
        <v>2014</v>
      </c>
      <c r="I25" s="3">
        <v>43055</v>
      </c>
      <c r="J25" s="2" t="s">
        <v>33</v>
      </c>
      <c r="K25" s="2" t="s">
        <v>57</v>
      </c>
      <c r="L25" s="3">
        <v>43055</v>
      </c>
      <c r="M25" s="5">
        <v>28139000</v>
      </c>
      <c r="N25" s="5">
        <v>27639000</v>
      </c>
      <c r="O25" s="5" t="s">
        <v>36</v>
      </c>
      <c r="P25" s="6">
        <v>3.2299999999999995E-2</v>
      </c>
      <c r="Q25" s="3">
        <v>44835</v>
      </c>
      <c r="R25" s="3">
        <v>46661</v>
      </c>
      <c r="S25" s="18">
        <v>0.47864112826376976</v>
      </c>
      <c r="T25" s="29">
        <v>2251450.6312799999</v>
      </c>
      <c r="U25" s="5">
        <v>1154941.4506472249</v>
      </c>
      <c r="V25" s="26">
        <v>1.7559762701176929</v>
      </c>
      <c r="W25" s="5">
        <v>52470000</v>
      </c>
      <c r="X25" s="20">
        <v>320350</v>
      </c>
      <c r="Z25" s="7"/>
    </row>
    <row r="26" spans="1:28" x14ac:dyDescent="0.45">
      <c r="A26" s="7"/>
      <c r="C26" s="1" t="s">
        <v>88</v>
      </c>
      <c r="D26" s="1" t="s">
        <v>89</v>
      </c>
      <c r="E26" s="1" t="s">
        <v>56</v>
      </c>
      <c r="F26" s="2" t="s">
        <v>25</v>
      </c>
      <c r="G26" s="2">
        <v>432</v>
      </c>
      <c r="H26" s="2">
        <v>1972</v>
      </c>
      <c r="I26" s="3">
        <v>43084</v>
      </c>
      <c r="J26" s="2" t="s">
        <v>33</v>
      </c>
      <c r="K26" s="2" t="s">
        <v>34</v>
      </c>
      <c r="L26" s="3">
        <v>43084</v>
      </c>
      <c r="M26" s="5">
        <v>45989000</v>
      </c>
      <c r="N26" s="5">
        <v>45489000</v>
      </c>
      <c r="O26" s="5" t="s">
        <v>28</v>
      </c>
      <c r="P26" s="6">
        <v>1.2659999999999999E-2</v>
      </c>
      <c r="Q26" s="3">
        <v>44896</v>
      </c>
      <c r="R26" s="3">
        <v>46722</v>
      </c>
      <c r="S26" s="18">
        <v>0.4494717379820391</v>
      </c>
      <c r="T26" s="29">
        <v>4289605.6877599992</v>
      </c>
      <c r="U26" s="5">
        <v>1644081.5646404987</v>
      </c>
      <c r="V26" s="26">
        <v>2.4682066791844846</v>
      </c>
      <c r="W26" s="5">
        <v>94650000</v>
      </c>
      <c r="X26" s="20">
        <v>277097.22222222225</v>
      </c>
      <c r="Z26" s="7"/>
    </row>
    <row r="27" spans="1:28" x14ac:dyDescent="0.45">
      <c r="A27" s="7"/>
      <c r="C27" s="1" t="s">
        <v>90</v>
      </c>
      <c r="D27" s="1" t="s">
        <v>91</v>
      </c>
      <c r="E27" s="1" t="s">
        <v>47</v>
      </c>
      <c r="F27" s="2" t="s">
        <v>25</v>
      </c>
      <c r="G27" s="2">
        <v>216</v>
      </c>
      <c r="H27" s="2">
        <v>2002</v>
      </c>
      <c r="I27" s="3">
        <v>43263</v>
      </c>
      <c r="J27" s="2" t="s">
        <v>33</v>
      </c>
      <c r="K27" s="2" t="s">
        <v>34</v>
      </c>
      <c r="L27" s="3">
        <v>43263</v>
      </c>
      <c r="M27" s="5">
        <v>32310000</v>
      </c>
      <c r="N27" s="5">
        <v>31810000</v>
      </c>
      <c r="O27" s="5" t="s">
        <v>28</v>
      </c>
      <c r="P27" s="6">
        <v>7.8600000000000007E-3</v>
      </c>
      <c r="Q27" s="3">
        <v>45839</v>
      </c>
      <c r="R27" s="3">
        <v>46935</v>
      </c>
      <c r="S27" s="18">
        <v>0.38431216931216933</v>
      </c>
      <c r="T27" s="29">
        <v>2869996.4000000004</v>
      </c>
      <c r="U27" s="5">
        <v>929250.79993249313</v>
      </c>
      <c r="V27" s="26">
        <v>2.4583374214228262</v>
      </c>
      <c r="W27" s="5">
        <v>75600000</v>
      </c>
      <c r="X27" s="20">
        <v>408000</v>
      </c>
      <c r="Z27" s="7"/>
    </row>
    <row r="28" spans="1:28" x14ac:dyDescent="0.45">
      <c r="A28" s="7"/>
      <c r="C28" s="1" t="s">
        <v>92</v>
      </c>
      <c r="D28" s="1" t="s">
        <v>93</v>
      </c>
      <c r="E28" s="1" t="s">
        <v>94</v>
      </c>
      <c r="F28" s="2" t="s">
        <v>25</v>
      </c>
      <c r="G28" s="2">
        <v>280</v>
      </c>
      <c r="H28" s="2">
        <v>2020</v>
      </c>
      <c r="I28" s="3">
        <v>44245</v>
      </c>
      <c r="J28" s="2" t="s">
        <v>33</v>
      </c>
      <c r="K28" s="2" t="s">
        <v>34</v>
      </c>
      <c r="L28" s="3">
        <v>44245</v>
      </c>
      <c r="M28" s="5">
        <v>36519000</v>
      </c>
      <c r="N28" s="5">
        <v>36019000</v>
      </c>
      <c r="O28" s="5" t="s">
        <v>28</v>
      </c>
      <c r="P28" s="6">
        <v>1.8099999999999998E-2</v>
      </c>
      <c r="Q28" s="3">
        <v>46113</v>
      </c>
      <c r="R28" s="3">
        <v>47908</v>
      </c>
      <c r="S28" s="18">
        <v>0.44250066507049746</v>
      </c>
      <c r="T28" s="29">
        <v>2942041.6260799998</v>
      </c>
      <c r="U28" s="5">
        <v>1324557.1840812145</v>
      </c>
      <c r="V28" s="26">
        <v>2.0403117265669142</v>
      </c>
      <c r="W28" s="5">
        <v>75180000</v>
      </c>
      <c r="X28" s="20">
        <v>326500</v>
      </c>
      <c r="Z28" s="7"/>
    </row>
    <row r="29" spans="1:28" x14ac:dyDescent="0.45">
      <c r="A29" s="7"/>
      <c r="C29" s="1" t="s">
        <v>95</v>
      </c>
      <c r="D29" s="1" t="s">
        <v>96</v>
      </c>
      <c r="E29" s="1" t="s">
        <v>44</v>
      </c>
      <c r="F29" s="2" t="s">
        <v>25</v>
      </c>
      <c r="G29" s="2">
        <v>198</v>
      </c>
      <c r="H29" s="2">
        <v>1961</v>
      </c>
      <c r="I29" s="3">
        <v>40535</v>
      </c>
      <c r="J29" s="2" t="s">
        <v>33</v>
      </c>
      <c r="K29" s="2" t="s">
        <v>34</v>
      </c>
      <c r="L29" s="3" t="s">
        <v>35</v>
      </c>
      <c r="M29" s="5">
        <v>39350000</v>
      </c>
      <c r="N29" s="5">
        <v>38850000</v>
      </c>
      <c r="O29" s="5" t="s">
        <v>36</v>
      </c>
      <c r="P29" s="6">
        <v>3.2621818181818182E-2</v>
      </c>
      <c r="Q29" s="3">
        <v>45628</v>
      </c>
      <c r="R29" s="3">
        <v>47088</v>
      </c>
      <c r="S29" s="18">
        <v>0.5872447325769854</v>
      </c>
      <c r="T29" s="29">
        <v>3125157.4959199997</v>
      </c>
      <c r="U29" s="5">
        <v>1823512.9404240791</v>
      </c>
      <c r="V29" s="26">
        <v>1.7715818412264048</v>
      </c>
      <c r="W29" s="5">
        <v>61700000</v>
      </c>
      <c r="X29" s="20">
        <v>369616.16161616164</v>
      </c>
      <c r="Z29" s="7"/>
    </row>
    <row r="30" spans="1:28" x14ac:dyDescent="0.45">
      <c r="A30" s="7"/>
      <c r="C30" s="1" t="s">
        <v>97</v>
      </c>
      <c r="D30" s="1" t="s">
        <v>98</v>
      </c>
      <c r="E30" s="1" t="s">
        <v>24</v>
      </c>
      <c r="F30" s="2" t="s">
        <v>25</v>
      </c>
      <c r="G30" s="2">
        <v>168</v>
      </c>
      <c r="H30" s="2">
        <v>1983</v>
      </c>
      <c r="I30" s="3">
        <v>40983</v>
      </c>
      <c r="J30" s="2" t="s">
        <v>33</v>
      </c>
      <c r="K30" s="2" t="s">
        <v>57</v>
      </c>
      <c r="L30" s="3" t="s">
        <v>35</v>
      </c>
      <c r="M30" s="5">
        <v>21769000</v>
      </c>
      <c r="N30" s="5">
        <v>21259347</v>
      </c>
      <c r="O30" s="5" t="s">
        <v>36</v>
      </c>
      <c r="P30" s="6">
        <v>3.4066299355840046E-2</v>
      </c>
      <c r="Q30" s="3">
        <v>44501</v>
      </c>
      <c r="R30" s="3">
        <v>46568</v>
      </c>
      <c r="S30" s="18">
        <v>0.57539048632218848</v>
      </c>
      <c r="T30" s="29">
        <v>1955982.0315200002</v>
      </c>
      <c r="U30" s="5">
        <v>803805.17062302027</v>
      </c>
      <c r="V30" s="26">
        <v>1.8815799860983085</v>
      </c>
      <c r="W30" s="5">
        <v>32900000</v>
      </c>
      <c r="X30" s="20">
        <v>253833.33333333334</v>
      </c>
      <c r="Z30" s="7"/>
    </row>
    <row r="31" spans="1:28" x14ac:dyDescent="0.45">
      <c r="A31" s="7"/>
      <c r="C31" s="1" t="s">
        <v>99</v>
      </c>
      <c r="D31" s="1" t="s">
        <v>100</v>
      </c>
      <c r="E31" s="1" t="s">
        <v>75</v>
      </c>
      <c r="F31" s="2" t="s">
        <v>25</v>
      </c>
      <c r="G31" s="2">
        <v>68</v>
      </c>
      <c r="H31" s="2">
        <v>1977</v>
      </c>
      <c r="I31" s="3">
        <v>40815</v>
      </c>
      <c r="J31" s="2" t="s">
        <v>33</v>
      </c>
      <c r="K31" s="2" t="s">
        <v>34</v>
      </c>
      <c r="L31" s="3" t="s">
        <v>35</v>
      </c>
      <c r="M31" s="5">
        <v>5914000</v>
      </c>
      <c r="N31" s="5">
        <v>5414000</v>
      </c>
      <c r="O31" s="5" t="s">
        <v>36</v>
      </c>
      <c r="P31" s="6">
        <v>2.6471031048623313E-2</v>
      </c>
      <c r="Q31" s="3" t="s">
        <v>29</v>
      </c>
      <c r="R31" s="3">
        <v>46296</v>
      </c>
      <c r="S31" s="18">
        <v>0.43921052631578944</v>
      </c>
      <c r="T31" s="29">
        <v>658531.52703999996</v>
      </c>
      <c r="U31" s="5">
        <v>-167654.86833273713</v>
      </c>
      <c r="V31" s="26">
        <v>2.1201730161800612</v>
      </c>
      <c r="W31" s="5">
        <v>7600000</v>
      </c>
      <c r="X31" s="20">
        <v>169764.70588235295</v>
      </c>
      <c r="Z31" s="7"/>
    </row>
    <row r="32" spans="1:28" x14ac:dyDescent="0.45">
      <c r="A32" s="7"/>
      <c r="F32" s="2"/>
      <c r="G32" s="2"/>
      <c r="H32" s="2"/>
      <c r="I32" s="3"/>
      <c r="L32" s="3"/>
      <c r="M32" s="3"/>
      <c r="N32" s="5"/>
      <c r="O32" s="5"/>
      <c r="P32" s="6"/>
      <c r="Z32" s="7"/>
    </row>
    <row r="33" spans="1:26" x14ac:dyDescent="0.45">
      <c r="A33" s="7"/>
      <c r="C33" s="11" t="s">
        <v>101</v>
      </c>
      <c r="D33" s="11"/>
      <c r="E33" s="11"/>
      <c r="F33" s="11"/>
      <c r="G33" s="12">
        <f>SUM(G8:G31)</f>
        <v>6048</v>
      </c>
      <c r="H33" s="12"/>
      <c r="I33" s="22"/>
      <c r="J33" s="23"/>
      <c r="K33" s="23"/>
      <c r="L33" s="22"/>
      <c r="M33" s="12">
        <f>SUM(M8:M31)</f>
        <v>747437550</v>
      </c>
      <c r="N33" s="12">
        <f>SUM(N8:N31)</f>
        <v>734314485</v>
      </c>
      <c r="O33" s="12"/>
      <c r="P33" s="22"/>
      <c r="Q33" s="24"/>
      <c r="R33" s="24"/>
      <c r="S33" s="25">
        <f>N33/W33</f>
        <v>0.51997063140877897</v>
      </c>
      <c r="T33" s="21">
        <f>SUM(T8:T31)</f>
        <v>63682698.199839994</v>
      </c>
      <c r="U33" s="21">
        <f>SUM(U8:U31)</f>
        <v>27174684.749741085</v>
      </c>
      <c r="V33" s="27">
        <f>T33/U33</f>
        <v>2.343456742417104</v>
      </c>
      <c r="W33" s="12">
        <f>SUM(W8:W31)</f>
        <v>1412223000</v>
      </c>
      <c r="X33" s="21">
        <f>W33/G33</f>
        <v>233502.48015873015</v>
      </c>
      <c r="Z33" s="7"/>
    </row>
    <row r="34" spans="1:26" x14ac:dyDescent="0.45">
      <c r="A34" s="7"/>
      <c r="Z34" s="7"/>
    </row>
    <row r="35" spans="1:26" x14ac:dyDescent="0.45">
      <c r="A35" s="7"/>
      <c r="B35" s="7"/>
      <c r="C35" s="7"/>
      <c r="D35" s="7"/>
      <c r="E35" s="7"/>
      <c r="F35" s="7"/>
      <c r="G35" s="7"/>
      <c r="H35" s="7"/>
      <c r="I35" s="8"/>
      <c r="J35" s="14"/>
      <c r="K35" s="14"/>
      <c r="L35" s="8"/>
      <c r="M35" s="8"/>
      <c r="N35" s="8"/>
      <c r="O35" s="8"/>
      <c r="P35" s="8"/>
      <c r="Q35" s="9"/>
      <c r="R35" s="9"/>
      <c r="S35" s="9"/>
      <c r="T35" s="8"/>
      <c r="U35" s="9"/>
      <c r="V35" s="9"/>
      <c r="W35" s="8"/>
      <c r="X35" s="7"/>
      <c r="Y35" s="7"/>
      <c r="Z35" s="7"/>
    </row>
    <row r="37" spans="1:26" x14ac:dyDescent="0.45">
      <c r="C37" s="17"/>
    </row>
    <row r="40" spans="1:26" x14ac:dyDescent="0.45">
      <c r="D40" s="30" t="s">
        <v>102</v>
      </c>
      <c r="E40" s="30" t="s">
        <v>4</v>
      </c>
    </row>
    <row r="41" spans="1:26" x14ac:dyDescent="0.45">
      <c r="C41" s="1" t="s">
        <v>103</v>
      </c>
      <c r="D41" s="2" t="e">
        <f>COUNTIFS(#REF!,C41)</f>
        <v>#REF!</v>
      </c>
      <c r="E41" s="31" t="e">
        <f>SUMIFS($G$9:$G$31,#REF!,C41)</f>
        <v>#REF!</v>
      </c>
    </row>
    <row r="42" spans="1:26" x14ac:dyDescent="0.45">
      <c r="C42" s="1" t="s">
        <v>104</v>
      </c>
      <c r="D42" s="2" t="e">
        <f>COUNTIFS(#REF!,C42)</f>
        <v>#REF!</v>
      </c>
      <c r="E42" s="31" t="e">
        <f>SUMIFS($G$9:$G$31,#REF!,C42)</f>
        <v>#REF!</v>
      </c>
    </row>
    <row r="43" spans="1:26" x14ac:dyDescent="0.45">
      <c r="C43" s="1" t="s">
        <v>105</v>
      </c>
      <c r="D43" s="2" t="e">
        <f>COUNTIFS(#REF!,C43)</f>
        <v>#REF!</v>
      </c>
      <c r="E43" s="31" t="e">
        <f>SUMIFS($G$9:$G$31,#REF!,C43)</f>
        <v>#REF!</v>
      </c>
    </row>
    <row r="44" spans="1:26" x14ac:dyDescent="0.45">
      <c r="C44" s="1" t="s">
        <v>106</v>
      </c>
      <c r="D44" s="2" t="e">
        <f>COUNTIFS(#REF!,C44)</f>
        <v>#REF!</v>
      </c>
      <c r="E44" s="31" t="e">
        <f>SUMIFS($G$9:$G$31,#REF!,C44)</f>
        <v>#REF!</v>
      </c>
    </row>
    <row r="45" spans="1:26" x14ac:dyDescent="0.45">
      <c r="C45" s="1" t="s">
        <v>80</v>
      </c>
      <c r="D45" s="2" t="e">
        <f>COUNTIFS(#REF!,C45)</f>
        <v>#REF!</v>
      </c>
      <c r="E45" s="31" t="e">
        <f>SUMIFS($G$9:$G$31,#REF!,C45)</f>
        <v>#REF!</v>
      </c>
    </row>
    <row r="46" spans="1:26" x14ac:dyDescent="0.45">
      <c r="D46" s="30" t="e">
        <f>SUM(D41:D45)</f>
        <v>#REF!</v>
      </c>
      <c r="E46" s="32" t="e">
        <f>SUM(E41:E45)</f>
        <v>#REF!</v>
      </c>
    </row>
  </sheetData>
  <mergeCells count="1">
    <mergeCell ref="D3:E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6.9.22</vt:lpstr>
      <vt:lpstr>5.29.22</vt:lpstr>
      <vt:lpstr>3.4.22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Cameron Gonzalez</cp:lastModifiedBy>
  <cp:revision/>
  <dcterms:created xsi:type="dcterms:W3CDTF">2015-06-05T18:17:20Z</dcterms:created>
  <dcterms:modified xsi:type="dcterms:W3CDTF">2022-07-01T14:12:22Z</dcterms:modified>
  <cp:category/>
  <cp:contentStatus/>
</cp:coreProperties>
</file>