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son\Desktop\Motor-Controller-main\Motors\"/>
    </mc:Choice>
  </mc:AlternateContent>
  <xr:revisionPtr revIDLastSave="0" documentId="13_ncr:1_{46161B1C-38A3-4A8B-A09E-64E292ABE32D}" xr6:coauthVersionLast="47" xr6:coauthVersionMax="47" xr10:uidLastSave="{00000000-0000-0000-0000-000000000000}"/>
  <bookViews>
    <workbookView xWindow="3375" yWindow="3375" windowWidth="21600" windowHeight="11505" xr2:uid="{B30E1BD8-4190-4E03-8F14-CB3F2BBDA4E7}"/>
  </bookViews>
  <sheets>
    <sheet name="Calculations" sheetId="2" r:id="rId1"/>
    <sheet name="Motor Curve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2" l="1"/>
  <c r="D9" i="1" s="1"/>
  <c r="D5" i="1"/>
  <c r="D6" i="1"/>
  <c r="D7" i="1"/>
  <c r="D8" i="1"/>
  <c r="D13" i="1"/>
  <c r="D14" i="1"/>
  <c r="D15" i="1"/>
  <c r="D16" i="1"/>
  <c r="D17" i="1"/>
  <c r="D21" i="1"/>
  <c r="D22" i="1"/>
  <c r="D23" i="1"/>
  <c r="D24" i="1"/>
  <c r="D25" i="1"/>
  <c r="D29" i="1"/>
  <c r="D30" i="1"/>
  <c r="D31" i="1"/>
  <c r="D32" i="1"/>
  <c r="D33" i="1"/>
  <c r="D37" i="1"/>
  <c r="D38" i="1"/>
  <c r="D39" i="1"/>
  <c r="D40" i="1"/>
  <c r="D41" i="1"/>
  <c r="D45" i="1"/>
  <c r="D46" i="1"/>
  <c r="D47" i="1"/>
  <c r="D48" i="1"/>
  <c r="D49" i="1"/>
  <c r="D53" i="1"/>
  <c r="D54" i="1"/>
  <c r="D55" i="1"/>
  <c r="D56" i="1"/>
  <c r="D57" i="1"/>
  <c r="D61" i="1"/>
  <c r="D62" i="1"/>
  <c r="D63" i="1"/>
  <c r="D64" i="1"/>
  <c r="D65" i="1"/>
  <c r="D69" i="1"/>
  <c r="D70" i="1"/>
  <c r="D71" i="1"/>
  <c r="D72" i="1"/>
  <c r="D73" i="1"/>
  <c r="D77" i="1"/>
  <c r="D78" i="1"/>
  <c r="D79" i="1"/>
  <c r="D80" i="1"/>
  <c r="D81" i="1"/>
  <c r="D85" i="1"/>
  <c r="D86" i="1"/>
  <c r="D87" i="1"/>
  <c r="D88" i="1"/>
  <c r="D89" i="1"/>
  <c r="D93" i="1"/>
  <c r="D94" i="1"/>
  <c r="D95" i="1"/>
  <c r="D96" i="1"/>
  <c r="D97" i="1"/>
  <c r="D101" i="1"/>
  <c r="D102" i="1"/>
  <c r="D2" i="1"/>
  <c r="D4" i="1" l="1"/>
  <c r="D11" i="1"/>
  <c r="D100" i="1"/>
  <c r="D92" i="1"/>
  <c r="D84" i="1"/>
  <c r="D76" i="1"/>
  <c r="D68" i="1"/>
  <c r="D60" i="1"/>
  <c r="D52" i="1"/>
  <c r="D44" i="1"/>
  <c r="D36" i="1"/>
  <c r="D28" i="1"/>
  <c r="D20" i="1"/>
  <c r="D12" i="1"/>
  <c r="D99" i="1"/>
  <c r="D91" i="1"/>
  <c r="D83" i="1"/>
  <c r="D75" i="1"/>
  <c r="D67" i="1"/>
  <c r="D59" i="1"/>
  <c r="D51" i="1"/>
  <c r="D43" i="1"/>
  <c r="D35" i="1"/>
  <c r="D27" i="1"/>
  <c r="D19" i="1"/>
  <c r="D3" i="1"/>
  <c r="D98" i="1"/>
  <c r="D90" i="1"/>
  <c r="D82" i="1"/>
  <c r="D74" i="1"/>
  <c r="D66" i="1"/>
  <c r="D58" i="1"/>
  <c r="D50" i="1"/>
  <c r="D42" i="1"/>
  <c r="D34" i="1"/>
  <c r="D26" i="1"/>
  <c r="D18" i="1"/>
  <c r="D10" i="1"/>
  <c r="D3" i="2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2" i="1"/>
  <c r="E9" i="1" l="1"/>
  <c r="E17" i="1"/>
  <c r="E25" i="1"/>
  <c r="E33" i="1"/>
  <c r="E41" i="1"/>
  <c r="E57" i="1"/>
  <c r="E65" i="1"/>
  <c r="E81" i="1"/>
  <c r="E97" i="1"/>
  <c r="E31" i="1"/>
  <c r="E87" i="1"/>
  <c r="E10" i="1"/>
  <c r="E18" i="1"/>
  <c r="E26" i="1"/>
  <c r="E34" i="1"/>
  <c r="E42" i="1"/>
  <c r="E50" i="1"/>
  <c r="E58" i="1"/>
  <c r="E66" i="1"/>
  <c r="E74" i="1"/>
  <c r="E82" i="1"/>
  <c r="E90" i="1"/>
  <c r="E98" i="1"/>
  <c r="E3" i="1"/>
  <c r="G3" i="2" s="1" a="1"/>
  <c r="G3" i="2" s="1"/>
  <c r="E11" i="1"/>
  <c r="E19" i="1"/>
  <c r="E27" i="1"/>
  <c r="E35" i="1"/>
  <c r="E43" i="1"/>
  <c r="E51" i="1"/>
  <c r="E59" i="1"/>
  <c r="E67" i="1"/>
  <c r="E75" i="1"/>
  <c r="E83" i="1"/>
  <c r="E99" i="1"/>
  <c r="E4" i="1"/>
  <c r="E12" i="1"/>
  <c r="E20" i="1"/>
  <c r="E28" i="1"/>
  <c r="E36" i="1"/>
  <c r="E44" i="1"/>
  <c r="E52" i="1"/>
  <c r="E60" i="1"/>
  <c r="E68" i="1"/>
  <c r="E76" i="1"/>
  <c r="E84" i="1"/>
  <c r="E92" i="1"/>
  <c r="E100" i="1"/>
  <c r="E6" i="1"/>
  <c r="E30" i="1"/>
  <c r="E46" i="1"/>
  <c r="E62" i="1"/>
  <c r="E70" i="1"/>
  <c r="E86" i="1"/>
  <c r="E102" i="1"/>
  <c r="E15" i="1"/>
  <c r="E95" i="1"/>
  <c r="E5" i="1"/>
  <c r="E13" i="1"/>
  <c r="E21" i="1"/>
  <c r="E29" i="1"/>
  <c r="E37" i="1"/>
  <c r="E45" i="1"/>
  <c r="E53" i="1"/>
  <c r="E61" i="1"/>
  <c r="E69" i="1"/>
  <c r="E77" i="1"/>
  <c r="E85" i="1"/>
  <c r="E93" i="1"/>
  <c r="E101" i="1"/>
  <c r="E14" i="1"/>
  <c r="E22" i="1"/>
  <c r="E38" i="1"/>
  <c r="E54" i="1"/>
  <c r="E78" i="1"/>
  <c r="E94" i="1"/>
  <c r="E7" i="1"/>
  <c r="E39" i="1"/>
  <c r="E47" i="1"/>
  <c r="E63" i="1"/>
  <c r="E71" i="1"/>
  <c r="E2" i="1"/>
  <c r="E8" i="1"/>
  <c r="E16" i="1"/>
  <c r="E24" i="1"/>
  <c r="E32" i="1"/>
  <c r="E40" i="1"/>
  <c r="E48" i="1"/>
  <c r="E56" i="1"/>
  <c r="E64" i="1"/>
  <c r="E72" i="1"/>
  <c r="E80" i="1"/>
  <c r="E88" i="1"/>
  <c r="E96" i="1"/>
  <c r="E49" i="1"/>
  <c r="E73" i="1"/>
  <c r="E89" i="1"/>
  <c r="E91" i="1"/>
  <c r="E23" i="1"/>
  <c r="E55" i="1"/>
  <c r="E79" i="1"/>
  <c r="E3" i="2" a="1"/>
  <c r="E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<sst xmlns="http://schemas.openxmlformats.org/spreadsheetml/2006/main" count="18" uniqueCount="18">
  <si>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Speed (RPM)</t>
  </si>
  <si>
    <t>Torque (N·m)</t>
  </si>
  <si>
    <t>Current (A)</t>
  </si>
  <si>
    <t>Supplied Power (W)</t>
  </si>
  <si>
    <t>Output Power (W)</t>
  </si>
  <si>
    <t>Efficiency (%)</t>
  </si>
  <si>
    <t>Power Dissipation (W)</t>
  </si>
  <si>
    <t>Input Voltage</t>
  </si>
  <si>
    <t>Speed (rad/s)</t>
  </si>
  <si>
    <t>Kt</t>
  </si>
  <si>
    <t>R</t>
  </si>
  <si>
    <t>B</t>
  </si>
  <si>
    <t>Friction Torque (N*m)</t>
  </si>
  <si>
    <t>L</t>
  </si>
  <si>
    <t>Kv</t>
  </si>
  <si>
    <t>Eb (V)</t>
  </si>
  <si>
    <t>J</t>
  </si>
  <si>
    <t>Motor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</si>
</sst>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878F3-FA90-4F1A-B7A5-303084F296A8}">
  <dimension ref="A1:H3"/>
  <sheetViews>
    <sheetView tabSelected="1" workbookViewId="0">
      <selection activeCell="E3" sqref="E3"/>
    </sheetView>
  </sheetViews>
  <sheetFormatPr defaultRowHeight="15" x14ac:dyDescent="0.25"/>
  <cols>
    <col min="1" max="1" width="11.140625" bestFit="1" customWidth="1"/>
    <col min="5" max="5" width="11.28515625" bestFit="1" customWidth="1"/>
    <col min="6" max="6" width="10.7109375" bestFit="1" customWidth="1"/>
  </cols>
  <sheetData>
    <row r="1" spans="1:8" x14ac:dyDescent="0.25">
      <c r="A1" t="s">
        <v>7</v>
      </c>
      <c r="C1" s="5" t="s">
        <v>17</v>
      </c>
      <c r="D1" s="5"/>
      <c r="E1" s="5"/>
      <c r="F1" s="5"/>
      <c r="G1" s="5"/>
      <c r="H1" s="5"/>
    </row>
    <row r="2" spans="1:8" x14ac:dyDescent="0.25">
      <c r="A2">
        <v>12</v>
      </c>
      <c r="C2" t="s">
        <v>9</v>
      </c>
      <c r="D2" t="s">
        <v>10</v>
      </c>
      <c r="E2" t="s">
        <v>11</v>
      </c>
      <c r="F2" t="s">
        <v>13</v>
      </c>
      <c r="G2" t="s">
        <v>14</v>
      </c>
      <c r="H2" t="s">
        <v>16</v>
      </c>
    </row>
    <row r="3" spans="1:8" x14ac:dyDescent="0.25">
      <c r="C3" s="1">
        <f>'Motor Curve Data'!C2/'Motor Curve Data'!F2</f>
        <v>1.841211705009347E-2</v>
      </c>
      <c r="D3">
        <f>A2/'Motor Curve Data'!$F$2</f>
        <v>9.1564610278127498E-2</v>
      </c>
      <c r="E3" s="2" cm="1">
        <f t="array" ref="E3">AVERAGE('Motor Curve Data'!D3:D102/'Motor Curve Data'!B3:B102)</f>
        <v>8.9053839931700895E-5</v>
      </c>
      <c r="F3" s="3">
        <v>5.8999999999999998E-5</v>
      </c>
      <c r="G3" cm="1">
        <f t="array" ref="G3">AVERAGE('Motor Curve Data'!E3:E102/'Motor Curve Data'!B3:B102)</f>
        <v>2.1056484095149378E-2</v>
      </c>
      <c r="H3" s="3">
        <v>7.75E-5</v>
      </c>
    </row>
  </sheetData>
  <mergeCells count="1">
    <mergeCell ref="C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D65BE-02FB-4513-BEC5-293B5BBB18FA}">
  <dimension ref="A1:J102"/>
  <sheetViews>
    <sheetView workbookViewId="0">
      <selection activeCell="F11" sqref="F11"/>
    </sheetView>
  </sheetViews>
  <sheetFormatPr defaultRowHeight="15" x14ac:dyDescent="0.25"/>
  <cols>
    <col min="1" max="1" width="10.85546875" bestFit="1" customWidth="1"/>
    <col min="2" max="3" width="11.140625" bestFit="1" customWidth="1"/>
    <col min="4" max="4" width="18.140625" bestFit="1" customWidth="1"/>
    <col min="5" max="5" width="12.140625" customWidth="1"/>
    <col min="6" max="6" width="9.42578125" bestFit="1" customWidth="1"/>
    <col min="7" max="7" width="16.140625" bestFit="1" customWidth="1"/>
    <col min="8" max="8" width="15.140625" bestFit="1" customWidth="1"/>
    <col min="9" max="9" width="11.140625" bestFit="1" customWidth="1"/>
    <col min="10" max="10" width="18.140625" bestFit="1" customWidth="1"/>
  </cols>
  <sheetData>
    <row r="1" spans="1:10" x14ac:dyDescent="0.25">
      <c r="A1" t="s">
        <v>0</v>
      </c>
      <c r="B1" t="s">
        <v>8</v>
      </c>
      <c r="C1" t="s">
        <v>1</v>
      </c>
      <c r="D1" t="s">
        <v>12</v>
      </c>
      <c r="E1" s="4" t="s">
        <v>15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25">
      <c r="A2">
        <v>0</v>
      </c>
      <c r="B2">
        <f>A2*2*PI()/60</f>
        <v>0</v>
      </c>
      <c r="C2">
        <v>2.4129999999999998</v>
      </c>
      <c r="D2">
        <f>(Calculations!$C$3*'Motor Curve Data'!F2)-'Motor Curve Data'!C2</f>
        <v>0</v>
      </c>
      <c r="E2">
        <f>Calculations!$A$2-Calculations!$D$3*'Motor Curve Data'!F2</f>
        <v>0</v>
      </c>
      <c r="F2">
        <v>131.05500000000001</v>
      </c>
      <c r="G2">
        <v>1572.66</v>
      </c>
      <c r="H2">
        <v>0</v>
      </c>
      <c r="I2">
        <v>0</v>
      </c>
      <c r="J2">
        <v>1572.66</v>
      </c>
    </row>
    <row r="3" spans="1:10" x14ac:dyDescent="0.25">
      <c r="A3">
        <v>53.3</v>
      </c>
      <c r="B3">
        <f t="shared" ref="B3:B66" si="0">A3*2*PI()/60</f>
        <v>5.5815629478778659</v>
      </c>
      <c r="C3">
        <v>2.3888699999999998</v>
      </c>
      <c r="D3">
        <f>(Calculations!$C$3*'Motor Curve Data'!F3)-'Motor Curve Data'!C3</f>
        <v>4.8884170767937718E-4</v>
      </c>
      <c r="E3">
        <f>Calculations!$A$2-Calculations!$D$3*'Motor Curve Data'!F3</f>
        <v>0.11756895959711855</v>
      </c>
      <c r="F3">
        <v>129.77099999999999</v>
      </c>
      <c r="G3">
        <v>1557.252</v>
      </c>
      <c r="H3">
        <v>13.334</v>
      </c>
      <c r="I3">
        <v>0.85599999999999998</v>
      </c>
      <c r="J3">
        <v>1543.9179999999999</v>
      </c>
    </row>
    <row r="4" spans="1:10" x14ac:dyDescent="0.25">
      <c r="A4">
        <v>106.6</v>
      </c>
      <c r="B4">
        <f t="shared" si="0"/>
        <v>11.163125895755732</v>
      </c>
      <c r="C4">
        <v>2.3647399999999998</v>
      </c>
      <c r="D4">
        <f>(Calculations!$C$3*'Motor Curve Data'!F4)-'Motor Curve Data'!C4</f>
        <v>9.9609553240975757E-4</v>
      </c>
      <c r="E4">
        <f>Calculations!$A$2-Calculations!$D$3*'Motor Curve Data'!F4</f>
        <v>0.23504635458395384</v>
      </c>
      <c r="F4">
        <v>128.488</v>
      </c>
      <c r="G4">
        <v>1541.856</v>
      </c>
      <c r="H4">
        <v>26.398</v>
      </c>
      <c r="I4">
        <v>1.712</v>
      </c>
      <c r="J4">
        <v>1515.4580000000001</v>
      </c>
    </row>
    <row r="5" spans="1:10" x14ac:dyDescent="0.25">
      <c r="A5">
        <v>159.9</v>
      </c>
      <c r="B5">
        <f t="shared" si="0"/>
        <v>16.744688843633597</v>
      </c>
      <c r="C5">
        <v>2.3406099999999999</v>
      </c>
      <c r="D5">
        <f>(Calculations!$C$3*'Motor Curve Data'!F5)-'Motor Curve Data'!C5</f>
        <v>1.4849372400895788E-3</v>
      </c>
      <c r="E5">
        <f>Calculations!$A$2-Calculations!$D$3*'Motor Curve Data'!F5</f>
        <v>0.35261531418107062</v>
      </c>
      <c r="F5">
        <v>127.20399999999999</v>
      </c>
      <c r="G5">
        <v>1526.4480000000001</v>
      </c>
      <c r="H5">
        <v>39.192999999999998</v>
      </c>
      <c r="I5">
        <v>2.5680000000000001</v>
      </c>
      <c r="J5">
        <v>1487.2550000000001</v>
      </c>
    </row>
    <row r="6" spans="1:10" x14ac:dyDescent="0.25">
      <c r="A6">
        <v>213.2</v>
      </c>
      <c r="B6">
        <f t="shared" si="0"/>
        <v>22.326251791511464</v>
      </c>
      <c r="C6">
        <v>2.3164799999999999</v>
      </c>
      <c r="D6">
        <f>(Calculations!$C$3*'Motor Curve Data'!F6)-'Motor Curve Data'!C6</f>
        <v>1.9921910648199592E-3</v>
      </c>
      <c r="E6">
        <f>Calculations!$A$2-Calculations!$D$3*'Motor Curve Data'!F6</f>
        <v>0.47009270916790591</v>
      </c>
      <c r="F6">
        <v>125.92100000000001</v>
      </c>
      <c r="G6">
        <v>1511.0519999999999</v>
      </c>
      <c r="H6">
        <v>51.718000000000004</v>
      </c>
      <c r="I6">
        <v>3.423</v>
      </c>
      <c r="J6">
        <v>1459.3340000000001</v>
      </c>
    </row>
    <row r="7" spans="1:10" x14ac:dyDescent="0.25">
      <c r="A7">
        <v>266.5</v>
      </c>
      <c r="B7">
        <f t="shared" si="0"/>
        <v>27.907814739389327</v>
      </c>
      <c r="C7">
        <v>2.2923499999999999</v>
      </c>
      <c r="D7">
        <f>(Calculations!$C$3*'Motor Curve Data'!F7)-'Motor Curve Data'!C7</f>
        <v>2.4810327724997805E-3</v>
      </c>
      <c r="E7">
        <f>Calculations!$A$2-Calculations!$D$3*'Motor Curve Data'!F7</f>
        <v>0.58766166876502268</v>
      </c>
      <c r="F7">
        <v>124.637</v>
      </c>
      <c r="G7">
        <v>1495.644</v>
      </c>
      <c r="H7">
        <v>63.973999999999997</v>
      </c>
      <c r="I7">
        <v>4.2770000000000001</v>
      </c>
      <c r="J7">
        <v>1431.67</v>
      </c>
    </row>
    <row r="8" spans="1:10" x14ac:dyDescent="0.25">
      <c r="A8">
        <v>319.8</v>
      </c>
      <c r="B8">
        <f t="shared" si="0"/>
        <v>33.489377687267194</v>
      </c>
      <c r="C8">
        <v>2.2682199999999999</v>
      </c>
      <c r="D8">
        <f>(Calculations!$C$3*'Motor Curve Data'!F8)-'Motor Curve Data'!C8</f>
        <v>2.9882865972301609E-3</v>
      </c>
      <c r="E8">
        <f>Calculations!$A$2-Calculations!$D$3*'Motor Curve Data'!F8</f>
        <v>0.70513906375186153</v>
      </c>
      <c r="F8">
        <v>123.354</v>
      </c>
      <c r="G8">
        <v>1480.248</v>
      </c>
      <c r="H8">
        <v>75.960999999999999</v>
      </c>
      <c r="I8">
        <v>5.1319999999999997</v>
      </c>
      <c r="J8">
        <v>1404.287</v>
      </c>
    </row>
    <row r="9" spans="1:10" x14ac:dyDescent="0.25">
      <c r="A9">
        <v>373.1</v>
      </c>
      <c r="B9">
        <f t="shared" si="0"/>
        <v>39.070940635145057</v>
      </c>
      <c r="C9">
        <v>2.2440899999999999</v>
      </c>
      <c r="D9">
        <f>(Calculations!$C$3*'Motor Curve Data'!F9)-'Motor Curve Data'!C9</f>
        <v>3.4771283049099821E-3</v>
      </c>
      <c r="E9">
        <f>Calculations!$A$2-Calculations!$D$3*'Motor Curve Data'!F9</f>
        <v>0.82270802334897652</v>
      </c>
      <c r="F9">
        <v>122.07</v>
      </c>
      <c r="G9">
        <v>1464.84</v>
      </c>
      <c r="H9">
        <v>87.679000000000002</v>
      </c>
      <c r="I9">
        <v>5.9859999999999998</v>
      </c>
      <c r="J9">
        <v>1377.1610000000001</v>
      </c>
    </row>
    <row r="10" spans="1:10" x14ac:dyDescent="0.25">
      <c r="A10">
        <v>426.4</v>
      </c>
      <c r="B10">
        <f t="shared" si="0"/>
        <v>44.652503583022927</v>
      </c>
      <c r="C10">
        <v>2.2199599999999999</v>
      </c>
      <c r="D10">
        <f>(Calculations!$C$3*'Motor Curve Data'!F10)-'Motor Curve Data'!C10</f>
        <v>3.9843821296399184E-3</v>
      </c>
      <c r="E10">
        <f>Calculations!$A$2-Calculations!$D$3*'Motor Curve Data'!F10</f>
        <v>0.94018541833581359</v>
      </c>
      <c r="F10">
        <v>120.78700000000001</v>
      </c>
      <c r="G10">
        <v>1449.444</v>
      </c>
      <c r="H10">
        <v>99.126999999999995</v>
      </c>
      <c r="I10">
        <v>6.8390000000000004</v>
      </c>
      <c r="J10">
        <v>1350.317</v>
      </c>
    </row>
    <row r="11" spans="1:10" x14ac:dyDescent="0.25">
      <c r="A11">
        <v>479.7</v>
      </c>
      <c r="B11">
        <f t="shared" si="0"/>
        <v>50.23406653090079</v>
      </c>
      <c r="C11">
        <v>2.1958299999999999</v>
      </c>
      <c r="D11">
        <f>(Calculations!$C$3*'Motor Curve Data'!F11)-'Motor Curve Data'!C11</f>
        <v>4.4732238373201838E-3</v>
      </c>
      <c r="E11">
        <f>Calculations!$A$2-Calculations!$D$3*'Motor Curve Data'!F11</f>
        <v>1.0577543779329304</v>
      </c>
      <c r="F11">
        <v>119.503</v>
      </c>
      <c r="G11">
        <v>1434.0360000000001</v>
      </c>
      <c r="H11">
        <v>110.30500000000001</v>
      </c>
      <c r="I11">
        <v>7.6920000000000002</v>
      </c>
      <c r="J11">
        <v>1323.731</v>
      </c>
    </row>
    <row r="12" spans="1:10" x14ac:dyDescent="0.25">
      <c r="A12">
        <v>533</v>
      </c>
      <c r="B12">
        <f t="shared" si="0"/>
        <v>55.815629478778654</v>
      </c>
      <c r="C12">
        <v>2.1717</v>
      </c>
      <c r="D12">
        <f>(Calculations!$C$3*'Motor Curve Data'!F12)-'Motor Curve Data'!C12</f>
        <v>4.9804776620501201E-3</v>
      </c>
      <c r="E12">
        <f>Calculations!$A$2-Calculations!$D$3*'Motor Curve Data'!F12</f>
        <v>1.1752317729197674</v>
      </c>
      <c r="F12">
        <v>118.22</v>
      </c>
      <c r="G12">
        <v>1418.64</v>
      </c>
      <c r="H12">
        <v>121.215</v>
      </c>
      <c r="I12">
        <v>8.5440000000000005</v>
      </c>
      <c r="J12">
        <v>1297.425</v>
      </c>
    </row>
    <row r="13" spans="1:10" x14ac:dyDescent="0.25">
      <c r="A13">
        <v>586.29999999999995</v>
      </c>
      <c r="B13">
        <f t="shared" si="0"/>
        <v>61.397192426656517</v>
      </c>
      <c r="C13">
        <v>2.14757</v>
      </c>
      <c r="D13">
        <f>(Calculations!$C$3*'Motor Curve Data'!F13)-'Motor Curve Data'!C13</f>
        <v>5.4693193697299414E-3</v>
      </c>
      <c r="E13">
        <f>Calculations!$A$2-Calculations!$D$3*'Motor Curve Data'!F13</f>
        <v>1.2928007325168824</v>
      </c>
      <c r="F13">
        <v>116.93600000000001</v>
      </c>
      <c r="G13">
        <v>1403.232</v>
      </c>
      <c r="H13">
        <v>131.85499999999999</v>
      </c>
      <c r="I13">
        <v>9.3970000000000002</v>
      </c>
      <c r="J13">
        <v>1271.377</v>
      </c>
    </row>
    <row r="14" spans="1:10" x14ac:dyDescent="0.25">
      <c r="A14">
        <v>639.6</v>
      </c>
      <c r="B14">
        <f t="shared" si="0"/>
        <v>66.978755374534387</v>
      </c>
      <c r="C14">
        <v>2.12344</v>
      </c>
      <c r="D14">
        <f>(Calculations!$C$3*'Motor Curve Data'!F14)-'Motor Curve Data'!C14</f>
        <v>5.9581610774097626E-3</v>
      </c>
      <c r="E14">
        <f>Calculations!$A$2-Calculations!$D$3*'Motor Curve Data'!F14</f>
        <v>1.4103696921139992</v>
      </c>
      <c r="F14">
        <v>115.652</v>
      </c>
      <c r="G14">
        <v>1387.8240000000001</v>
      </c>
      <c r="H14">
        <v>142.22499999999999</v>
      </c>
      <c r="I14">
        <v>10.247999999999999</v>
      </c>
      <c r="J14">
        <v>1245.5989999999999</v>
      </c>
    </row>
    <row r="15" spans="1:10" x14ac:dyDescent="0.25">
      <c r="A15">
        <v>692.9</v>
      </c>
      <c r="B15">
        <f t="shared" si="0"/>
        <v>72.560318322412257</v>
      </c>
      <c r="C15">
        <v>2.09931</v>
      </c>
      <c r="D15">
        <f>(Calculations!$C$3*'Motor Curve Data'!F15)-'Motor Curve Data'!C15</f>
        <v>6.465414902140143E-3</v>
      </c>
      <c r="E15">
        <f>Calculations!$A$2-Calculations!$D$3*'Motor Curve Data'!F15</f>
        <v>1.5278470871008363</v>
      </c>
      <c r="F15">
        <v>114.369</v>
      </c>
      <c r="G15">
        <v>1372.4280000000001</v>
      </c>
      <c r="H15">
        <v>152.327</v>
      </c>
      <c r="I15">
        <v>11.099</v>
      </c>
      <c r="J15">
        <v>1220.1010000000001</v>
      </c>
    </row>
    <row r="16" spans="1:10" x14ac:dyDescent="0.25">
      <c r="A16">
        <v>746.2</v>
      </c>
      <c r="B16">
        <f t="shared" si="0"/>
        <v>78.141881270290114</v>
      </c>
      <c r="C16">
        <v>2.07518</v>
      </c>
      <c r="D16">
        <f>(Calculations!$C$3*'Motor Curve Data'!F16)-'Motor Curve Data'!C16</f>
        <v>6.9542566098199643E-3</v>
      </c>
      <c r="E16">
        <f>Calculations!$A$2-Calculations!$D$3*'Motor Curve Data'!F16</f>
        <v>1.645416046697953</v>
      </c>
      <c r="F16">
        <v>113.08499999999999</v>
      </c>
      <c r="G16">
        <v>1357.02</v>
      </c>
      <c r="H16">
        <v>162.15799999999999</v>
      </c>
      <c r="I16">
        <v>11.95</v>
      </c>
      <c r="J16">
        <v>1194.8620000000001</v>
      </c>
    </row>
    <row r="17" spans="1:10" x14ac:dyDescent="0.25">
      <c r="A17">
        <v>799.5</v>
      </c>
      <c r="B17">
        <f t="shared" si="0"/>
        <v>83.723444218167984</v>
      </c>
      <c r="C17">
        <v>2.05105</v>
      </c>
      <c r="D17">
        <f>(Calculations!$C$3*'Motor Curve Data'!F17)-'Motor Curve Data'!C17</f>
        <v>7.4615104345503447E-3</v>
      </c>
      <c r="E17">
        <f>Calculations!$A$2-Calculations!$D$3*'Motor Curve Data'!F17</f>
        <v>1.7628934416847883</v>
      </c>
      <c r="F17">
        <v>111.80200000000001</v>
      </c>
      <c r="G17">
        <v>1341.624</v>
      </c>
      <c r="H17">
        <v>171.721</v>
      </c>
      <c r="I17">
        <v>12.798999999999999</v>
      </c>
      <c r="J17">
        <v>1169.903</v>
      </c>
    </row>
    <row r="18" spans="1:10" x14ac:dyDescent="0.25">
      <c r="A18">
        <v>852.8</v>
      </c>
      <c r="B18">
        <f t="shared" si="0"/>
        <v>89.305007166045854</v>
      </c>
      <c r="C18">
        <v>2.0269200000000001</v>
      </c>
      <c r="D18">
        <f>(Calculations!$C$3*'Motor Curve Data'!F18)-'Motor Curve Data'!C18</f>
        <v>7.950352142230166E-3</v>
      </c>
      <c r="E18">
        <f>Calculations!$A$2-Calculations!$D$3*'Motor Curve Data'!F18</f>
        <v>1.8804624012819051</v>
      </c>
      <c r="F18">
        <v>110.518</v>
      </c>
      <c r="G18">
        <v>1326.2159999999999</v>
      </c>
      <c r="H18">
        <v>181.01400000000001</v>
      </c>
      <c r="I18">
        <v>13.648999999999999</v>
      </c>
      <c r="J18">
        <v>1145.202</v>
      </c>
    </row>
    <row r="19" spans="1:10" x14ac:dyDescent="0.25">
      <c r="A19">
        <v>906.1</v>
      </c>
      <c r="B19">
        <f t="shared" si="0"/>
        <v>94.88657011392371</v>
      </c>
      <c r="C19">
        <v>2.0027900000000001</v>
      </c>
      <c r="D19">
        <f>(Calculations!$C$3*'Motor Curve Data'!F19)-'Motor Curve Data'!C19</f>
        <v>8.4576059669601023E-3</v>
      </c>
      <c r="E19">
        <f>Calculations!$A$2-Calculations!$D$3*'Motor Curve Data'!F19</f>
        <v>1.9979397962687422</v>
      </c>
      <c r="F19">
        <v>109.235</v>
      </c>
      <c r="G19">
        <v>1310.82</v>
      </c>
      <c r="H19">
        <v>190.03800000000001</v>
      </c>
      <c r="I19">
        <v>14.497999999999999</v>
      </c>
      <c r="J19">
        <v>1120.7819999999999</v>
      </c>
    </row>
    <row r="20" spans="1:10" x14ac:dyDescent="0.25">
      <c r="A20">
        <v>959.4</v>
      </c>
      <c r="B20">
        <f t="shared" si="0"/>
        <v>100.46813306180158</v>
      </c>
      <c r="C20">
        <v>1.9786600000000001</v>
      </c>
      <c r="D20">
        <f>(Calculations!$C$3*'Motor Curve Data'!F20)-'Motor Curve Data'!C20</f>
        <v>8.9464476746399235E-3</v>
      </c>
      <c r="E20">
        <f>Calculations!$A$2-Calculations!$D$3*'Motor Curve Data'!F20</f>
        <v>2.115508755865859</v>
      </c>
      <c r="F20">
        <v>107.95099999999999</v>
      </c>
      <c r="G20">
        <v>1295.412</v>
      </c>
      <c r="H20">
        <v>198.792</v>
      </c>
      <c r="I20">
        <v>15.346</v>
      </c>
      <c r="J20">
        <v>1096.6199999999999</v>
      </c>
    </row>
    <row r="21" spans="1:10" x14ac:dyDescent="0.25">
      <c r="A21">
        <v>1012.7</v>
      </c>
      <c r="B21">
        <f t="shared" si="0"/>
        <v>106.04969600967947</v>
      </c>
      <c r="C21">
        <v>1.9545300000000001</v>
      </c>
      <c r="D21">
        <f>(Calculations!$C$3*'Motor Curve Data'!F21)-'Motor Curve Data'!C21</f>
        <v>9.4537014993703039E-3</v>
      </c>
      <c r="E21">
        <f>Calculations!$A$2-Calculations!$D$3*'Motor Curve Data'!F21</f>
        <v>2.232986150852696</v>
      </c>
      <c r="F21">
        <v>106.66800000000001</v>
      </c>
      <c r="G21">
        <v>1280.0160000000001</v>
      </c>
      <c r="H21">
        <v>207.27699999999999</v>
      </c>
      <c r="I21">
        <v>16.193000000000001</v>
      </c>
      <c r="J21">
        <v>1072.739</v>
      </c>
    </row>
    <row r="22" spans="1:10" x14ac:dyDescent="0.25">
      <c r="A22">
        <v>1066</v>
      </c>
      <c r="B22">
        <f t="shared" si="0"/>
        <v>111.63125895755731</v>
      </c>
      <c r="C22">
        <v>1.9303999999999999</v>
      </c>
      <c r="D22">
        <f>(Calculations!$C$3*'Motor Curve Data'!F22)-'Motor Curve Data'!C22</f>
        <v>9.9425432070503472E-3</v>
      </c>
      <c r="E22">
        <f>Calculations!$A$2-Calculations!$D$3*'Motor Curve Data'!F22</f>
        <v>2.350555110449811</v>
      </c>
      <c r="F22">
        <v>105.384</v>
      </c>
      <c r="G22">
        <v>1264.6079999999999</v>
      </c>
      <c r="H22">
        <v>215.49299999999999</v>
      </c>
      <c r="I22">
        <v>17.04</v>
      </c>
      <c r="J22">
        <v>1049.115</v>
      </c>
    </row>
    <row r="23" spans="1:10" x14ac:dyDescent="0.25">
      <c r="A23">
        <v>1119.3</v>
      </c>
      <c r="B23">
        <f t="shared" si="0"/>
        <v>117.21282190543518</v>
      </c>
      <c r="C23">
        <v>1.9062699999999999</v>
      </c>
      <c r="D23">
        <f>(Calculations!$C$3*'Motor Curve Data'!F23)-'Motor Curve Data'!C23</f>
        <v>1.0431384914730168E-2</v>
      </c>
      <c r="E23">
        <f>Calculations!$A$2-Calculations!$D$3*'Motor Curve Data'!F23</f>
        <v>2.4681240700469278</v>
      </c>
      <c r="F23">
        <v>104.1</v>
      </c>
      <c r="G23">
        <v>1249.2</v>
      </c>
      <c r="H23">
        <v>223.43899999999999</v>
      </c>
      <c r="I23">
        <v>17.887</v>
      </c>
      <c r="J23">
        <v>1025.761</v>
      </c>
    </row>
    <row r="24" spans="1:10" x14ac:dyDescent="0.25">
      <c r="A24">
        <v>1172.5999999999999</v>
      </c>
      <c r="B24">
        <f t="shared" si="0"/>
        <v>122.79438485331303</v>
      </c>
      <c r="C24">
        <v>1.8821399999999999</v>
      </c>
      <c r="D24">
        <f>(Calculations!$C$3*'Motor Curve Data'!F24)-'Motor Curve Data'!C24</f>
        <v>1.0938638739460327E-2</v>
      </c>
      <c r="E24">
        <f>Calculations!$A$2-Calculations!$D$3*'Motor Curve Data'!F24</f>
        <v>2.5856014650337649</v>
      </c>
      <c r="F24">
        <v>102.81699999999999</v>
      </c>
      <c r="G24">
        <v>1233.8040000000001</v>
      </c>
      <c r="H24">
        <v>231.11600000000001</v>
      </c>
      <c r="I24">
        <v>18.731999999999999</v>
      </c>
      <c r="J24">
        <v>1002.688</v>
      </c>
    </row>
    <row r="25" spans="1:10" x14ac:dyDescent="0.25">
      <c r="A25">
        <v>1225.9000000000001</v>
      </c>
      <c r="B25">
        <f t="shared" si="0"/>
        <v>128.3759478011909</v>
      </c>
      <c r="C25">
        <v>1.8580099999999999</v>
      </c>
      <c r="D25">
        <f>(Calculations!$C$3*'Motor Curve Data'!F25)-'Motor Curve Data'!C25</f>
        <v>1.142748044714037E-2</v>
      </c>
      <c r="E25">
        <f>Calculations!$A$2-Calculations!$D$3*'Motor Curve Data'!F25</f>
        <v>2.7031704246308799</v>
      </c>
      <c r="F25">
        <v>101.533</v>
      </c>
      <c r="G25">
        <v>1218.396</v>
      </c>
      <c r="H25">
        <v>238.524</v>
      </c>
      <c r="I25">
        <v>19.577000000000002</v>
      </c>
      <c r="J25">
        <v>979.87199999999996</v>
      </c>
    </row>
    <row r="26" spans="1:10" x14ac:dyDescent="0.25">
      <c r="A26">
        <v>1279.2</v>
      </c>
      <c r="B26">
        <f t="shared" si="0"/>
        <v>133.95751074906877</v>
      </c>
      <c r="C26">
        <v>1.83388</v>
      </c>
      <c r="D26">
        <f>(Calculations!$C$3*'Motor Curve Data'!F26)-'Motor Curve Data'!C26</f>
        <v>1.1934734271870306E-2</v>
      </c>
      <c r="E26">
        <f>Calculations!$A$2-Calculations!$D$3*'Motor Curve Data'!F26</f>
        <v>2.8206478196177187</v>
      </c>
      <c r="F26">
        <v>100.25</v>
      </c>
      <c r="G26">
        <v>1203</v>
      </c>
      <c r="H26">
        <v>245.66200000000001</v>
      </c>
      <c r="I26">
        <v>20.420999999999999</v>
      </c>
      <c r="J26">
        <v>957.33799999999997</v>
      </c>
    </row>
    <row r="27" spans="1:10" x14ac:dyDescent="0.25">
      <c r="A27">
        <v>1332.5</v>
      </c>
      <c r="B27">
        <f t="shared" si="0"/>
        <v>139.53907369694664</v>
      </c>
      <c r="C27">
        <v>1.80975</v>
      </c>
      <c r="D27">
        <f>(Calculations!$C$3*'Motor Curve Data'!F27)-'Motor Curve Data'!C27</f>
        <v>1.242357597955035E-2</v>
      </c>
      <c r="E27">
        <f>Calculations!$A$2-Calculations!$D$3*'Motor Curve Data'!F27</f>
        <v>2.9382167792148355</v>
      </c>
      <c r="F27">
        <v>98.965999999999994</v>
      </c>
      <c r="G27">
        <v>1187.5920000000001</v>
      </c>
      <c r="H27">
        <v>252.53100000000001</v>
      </c>
      <c r="I27">
        <v>21.263999999999999</v>
      </c>
      <c r="J27">
        <v>935.06100000000004</v>
      </c>
    </row>
    <row r="28" spans="1:10" x14ac:dyDescent="0.25">
      <c r="A28">
        <v>1385.8</v>
      </c>
      <c r="B28">
        <f t="shared" si="0"/>
        <v>145.12063664482451</v>
      </c>
      <c r="C28">
        <v>1.78562</v>
      </c>
      <c r="D28">
        <f>(Calculations!$C$3*'Motor Curve Data'!F28)-'Motor Curve Data'!C28</f>
        <v>1.2930829804280508E-2</v>
      </c>
      <c r="E28">
        <f>Calculations!$A$2-Calculations!$D$3*'Motor Curve Data'!F28</f>
        <v>3.0556941742016708</v>
      </c>
      <c r="F28">
        <v>97.683000000000007</v>
      </c>
      <c r="G28">
        <v>1172.1959999999999</v>
      </c>
      <c r="H28">
        <v>259.13</v>
      </c>
      <c r="I28">
        <v>22.106000000000002</v>
      </c>
      <c r="J28">
        <v>913.06600000000003</v>
      </c>
    </row>
    <row r="29" spans="1:10" x14ac:dyDescent="0.25">
      <c r="A29">
        <v>1439.1</v>
      </c>
      <c r="B29">
        <f t="shared" si="0"/>
        <v>150.70219959270239</v>
      </c>
      <c r="C29">
        <v>1.76149</v>
      </c>
      <c r="D29">
        <f>(Calculations!$C$3*'Motor Curve Data'!F29)-'Motor Curve Data'!C29</f>
        <v>1.3419671511960329E-2</v>
      </c>
      <c r="E29">
        <f>Calculations!$A$2-Calculations!$D$3*'Motor Curve Data'!F29</f>
        <v>3.1732631337987875</v>
      </c>
      <c r="F29">
        <v>96.399000000000001</v>
      </c>
      <c r="G29">
        <v>1156.788</v>
      </c>
      <c r="H29">
        <v>265.45999999999998</v>
      </c>
      <c r="I29">
        <v>22.948</v>
      </c>
      <c r="J29">
        <v>891.32799999999997</v>
      </c>
    </row>
    <row r="30" spans="1:10" x14ac:dyDescent="0.25">
      <c r="A30">
        <v>1492.4</v>
      </c>
      <c r="B30">
        <f t="shared" si="0"/>
        <v>156.28376254058023</v>
      </c>
      <c r="C30">
        <v>1.73736</v>
      </c>
      <c r="D30">
        <f>(Calculations!$C$3*'Motor Curve Data'!F30)-'Motor Curve Data'!C30</f>
        <v>1.3926925336690488E-2</v>
      </c>
      <c r="E30">
        <f>Calculations!$A$2-Calculations!$D$3*'Motor Curve Data'!F30</f>
        <v>3.2907405287856246</v>
      </c>
      <c r="F30">
        <v>95.116</v>
      </c>
      <c r="G30">
        <v>1141.3920000000001</v>
      </c>
      <c r="H30">
        <v>271.52100000000002</v>
      </c>
      <c r="I30">
        <v>23.789000000000001</v>
      </c>
      <c r="J30">
        <v>869.87099999999998</v>
      </c>
    </row>
    <row r="31" spans="1:10" x14ac:dyDescent="0.25">
      <c r="A31">
        <v>1545.7</v>
      </c>
      <c r="B31">
        <f t="shared" si="0"/>
        <v>161.8653254884581</v>
      </c>
      <c r="C31">
        <v>1.71323</v>
      </c>
      <c r="D31">
        <f>(Calculations!$C$3*'Motor Curve Data'!F31)-'Motor Curve Data'!C31</f>
        <v>1.4415767044370309E-2</v>
      </c>
      <c r="E31">
        <f>Calculations!$A$2-Calculations!$D$3*'Motor Curve Data'!F31</f>
        <v>3.4083094883827414</v>
      </c>
      <c r="F31">
        <v>93.831999999999994</v>
      </c>
      <c r="G31">
        <v>1125.9839999999999</v>
      </c>
      <c r="H31">
        <v>277.31299999999999</v>
      </c>
      <c r="I31">
        <v>24.629000000000001</v>
      </c>
      <c r="J31">
        <v>848.67100000000005</v>
      </c>
    </row>
    <row r="32" spans="1:10" x14ac:dyDescent="0.25">
      <c r="A32">
        <v>1599</v>
      </c>
      <c r="B32">
        <f t="shared" si="0"/>
        <v>167.44688843633597</v>
      </c>
      <c r="C32">
        <v>1.6891</v>
      </c>
      <c r="D32">
        <f>(Calculations!$C$3*'Motor Curve Data'!F32)-'Motor Curve Data'!C32</f>
        <v>1.4923020869100689E-2</v>
      </c>
      <c r="E32">
        <f>Calculations!$A$2-Calculations!$D$3*'Motor Curve Data'!F32</f>
        <v>3.5257868833695785</v>
      </c>
      <c r="F32">
        <v>92.549000000000007</v>
      </c>
      <c r="G32">
        <v>1110.588</v>
      </c>
      <c r="H32">
        <v>282.83499999999998</v>
      </c>
      <c r="I32">
        <v>25.466999999999999</v>
      </c>
      <c r="J32">
        <v>827.75300000000004</v>
      </c>
    </row>
    <row r="33" spans="1:10" x14ac:dyDescent="0.25">
      <c r="A33">
        <v>1652.3</v>
      </c>
      <c r="B33">
        <f t="shared" si="0"/>
        <v>173.02845138421384</v>
      </c>
      <c r="C33">
        <v>1.6649700000000001</v>
      </c>
      <c r="D33">
        <f>(Calculations!$C$3*'Motor Curve Data'!F33)-'Motor Curve Data'!C33</f>
        <v>1.5411862576780511E-2</v>
      </c>
      <c r="E33">
        <f>Calculations!$A$2-Calculations!$D$3*'Motor Curve Data'!F33</f>
        <v>3.6433558429666935</v>
      </c>
      <c r="F33">
        <v>91.265000000000001</v>
      </c>
      <c r="G33">
        <v>1095.18</v>
      </c>
      <c r="H33">
        <v>288.08699999999999</v>
      </c>
      <c r="I33">
        <v>26.305</v>
      </c>
      <c r="J33">
        <v>807.09299999999996</v>
      </c>
    </row>
    <row r="34" spans="1:10" x14ac:dyDescent="0.25">
      <c r="A34">
        <v>1705.6</v>
      </c>
      <c r="B34">
        <f t="shared" si="0"/>
        <v>178.61001433209171</v>
      </c>
      <c r="C34">
        <v>1.6408400000000001</v>
      </c>
      <c r="D34">
        <f>(Calculations!$C$3*'Motor Curve Data'!F34)-'Motor Curve Data'!C34</f>
        <v>1.5900704284460332E-2</v>
      </c>
      <c r="E34">
        <f>Calculations!$A$2-Calculations!$D$3*'Motor Curve Data'!F34</f>
        <v>3.7609248025638102</v>
      </c>
      <c r="F34">
        <v>89.980999999999995</v>
      </c>
      <c r="G34">
        <v>1079.7719999999999</v>
      </c>
      <c r="H34">
        <v>293.07</v>
      </c>
      <c r="I34">
        <v>27.141999999999999</v>
      </c>
      <c r="J34">
        <v>786.702</v>
      </c>
    </row>
    <row r="35" spans="1:10" x14ac:dyDescent="0.25">
      <c r="A35">
        <v>1758.9</v>
      </c>
      <c r="B35">
        <f t="shared" si="0"/>
        <v>184.19157727996961</v>
      </c>
      <c r="C35">
        <v>1.6167100000000001</v>
      </c>
      <c r="D35">
        <f>(Calculations!$C$3*'Motor Curve Data'!F35)-'Motor Curve Data'!C35</f>
        <v>1.6407958109190268E-2</v>
      </c>
      <c r="E35">
        <f>Calculations!$A$2-Calculations!$D$3*'Motor Curve Data'!F35</f>
        <v>3.8784021975506473</v>
      </c>
      <c r="F35">
        <v>88.697999999999993</v>
      </c>
      <c r="G35">
        <v>1064.376</v>
      </c>
      <c r="H35">
        <v>297.78399999999999</v>
      </c>
      <c r="I35">
        <v>27.977</v>
      </c>
      <c r="J35">
        <v>766.59199999999998</v>
      </c>
    </row>
    <row r="36" spans="1:10" x14ac:dyDescent="0.25">
      <c r="A36">
        <v>1812.2</v>
      </c>
      <c r="B36">
        <f t="shared" si="0"/>
        <v>189.77314022784742</v>
      </c>
      <c r="C36">
        <v>1.5925800000000001</v>
      </c>
      <c r="D36">
        <f>(Calculations!$C$3*'Motor Curve Data'!F36)-'Motor Curve Data'!C36</f>
        <v>1.6896799816870534E-2</v>
      </c>
      <c r="E36">
        <f>Calculations!$A$2-Calculations!$D$3*'Motor Curve Data'!F36</f>
        <v>3.9959711571477623</v>
      </c>
      <c r="F36">
        <v>87.414000000000001</v>
      </c>
      <c r="G36">
        <v>1048.9680000000001</v>
      </c>
      <c r="H36">
        <v>302.22899999999998</v>
      </c>
      <c r="I36">
        <v>28.812000000000001</v>
      </c>
      <c r="J36">
        <v>746.73900000000003</v>
      </c>
    </row>
    <row r="37" spans="1:10" x14ac:dyDescent="0.25">
      <c r="A37">
        <v>1865.5</v>
      </c>
      <c r="B37">
        <f t="shared" si="0"/>
        <v>195.35470317572529</v>
      </c>
      <c r="C37">
        <v>1.5684499999999999</v>
      </c>
      <c r="D37">
        <f>(Calculations!$C$3*'Motor Curve Data'!F37)-'Motor Curve Data'!C37</f>
        <v>1.7404053641600692E-2</v>
      </c>
      <c r="E37">
        <f>Calculations!$A$2-Calculations!$D$3*'Motor Curve Data'!F37</f>
        <v>4.1134485521346003</v>
      </c>
      <c r="F37">
        <v>86.131</v>
      </c>
      <c r="G37">
        <v>1033.5719999999999</v>
      </c>
      <c r="H37">
        <v>306.404</v>
      </c>
      <c r="I37">
        <v>29.645</v>
      </c>
      <c r="J37">
        <v>727.16800000000001</v>
      </c>
    </row>
    <row r="38" spans="1:10" x14ac:dyDescent="0.25">
      <c r="A38">
        <v>1918.8</v>
      </c>
      <c r="B38">
        <f t="shared" si="0"/>
        <v>200.93626612360316</v>
      </c>
      <c r="C38">
        <v>1.5443199999999999</v>
      </c>
      <c r="D38">
        <f>(Calculations!$C$3*'Motor Curve Data'!F38)-'Motor Curve Data'!C38</f>
        <v>1.7892895349280513E-2</v>
      </c>
      <c r="E38">
        <f>Calculations!$A$2-Calculations!$D$3*'Motor Curve Data'!F38</f>
        <v>4.231017511731717</v>
      </c>
      <c r="F38">
        <v>84.846999999999994</v>
      </c>
      <c r="G38">
        <v>1018.164</v>
      </c>
      <c r="H38">
        <v>310.31</v>
      </c>
      <c r="I38">
        <v>30.477</v>
      </c>
      <c r="J38">
        <v>707.85400000000004</v>
      </c>
    </row>
    <row r="39" spans="1:10" x14ac:dyDescent="0.25">
      <c r="A39">
        <v>1972.1</v>
      </c>
      <c r="B39">
        <f t="shared" si="0"/>
        <v>206.51782907148103</v>
      </c>
      <c r="C39">
        <v>1.5201899999999999</v>
      </c>
      <c r="D39">
        <f>(Calculations!$C$3*'Motor Curve Data'!F39)-'Motor Curve Data'!C39</f>
        <v>1.8400149174010672E-2</v>
      </c>
      <c r="E39">
        <f>Calculations!$A$2-Calculations!$D$3*'Motor Curve Data'!F39</f>
        <v>4.3484949067185541</v>
      </c>
      <c r="F39">
        <v>83.563999999999993</v>
      </c>
      <c r="G39">
        <v>1002.768</v>
      </c>
      <c r="H39">
        <v>313.94600000000003</v>
      </c>
      <c r="I39">
        <v>31.308</v>
      </c>
      <c r="J39">
        <v>688.822</v>
      </c>
    </row>
    <row r="40" spans="1:10" x14ac:dyDescent="0.25">
      <c r="A40">
        <v>2025.4</v>
      </c>
      <c r="B40">
        <f t="shared" si="0"/>
        <v>212.09939201935893</v>
      </c>
      <c r="C40">
        <v>1.4960599999999999</v>
      </c>
      <c r="D40">
        <f>(Calculations!$C$3*'Motor Curve Data'!F40)-'Motor Curve Data'!C40</f>
        <v>1.8888990881690715E-2</v>
      </c>
      <c r="E40">
        <f>Calculations!$A$2-Calculations!$D$3*'Motor Curve Data'!F40</f>
        <v>4.4660638663156691</v>
      </c>
      <c r="F40">
        <v>82.28</v>
      </c>
      <c r="G40">
        <v>987.36</v>
      </c>
      <c r="H40">
        <v>317.31299999999999</v>
      </c>
      <c r="I40">
        <v>32.137999999999998</v>
      </c>
      <c r="J40">
        <v>670.04700000000003</v>
      </c>
    </row>
    <row r="41" spans="1:10" x14ac:dyDescent="0.25">
      <c r="A41">
        <v>2078.6999999999998</v>
      </c>
      <c r="B41">
        <f t="shared" si="0"/>
        <v>217.68095496723674</v>
      </c>
      <c r="C41">
        <v>1.47193</v>
      </c>
      <c r="D41">
        <f>(Calculations!$C$3*'Motor Curve Data'!F41)-'Motor Curve Data'!C41</f>
        <v>1.9396244706420873E-2</v>
      </c>
      <c r="E41">
        <f>Calculations!$A$2-Calculations!$D$3*'Motor Curve Data'!F41</f>
        <v>4.5835412613025071</v>
      </c>
      <c r="F41">
        <v>80.997</v>
      </c>
      <c r="G41">
        <v>971.96400000000006</v>
      </c>
      <c r="H41">
        <v>320.411</v>
      </c>
      <c r="I41">
        <v>32.965000000000003</v>
      </c>
      <c r="J41">
        <v>651.553</v>
      </c>
    </row>
    <row r="42" spans="1:10" x14ac:dyDescent="0.25">
      <c r="A42">
        <v>2132</v>
      </c>
      <c r="B42">
        <f t="shared" si="0"/>
        <v>223.26251791511461</v>
      </c>
      <c r="C42">
        <v>1.4478</v>
      </c>
      <c r="D42">
        <f>(Calculations!$C$3*'Motor Curve Data'!F42)-'Motor Curve Data'!C42</f>
        <v>1.9885086414100694E-2</v>
      </c>
      <c r="E42">
        <f>Calculations!$A$2-Calculations!$D$3*'Motor Curve Data'!F42</f>
        <v>4.7011102208996229</v>
      </c>
      <c r="F42">
        <v>79.712999999999994</v>
      </c>
      <c r="G42">
        <v>956.55600000000004</v>
      </c>
      <c r="H42">
        <v>323.23899999999998</v>
      </c>
      <c r="I42">
        <v>33.792000000000002</v>
      </c>
      <c r="J42">
        <v>633.31700000000001</v>
      </c>
    </row>
    <row r="43" spans="1:10" x14ac:dyDescent="0.25">
      <c r="A43">
        <v>2185.3000000000002</v>
      </c>
      <c r="B43">
        <f t="shared" si="0"/>
        <v>228.84408086299251</v>
      </c>
      <c r="C43">
        <v>1.42367</v>
      </c>
      <c r="D43">
        <f>(Calculations!$C$3*'Motor Curve Data'!F43)-'Motor Curve Data'!C43</f>
        <v>2.0373928121780738E-2</v>
      </c>
      <c r="E43">
        <f>Calculations!$A$2-Calculations!$D$3*'Motor Curve Data'!F43</f>
        <v>4.8186791804967379</v>
      </c>
      <c r="F43">
        <v>78.429000000000002</v>
      </c>
      <c r="G43">
        <v>941.14800000000002</v>
      </c>
      <c r="H43">
        <v>325.798</v>
      </c>
      <c r="I43">
        <v>34.616999999999997</v>
      </c>
      <c r="J43">
        <v>615.35</v>
      </c>
    </row>
    <row r="44" spans="1:10" x14ac:dyDescent="0.25">
      <c r="A44">
        <v>2238.6</v>
      </c>
      <c r="B44">
        <f t="shared" si="0"/>
        <v>234.42564381087035</v>
      </c>
      <c r="C44">
        <v>1.39954</v>
      </c>
      <c r="D44">
        <f>(Calculations!$C$3*'Motor Curve Data'!F44)-'Motor Curve Data'!C44</f>
        <v>2.0881181946510896E-2</v>
      </c>
      <c r="E44">
        <f>Calculations!$A$2-Calculations!$D$3*'Motor Curve Data'!F44</f>
        <v>4.9361565754835759</v>
      </c>
      <c r="F44">
        <v>77.146000000000001</v>
      </c>
      <c r="G44">
        <v>925.75199999999995</v>
      </c>
      <c r="H44">
        <v>328.08800000000002</v>
      </c>
      <c r="I44">
        <v>35.44</v>
      </c>
      <c r="J44">
        <v>597.66399999999999</v>
      </c>
    </row>
    <row r="45" spans="1:10" x14ac:dyDescent="0.25">
      <c r="A45">
        <v>2291.9</v>
      </c>
      <c r="B45">
        <f t="shared" si="0"/>
        <v>240.00720675874825</v>
      </c>
      <c r="C45">
        <v>1.37541</v>
      </c>
      <c r="D45">
        <f>(Calculations!$C$3*'Motor Curve Data'!F45)-'Motor Curve Data'!C45</f>
        <v>2.1370023654190717E-2</v>
      </c>
      <c r="E45">
        <f>Calculations!$A$2-Calculations!$D$3*'Motor Curve Data'!F45</f>
        <v>5.0537255350806927</v>
      </c>
      <c r="F45">
        <v>75.861999999999995</v>
      </c>
      <c r="G45">
        <v>910.34400000000005</v>
      </c>
      <c r="H45">
        <v>330.108</v>
      </c>
      <c r="I45">
        <v>36.262</v>
      </c>
      <c r="J45">
        <v>580.23599999999999</v>
      </c>
    </row>
    <row r="46" spans="1:10" x14ac:dyDescent="0.25">
      <c r="A46">
        <v>2345.1999999999998</v>
      </c>
      <c r="B46">
        <f t="shared" si="0"/>
        <v>245.58876970662607</v>
      </c>
      <c r="C46">
        <v>1.35128</v>
      </c>
      <c r="D46">
        <f>(Calculations!$C$3*'Motor Curve Data'!F46)-'Motor Curve Data'!C46</f>
        <v>2.1877277478920654E-2</v>
      </c>
      <c r="E46">
        <f>Calculations!$A$2-Calculations!$D$3*'Motor Curve Data'!F46</f>
        <v>5.1712029300675297</v>
      </c>
      <c r="F46">
        <v>74.578999999999994</v>
      </c>
      <c r="G46">
        <v>894.94799999999998</v>
      </c>
      <c r="H46">
        <v>331.85899999999998</v>
      </c>
      <c r="I46">
        <v>37.081000000000003</v>
      </c>
      <c r="J46">
        <v>563.08900000000006</v>
      </c>
    </row>
    <row r="47" spans="1:10" x14ac:dyDescent="0.25">
      <c r="A47">
        <v>2398.5</v>
      </c>
      <c r="B47">
        <f t="shared" si="0"/>
        <v>251.17033265450397</v>
      </c>
      <c r="C47">
        <v>1.3271500000000001</v>
      </c>
      <c r="D47">
        <f>(Calculations!$C$3*'Motor Curve Data'!F47)-'Motor Curve Data'!C47</f>
        <v>2.2366119186600919E-2</v>
      </c>
      <c r="E47">
        <f>Calculations!$A$2-Calculations!$D$3*'Motor Curve Data'!F47</f>
        <v>5.2887718896646447</v>
      </c>
      <c r="F47">
        <v>73.295000000000002</v>
      </c>
      <c r="G47">
        <v>879.54</v>
      </c>
      <c r="H47">
        <v>333.34100000000001</v>
      </c>
      <c r="I47">
        <v>37.899000000000001</v>
      </c>
      <c r="J47">
        <v>546.19899999999996</v>
      </c>
    </row>
    <row r="48" spans="1:10" x14ac:dyDescent="0.25">
      <c r="A48">
        <v>2451.8000000000002</v>
      </c>
      <c r="B48">
        <f t="shared" si="0"/>
        <v>256.75189560238181</v>
      </c>
      <c r="C48">
        <v>1.3030200000000001</v>
      </c>
      <c r="D48">
        <f>(Calculations!$C$3*'Motor Curve Data'!F48)-'Motor Curve Data'!C48</f>
        <v>2.2873373011330855E-2</v>
      </c>
      <c r="E48">
        <f>Calculations!$A$2-Calculations!$D$3*'Motor Curve Data'!F48</f>
        <v>5.4062492846514827</v>
      </c>
      <c r="F48">
        <v>72.012</v>
      </c>
      <c r="G48">
        <v>864.14400000000001</v>
      </c>
      <c r="H48">
        <v>334.553</v>
      </c>
      <c r="I48">
        <v>38.715000000000003</v>
      </c>
      <c r="J48">
        <v>529.59100000000001</v>
      </c>
    </row>
    <row r="49" spans="1:10" x14ac:dyDescent="0.25">
      <c r="A49">
        <v>2505.1</v>
      </c>
      <c r="B49">
        <f t="shared" si="0"/>
        <v>262.33345855025965</v>
      </c>
      <c r="C49">
        <v>1.2788900000000001</v>
      </c>
      <c r="D49">
        <f>(Calculations!$C$3*'Motor Curve Data'!F49)-'Motor Curve Data'!C49</f>
        <v>2.3362214719010677E-2</v>
      </c>
      <c r="E49">
        <f>Calculations!$A$2-Calculations!$D$3*'Motor Curve Data'!F49</f>
        <v>5.5238182442485986</v>
      </c>
      <c r="F49">
        <v>70.727999999999994</v>
      </c>
      <c r="G49">
        <v>848.73599999999999</v>
      </c>
      <c r="H49">
        <v>335.49599999999998</v>
      </c>
      <c r="I49">
        <v>39.529000000000003</v>
      </c>
      <c r="J49">
        <v>513.24</v>
      </c>
    </row>
    <row r="50" spans="1:10" x14ac:dyDescent="0.25">
      <c r="A50">
        <v>2558.4</v>
      </c>
      <c r="B50">
        <f t="shared" si="0"/>
        <v>267.91502149813755</v>
      </c>
      <c r="C50">
        <v>1.2547600000000001</v>
      </c>
      <c r="D50">
        <f>(Calculations!$C$3*'Motor Curve Data'!F50)-'Motor Curve Data'!C50</f>
        <v>2.3869468543740835E-2</v>
      </c>
      <c r="E50">
        <f>Calculations!$A$2-Calculations!$D$3*'Motor Curve Data'!F50</f>
        <v>5.6412956392354365</v>
      </c>
      <c r="F50">
        <v>69.444999999999993</v>
      </c>
      <c r="G50">
        <v>833.34</v>
      </c>
      <c r="H50">
        <v>336.16899999999998</v>
      </c>
      <c r="I50">
        <v>40.340000000000003</v>
      </c>
      <c r="J50">
        <v>497.17099999999999</v>
      </c>
    </row>
    <row r="51" spans="1:10" x14ac:dyDescent="0.25">
      <c r="A51">
        <v>2611.6999999999998</v>
      </c>
      <c r="B51">
        <f t="shared" si="0"/>
        <v>273.49658444601545</v>
      </c>
      <c r="C51">
        <v>1.2306299999999999</v>
      </c>
      <c r="D51">
        <f>(Calculations!$C$3*'Motor Curve Data'!F51)-'Motor Curve Data'!C51</f>
        <v>2.43583102514211E-2</v>
      </c>
      <c r="E51">
        <f>Calculations!$A$2-Calculations!$D$3*'Motor Curve Data'!F51</f>
        <v>5.7588645988325515</v>
      </c>
      <c r="F51">
        <v>68.161000000000001</v>
      </c>
      <c r="G51">
        <v>817.93200000000002</v>
      </c>
      <c r="H51">
        <v>336.57299999999998</v>
      </c>
      <c r="I51">
        <v>41.149000000000001</v>
      </c>
      <c r="J51">
        <v>481.35899999999998</v>
      </c>
    </row>
    <row r="52" spans="1:10" x14ac:dyDescent="0.25">
      <c r="A52">
        <v>2665</v>
      </c>
      <c r="B52">
        <f t="shared" si="0"/>
        <v>279.07814739389329</v>
      </c>
      <c r="C52">
        <v>1.2064999999999999</v>
      </c>
      <c r="D52">
        <f>(Calculations!$C$3*'Motor Curve Data'!F52)-'Motor Curve Data'!C52</f>
        <v>2.4865564076151259E-2</v>
      </c>
      <c r="E52">
        <f>Calculations!$A$2-Calculations!$D$3*'Motor Curve Data'!F52</f>
        <v>5.8763419938193895</v>
      </c>
      <c r="F52">
        <v>66.878</v>
      </c>
      <c r="G52">
        <v>802.53599999999994</v>
      </c>
      <c r="H52">
        <v>336.70800000000003</v>
      </c>
      <c r="I52">
        <v>41.956000000000003</v>
      </c>
      <c r="J52">
        <v>465.82799999999997</v>
      </c>
    </row>
    <row r="53" spans="1:10" x14ac:dyDescent="0.25">
      <c r="A53">
        <v>2718.3</v>
      </c>
      <c r="B53">
        <f t="shared" si="0"/>
        <v>284.65971034177113</v>
      </c>
      <c r="C53">
        <v>1.1823699999999999</v>
      </c>
      <c r="D53">
        <f>(Calculations!$C$3*'Motor Curve Data'!F53)-'Motor Curve Data'!C53</f>
        <v>2.535440578383108E-2</v>
      </c>
      <c r="E53">
        <f>Calculations!$A$2-Calculations!$D$3*'Motor Curve Data'!F53</f>
        <v>5.9939109534165054</v>
      </c>
      <c r="F53">
        <v>65.593999999999994</v>
      </c>
      <c r="G53">
        <v>787.12800000000004</v>
      </c>
      <c r="H53">
        <v>336.57299999999998</v>
      </c>
      <c r="I53">
        <v>42.76</v>
      </c>
      <c r="J53">
        <v>450.55500000000001</v>
      </c>
    </row>
    <row r="54" spans="1:10" x14ac:dyDescent="0.25">
      <c r="A54">
        <v>2771.6</v>
      </c>
      <c r="B54">
        <f t="shared" si="0"/>
        <v>290.24127328964903</v>
      </c>
      <c r="C54">
        <v>1.1582399999999999</v>
      </c>
      <c r="D54">
        <f>(Calculations!$C$3*'Motor Curve Data'!F54)-'Motor Curve Data'!C54</f>
        <v>2.5843247491511123E-2</v>
      </c>
      <c r="E54">
        <f>Calculations!$A$2-Calculations!$D$3*'Motor Curve Data'!F54</f>
        <v>6.1114799130136204</v>
      </c>
      <c r="F54">
        <v>64.31</v>
      </c>
      <c r="G54">
        <v>771.72</v>
      </c>
      <c r="H54">
        <v>336.16899999999998</v>
      </c>
      <c r="I54">
        <v>43.561</v>
      </c>
      <c r="J54">
        <v>435.55099999999999</v>
      </c>
    </row>
    <row r="55" spans="1:10" x14ac:dyDescent="0.25">
      <c r="A55">
        <v>2824.9</v>
      </c>
      <c r="B55">
        <f t="shared" si="0"/>
        <v>295.82283623752687</v>
      </c>
      <c r="C55">
        <v>1.13411</v>
      </c>
      <c r="D55">
        <f>(Calculations!$C$3*'Motor Curve Data'!F55)-'Motor Curve Data'!C55</f>
        <v>2.6350501316241282E-2</v>
      </c>
      <c r="E55">
        <f>Calculations!$A$2-Calculations!$D$3*'Motor Curve Data'!F55</f>
        <v>6.2289573080004583</v>
      </c>
      <c r="F55">
        <v>63.027000000000001</v>
      </c>
      <c r="G55">
        <v>756.32399999999996</v>
      </c>
      <c r="H55">
        <v>335.49599999999998</v>
      </c>
      <c r="I55">
        <v>44.359000000000002</v>
      </c>
      <c r="J55">
        <v>420.82799999999997</v>
      </c>
    </row>
    <row r="56" spans="1:10" x14ac:dyDescent="0.25">
      <c r="A56">
        <v>2878.2</v>
      </c>
      <c r="B56">
        <f t="shared" si="0"/>
        <v>301.40439918540477</v>
      </c>
      <c r="C56">
        <v>1.10998</v>
      </c>
      <c r="D56">
        <f>(Calculations!$C$3*'Motor Curve Data'!F56)-'Motor Curve Data'!C56</f>
        <v>2.6839343023921103E-2</v>
      </c>
      <c r="E56">
        <f>Calculations!$A$2-Calculations!$D$3*'Motor Curve Data'!F56</f>
        <v>6.3465262675975733</v>
      </c>
      <c r="F56">
        <v>61.743000000000002</v>
      </c>
      <c r="G56">
        <v>740.91600000000005</v>
      </c>
      <c r="H56">
        <v>334.553</v>
      </c>
      <c r="I56">
        <v>45.154000000000003</v>
      </c>
      <c r="J56">
        <v>406.363</v>
      </c>
    </row>
    <row r="57" spans="1:10" x14ac:dyDescent="0.25">
      <c r="A57">
        <v>2931.5</v>
      </c>
      <c r="B57">
        <f t="shared" si="0"/>
        <v>306.98596213328261</v>
      </c>
      <c r="C57">
        <v>1.08585</v>
      </c>
      <c r="D57">
        <f>(Calculations!$C$3*'Motor Curve Data'!F57)-'Motor Curve Data'!C57</f>
        <v>2.7346596848651261E-2</v>
      </c>
      <c r="E57">
        <f>Calculations!$A$2-Calculations!$D$3*'Motor Curve Data'!F57</f>
        <v>6.4640036625844113</v>
      </c>
      <c r="F57">
        <v>60.46</v>
      </c>
      <c r="G57">
        <v>725.52</v>
      </c>
      <c r="H57">
        <v>333.34100000000001</v>
      </c>
      <c r="I57">
        <v>45.945</v>
      </c>
      <c r="J57">
        <v>392.17899999999997</v>
      </c>
    </row>
    <row r="58" spans="1:10" x14ac:dyDescent="0.25">
      <c r="A58">
        <v>2984.8</v>
      </c>
      <c r="B58">
        <f t="shared" si="0"/>
        <v>312.56752508116045</v>
      </c>
      <c r="C58">
        <v>1.06172</v>
      </c>
      <c r="D58">
        <f>(Calculations!$C$3*'Motor Curve Data'!F58)-'Motor Curve Data'!C58</f>
        <v>2.7835438556331304E-2</v>
      </c>
      <c r="E58">
        <f>Calculations!$A$2-Calculations!$D$3*'Motor Curve Data'!F58</f>
        <v>6.5815726221815272</v>
      </c>
      <c r="F58">
        <v>59.176000000000002</v>
      </c>
      <c r="G58">
        <v>710.11199999999997</v>
      </c>
      <c r="H58">
        <v>331.85899999999998</v>
      </c>
      <c r="I58">
        <v>46.732999999999997</v>
      </c>
      <c r="J58">
        <v>378.25299999999999</v>
      </c>
    </row>
    <row r="59" spans="1:10" x14ac:dyDescent="0.25">
      <c r="A59">
        <v>3038.1</v>
      </c>
      <c r="B59">
        <f t="shared" si="0"/>
        <v>318.14908802903835</v>
      </c>
      <c r="C59">
        <v>1.03759</v>
      </c>
      <c r="D59">
        <f>(Calculations!$C$3*'Motor Curve Data'!F59)-'Motor Curve Data'!C59</f>
        <v>2.8342692381061241E-2</v>
      </c>
      <c r="E59">
        <f>Calculations!$A$2-Calculations!$D$3*'Motor Curve Data'!F59</f>
        <v>6.6990500171683651</v>
      </c>
      <c r="F59">
        <v>57.893000000000001</v>
      </c>
      <c r="G59">
        <v>694.71600000000001</v>
      </c>
      <c r="H59">
        <v>330.108</v>
      </c>
      <c r="I59">
        <v>47.517000000000003</v>
      </c>
      <c r="J59">
        <v>364.608</v>
      </c>
    </row>
    <row r="60" spans="1:10" x14ac:dyDescent="0.25">
      <c r="A60">
        <v>3091.4</v>
      </c>
      <c r="B60">
        <f t="shared" si="0"/>
        <v>323.73065097691619</v>
      </c>
      <c r="C60">
        <v>1.01346</v>
      </c>
      <c r="D60">
        <f>(Calculations!$C$3*'Motor Curve Data'!F60)-'Motor Curve Data'!C60</f>
        <v>2.8831534088741284E-2</v>
      </c>
      <c r="E60">
        <f>Calculations!$A$2-Calculations!$D$3*'Motor Curve Data'!F60</f>
        <v>6.8166189767654801</v>
      </c>
      <c r="F60">
        <v>56.609000000000002</v>
      </c>
      <c r="G60">
        <v>679.30799999999999</v>
      </c>
      <c r="H60">
        <v>328.08800000000002</v>
      </c>
      <c r="I60">
        <v>48.296999999999997</v>
      </c>
      <c r="J60">
        <v>351.22</v>
      </c>
    </row>
    <row r="61" spans="1:10" x14ac:dyDescent="0.25">
      <c r="A61">
        <v>3144.7</v>
      </c>
      <c r="B61">
        <f t="shared" si="0"/>
        <v>329.31221392479409</v>
      </c>
      <c r="C61">
        <v>0.98933000000000004</v>
      </c>
      <c r="D61">
        <f>(Calculations!$C$3*'Motor Curve Data'!F61)-'Motor Curve Data'!C61</f>
        <v>2.933878791347122E-2</v>
      </c>
      <c r="E61">
        <f>Calculations!$A$2-Calculations!$D$3*'Motor Curve Data'!F61</f>
        <v>6.9340963717523181</v>
      </c>
      <c r="F61">
        <v>55.326000000000001</v>
      </c>
      <c r="G61">
        <v>663.91200000000003</v>
      </c>
      <c r="H61">
        <v>325.798</v>
      </c>
      <c r="I61">
        <v>49.072000000000003</v>
      </c>
      <c r="J61">
        <v>338.11399999999998</v>
      </c>
    </row>
    <row r="62" spans="1:10" x14ac:dyDescent="0.25">
      <c r="A62">
        <v>3198</v>
      </c>
      <c r="B62">
        <f t="shared" si="0"/>
        <v>334.89377687267194</v>
      </c>
      <c r="C62">
        <v>0.96519999999999995</v>
      </c>
      <c r="D62">
        <f>(Calculations!$C$3*'Motor Curve Data'!F62)-'Motor Curve Data'!C62</f>
        <v>2.9827629621151375E-2</v>
      </c>
      <c r="E62">
        <f>Calculations!$A$2-Calculations!$D$3*'Motor Curve Data'!F62</f>
        <v>7.051665331349434</v>
      </c>
      <c r="F62">
        <v>54.042000000000002</v>
      </c>
      <c r="G62">
        <v>648.50400000000002</v>
      </c>
      <c r="H62">
        <v>323.23899999999998</v>
      </c>
      <c r="I62">
        <v>49.844000000000001</v>
      </c>
      <c r="J62">
        <v>325.26499999999999</v>
      </c>
    </row>
    <row r="63" spans="1:10" x14ac:dyDescent="0.25">
      <c r="A63">
        <v>3251.3</v>
      </c>
      <c r="B63">
        <f t="shared" si="0"/>
        <v>340.47533982054978</v>
      </c>
      <c r="C63">
        <v>0.94106999999999996</v>
      </c>
      <c r="D63">
        <f>(Calculations!$C$3*'Motor Curve Data'!F63)-'Motor Curve Data'!C63</f>
        <v>3.0316471328831307E-2</v>
      </c>
      <c r="E63">
        <f>Calculations!$A$2-Calculations!$D$3*'Motor Curve Data'!F63</f>
        <v>7.169234290946549</v>
      </c>
      <c r="F63">
        <v>52.758000000000003</v>
      </c>
      <c r="G63">
        <v>633.096</v>
      </c>
      <c r="H63">
        <v>320.411</v>
      </c>
      <c r="I63">
        <v>50.61</v>
      </c>
      <c r="J63">
        <v>312.685</v>
      </c>
    </row>
    <row r="64" spans="1:10" x14ac:dyDescent="0.25">
      <c r="A64">
        <v>3304.6</v>
      </c>
      <c r="B64">
        <f t="shared" si="0"/>
        <v>346.05690276842768</v>
      </c>
      <c r="C64">
        <v>0.91693999999999998</v>
      </c>
      <c r="D64">
        <f>(Calculations!$C$3*'Motor Curve Data'!F64)-'Motor Curve Data'!C64</f>
        <v>3.0823725153561354E-2</v>
      </c>
      <c r="E64">
        <f>Calculations!$A$2-Calculations!$D$3*'Motor Curve Data'!F64</f>
        <v>7.2867116859333869</v>
      </c>
      <c r="F64">
        <v>51.475000000000001</v>
      </c>
      <c r="G64">
        <v>617.70000000000005</v>
      </c>
      <c r="H64">
        <v>317.31299999999999</v>
      </c>
      <c r="I64">
        <v>51.37</v>
      </c>
      <c r="J64">
        <v>300.387</v>
      </c>
    </row>
    <row r="65" spans="1:10" x14ac:dyDescent="0.25">
      <c r="A65">
        <v>3357.9</v>
      </c>
      <c r="B65">
        <f t="shared" si="0"/>
        <v>351.63846571630552</v>
      </c>
      <c r="C65">
        <v>0.89280999999999999</v>
      </c>
      <c r="D65">
        <f>(Calculations!$C$3*'Motor Curve Data'!F65)-'Motor Curve Data'!C65</f>
        <v>3.1312566861241398E-2</v>
      </c>
      <c r="E65">
        <f>Calculations!$A$2-Calculations!$D$3*'Motor Curve Data'!F65</f>
        <v>7.4042806455305028</v>
      </c>
      <c r="F65">
        <v>50.191000000000003</v>
      </c>
      <c r="G65">
        <v>602.29200000000003</v>
      </c>
      <c r="H65">
        <v>313.94600000000003</v>
      </c>
      <c r="I65">
        <v>52.125</v>
      </c>
      <c r="J65">
        <v>288.346</v>
      </c>
    </row>
    <row r="66" spans="1:10" x14ac:dyDescent="0.25">
      <c r="A66">
        <v>3411.2</v>
      </c>
      <c r="B66">
        <f t="shared" si="0"/>
        <v>357.22002866418342</v>
      </c>
      <c r="C66">
        <v>0.86868000000000001</v>
      </c>
      <c r="D66">
        <f>(Calculations!$C$3*'Motor Curve Data'!F66)-'Motor Curve Data'!C66</f>
        <v>3.1819820685971445E-2</v>
      </c>
      <c r="E66">
        <f>Calculations!$A$2-Calculations!$D$3*'Motor Curve Data'!F66</f>
        <v>7.5217580405173399</v>
      </c>
      <c r="F66">
        <v>48.908000000000001</v>
      </c>
      <c r="G66">
        <v>586.89599999999996</v>
      </c>
      <c r="H66">
        <v>310.31</v>
      </c>
      <c r="I66">
        <v>52.872999999999998</v>
      </c>
      <c r="J66">
        <v>276.58600000000001</v>
      </c>
    </row>
    <row r="67" spans="1:10" x14ac:dyDescent="0.25">
      <c r="A67">
        <v>3464.5</v>
      </c>
      <c r="B67">
        <f t="shared" ref="B67:B102" si="1">A67*2*PI()/60</f>
        <v>362.80159161206126</v>
      </c>
      <c r="C67">
        <v>0.84455000000000002</v>
      </c>
      <c r="D67">
        <f>(Calculations!$C$3*'Motor Curve Data'!F67)-'Motor Curve Data'!C67</f>
        <v>3.2308662393651377E-2</v>
      </c>
      <c r="E67">
        <f>Calculations!$A$2-Calculations!$D$3*'Motor Curve Data'!F67</f>
        <v>7.6393270001144558</v>
      </c>
      <c r="F67">
        <v>47.624000000000002</v>
      </c>
      <c r="G67">
        <v>571.48800000000006</v>
      </c>
      <c r="H67">
        <v>306.404</v>
      </c>
      <c r="I67">
        <v>53.615000000000002</v>
      </c>
      <c r="J67">
        <v>265.084</v>
      </c>
    </row>
    <row r="68" spans="1:10" x14ac:dyDescent="0.25">
      <c r="A68">
        <v>3517.8</v>
      </c>
      <c r="B68">
        <f t="shared" si="1"/>
        <v>368.38315455993921</v>
      </c>
      <c r="C68">
        <v>0.82042000000000004</v>
      </c>
      <c r="D68">
        <f>(Calculations!$C$3*'Motor Curve Data'!F68)-'Motor Curve Data'!C68</f>
        <v>3.2815916218381425E-2</v>
      </c>
      <c r="E68">
        <f>Calculations!$A$2-Calculations!$D$3*'Motor Curve Data'!F68</f>
        <v>7.7568043951012937</v>
      </c>
      <c r="F68">
        <v>46.341000000000001</v>
      </c>
      <c r="G68">
        <v>556.09199999999998</v>
      </c>
      <c r="H68">
        <v>302.22899999999998</v>
      </c>
      <c r="I68">
        <v>54.348999999999997</v>
      </c>
      <c r="J68">
        <v>253.863</v>
      </c>
    </row>
    <row r="69" spans="1:10" x14ac:dyDescent="0.25">
      <c r="A69">
        <v>3571.1</v>
      </c>
      <c r="B69">
        <f t="shared" si="1"/>
        <v>373.964717507817</v>
      </c>
      <c r="C69">
        <v>0.79629000000000005</v>
      </c>
      <c r="D69">
        <f>(Calculations!$C$3*'Motor Curve Data'!F69)-'Motor Curve Data'!C69</f>
        <v>3.3304757926061468E-2</v>
      </c>
      <c r="E69">
        <f>Calculations!$A$2-Calculations!$D$3*'Motor Curve Data'!F69</f>
        <v>7.8743733546984087</v>
      </c>
      <c r="F69">
        <v>45.057000000000002</v>
      </c>
      <c r="G69">
        <v>540.68399999999997</v>
      </c>
      <c r="H69">
        <v>297.78399999999999</v>
      </c>
      <c r="I69">
        <v>55.075000000000003</v>
      </c>
      <c r="J69">
        <v>242.9</v>
      </c>
    </row>
    <row r="70" spans="1:10" x14ac:dyDescent="0.25">
      <c r="A70">
        <v>3624.4</v>
      </c>
      <c r="B70">
        <f t="shared" si="1"/>
        <v>379.54628045569484</v>
      </c>
      <c r="C70">
        <v>0.77215999999999996</v>
      </c>
      <c r="D70">
        <f>(Calculations!$C$3*'Motor Curve Data'!F70)-'Motor Curve Data'!C70</f>
        <v>3.3812011750791626E-2</v>
      </c>
      <c r="E70">
        <f>Calculations!$A$2-Calculations!$D$3*'Motor Curve Data'!F70</f>
        <v>7.9918507496852467</v>
      </c>
      <c r="F70">
        <v>43.774000000000001</v>
      </c>
      <c r="G70">
        <v>525.28800000000001</v>
      </c>
      <c r="H70">
        <v>293.07</v>
      </c>
      <c r="I70">
        <v>55.792000000000002</v>
      </c>
      <c r="J70">
        <v>232.21799999999999</v>
      </c>
    </row>
    <row r="71" spans="1:10" x14ac:dyDescent="0.25">
      <c r="A71">
        <v>3677.7</v>
      </c>
      <c r="B71">
        <f t="shared" si="1"/>
        <v>385.12784340357274</v>
      </c>
      <c r="C71">
        <v>0.74802999999999997</v>
      </c>
      <c r="D71">
        <f>(Calculations!$C$3*'Motor Curve Data'!F71)-'Motor Curve Data'!C71</f>
        <v>3.4300853458471559E-2</v>
      </c>
      <c r="E71">
        <f>Calculations!$A$2-Calculations!$D$3*'Motor Curve Data'!F71</f>
        <v>8.1094197092823634</v>
      </c>
      <c r="F71">
        <v>42.49</v>
      </c>
      <c r="G71">
        <v>509.88</v>
      </c>
      <c r="H71">
        <v>288.08699999999999</v>
      </c>
      <c r="I71">
        <v>56.500999999999998</v>
      </c>
      <c r="J71">
        <v>221.79300000000001</v>
      </c>
    </row>
    <row r="72" spans="1:10" x14ac:dyDescent="0.25">
      <c r="A72">
        <v>3731</v>
      </c>
      <c r="B72">
        <f t="shared" si="1"/>
        <v>390.70940635145058</v>
      </c>
      <c r="C72">
        <v>0.72389999999999999</v>
      </c>
      <c r="D72">
        <f>(Calculations!$C$3*'Motor Curve Data'!F72)-'Motor Curve Data'!C72</f>
        <v>3.4808107283201606E-2</v>
      </c>
      <c r="E72">
        <f>Calculations!$A$2-Calculations!$D$3*'Motor Curve Data'!F72</f>
        <v>8.2268971042692005</v>
      </c>
      <c r="F72">
        <v>41.207000000000001</v>
      </c>
      <c r="G72">
        <v>494.48399999999998</v>
      </c>
      <c r="H72">
        <v>282.83499999999998</v>
      </c>
      <c r="I72">
        <v>57.198</v>
      </c>
      <c r="J72">
        <v>211.649</v>
      </c>
    </row>
    <row r="73" spans="1:10" x14ac:dyDescent="0.25">
      <c r="A73">
        <v>3784.3</v>
      </c>
      <c r="B73">
        <f t="shared" si="1"/>
        <v>396.29096929932854</v>
      </c>
      <c r="C73">
        <v>0.69977</v>
      </c>
      <c r="D73">
        <f>(Calculations!$C$3*'Motor Curve Data'!F73)-'Motor Curve Data'!C73</f>
        <v>3.5296948990881649E-2</v>
      </c>
      <c r="E73">
        <f>Calculations!$A$2-Calculations!$D$3*'Motor Curve Data'!F73</f>
        <v>8.3444660638663155</v>
      </c>
      <c r="F73">
        <v>39.923000000000002</v>
      </c>
      <c r="G73">
        <v>479.07600000000002</v>
      </c>
      <c r="H73">
        <v>277.31299999999999</v>
      </c>
      <c r="I73">
        <v>57.884999999999998</v>
      </c>
      <c r="J73">
        <v>201.76300000000001</v>
      </c>
    </row>
    <row r="74" spans="1:10" x14ac:dyDescent="0.25">
      <c r="A74">
        <v>3837.6</v>
      </c>
      <c r="B74">
        <f t="shared" si="1"/>
        <v>401.87253224720632</v>
      </c>
      <c r="C74">
        <v>0.67564000000000002</v>
      </c>
      <c r="D74">
        <f>(Calculations!$C$3*'Motor Curve Data'!F74)-'Motor Curve Data'!C74</f>
        <v>3.5785790698561581E-2</v>
      </c>
      <c r="E74">
        <f>Calculations!$A$2-Calculations!$D$3*'Motor Curve Data'!F74</f>
        <v>8.4620350234634323</v>
      </c>
      <c r="F74">
        <v>38.639000000000003</v>
      </c>
      <c r="G74">
        <v>463.66800000000001</v>
      </c>
      <c r="H74">
        <v>271.52100000000002</v>
      </c>
      <c r="I74">
        <v>58.558999999999997</v>
      </c>
      <c r="J74">
        <v>192.14699999999999</v>
      </c>
    </row>
    <row r="75" spans="1:10" x14ac:dyDescent="0.25">
      <c r="A75">
        <v>3890.9</v>
      </c>
      <c r="B75">
        <f t="shared" si="1"/>
        <v>407.45409519508422</v>
      </c>
      <c r="C75">
        <v>0.65151000000000003</v>
      </c>
      <c r="D75">
        <f>(Calculations!$C$3*'Motor Curve Data'!F75)-'Motor Curve Data'!C75</f>
        <v>3.6293044523291629E-2</v>
      </c>
      <c r="E75">
        <f>Calculations!$A$2-Calculations!$D$3*'Motor Curve Data'!F75</f>
        <v>8.5795124184502694</v>
      </c>
      <c r="F75">
        <v>37.356000000000002</v>
      </c>
      <c r="G75">
        <v>448.27199999999999</v>
      </c>
      <c r="H75">
        <v>265.45999999999998</v>
      </c>
      <c r="I75">
        <v>59.219000000000001</v>
      </c>
      <c r="J75">
        <v>182.81200000000001</v>
      </c>
    </row>
    <row r="76" spans="1:10" x14ac:dyDescent="0.25">
      <c r="A76">
        <v>3944.2</v>
      </c>
      <c r="B76">
        <f t="shared" si="1"/>
        <v>413.03565814296206</v>
      </c>
      <c r="C76">
        <v>0.62738000000000005</v>
      </c>
      <c r="D76">
        <f>(Calculations!$C$3*'Motor Curve Data'!F76)-'Motor Curve Data'!C76</f>
        <v>3.6781886230971672E-2</v>
      </c>
      <c r="E76">
        <f>Calculations!$A$2-Calculations!$D$3*'Motor Curve Data'!F76</f>
        <v>8.6970813780473843</v>
      </c>
      <c r="F76">
        <v>36.072000000000003</v>
      </c>
      <c r="G76">
        <v>432.86399999999998</v>
      </c>
      <c r="H76">
        <v>259.13</v>
      </c>
      <c r="I76">
        <v>59.863999999999997</v>
      </c>
      <c r="J76">
        <v>173.73400000000001</v>
      </c>
    </row>
    <row r="77" spans="1:10" x14ac:dyDescent="0.25">
      <c r="A77">
        <v>3997.5</v>
      </c>
      <c r="B77">
        <f t="shared" si="1"/>
        <v>418.61722109083991</v>
      </c>
      <c r="C77">
        <v>0.60324999999999995</v>
      </c>
      <c r="D77">
        <f>(Calculations!$C$3*'Motor Curve Data'!F77)-'Motor Curve Data'!C77</f>
        <v>3.728914005570183E-2</v>
      </c>
      <c r="E77">
        <f>Calculations!$A$2-Calculations!$D$3*'Motor Curve Data'!F77</f>
        <v>8.8145587730342214</v>
      </c>
      <c r="F77">
        <v>34.789000000000001</v>
      </c>
      <c r="G77">
        <v>417.46800000000002</v>
      </c>
      <c r="H77">
        <v>252.53100000000001</v>
      </c>
      <c r="I77">
        <v>60.491</v>
      </c>
      <c r="J77">
        <v>164.93700000000001</v>
      </c>
    </row>
    <row r="78" spans="1:10" x14ac:dyDescent="0.25">
      <c r="A78">
        <v>4050.8</v>
      </c>
      <c r="B78">
        <f t="shared" si="1"/>
        <v>424.19878403871786</v>
      </c>
      <c r="C78">
        <v>0.57911999999999997</v>
      </c>
      <c r="D78">
        <f>(Calculations!$C$3*'Motor Curve Data'!F78)-'Motor Curve Data'!C78</f>
        <v>3.7777981763381763E-2</v>
      </c>
      <c r="E78">
        <f>Calculations!$A$2-Calculations!$D$3*'Motor Curve Data'!F78</f>
        <v>8.9321277326313382</v>
      </c>
      <c r="F78">
        <v>33.505000000000003</v>
      </c>
      <c r="G78">
        <v>402.06</v>
      </c>
      <c r="H78">
        <v>245.66200000000001</v>
      </c>
      <c r="I78">
        <v>61.100999999999999</v>
      </c>
      <c r="J78">
        <v>156.398</v>
      </c>
    </row>
    <row r="79" spans="1:10" x14ac:dyDescent="0.25">
      <c r="A79">
        <v>4104.1000000000004</v>
      </c>
      <c r="B79">
        <f t="shared" si="1"/>
        <v>429.7803469865957</v>
      </c>
      <c r="C79">
        <v>0.55498999999999998</v>
      </c>
      <c r="D79">
        <f>(Calculations!$C$3*'Motor Curve Data'!F79)-'Motor Curve Data'!C79</f>
        <v>3.828523558811181E-2</v>
      </c>
      <c r="E79">
        <f>Calculations!$A$2-Calculations!$D$3*'Motor Curve Data'!F79</f>
        <v>9.0496051276181753</v>
      </c>
      <c r="F79">
        <v>32.222000000000001</v>
      </c>
      <c r="G79">
        <v>386.66399999999999</v>
      </c>
      <c r="H79">
        <v>238.524</v>
      </c>
      <c r="I79">
        <v>61.688000000000002</v>
      </c>
      <c r="J79">
        <v>148.13999999999999</v>
      </c>
    </row>
    <row r="80" spans="1:10" x14ac:dyDescent="0.25">
      <c r="A80">
        <v>4157.3999999999996</v>
      </c>
      <c r="B80">
        <f t="shared" si="1"/>
        <v>435.36190993447349</v>
      </c>
      <c r="C80">
        <v>0.53086</v>
      </c>
      <c r="D80">
        <f>(Calculations!$C$3*'Motor Curve Data'!F80)-'Motor Curve Data'!C80</f>
        <v>3.8774077295791742E-2</v>
      </c>
      <c r="E80">
        <f>Calculations!$A$2-Calculations!$D$3*'Motor Curve Data'!F80</f>
        <v>9.167174087215292</v>
      </c>
      <c r="F80">
        <v>30.937999999999999</v>
      </c>
      <c r="G80">
        <v>371.25599999999997</v>
      </c>
      <c r="H80">
        <v>231.11600000000001</v>
      </c>
      <c r="I80">
        <v>62.252000000000002</v>
      </c>
      <c r="J80">
        <v>140.13999999999999</v>
      </c>
    </row>
    <row r="81" spans="1:10" x14ac:dyDescent="0.25">
      <c r="A81">
        <v>4210.7</v>
      </c>
      <c r="B81">
        <f t="shared" si="1"/>
        <v>440.94347288235139</v>
      </c>
      <c r="C81">
        <v>0.50673000000000001</v>
      </c>
      <c r="D81">
        <f>(Calculations!$C$3*'Motor Curve Data'!F81)-'Motor Curve Data'!C81</f>
        <v>3.9281331120521901E-2</v>
      </c>
      <c r="E81">
        <f>Calculations!$A$2-Calculations!$D$3*'Motor Curve Data'!F81</f>
        <v>9.2846514822021291</v>
      </c>
      <c r="F81">
        <v>29.655000000000001</v>
      </c>
      <c r="G81">
        <v>355.86</v>
      </c>
      <c r="H81">
        <v>223.43899999999999</v>
      </c>
      <c r="I81">
        <v>62.787999999999997</v>
      </c>
      <c r="J81">
        <v>132.42099999999999</v>
      </c>
    </row>
    <row r="82" spans="1:10" x14ac:dyDescent="0.25">
      <c r="A82">
        <v>4264</v>
      </c>
      <c r="B82">
        <f t="shared" si="1"/>
        <v>446.52503583022923</v>
      </c>
      <c r="C82">
        <v>0.48259999999999997</v>
      </c>
      <c r="D82">
        <f>(Calculations!$C$3*'Motor Curve Data'!F82)-'Motor Curve Data'!C82</f>
        <v>3.9770172828201777E-2</v>
      </c>
      <c r="E82">
        <f>Calculations!$A$2-Calculations!$D$3*'Motor Curve Data'!F82</f>
        <v>9.4022204417992441</v>
      </c>
      <c r="F82">
        <v>28.370999999999999</v>
      </c>
      <c r="G82">
        <v>340.452</v>
      </c>
      <c r="H82">
        <v>215.49299999999999</v>
      </c>
      <c r="I82">
        <v>63.295999999999999</v>
      </c>
      <c r="J82">
        <v>124.959</v>
      </c>
    </row>
    <row r="83" spans="1:10" x14ac:dyDescent="0.25">
      <c r="A83">
        <v>4317.3</v>
      </c>
      <c r="B83">
        <f t="shared" si="1"/>
        <v>452.10659877810718</v>
      </c>
      <c r="C83">
        <v>0.45846999999999999</v>
      </c>
      <c r="D83">
        <f>(Calculations!$C$3*'Motor Curve Data'!F83)-'Motor Curve Data'!C83</f>
        <v>4.0259014535881821E-2</v>
      </c>
      <c r="E83">
        <f>Calculations!$A$2-Calculations!$D$3*'Motor Curve Data'!F83</f>
        <v>9.5197894013963609</v>
      </c>
      <c r="F83">
        <v>27.087</v>
      </c>
      <c r="G83">
        <v>325.04399999999998</v>
      </c>
      <c r="H83">
        <v>207.27699999999999</v>
      </c>
      <c r="I83">
        <v>63.768999999999998</v>
      </c>
      <c r="J83">
        <v>117.767</v>
      </c>
    </row>
    <row r="84" spans="1:10" x14ac:dyDescent="0.25">
      <c r="A84">
        <v>4370.6000000000004</v>
      </c>
      <c r="B84">
        <f t="shared" si="1"/>
        <v>457.68816172598503</v>
      </c>
      <c r="C84">
        <v>0.43434</v>
      </c>
      <c r="D84">
        <f>(Calculations!$C$3*'Motor Curve Data'!F84)-'Motor Curve Data'!C84</f>
        <v>4.0766268360611868E-2</v>
      </c>
      <c r="E84">
        <f>Calculations!$A$2-Calculations!$D$3*'Motor Curve Data'!F84</f>
        <v>9.6372667963831979</v>
      </c>
      <c r="F84">
        <v>25.803999999999998</v>
      </c>
      <c r="G84">
        <v>309.64800000000002</v>
      </c>
      <c r="H84">
        <v>198.792</v>
      </c>
      <c r="I84">
        <v>64.198999999999998</v>
      </c>
      <c r="J84">
        <v>110.85599999999999</v>
      </c>
    </row>
    <row r="85" spans="1:10" x14ac:dyDescent="0.25">
      <c r="A85">
        <v>4423.8999999999996</v>
      </c>
      <c r="B85">
        <f t="shared" si="1"/>
        <v>463.26972467386281</v>
      </c>
      <c r="C85">
        <v>0.41021000000000002</v>
      </c>
      <c r="D85">
        <f>(Calculations!$C$3*'Motor Curve Data'!F85)-'Motor Curve Data'!C85</f>
        <v>4.1255110068291856E-2</v>
      </c>
      <c r="E85">
        <f>Calculations!$A$2-Calculations!$D$3*'Motor Curve Data'!F85</f>
        <v>9.7548357559803129</v>
      </c>
      <c r="F85">
        <v>24.52</v>
      </c>
      <c r="G85">
        <v>294.24</v>
      </c>
      <c r="H85">
        <v>190.03800000000001</v>
      </c>
      <c r="I85">
        <v>64.585999999999999</v>
      </c>
      <c r="J85">
        <v>104.202</v>
      </c>
    </row>
    <row r="86" spans="1:10" x14ac:dyDescent="0.25">
      <c r="A86">
        <v>4477.2</v>
      </c>
      <c r="B86">
        <f t="shared" si="1"/>
        <v>468.85128762174071</v>
      </c>
      <c r="C86">
        <v>0.38607999999999998</v>
      </c>
      <c r="D86">
        <f>(Calculations!$C$3*'Motor Curve Data'!F86)-'Motor Curve Data'!C86</f>
        <v>4.1762363893021959E-2</v>
      </c>
      <c r="E86">
        <f>Calculations!$A$2-Calculations!$D$3*'Motor Curve Data'!F86</f>
        <v>9.8723131509671518</v>
      </c>
      <c r="F86">
        <v>23.236999999999998</v>
      </c>
      <c r="G86">
        <v>278.84399999999999</v>
      </c>
      <c r="H86">
        <v>181.01400000000001</v>
      </c>
      <c r="I86">
        <v>64.915999999999997</v>
      </c>
      <c r="J86">
        <v>97.83</v>
      </c>
    </row>
    <row r="87" spans="1:10" x14ac:dyDescent="0.25">
      <c r="A87">
        <v>4530.5</v>
      </c>
      <c r="B87">
        <f t="shared" si="1"/>
        <v>474.43285056961861</v>
      </c>
      <c r="C87">
        <v>0.36194999999999999</v>
      </c>
      <c r="D87">
        <f>(Calculations!$C$3*'Motor Curve Data'!F87)-'Motor Curve Data'!C87</f>
        <v>4.2251205600701947E-2</v>
      </c>
      <c r="E87">
        <f>Calculations!$A$2-Calculations!$D$3*'Motor Curve Data'!F87</f>
        <v>9.9898821105642668</v>
      </c>
      <c r="F87">
        <v>21.952999999999999</v>
      </c>
      <c r="G87">
        <v>263.43599999999998</v>
      </c>
      <c r="H87">
        <v>171.721</v>
      </c>
      <c r="I87">
        <v>65.185000000000002</v>
      </c>
      <c r="J87">
        <v>91.715000000000003</v>
      </c>
    </row>
    <row r="88" spans="1:10" x14ac:dyDescent="0.25">
      <c r="A88">
        <v>4583.8</v>
      </c>
      <c r="B88">
        <f t="shared" si="1"/>
        <v>480.01441351749651</v>
      </c>
      <c r="C88">
        <v>0.33782000000000001</v>
      </c>
      <c r="D88">
        <f>(Calculations!$C$3*'Motor Curve Data'!F88)-'Motor Curve Data'!C88</f>
        <v>4.2758459425432049E-2</v>
      </c>
      <c r="E88">
        <f>Calculations!$A$2-Calculations!$D$3*'Motor Curve Data'!F88</f>
        <v>10.107359505551104</v>
      </c>
      <c r="F88">
        <v>20.67</v>
      </c>
      <c r="G88">
        <v>248.04</v>
      </c>
      <c r="H88">
        <v>162.15799999999999</v>
      </c>
      <c r="I88">
        <v>65.376000000000005</v>
      </c>
      <c r="J88">
        <v>85.882000000000005</v>
      </c>
    </row>
    <row r="89" spans="1:10" x14ac:dyDescent="0.25">
      <c r="A89">
        <v>4637.1000000000004</v>
      </c>
      <c r="B89">
        <f t="shared" si="1"/>
        <v>485.59597646537435</v>
      </c>
      <c r="C89">
        <v>0.31369000000000002</v>
      </c>
      <c r="D89">
        <f>(Calculations!$C$3*'Motor Curve Data'!F89)-'Motor Curve Data'!C89</f>
        <v>4.3247301133111982E-2</v>
      </c>
      <c r="E89">
        <f>Calculations!$A$2-Calculations!$D$3*'Motor Curve Data'!F89</f>
        <v>10.224928465148221</v>
      </c>
      <c r="F89">
        <v>19.385999999999999</v>
      </c>
      <c r="G89">
        <v>232.63200000000001</v>
      </c>
      <c r="H89">
        <v>152.327</v>
      </c>
      <c r="I89">
        <v>65.48</v>
      </c>
      <c r="J89">
        <v>80.305000000000007</v>
      </c>
    </row>
    <row r="90" spans="1:10" x14ac:dyDescent="0.25">
      <c r="A90">
        <v>4690.3999999999996</v>
      </c>
      <c r="B90">
        <f t="shared" si="1"/>
        <v>491.17753941325213</v>
      </c>
      <c r="C90">
        <v>0.28955999999999998</v>
      </c>
      <c r="D90">
        <f>(Calculations!$C$3*'Motor Curve Data'!F90)-'Motor Curve Data'!C90</f>
        <v>4.375455495784214E-2</v>
      </c>
      <c r="E90">
        <f>Calculations!$A$2-Calculations!$D$3*'Motor Curve Data'!F90</f>
        <v>10.342405860135058</v>
      </c>
      <c r="F90">
        <v>18.103000000000002</v>
      </c>
      <c r="G90">
        <v>217.23599999999999</v>
      </c>
      <c r="H90">
        <v>142.22499999999999</v>
      </c>
      <c r="I90">
        <v>65.47</v>
      </c>
      <c r="J90">
        <v>75.010999999999996</v>
      </c>
    </row>
    <row r="91" spans="1:10" x14ac:dyDescent="0.25">
      <c r="A91">
        <v>4743.7</v>
      </c>
      <c r="B91">
        <f t="shared" si="1"/>
        <v>496.75910236113003</v>
      </c>
      <c r="C91">
        <v>0.26543</v>
      </c>
      <c r="D91">
        <f>(Calculations!$C$3*'Motor Curve Data'!F91)-'Motor Curve Data'!C91</f>
        <v>4.4243396665522072E-2</v>
      </c>
      <c r="E91">
        <f>Calculations!$A$2-Calculations!$D$3*'Motor Curve Data'!F91</f>
        <v>10.459974819732174</v>
      </c>
      <c r="F91">
        <v>16.818999999999999</v>
      </c>
      <c r="G91">
        <v>201.828</v>
      </c>
      <c r="H91">
        <v>131.85499999999999</v>
      </c>
      <c r="I91">
        <v>65.33</v>
      </c>
      <c r="J91">
        <v>69.972999999999999</v>
      </c>
    </row>
    <row r="92" spans="1:10" x14ac:dyDescent="0.25">
      <c r="A92">
        <v>4797</v>
      </c>
      <c r="B92">
        <f t="shared" si="1"/>
        <v>502.34066530900793</v>
      </c>
      <c r="C92">
        <v>0.24129999999999999</v>
      </c>
      <c r="D92">
        <f>(Calculations!$C$3*'Motor Curve Data'!F92)-'Motor Curve Data'!C92</f>
        <v>4.4750650490252147E-2</v>
      </c>
      <c r="E92">
        <f>Calculations!$A$2-Calculations!$D$3*'Motor Curve Data'!F92</f>
        <v>10.577452214719012</v>
      </c>
      <c r="F92">
        <v>15.536</v>
      </c>
      <c r="G92">
        <v>186.43199999999999</v>
      </c>
      <c r="H92">
        <v>121.215</v>
      </c>
      <c r="I92">
        <v>65.018000000000001</v>
      </c>
      <c r="J92">
        <v>65.216999999999999</v>
      </c>
    </row>
    <row r="93" spans="1:10" x14ac:dyDescent="0.25">
      <c r="A93">
        <v>4850.3</v>
      </c>
      <c r="B93">
        <f t="shared" si="1"/>
        <v>507.92222825688583</v>
      </c>
      <c r="C93">
        <v>0.21717</v>
      </c>
      <c r="D93">
        <f>(Calculations!$C$3*'Motor Curve Data'!F93)-'Motor Curve Data'!C93</f>
        <v>4.5239492197932135E-2</v>
      </c>
      <c r="E93">
        <f>Calculations!$A$2-Calculations!$D$3*'Motor Curve Data'!F93</f>
        <v>10.695021174316127</v>
      </c>
      <c r="F93">
        <v>14.252000000000001</v>
      </c>
      <c r="G93">
        <v>171.024</v>
      </c>
      <c r="H93">
        <v>110.30500000000001</v>
      </c>
      <c r="I93">
        <v>64.497</v>
      </c>
      <c r="J93">
        <v>60.719000000000001</v>
      </c>
    </row>
    <row r="94" spans="1:10" x14ac:dyDescent="0.25">
      <c r="A94">
        <v>4903.6000000000004</v>
      </c>
      <c r="B94">
        <f t="shared" si="1"/>
        <v>513.50379120476362</v>
      </c>
      <c r="C94">
        <v>0.19303999999999999</v>
      </c>
      <c r="D94">
        <f>(Calculations!$C$3*'Motor Curve Data'!F94)-'Motor Curve Data'!C94</f>
        <v>4.5728333905612123E-2</v>
      </c>
      <c r="E94">
        <f>Calculations!$A$2-Calculations!$D$3*'Motor Curve Data'!F94</f>
        <v>10.812590133913243</v>
      </c>
      <c r="F94">
        <v>12.968</v>
      </c>
      <c r="G94">
        <v>155.61600000000001</v>
      </c>
      <c r="H94">
        <v>99.126999999999995</v>
      </c>
      <c r="I94">
        <v>63.7</v>
      </c>
      <c r="J94">
        <v>56.488999999999997</v>
      </c>
    </row>
    <row r="95" spans="1:10" x14ac:dyDescent="0.25">
      <c r="A95">
        <v>4956.8999999999996</v>
      </c>
      <c r="B95">
        <f t="shared" si="1"/>
        <v>519.08535415264146</v>
      </c>
      <c r="C95">
        <v>0.16891</v>
      </c>
      <c r="D95">
        <f>(Calculations!$C$3*'Motor Curve Data'!F95)-'Motor Curve Data'!C95</f>
        <v>4.6235587730342198E-2</v>
      </c>
      <c r="E95">
        <f>Calculations!$A$2-Calculations!$D$3*'Motor Curve Data'!F95</f>
        <v>10.93006752890008</v>
      </c>
      <c r="F95">
        <v>11.685</v>
      </c>
      <c r="G95">
        <v>140.22</v>
      </c>
      <c r="H95">
        <v>87.679000000000002</v>
      </c>
      <c r="I95">
        <v>62.53</v>
      </c>
      <c r="J95">
        <v>52.540999999999997</v>
      </c>
    </row>
    <row r="96" spans="1:10" x14ac:dyDescent="0.25">
      <c r="A96">
        <v>5010.2</v>
      </c>
      <c r="B96">
        <f t="shared" si="1"/>
        <v>524.6669171005193</v>
      </c>
      <c r="C96">
        <v>0.14477999999999999</v>
      </c>
      <c r="D96">
        <f>(Calculations!$C$3*'Motor Curve Data'!F96)-'Motor Curve Data'!C96</f>
        <v>4.6724429438022186E-2</v>
      </c>
      <c r="E96">
        <f>Calculations!$A$2-Calculations!$D$3*'Motor Curve Data'!F96</f>
        <v>11.047636488497195</v>
      </c>
      <c r="F96">
        <v>10.401</v>
      </c>
      <c r="G96">
        <v>124.812</v>
      </c>
      <c r="H96">
        <v>75.960999999999999</v>
      </c>
      <c r="I96">
        <v>60.86</v>
      </c>
      <c r="J96">
        <v>48.850999999999999</v>
      </c>
    </row>
    <row r="97" spans="1:10" x14ac:dyDescent="0.25">
      <c r="A97">
        <v>5063.5</v>
      </c>
      <c r="B97">
        <f t="shared" si="1"/>
        <v>530.24848004839725</v>
      </c>
      <c r="C97">
        <v>0.12064999999999999</v>
      </c>
      <c r="D97">
        <f>(Calculations!$C$3*'Motor Curve Data'!F97)-'Motor Curve Data'!C97</f>
        <v>4.7231683262752275E-2</v>
      </c>
      <c r="E97">
        <f>Calculations!$A$2-Calculations!$D$3*'Motor Curve Data'!F97</f>
        <v>11.165113883484034</v>
      </c>
      <c r="F97">
        <v>9.1180000000000003</v>
      </c>
      <c r="G97">
        <v>109.416</v>
      </c>
      <c r="H97">
        <v>63.973999999999997</v>
      </c>
      <c r="I97">
        <v>58.469000000000001</v>
      </c>
      <c r="J97">
        <v>45.442</v>
      </c>
    </row>
    <row r="98" spans="1:10" x14ac:dyDescent="0.25">
      <c r="A98">
        <v>5116.8</v>
      </c>
      <c r="B98">
        <f t="shared" si="1"/>
        <v>535.8300429962751</v>
      </c>
      <c r="C98">
        <v>9.6519999999999995E-2</v>
      </c>
      <c r="D98">
        <f>(Calculations!$C$3*'Motor Curve Data'!F98)-'Motor Curve Data'!C98</f>
        <v>4.7720524970432249E-2</v>
      </c>
      <c r="E98">
        <f>Calculations!$A$2-Calculations!$D$3*'Motor Curve Data'!F98</f>
        <v>11.282682843081149</v>
      </c>
      <c r="F98">
        <v>7.8339999999999996</v>
      </c>
      <c r="G98">
        <v>94.007999999999996</v>
      </c>
      <c r="H98">
        <v>51.718000000000004</v>
      </c>
      <c r="I98">
        <v>55.014000000000003</v>
      </c>
      <c r="J98">
        <v>42.29</v>
      </c>
    </row>
    <row r="99" spans="1:10" x14ac:dyDescent="0.25">
      <c r="A99">
        <v>5170.1000000000004</v>
      </c>
      <c r="B99">
        <f t="shared" si="1"/>
        <v>541.41160594415294</v>
      </c>
      <c r="C99">
        <v>7.2389999999999996E-2</v>
      </c>
      <c r="D99">
        <f>(Calculations!$C$3*'Motor Curve Data'!F99)-'Motor Curve Data'!C99</f>
        <v>4.8227778795162324E-2</v>
      </c>
      <c r="E99">
        <f>Calculations!$A$2-Calculations!$D$3*'Motor Curve Data'!F99</f>
        <v>11.400160238067986</v>
      </c>
      <c r="F99">
        <v>6.5510000000000002</v>
      </c>
      <c r="G99">
        <v>78.611999999999995</v>
      </c>
      <c r="H99">
        <v>39.192999999999998</v>
      </c>
      <c r="I99">
        <v>49.856000000000002</v>
      </c>
      <c r="J99">
        <v>39.418999999999997</v>
      </c>
    </row>
    <row r="100" spans="1:10" x14ac:dyDescent="0.25">
      <c r="A100">
        <v>5223.3999999999996</v>
      </c>
      <c r="B100">
        <f t="shared" si="1"/>
        <v>546.99316889203089</v>
      </c>
      <c r="C100">
        <v>4.8259999999999997E-2</v>
      </c>
      <c r="D100">
        <f>(Calculations!$C$3*'Motor Curve Data'!F100)-'Motor Curve Data'!C100</f>
        <v>4.8716620502842312E-2</v>
      </c>
      <c r="E100">
        <f>Calculations!$A$2-Calculations!$D$3*'Motor Curve Data'!F100</f>
        <v>11.517729197665103</v>
      </c>
      <c r="F100">
        <v>5.2670000000000003</v>
      </c>
      <c r="G100">
        <v>63.204000000000001</v>
      </c>
      <c r="H100">
        <v>26.398</v>
      </c>
      <c r="I100">
        <v>41.765999999999998</v>
      </c>
      <c r="J100">
        <v>36.805999999999997</v>
      </c>
    </row>
    <row r="101" spans="1:10" x14ac:dyDescent="0.25">
      <c r="A101">
        <v>5276.7</v>
      </c>
      <c r="B101">
        <f t="shared" si="1"/>
        <v>552.57473183990862</v>
      </c>
      <c r="C101">
        <v>2.4129999999999999E-2</v>
      </c>
      <c r="D101">
        <f>(Calculations!$C$3*'Motor Curve Data'!F101)-'Motor Curve Data'!C101</f>
        <v>4.9223874327572387E-2</v>
      </c>
      <c r="E101">
        <f>Calculations!$A$2-Calculations!$D$3*'Motor Curve Data'!F101</f>
        <v>11.63520659265194</v>
      </c>
      <c r="F101">
        <v>3.984</v>
      </c>
      <c r="G101">
        <v>47.808</v>
      </c>
      <c r="H101">
        <v>13.334</v>
      </c>
      <c r="I101">
        <v>27.890999999999998</v>
      </c>
      <c r="J101">
        <v>34.473999999999997</v>
      </c>
    </row>
    <row r="102" spans="1:10" x14ac:dyDescent="0.25">
      <c r="A102">
        <v>5330</v>
      </c>
      <c r="B102">
        <f t="shared" si="1"/>
        <v>558.15629478778658</v>
      </c>
      <c r="C102">
        <v>0</v>
      </c>
      <c r="D102">
        <f>(Calculations!$C$3*'Motor Curve Data'!F102)-'Motor Curve Data'!C102</f>
        <v>4.9712716035252374E-2</v>
      </c>
      <c r="E102">
        <f>Calculations!$A$2-Calculations!$D$3*'Motor Curve Data'!F102</f>
        <v>11.752775552249055</v>
      </c>
      <c r="F102">
        <v>2.7</v>
      </c>
      <c r="G102">
        <v>32.4</v>
      </c>
      <c r="H102">
        <v>0</v>
      </c>
      <c r="I102">
        <v>0</v>
      </c>
      <c r="J102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Calculations</vt:lpstr>
      <vt:lpstr>Motor Curve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Hanson</dc:creator>
  <cp:lastModifiedBy>Cameron Hanson</cp:lastModifiedBy>
  <dcterms:created xsi:type="dcterms:W3CDTF">2020-09-22T20:44:50Z</dcterms:created>
  <dcterms:modified xsi:type="dcterms:W3CDTF">2021-07-01T17:24:01Z</dcterms:modified>
</cp:coreProperties>
</file>