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xcel for Business Inteligent\W4\"/>
    </mc:Choice>
  </mc:AlternateContent>
  <xr:revisionPtr revIDLastSave="0" documentId="13_ncr:1_{55AEB12C-48E2-43D3-A5A8-A4ED1FE6CAD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_xlnm._FilterDatabase" localSheetId="0" hidden="1">'Ealing Property Sales'!$A$5:$M$791</definedName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4" i="3"/>
  <c r="C3" i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C14" i="3" l="1"/>
  <c r="C17" i="3"/>
  <c r="C13" i="3"/>
  <c r="B15" i="3"/>
  <c r="B17" i="3"/>
  <c r="B13" i="3"/>
  <c r="C16" i="3"/>
  <c r="C15" i="3"/>
  <c r="C18" i="3"/>
  <c r="B14" i="3"/>
  <c r="B16" i="3"/>
  <c r="B18" i="3"/>
  <c r="C5" i="3"/>
  <c r="E5" i="3"/>
  <c r="D5" i="3"/>
  <c r="D6" i="3"/>
  <c r="C6" i="3"/>
  <c r="E6" i="3"/>
  <c r="D4" i="3"/>
  <c r="C4" i="3"/>
  <c r="E4" i="3"/>
  <c r="D8" i="3"/>
  <c r="C8" i="3"/>
  <c r="E8" i="3"/>
  <c r="C7" i="3"/>
  <c r="E7" i="3"/>
  <c r="D7" i="3"/>
  <c r="B9" i="3"/>
  <c r="C9" i="3"/>
  <c r="E9" i="3" l="1"/>
  <c r="D9" i="3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<sst xmlns="http://schemas.openxmlformats.org/spreadsheetml/2006/main" count="5955" uniqueCount="1684">
  <si>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</si>
  <si>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</si>
  <si>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</si>
  <si>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</si>
  <si>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</si>
  <si>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</si>
  <si>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</si>
  <si>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</si>
  <si>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</si>
  <si>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</si>
  <si>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</si>
  <si>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</si>
  <si>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</si>
  <si>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</si>
  <si>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</si>
  <si>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</si>
  <si>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</si>
  <si>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</si>
  <si>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</si>
  <si>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</si>
  <si>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</si>
  <si>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</si>
  <si>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</si>
  <si>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</si>
  <si>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</si>
  <si>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</si>
  <si>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</si>
  <si>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</si>
  <si>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</si>
  <si>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</si>
  <si>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</si>
  <si>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</si>
  <si>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</si>
  <si>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</si>
  <si>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</si>
  <si>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</si>
  <si>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</si>
  <si>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</si>
  <si>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</si>
  <si>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</si>
  <si>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</si>
  <si>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</si>
  <si>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</si>
  <si>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</si>
  <si>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</si>
  <si>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</si>
  <si>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</si>
  <si>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</si>
  <si>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</si>
  <si>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</si>
  <si>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</si>
  <si>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</si>
  <si>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</si>
  <si>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</si>
  <si>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</si>
  <si>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</si>
  <si>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</si>
  <si>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</si>
  <si>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</si>
  <si>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</si>
  <si>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</si>
  <si>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</si>
  <si>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</si>
  <si>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</si>
  <si>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</si>
  <si>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</si>
  <si>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</si>
  <si>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</si>
  <si>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</si>
  <si>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</si>
  <si>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</si>
  <si>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</si>
  <si>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</si>
  <si>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</si>
  <si>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</si>
  <si>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</si>
  <si>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</si>
  <si>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</si>
  <si>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</si>
  <si>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</si>
  <si>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</si>
  <si>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</si>
  <si>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</si>
  <si>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</si>
  <si>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</si>
  <si>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</si>
  <si>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</si>
  <si>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</si>
  <si>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</si>
  <si>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</si>
  <si>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</si>
  <si>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</si>
  <si>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</si>
  <si>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</si>
  <si>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</si>
  <si>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</si>
  <si>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</si>
  <si>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</si>
  <si>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</si>
  <si>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</si>
  <si>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</si>
  <si>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</si>
  <si>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</si>
  <si>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</si>
  <si>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</si>
  <si>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</si>
  <si>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</si>
  <si>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</si>
  <si>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</si>
  <si>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</si>
  <si>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</si>
  <si>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</si>
  <si>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</si>
  <si>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</si>
  <si>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</si>
  <si>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</si>
  <si>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</si>
  <si>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</si>
  <si>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</si>
  <si>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</si>
  <si>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</si>
  <si>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</si>
  <si>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</si>
  <si>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</si>
  <si>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</si>
  <si>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</si>
  <si>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</si>
  <si>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</si>
  <si>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</si>
  <si>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</si>
  <si>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</si>
  <si>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</si>
  <si>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</si>
  <si>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</si>
  <si>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</si>
  <si>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</si>
  <si>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</si>
  <si>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</si>
  <si>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</si>
  <si>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</si>
  <si>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</si>
  <si>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</si>
  <si>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</si>
  <si>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</si>
  <si>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</si>
  <si>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</si>
  <si>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</si>
  <si>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</si>
  <si>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</si>
  <si>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</si>
  <si>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</si>
  <si>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</si>
  <si>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</si>
  <si>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</si>
  <si>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</si>
  <si>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</si>
  <si>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</si>
  <si>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</si>
  <si>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</si>
  <si>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</si>
  <si>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</si>
  <si>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</si>
  <si>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</si>
  <si>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</si>
  <si>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</si>
  <si>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</si>
  <si>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</si>
  <si>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</si>
  <si>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</si>
  <si>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</si>
  <si>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</si>
  <si>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</si>
  <si>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</si>
  <si>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</si>
  <si>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</si>
  <si>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</si>
  <si>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</si>
  <si>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</si>
  <si>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</si>
  <si>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</si>
  <si>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</si>
  <si>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</si>
  <si>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</si>
  <si>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</si>
  <si>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</si>
  <si>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</si>
  <si>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</si>
  <si>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</si>
  <si>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</si>
  <si>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</si>
  <si>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</si>
  <si>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</si>
  <si>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</si>
  <si>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</si>
  <si>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</si>
  <si>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</si>
  <si>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</si>
  <si>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</si>
  <si>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</si>
  <si>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</si>
  <si>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</si>
  <si>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</si>
  <si>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</si>
  <si>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</si>
  <si>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</si>
  <si>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</si>
  <si>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</si>
  <si>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</si>
  <si>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</si>
  <si>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</si>
  <si>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</si>
  <si>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</si>
  <si>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</si>
  <si>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</si>
  <si>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</si>
  <si>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</si>
  <si>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</si>
  <si>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</si>
  <si>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</si>
  <si>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</si>
  <si>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</si>
  <si>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</si>
  <si>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</si>
  <si>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</si>
  <si>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</si>
  <si>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</si>
  <si>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</si>
  <si>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</si>
  <si>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</si>
  <si>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</si>
  <si>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</si>
  <si>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</si>
  <si>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</si>
  <si>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</si>
  <si>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</si>
  <si>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</si>
  <si>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</si>
  <si>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</si>
  <si>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</si>
  <si>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</si>
  <si>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</si>
  <si>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</si>
  <si>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</si>
  <si>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</si>
  <si>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</si>
  <si>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</si>
  <si>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</si>
  <si>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</si>
  <si>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</si>
  <si>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</si>
  <si>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</si>
  <si>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</si>
  <si>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</si>
  <si>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</si>
  <si>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</si>
  <si>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</si>
  <si>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</si>
  <si>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</si>
  <si>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</si>
  <si>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</si>
  <si>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</si>
  <si>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</si>
  <si>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</si>
  <si>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</si>
  <si>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</si>
  <si>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</si>
  <si>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</si>
  <si>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</si>
  <si>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</si>
  <si>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</si>
  <si>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</si>
  <si>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</si>
  <si>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</si>
  <si>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</si>
  <si>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</si>
  <si>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</si>
  <si>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</si>
  <si>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</si>
  <si>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</si>
  <si>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</si>
  <si>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</si>
  <si>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</si>
  <si>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</si>
  <si>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</si>
  <si>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</si>
  <si>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</si>
  <si>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</si>
  <si>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</si>
  <si>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</si>
  <si>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</si>
  <si>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</si>
  <si>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</si>
  <si>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</si>
  <si>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</si>
  <si>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</si>
  <si>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</si>
  <si>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</si>
  <si>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</si>
  <si>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</si>
  <si>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</si>
  <si>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</si>
  <si>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</si>
  <si>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</si>
  <si>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</si>
  <si>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</si>
  <si>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</si>
  <si>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</si>
  <si>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</si>
  <si>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</si>
  <si>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</si>
  <si>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</si>
  <si>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</si>
  <si>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</si>
  <si>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</si>
  <si>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</si>
  <si>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</si>
  <si>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</si>
  <si>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</si>
  <si>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</si>
  <si>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</si>
  <si>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</si>
  <si>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</si>
  <si>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</si>
  <si>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</si>
  <si>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</si>
  <si>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</si>
  <si>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</si>
  <si>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</si>
  <si>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</si>
  <si>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</si>
  <si>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</si>
  <si>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</si>
  <si>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</si>
  <si>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</si>
  <si>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</si>
  <si>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</si>
  <si>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</si>
  <si>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</si>
  <si>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</si>
  <si>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</si>
  <si>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</si>
  <si>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</si>
  <si>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</si>
  <si>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</si>
  <si>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</si>
  <si>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</si>
  <si>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</si>
  <si>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</si>
  <si>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</si>
  <si>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</si>
  <si>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</si>
  <si>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</si>
  <si>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</si>
  <si>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</si>
  <si>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</si>
  <si>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</si>
  <si>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</si>
  <si>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</si>
  <si>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</si>
  <si>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</si>
  <si>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</si>
  <si>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</si>
  <si>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</si>
  <si>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</si>
  <si>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</si>
  <si>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</si>
  <si>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</si>
  <si>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</si>
  <si>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</si>
  <si>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</si>
  <si>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</si>
  <si>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</si>
  <si>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</si>
  <si>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</si>
  <si>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</si>
  <si>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</si>
  <si>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</si>
  <si>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</si>
  <si>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</si>
  <si>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</si>
  <si>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</si>
  <si>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</si>
  <si>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</si>
  <si>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</si>
  <si>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</si>
  <si>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</si>
  <si>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</si>
  <si>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</si>
  <si>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</si>
  <si>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</si>
  <si>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</si>
  <si>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</si>
  <si>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</si>
  <si>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</si>
  <si>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</si>
  <si>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</si>
  <si>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</si>
  <si>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</si>
  <si>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</si>
  <si>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</si>
  <si>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</si>
  <si>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</si>
  <si>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</si>
  <si>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</si>
  <si>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</si>
  <si>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</si>
  <si>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</si>
  <si>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</si>
  <si>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</si>
  <si>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</si>
  <si>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</si>
  <si>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</si>
  <si>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</si>
  <si>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</si>
  <si>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</si>
  <si>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</si>
  <si>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</si>
  <si>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</si>
  <si>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</si>
  <si>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</si>
  <si>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</si>
  <si>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</si>
  <si>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</si>
  <si>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</si>
  <si>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</si>
  <si>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</si>
  <si>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</si>
  <si>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</si>
  <si>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</si>
  <si>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</si>
  <si>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</si>
  <si>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</si>
  <si>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</si>
  <si>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</si>
  <si>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</si>
  <si>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</si>
  <si>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</si>
  <si>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</si>
  <si>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</si>
  <si>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</si>
  <si>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</si>
  <si>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</si>
  <si>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</si>
  <si>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</si>
  <si>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</si>
  <si>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</si>
  <si>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</si>
  <si>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</si>
  <si>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</si>
  <si>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</si>
  <si>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</si>
  <si>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</si>
  <si>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</si>
  <si>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</si>
  <si>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</si>
  <si>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</si>
  <si>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</si>
  <si>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</si>
  <si>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</si>
  <si>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</si>
  <si>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</si>
  <si>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</si>
  <si>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</si>
  <si>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</si>
  <si>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</si>
  <si>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</si>
  <si>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</si>
  <si>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</si>
  <si>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</si>
  <si>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</si>
  <si>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</si>
  <si>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</si>
  <si>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</si>
  <si>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</si>
  <si>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</si>
  <si>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</si>
  <si>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</si>
  <si>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</si>
  <si>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</si>
  <si>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</si>
  <si>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</si>
  <si>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</si>
  <si>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</si>
  <si>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</si>
  <si>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</si>
  <si>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</si>
  <si>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</si>
  <si>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</si>
  <si>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</si>
  <si>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</si>
  <si>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</si>
  <si>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</si>
  <si>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</si>
  <si>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</si>
  <si>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</si>
  <si>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</si>
  <si>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</si>
  <si>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</si>
  <si>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</si>
  <si>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</si>
  <si>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</si>
  <si>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</si>
  <si>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</si>
  <si>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</si>
  <si>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</si>
  <si>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</si>
  <si>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</si>
  <si>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</si>
  <si>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</si>
  <si>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</si>
  <si>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</si>
  <si>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</si>
  <si>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</si>
  <si>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</si>
  <si>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</si>
  <si>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</si>
  <si>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</si>
  <si>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</si>
  <si>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</si>
  <si>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</si>
  <si>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</si>
  <si>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</si>
  <si>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</si>
  <si>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</si>
  <si>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</si>
  <si>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</si>
  <si>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</si>
  <si>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</si>
  <si>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</si>
  <si>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</si>
  <si>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</si>
  <si>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</si>
  <si>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</si>
  <si>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</si>
  <si>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</si>
  <si>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</si>
  <si>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</si>
  <si>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</si>
  <si>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</si>
  <si>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</si>
  <si>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</si>
  <si>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</si>
  <si>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</si>
  <si>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</si>
  <si>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</si>
  <si>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</si>
  <si>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</si>
  <si>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</si>
  <si>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</si>
  <si>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</si>
  <si>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</si>
  <si>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</si>
  <si>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</si>
  <si>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</si>
  <si>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</si>
  <si>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</si>
  <si>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</si>
  <si>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</si>
  <si>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</si>
  <si>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</si>
  <si>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</si>
  <si>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</si>
  <si>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</si>
  <si>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</si>
  <si>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</si>
  <si>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</si>
  <si>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</si>
  <si>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</si>
  <si>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</si>
  <si>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</si>
  <si>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</si>
  <si>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</si>
  <si>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</si>
  <si>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</si>
  <si>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</si>
  <si>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</si>
  <si>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</si>
  <si>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</si>
  <si>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</si>
  <si>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</si>
  <si>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</si>
  <si>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</si>
  <si>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</si>
  <si>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</si>
  <si>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</si>
  <si>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</si>
  <si>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</si>
  <si>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</si>
  <si>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</si>
  <si>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</si>
  <si>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</si>
  <si>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</si>
  <si>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</si>
  <si>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</si>
  <si>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</si>
  <si>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</si>
  <si>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</si>
  <si>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</si>
  <si>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</si>
  <si>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</si>
  <si>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</si>
  <si>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</si>
  <si>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</si>
  <si>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</si>
  <si>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</si>
  <si>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</si>
  <si>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</si>
  <si>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</si>
  <si>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</si>
  <si>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</si>
  <si>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</si>
  <si>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</si>
  <si>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</si>
  <si>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</si>
  <si>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</si>
  <si>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</si>
  <si>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</si>
  <si>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</si>
  <si>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</si>
  <si>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</si>
  <si>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</si>
  <si>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</si>
  <si>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</si>
  <si>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</si>
  <si>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</si>
  <si>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</si>
  <si>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</si>
  <si>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</si>
  <si>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</si>
  <si>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</si>
  <si>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</si>
  <si>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</si>
  <si>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</si>
  <si>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</si>
  <si>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</si>
  <si>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</si>
  <si>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</si>
  <si>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</si>
  <si>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</si>
  <si>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</si>
  <si>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</si>
  <si>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</si>
  <si>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</si>
  <si>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</si>
  <si>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</si>
  <si>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</si>
  <si>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</si>
  <si>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</si>
  <si>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</si>
  <si>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</si>
  <si>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</si>
  <si>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</si>
  <si>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</si>
  <si>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</si>
  <si>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</si>
  <si>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</si>
  <si>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</si>
  <si>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</si>
  <si>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</si>
  <si>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</si>
  <si>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</si>
  <si>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</si>
  <si>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</si>
  <si>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</si>
  <si>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</si>
  <si>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</si>
  <si>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</si>
  <si>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</si>
  <si>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</si>
  <si>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</si>
  <si>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</si>
  <si>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</si>
  <si>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</si>
  <si>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</si>
  <si>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</si>
  <si>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</si>
  <si>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</si>
  <si>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</si>
  <si>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</si>
  <si>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</si>
  <si>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</si>
  <si>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</si>
  <si>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</si>
  <si>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</si>
  <si>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</si>
  <si>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</si>
  <si>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</si>
  <si>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</si>
  <si>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</si>
  <si>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</si>
  <si>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</si>
  <si>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</si>
  <si>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</si>
  <si>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</si>
  <si>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</si>
  <si>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</si>
  <si>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</si>
  <si>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</si>
  <si>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</si>
  <si>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</si>
  <si>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</si>
  <si>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</si>
  <si>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</si>
  <si>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</si>
  <si>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</si>
  <si>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</si>
  <si>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</si>
  <si>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</si>
  <si>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</si>
  <si>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</si>
  <si>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</si>
  <si>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</si>
  <si>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</si>
  <si>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</si>
  <si>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</si>
  <si>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</si>
  <si>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</si>
  <si>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</si>
  <si>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</si>
  <si>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</si>
  <si>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</si>
  <si>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</si>
  <si>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</si>
  <si>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</si>
  <si>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</si>
  <si>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</si>
  <si>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</si>
  <si>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</si>
  <si>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</si>
  <si>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</si>
  <si>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</si>
  <si>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</si>
  <si>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</si>
  <si>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</si>
  <si>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</si>
  <si>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</si>
  <si>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</si>
  <si>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</si>
  <si>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</si>
  <si>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</si>
  <si>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</si>
  <si>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</si>
  <si>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</si>
  <si>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</si>
  <si>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</si>
  <si>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</si>
  <si>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</si>
  <si>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</si>
  <si>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</si>
  <si>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</si>
  <si>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</si>
  <si>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</si>
  <si>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</si>
  <si>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</si>
  <si>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</si>
  <si>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</si>
  <si>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</si>
  <si>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</si>
  <si>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</si>
  <si>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</si>
  <si>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</si>
  <si>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</si>
  <si>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</si>
  <si>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</si>
  <si>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</si>
  <si>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</si>
  <si>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</si>
  <si>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</si>
  <si>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</si>
  <si>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</si>
  <si>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</si>
  <si>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</si>
  <si>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</si>
  <si>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</si>
  <si>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</si>
  <si>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</si>
  <si>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</si>
  <si>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</si>
  <si>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</si>
  <si>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</si>
  <si>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</si>
  <si>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</si>
  <si>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</si>
  <si>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</si>
  <si>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</si>
  <si>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</si>
  <si>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</si>
  <si>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</si>
  <si>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</si>
  <si>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</si>
  <si>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</si>
  <si>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</si>
  <si>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</si>
  <si>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</si>
  <si>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</si>
  <si>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</si>
  <si>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</si>
  <si>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</si>
  <si>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</si>
  <si>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</si>
  <si>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</si>
  <si>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</si>
  <si>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</si>
  <si>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</si>
  <si>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</si>
  <si>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</si>
  <si>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</si>
  <si>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</si>
  <si>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</si>
  <si>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</si>
  <si>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</si>
  <si>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</si>
  <si>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</si>
  <si>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</si>
  <si>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</si>
  <si>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</si>
  <si>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</si>
  <si>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</si>
  <si>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</si>
  <si>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</si>
  <si>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</si>
  <si>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</si>
  <si>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</si>
  <si>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</si>
  <si>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</si>
  <si>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</si>
  <si>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</si>
  <si>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</si>
  <si>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</si>
  <si>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</si>
  <si>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</si>
  <si>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</si>
  <si>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</si>
  <si>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</si>
  <si>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</si>
  <si>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</si>
  <si>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</si>
  <si>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</si>
  <si>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</si>
  <si>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</si>
  <si>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</si>
  <si>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</si>
  <si>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</si>
  <si>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</si>
  <si>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</si>
  <si>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</si>
  <si>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</si>
  <si>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</si>
  <si>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</si>
  <si>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</si>
  <si>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</si>
  <si>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</si>
  <si>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</si>
  <si>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</si>
  <si>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</si>
  <si>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</si>
  <si>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</si>
  <si>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</si>
  <si>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</si>
  <si>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</si>
  <si>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</si>
  <si>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</si>
  <si>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</si>
  <si>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</si>
  <si>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</si>
  <si>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</si>
  <si>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</si>
  <si>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</si>
  <si>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</si>
  <si>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</si>
  <si>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</si>
  <si>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</si>
  <si>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</si>
  <si>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</si>
  <si>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</si>
  <si>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</si>
  <si>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</si>
  <si>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</si>
  <si>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</si>
  <si>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</si>
  <si>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</si>
  <si>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</si>
  <si>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</si>
  <si>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</si>
  <si>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</si>
  <si>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</si>
  <si>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</si>
  <si>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</si>
  <si>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</si>
  <si>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</si>
  <si>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</si>
  <si>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</si>
  <si>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</si>
  <si>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</si>
  <si>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</si>
  <si>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</si>
  <si>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</si>
  <si>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</si>
  <si>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</si>
  <si>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</si>
  <si>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</si>
  <si>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</si>
  <si>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</si>
  <si>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</si>
  <si>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</si>
  <si>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</si>
  <si>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</si>
  <si>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</si>
  <si>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</si>
  <si>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</si>
  <si>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</si>
  <si>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</si>
  <si>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</si>
  <si>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</si>
  <si>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</si>
  <si>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</si>
  <si>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</si>
  <si>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</si>
  <si>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</si>
  <si>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</si>
  <si>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</si>
  <si>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</si>
  <si>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</si>
  <si>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</si>
  <si>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</si>
  <si>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</si>
  <si>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</si>
  <si>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</si>
  <si>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</si>
  <si>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</si>
  <si>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</si>
  <si>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</si>
  <si>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</si>
  <si>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</si>
  <si>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</si>
  <si>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</si>
  <si>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</si>
  <si>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</si>
  <si>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</si>
  <si>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</si>
  <si>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</si>
  <si>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</si>
  <si>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</si>
  <si>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</si>
  <si>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</si>
  <si>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</si>
  <si>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</si>
  <si>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</si>
  <si>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</si>
  <si>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</si>
  <si>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</si>
  <si>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</si>
  <si>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</si>
  <si>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</si>
  <si>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</si>
  <si>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</si>
  <si>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</si>
  <si>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</si>
  <si>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</si>
  <si>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</si>
  <si>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</si>
  <si>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</si>
  <si>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</si>
  <si>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</si>
  <si>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</si>
  <si>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</si>
  <si>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</si>
  <si>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</si>
  <si>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</si>
  <si>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</si>
  <si>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</si>
  <si>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</si>
  <si>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</si>
  <si>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</si>
  <si>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</si>
  <si>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</si>
  <si>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</si>
  <si>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</si>
  <si>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</si>
  <si>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</si>
  <si>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</si>
  <si>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</si>
  <si>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</si>
  <si>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</si>
  <si>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</si>
  <si>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</si>
  <si>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</si>
  <si>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</si>
  <si>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</si>
  <si>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</si>
  <si>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</si>
  <si>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</si>
  <si>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</si>
  <si>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</si>
  <si>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</si>
  <si>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</si>
  <si>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</si>
  <si>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</si>
  <si>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</si>
  <si>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</si>
  <si>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</si>
  <si>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</si>
  <si>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</si>
  <si>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</si>
  <si>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</si>
  <si>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</si>
  <si>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</si>
  <si>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</si>
  <si>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</si>
  <si>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</si>
  <si>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</si>
  <si>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</si>
  <si>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</si>
  <si>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</si>
  <si>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</si>
  <si>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</si>
  <si>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</si>
  <si>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</si>
  <si>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</si>
  <si>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</si>
  <si>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</si>
  <si>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</si>
  <si>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</si>
  <si>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</si>
  <si>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</si>
  <si>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</si>
  <si>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</si>
  <si>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</si>
  <si>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</si>
  <si>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</si>
  <si>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</si>
  <si>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</si>
  <si>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</si>
  <si>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</si>
  <si>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</si>
  <si>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</si>
  <si>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</si>
  <si>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</si>
  <si>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</si>
  <si>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</si>
  <si>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</si>
  <si>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</si>
  <si>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</si>
  <si>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</si>
  <si>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</si>
  <si>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</si>
  <si>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</si>
  <si>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</si>
  <si>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</si>
  <si>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</si>
  <si>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</si>
  <si>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</si>
  <si>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</si>
  <si>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</si>
  <si>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</si>
  <si>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</si>
  <si>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</si>
  <si>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</si>
  <si>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</si>
  <si>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</si>
  <si>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</si>
  <si>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</si>
  <si>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</si>
  <si>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</si>
  <si>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</si>
  <si>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</si>
  <si>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</si>
  <si>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</si>
  <si>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</si>
  <si>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</si>
  <si>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</si>
  <si>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</si>
  <si>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</si>
  <si>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</si>
  <si>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</si>
  <si>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</si>
  <si>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</si>
  <si>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</si>
  <si>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</si>
  <si>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</si>
  <si>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</si>
  <si>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</si>
  <si>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</si>
  <si>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</si>
  <si>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</si>
  <si>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</si>
  <si>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</si>
  <si>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</si>
  <si>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</si>
  <si>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</si>
  <si>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</si>
  <si>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</si>
  <si>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</si>
  <si>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</si>
  <si>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</si>
  <si>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</si>
  <si>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</si>
  <si>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</si>
  <si>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</si>
  <si>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</si>
  <si>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</si>
  <si>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</si>
  <si>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</si>
  <si>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</si>
  <si>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</si>
  <si>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</si>
  <si>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</si>
  <si>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</si>
  <si>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</si>
  <si>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</si>
  <si>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</si>
  <si>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</si>
  <si>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</si>
  <si>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</si>
  <si>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</si>
  <si>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</si>
  <si>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</si>
  <si>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</si>
  <si>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</si>
  <si>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</si>
  <si>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</si>
  <si>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</si>
  <si>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</si>
  <si>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</si>
  <si>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</si>
  <si>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</si>
  <si>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</si>
  <si>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</si>
  <si>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</si>
  <si>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</si>
  <si>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</si>
  <si>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</si>
  <si>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</si>
  <si>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</si>
  <si>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</si>
  <si>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</si>
  <si>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</si>
  <si>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</si>
  <si>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</si>
  <si>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</si>
  <si>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</si>
  <si>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</si>
  <si>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</si>
  <si>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</si>
  <si>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</si>
  <si>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</si>
  <si>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</si>
  <si>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</si>
  <si>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</si>
  <si>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</si>
  <si>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</si>
  <si>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</si>
  <si>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</si>
  <si>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</si>
  <si>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</si>
  <si>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</si>
  <si>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</si>
  <si>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</si>
  <si>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</si>
  <si>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</si>
  <si>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</si>
  <si>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</si>
  <si>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</si>
  <si>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</si>
  <si>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</si>
  <si>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</si>
  <si>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</si>
  <si>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</si>
  <si>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</si>
  <si>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</si>
  <si>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</si>
  <si>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</si>
  <si>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</si>
  <si>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</si>
  <si>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</si>
  <si>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</si>
  <si>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</si>
  <si>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</si>
  <si>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</si>
  <si>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</si>
  <si>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</si>
  <si>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</si>
  <si>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</si>
  <si>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</si>
  <si>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</si>
  <si>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</si>
  <si>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</si>
  <si>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</si>
  <si>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</si>
  <si>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</si>
  <si>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</si>
  <si>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</si>
  <si>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</si>
  <si>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</si>
  <si>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</si>
  <si>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</si>
  <si>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</si>
  <si>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</si>
  <si>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</si>
  <si>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</si>
  <si>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</si>
  <si>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</si>
  <si>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</si>
  <si>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</si>
  <si>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</si>
  <si>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</si>
  <si>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</si>
  <si>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</si>
  <si>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</si>
  <si>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</si>
  <si>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</si>
  <si>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</si>
  <si>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</si>
  <si>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</si>
  <si>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</si>
  <si>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</si>
  <si>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</si>
  <si>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</si>
  <si>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</si>
  <si>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</si>
  <si>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</si>
  <si>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</si>
  <si>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</si>
  <si>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</si>
  <si>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</si>
  <si>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</si>
  <si>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</si>
  <si>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</si>
  <si>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</si>
  <si>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</si>
  <si>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</si>
  <si>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</si>
  <si>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</si>
  <si>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</si>
  <si>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</si>
  <si>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</si>
  <si>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</si>
  <si>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</si>
  <si>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</si>
  <si>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</si>
  <si>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</si>
  <si>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</si>
  <si>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</si>
  <si>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</si>
  <si>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</si>
  <si>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</si>
  <si>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</si>
  <si>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</si>
  <si>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</si>
  <si>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</si>
  <si>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</si>
  <si>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</si>
  <si>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</si>
  <si>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</si>
  <si>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</si>
  <si>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</si>
  <si>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</si>
  <si>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</si>
  <si>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</si>
  <si>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</si>
  <si>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</si>
  <si>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</si>
  <si>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</si>
  <si>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</si>
  <si>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</si>
  <si>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</si>
  <si>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</si>
  <si>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</si>
  <si>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</si>
  <si>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</si>
  <si>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</si>
  <si>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</si>
  <si>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</si>
  <si>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</si>
  <si>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</si>
  <si>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</si>
  <si>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</si>
  <si>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</si>
  <si>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</si>
  <si>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</si>
  <si>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</si>
  <si>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</si>
  <si>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</si>
  <si>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</si>
  <si>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</si>
  <si>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</si>
  <si>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</si>
  <si>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</si>
  <si>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</si>
  <si>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</si>
  <si>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</si>
  <si>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</si>
  <si>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</si>
  <si>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</si>
  <si>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</si>
  <si>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</si>
  <si>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</si>
  <si>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</si>
  <si>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</si>
  <si>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</si>
  <si>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</si>
  <si>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</si>
  <si>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</si>
  <si>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</si>
  <si>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</si>
  <si>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</si>
  <si>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</si>
  <si>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</si>
  <si>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</si>
  <si>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</si>
  <si>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</si>
  <si>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</si>
  <si>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</si>
  <si>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</si>
  <si>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</si>
  <si>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</si>
  <si>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</si>
  <si>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</si>
  <si>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</si>
  <si>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</si>
  <si>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</si>
  <si>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</si>
  <si>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</si>
  <si>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</si>
  <si>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</si>
  <si>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</si>
  <si>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</si>
  <si>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</si>
  <si>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</si>
  <si>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</si>
  <si>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</si>
  <si>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</si>
  <si>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</si>
  <si>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</si>
  <si>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</si>
  <si>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</si>
  <si>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</si>
  <si>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</si>
  <si>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</si>
  <si>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</si>
  <si>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</si>
  <si>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</si>
  <si>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</si>
  <si>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</si>
  <si>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</si>
  <si>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</si>
  <si>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</si>
  <si>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</si>
  <si>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</si>
  <si>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</si>
  <si>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</si>
  <si>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</si>
  <si>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</si>
  <si>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</si>
  <si>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</si>
  <si>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</si>
  <si>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</si>
  <si>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</si>
  <si>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</si>
  <si>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</si>
  <si>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</si>
  <si>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</si>
  <si>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</si>
  <si>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</si>
  <si>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</si>
  <si>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</si>
  <si>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</si>
  <si>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</si>
  <si>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</si>
  <si>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</si>
  <si>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</si>
  <si>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</si>
  <si>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</si>
  <si>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</si>
  <si>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</si>
  <si>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</si>
  <si>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</si>
  <si>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</si>
  <si>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</si>
  <si>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</si>
  <si>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</si>
  <si>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</si>
  <si>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</si>
  <si>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</si>
  <si>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</si>
  <si>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</si>
  <si>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</si>
  <si>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</si>
  <si>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</si>
  <si>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</si>
  <si>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</si>
  <si>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</si>
  <si>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</si>
  <si>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</si>
  <si>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</si>
  <si>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</si>
  <si>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</si>
  <si>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</si>
  <si>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</si>
  <si>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</si>
  <si>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</si>
  <si>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</si>
  <si>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</si>
  <si>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</si>
  <si>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</si>
  <si>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</si>
  <si>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</si>
  <si>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</si>
  <si>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</si>
  <si>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</si>
  <si>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</si>
  <si>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</si>
  <si>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</si>
  <si>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</si>
  <si>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</si>
  <si>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</si>
  <si>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</si>
  <si>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</si>
  <si>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</si>
  <si>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</si>
  <si>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</si>
  <si>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</si>
  <si>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</si>
  <si>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</si>
  <si>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</si>
  <si>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</si>
  <si>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</si>
  <si>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</si>
  <si>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</si>
  <si>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</si>
  <si>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</si>
  <si>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</si>
  <si>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</si>
  <si>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</si>
  <si>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</si>
  <si>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</si>
  <si>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</si>
  <si>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</si>
  <si>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</si>
  <si>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</si>
  <si>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</si>
  <si>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</si>
  <si>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</si>
  <si>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</si>
  <si>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</si>
  <si>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</si>
  <si>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</si>
  <si>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</si>
  <si>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</si>
  <si>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</si>
  <si>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</si>
  <si>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</si>
  <si>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</si>
  <si>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</si>
  <si>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</si>
  <si>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</si>
  <si>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</si>
  <si>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</si>
  <si>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</si>
  <si>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</si>
  <si>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</si>
  <si>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</si>
  <si>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</si>
  <si>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</si>
  <si>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</si>
  <si>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</si>
  <si>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</si>
  <si>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</si>
  <si>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</si>
  <si>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</si>
  <si>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</si>
  <si>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</si>
  <si>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</si>
  <si>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</si>
  <si>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</si>
  <si>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</si>
  <si>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</si>
  <si>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</si>
  <si>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</si>
  <si>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</si>
  <si>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</si>
  <si>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</si>
  <si>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</si>
  <si>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</si>
  <si>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</si>
  <si>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</si>
  <si>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</si>
  <si>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</si>
  <si>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</si>
  <si>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</si>
  <si>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</si>
  <si>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</si>
  <si>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</si>
  <si>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</si>
  <si>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</si>
  <si>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</si>
  <si>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</si>
  <si>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</si>
  <si>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</si>
  <si>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</si>
  <si>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</si>
  <si>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</si>
  <si>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</si>
  <si>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</si>
  <si>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</si>
  <si>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</si>
  <si>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</si>
  <si>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</si>
  <si>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</si>
  <si>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</si>
  <si>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</si>
  <si>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</si>
  <si>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</si>
  <si>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</si>
  <si>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</si>
  <si>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</si>
  <si>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</si>
  <si>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</si>
  <si>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</si>
  <si>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</si>
  <si>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</si>
  <si>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</si>
  <si>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</si>
  <si>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</si>
  <si>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</si>
  <si>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</si>
  <si>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</si>
  <si>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</si>
  <si>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</si>
  <si>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</si>
  <si>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</si>
  <si>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</si>
  <si>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</si>
  <si>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</si>
  <si>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</si>
  <si>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</si>
  <si>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</si>
  <si>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</si>
  <si>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</si>
  <si>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</si>
  <si>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</si>
  <si>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</si>
  <si>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</si>
  <si>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</si>
  <si>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</si>
  <si>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</si>
  <si>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</si>
  <si>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</si>
  <si>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</si>
  <si>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</si>
  <si>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</si>
  <si>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</si>
  <si>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</si>
  <si>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</si>
  <si>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</si>
  <si>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</si>
  <si>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</si>
  <si>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</si>
  <si>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</si>
  <si>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</si>
  <si>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</si>
  <si>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</si>
  <si>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</si>
  <si>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</si>
  <si>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</si>
  <si>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</si>
  <si>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</si>
  <si>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</si>
  <si>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</si>
  <si>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</si>
  <si>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</si>
  <si>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</si>
  <si>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</si>
  <si>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</si>
  <si>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</si>
  <si>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</si>
  <si>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</si>
  <si>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</si>
  <si>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</si>
  <si>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</si>
  <si>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</si>
  <si>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</si>
  <si>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</si>
  <si>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</si>
  <si>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</si>
  <si>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</si>
  <si>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</si>
  <si>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</si>
  <si>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</si>
  <si>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</si>
  <si>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</si>
  <si>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</si>
  <si>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</si>
  <si>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</si>
  <si>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</si>
  <si>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</si>
  <si>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</si>
  <si>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</si>
  <si>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</si>
  <si>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</si>
  <si>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</si>
  <si>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</si>
  <si>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</si>
  <si>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</si>
  <si>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</si>
  <si>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</si>
  <si>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</si>
  <si>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</si>
  <si>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</si>
  <si>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</si>
  <si>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</si>
  <si>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</si>
  <si>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</si>
  <si>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</si>
  <si>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</si>
  <si>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</si>
  <si>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</si>
  <si>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</si>
  <si>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</si>
  <si>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</si>
  <si>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</si>
  <si>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</si>
  <si>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</si>
  <si>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</si>
  <si>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</si>
  <si>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</si>
  <si>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</si>
  <si>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</si>
  <si>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</si>
  <si>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</si>
  <si>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</si>
  <si>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</si>
  <si>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</si>
  <si>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</si>
  <si>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</si>
  <si>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</si>
  <si>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</si>
  <si>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</si>
  <si>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</si>
  <si>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</si>
  <si>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</si>
  <si>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</si>
  <si>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</si>
  <si>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</si>
  <si>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</si>
  <si>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</si>
  <si>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</si>
  <si>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</si>
  <si>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</si>
  <si>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</si>
  <si>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</si>
  <si>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</si>
  <si>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</si>
  <si>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</si>
  <si>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</si>
  <si>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</si>
  <si>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</si>
  <si>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</si>
  <si>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</si>
  <si>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</si>
  <si>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</si>
  <si>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</si>
  <si>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</si>
  <si>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</si>
  <si>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</si>
  <si>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</si>
  <si>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</si>
  <si>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</si>
  <si>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</si>
  <si>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</si>
  <si>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</si>
  <si>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</si>
  <si>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</si>
  <si>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</si>
  <si>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</si>
  <si>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Sales Trends</t>
  </si>
  <si>
    <t>Towns</t>
  </si>
  <si>
    <t>Detached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</si>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</sst>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A5" sqref="A5:XFD5"/>
    </sheetView>
  </sheetViews>
  <sheetFormatPr baseColWidth="10" defaultColWidth="9.140625" defaultRowHeight="15" x14ac:dyDescent="0.25"/>
  <cols>
    <col min="1" max="1" width="10.85546875" style="3" customWidth="1"/>
    <col min="2" max="2" width="13.7109375" style="5" bestFit="1" customWidth="1"/>
    <col min="3" max="4" width="10.85546875" style="5" customWidth="1"/>
    <col min="5" max="5" width="11.28515625" style="5" bestFit="1" customWidth="1"/>
    <col min="6" max="10" width="10.85546875" customWidth="1"/>
    <col min="11" max="11" width="24.28515625" style="3" customWidth="1"/>
    <col min="12" max="12" width="25.28515625" bestFit="1" customWidth="1"/>
    <col min="13" max="13" width="11.7109375" bestFit="1" customWidth="1"/>
  </cols>
  <sheetData>
    <row r="1" spans="1:13" ht="23.25" x14ac:dyDescent="0.35">
      <c r="A1" s="14" t="s">
        <v>0</v>
      </c>
    </row>
    <row r="3" spans="1:13" x14ac:dyDescent="0.25">
      <c r="A3" s="15" t="s">
        <v>1</v>
      </c>
      <c r="B3" s="6"/>
      <c r="C3" s="18">
        <f>COUNTA(ID)</f>
        <v>786</v>
      </c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diciembre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diciembre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diciembre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diciembre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diciembre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diciembre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diciembre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diciembre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diciembre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diciembre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diciembre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diciembre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noviembre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noviembre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noviembre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noviembre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octubre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octubre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octubre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octubre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octubre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octubre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octubre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octubre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octubre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octubre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octubre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octubre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octubre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septiembre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septiembre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septiembre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septiembre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septiembre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septiembre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septiembre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septiembre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septiembre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septiembre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septiembre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septiembre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septiembre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agosto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agosto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agosto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agosto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agosto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agosto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agosto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agosto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agosto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agosto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agosto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agosto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agosto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agosto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agosto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julio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julio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julio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julio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julio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julio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julio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julio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julio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julio</v>
      </c>
      <c r="F72" t="s">
        <v>762</v>
      </c>
      <c r="G72" t="s">
        <v>1677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julio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julio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julio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julio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julio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julio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julio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julio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julio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julio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junio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junio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junio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junio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junio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junio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junio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junio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junio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junio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junio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mayo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mayo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mayo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mayo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mayo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abril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abril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abril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marzo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marzo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marzo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marzo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marzo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marzo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marzo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marzo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marzo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marzo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marzo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marzo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marzo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marzo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marzo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marzo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marzo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marzo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marzo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marzo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marzo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marzo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marzo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marzo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marzo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marzo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marzo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marzo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marzo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marzo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marzo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marzo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marzo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febrero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febrero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febrero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febrero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febrero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febrero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febrero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febrero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febrero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febrero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enero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enero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enero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enero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enero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enero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enero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enero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enero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enero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enero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diciembre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diciembre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diciembre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diciembre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diciembre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diciembre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diciembre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diciembre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diciembre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diciembre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diciembre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diciembre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diciembre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diciembre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diciembre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diciembre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diciembre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diciembre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diciembre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diciembre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diciembre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noviembre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noviembre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noviembre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noviembre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noviembre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noviembre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noviembre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noviembre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noviembre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noviembre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noviembre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noviembre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noviembre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noviembre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noviembre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octubre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octubre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octubre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octubre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octubre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octubre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octubre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octubre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octubre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octubre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octubre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octubre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octubre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octubre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septiembre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septiembre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septiembre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septiembre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septiembre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septiembre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septiembre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septiembre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septiembre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septiembre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septiembre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septiembre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septiembre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septiembre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septiembre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septiembre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septiembre</v>
      </c>
      <c r="F222" t="s">
        <v>891</v>
      </c>
      <c r="G222" t="s">
        <v>1677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septiembre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septiembre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septiembre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septiembre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septiembre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septiembre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septiembre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septiembre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septiembre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septiembre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septiembre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septiembre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septiembre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agosto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agosto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agosto</v>
      </c>
      <c r="F238" t="s">
        <v>969</v>
      </c>
      <c r="G238" t="s">
        <v>1677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agosto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agosto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agosto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agosto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agosto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agosto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agosto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agosto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agosto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agosto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agosto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agosto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agosto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agosto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agosto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agosto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agosto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agosto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agosto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agosto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agosto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agosto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agosto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agosto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agosto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agosto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agosto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agosto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agosto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agosto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agosto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agosto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agosto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agosto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agosto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agosto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agosto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agosto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julio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julio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julio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julio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julio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julio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julio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julio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julio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julio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julio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julio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julio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julio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julio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julio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julio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julio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julio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julio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julio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julio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julio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julio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julio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julio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julio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julio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julio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julio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julio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julio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julio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julio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julio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julio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julio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julio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julio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julio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julio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julio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julio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julio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julio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julio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julio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julio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julio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julio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julio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julio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julio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julio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junio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junio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junio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junio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junio</v>
      </c>
      <c r="F335" t="s">
        <v>246</v>
      </c>
      <c r="G335" t="s">
        <v>1677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junio</v>
      </c>
      <c r="F336" t="s">
        <v>246</v>
      </c>
      <c r="G336" t="s">
        <v>1677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junio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junio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junio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junio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junio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junio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junio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junio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junio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junio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junio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junio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junio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junio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junio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junio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junio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junio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junio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junio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junio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junio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junio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junio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junio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junio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junio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junio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junio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junio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junio</v>
      </c>
      <c r="F367" t="s">
        <v>769</v>
      </c>
      <c r="G367" t="s">
        <v>1677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junio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junio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junio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junio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junio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junio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mayo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mayo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mayo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mayo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mayo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mayo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mayo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mayo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mayo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mayo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mayo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mayo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mayo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mayo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mayo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mayo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mayo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mayo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mayo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mayo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mayo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mayo</v>
      </c>
      <c r="F395" t="s">
        <v>764</v>
      </c>
      <c r="G395" t="s">
        <v>1677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mayo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mayo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mayo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mayo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mayo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mayo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mayo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mayo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mayo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mayo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mayo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abril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abril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abril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abril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abril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abril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abril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abril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abril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abril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abril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abril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abril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abril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abril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abril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abril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abril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abril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abril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abril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abril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abril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abril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abril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abril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marzo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marzo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marzo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marzo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marzo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marzo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marzo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marzo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marzo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marzo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marzo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marzo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marzo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marzo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marzo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marzo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marzo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marzo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marzo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marzo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marzo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marzo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marzo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marzo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marzo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marzo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marzo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marzo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marzo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marzo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marzo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marzo</v>
      </c>
      <c r="F464" t="s">
        <v>411</v>
      </c>
      <c r="G464" t="s">
        <v>1677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marzo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marzo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marzo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febrero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febrero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febrero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febrero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febrero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febrero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febrero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febrero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febrero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febrero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febrero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febrero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febrero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febrero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febrero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febrero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febrero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febrero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febrero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febrero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febrero</v>
      </c>
      <c r="F488" t="s">
        <v>1021</v>
      </c>
      <c r="G488" t="s">
        <v>1677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febrero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febrero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febrero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febrero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enero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enero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enero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enero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enero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enero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enero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enero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enero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enero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enero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enero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enero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enero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enero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enero</v>
      </c>
      <c r="F508" t="s">
        <v>877</v>
      </c>
      <c r="G508" t="s">
        <v>1677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enero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enero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enero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enero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enero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enero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enero</v>
      </c>
      <c r="F515" t="s">
        <v>1665</v>
      </c>
      <c r="G515" t="s">
        <v>1677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enero</v>
      </c>
      <c r="F516" t="s">
        <v>775</v>
      </c>
      <c r="G516" t="s">
        <v>1677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enero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enero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enero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enero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enero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enero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enero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enero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enero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enero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enero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enero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enero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enero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enero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enero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diciembre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diciembre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diciembre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diciembre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diciembre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diciembre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diciembre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diciembre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diciembre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diciembre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diciembre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diciembre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diciembre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diciembre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diciembre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diciembre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diciembre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diciembre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noviembre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noviembre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noviembre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noviembre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noviembre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noviembre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noviembre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noviembre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noviembre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noviembre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noviembre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noviembre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noviembre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noviembre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noviembre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noviembre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noviembre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noviembre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noviembre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noviembre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noviembre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noviembre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noviembre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noviembre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octubre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octubre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octubre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octubre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octubre</v>
      </c>
      <c r="F579" t="s">
        <v>936</v>
      </c>
      <c r="G579" t="s">
        <v>1677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octubre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octubre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octubre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octubre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octubre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octubre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octubre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octubre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octubre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octubre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octubre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octubre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octubre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octubre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octubre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octubre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octubre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octubre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octubre</v>
      </c>
      <c r="F598" t="s">
        <v>759</v>
      </c>
      <c r="G598" t="s">
        <v>1677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octubre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octubre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octubre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octubre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octubre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octubre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septiembre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septiembre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septiembre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septiembre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septiembre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septiembre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septiembre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septiembre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septiembre</v>
      </c>
      <c r="F613" t="s">
        <v>1668</v>
      </c>
      <c r="G613" t="s">
        <v>1677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septiembre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septiembre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septiembre</v>
      </c>
      <c r="F616" t="s">
        <v>892</v>
      </c>
      <c r="G616" t="s">
        <v>1677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septiembre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septiembre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agosto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agosto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agosto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agosto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agosto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agosto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agosto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agosto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agosto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agosto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agosto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agosto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agosto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agosto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agosto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agosto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agosto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agosto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agosto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agosto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agosto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agosto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agosto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agosto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julio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julio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julio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julio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julio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julio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julio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julio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julio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julio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julio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julio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julio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julio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julio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julio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julio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julio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julio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julio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julio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julio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julio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junio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junio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junio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junio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junio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junio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junio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junio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junio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junio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junio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junio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junio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junio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junio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junio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junio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junio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junio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junio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junio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mayo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mayo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mayo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mayo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mayo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mayo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mayo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mayo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mayo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mayo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mayo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mayo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mayo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mayo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mayo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mayo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mayo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abril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abril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abril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abril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abril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abril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abril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abril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abril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abril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abril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abril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abril</v>
      </c>
      <c r="F716" t="s">
        <v>1640</v>
      </c>
      <c r="G716" t="s">
        <v>1677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abril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abril</v>
      </c>
      <c r="F718" t="s">
        <v>728</v>
      </c>
      <c r="G718" t="s">
        <v>1677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abril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abril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abril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abril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abril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abril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abril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abril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abril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abril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abril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marzo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marzo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marzo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marzo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marzo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marzo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marzo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marzo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marzo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marzo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marzo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marzo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marzo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marzo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marzo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marzo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marzo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marzo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febrero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febrero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febrero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febrero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febrero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febrero</v>
      </c>
      <c r="F753" t="s">
        <v>1624</v>
      </c>
      <c r="G753" t="s">
        <v>1677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febrero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febrero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febrero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febrero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febrero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febrero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febrero</v>
      </c>
      <c r="F760" t="s">
        <v>1370</v>
      </c>
      <c r="G760" t="s">
        <v>1677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febrero</v>
      </c>
      <c r="F761" t="s">
        <v>1370</v>
      </c>
      <c r="G761" t="s">
        <v>1677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febrero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febrero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febrero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febrero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enero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enero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enero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enero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enero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enero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enero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enero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enero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enero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enero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enero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enero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enero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enero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enero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enero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enero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enero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enero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enero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enero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enero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enero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enero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enero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autoFilter ref="A5:M791" xr:uid="{C4C0731D-C636-41CB-9C0E-4ADE075ECFA9}"/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1" max="1" width="16.85546875" bestFit="1" customWidth="1"/>
    <col min="2" max="4" width="16.5703125" customWidth="1"/>
    <col min="5" max="5" width="14.28515625" customWidth="1"/>
    <col min="6" max="6" width="13.85546875" customWidth="1"/>
  </cols>
  <sheetData>
    <row r="1" spans="1:6" ht="28.9" customHeight="1" x14ac:dyDescent="0.35">
      <c r="A1" s="14" t="s">
        <v>0</v>
      </c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5">
      <c r="A4" t="s">
        <v>16</v>
      </c>
      <c r="B4" s="10">
        <f>SUMIFS(Price_Paid,Property_Type,'Summary Data'!A4)</f>
        <v>134564020</v>
      </c>
      <c r="C4" s="10">
        <f>SUMIFS(Price_Paid,Property_Type,$A4,Year_Sold,C$3)</f>
        <v>43619012</v>
      </c>
      <c r="D4" s="10">
        <f>SUMIFS(Price_Paid,Property_Type,$A4,Year_Sold,D$3)</f>
        <v>60995338</v>
      </c>
      <c r="E4" s="10">
        <f>SUMIFS(Price_Paid,Property_Type,$A4,Year_Sold,E$3)</f>
        <v>29949670</v>
      </c>
    </row>
    <row r="5" spans="1:6" x14ac:dyDescent="0.25">
      <c r="A5" t="s">
        <v>23</v>
      </c>
      <c r="B5" s="10">
        <f>SUMIFS(Price_Paid,Property_Type,'Summary Data'!A5)</f>
        <v>167768172</v>
      </c>
      <c r="C5" s="10">
        <f>SUMIFS(Price_Paid,Property_Type,$A5,Year_Sold,C$3)</f>
        <v>43277207</v>
      </c>
      <c r="D5" s="10">
        <f>SUMIFS(Price_Paid,Property_Type,$A5,Year_Sold,D$3)</f>
        <v>89801479</v>
      </c>
      <c r="E5" s="10">
        <f>SUMIFS(Price_Paid,Property_Type,$A5,Year_Sold,E$3)</f>
        <v>34689486</v>
      </c>
    </row>
    <row r="6" spans="1:6" x14ac:dyDescent="0.25">
      <c r="A6" t="s">
        <v>33</v>
      </c>
      <c r="B6" s="10">
        <f>SUMIFS(Price_Paid,Property_Type,'Summary Data'!A6)</f>
        <v>72906550</v>
      </c>
      <c r="C6" s="10">
        <f>SUMIFS(Price_Paid,Property_Type,$A6,Year_Sold,C$3)</f>
        <v>20712400</v>
      </c>
      <c r="D6" s="10">
        <f>SUMIFS(Price_Paid,Property_Type,$A6,Year_Sold,D$3)</f>
        <v>36343950</v>
      </c>
      <c r="E6" s="10">
        <f>SUMIFS(Price_Paid,Property_Type,$A6,Year_Sold,E$3)</f>
        <v>15850200</v>
      </c>
    </row>
    <row r="7" spans="1:6" x14ac:dyDescent="0.25">
      <c r="A7" t="s">
        <v>81</v>
      </c>
      <c r="B7" s="10">
        <f>SUMIFS(Price_Paid,Property_Type,'Summary Data'!A7)</f>
        <v>63098333</v>
      </c>
      <c r="C7" s="10">
        <f>SUMIFS(Price_Paid,Property_Type,$A7,Year_Sold,C$3)</f>
        <v>62204897</v>
      </c>
      <c r="D7" s="10">
        <f>SUMIFS(Price_Paid,Property_Type,$A7,Year_Sold,D$3)</f>
        <v>840000</v>
      </c>
      <c r="E7" s="10">
        <f>SUMIFS(Price_Paid,Property_Type,$A7,Year_Sold,E$3)</f>
        <v>53436</v>
      </c>
    </row>
    <row r="8" spans="1:6" x14ac:dyDescent="0.25">
      <c r="A8" t="s">
        <v>1677</v>
      </c>
      <c r="B8" s="10">
        <f>SUMIFS(Price_Paid,Property_Type,'Summary Data'!A8)</f>
        <v>23934000</v>
      </c>
      <c r="C8" s="10">
        <f>SUMIFS(Price_Paid,Property_Type,$A8,Year_Sold,C$3)</f>
        <v>10734000</v>
      </c>
      <c r="D8" s="10">
        <f>SUMIFS(Price_Paid,Property_Type,$A8,Year_Sold,D$3)</f>
        <v>12550000</v>
      </c>
      <c r="E8" s="10">
        <f>SUMIFS(Price_Paid,Property_Type,$A8,Year_Sold,E$3)</f>
        <v>650000</v>
      </c>
    </row>
    <row r="9" spans="1:6" ht="15.75" thickBot="1" x14ac:dyDescent="0.3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.75" thickTop="1" x14ac:dyDescent="0.25"/>
    <row r="11" spans="1:6" x14ac:dyDescent="0.25">
      <c r="A11" s="19" t="s">
        <v>1675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1678</v>
      </c>
      <c r="B13">
        <f>COUNTIFS(Town,$A$12,Month_Sold,A13,Year_Sold,$B$11)</f>
        <v>37</v>
      </c>
      <c r="C13" s="10">
        <f>SUMIFS(Price_Paid,Town,$A$12,Month_Sold,A13,Year_Sold,$B$11)</f>
        <v>27259601</v>
      </c>
    </row>
    <row r="14" spans="1:6" x14ac:dyDescent="0.25">
      <c r="A14" t="s">
        <v>1679</v>
      </c>
      <c r="B14">
        <f>COUNTIFS(Town,$A$12,Month_Sold,A14,Year_Sold,$B$11)</f>
        <v>28</v>
      </c>
      <c r="C14" s="10">
        <f>SUMIFS(Price_Paid,Town,$A$12,Month_Sold,A14,Year_Sold,$B$11)</f>
        <v>18390849</v>
      </c>
    </row>
    <row r="15" spans="1:6" x14ac:dyDescent="0.25">
      <c r="A15" t="s">
        <v>1680</v>
      </c>
      <c r="B15">
        <f>COUNTIFS(Town,$A$12,Month_Sold,A15,Year_Sold,$B$11)</f>
        <v>19</v>
      </c>
      <c r="C15" s="10">
        <f>SUMIFS(Price_Paid,Town,$A$12,Month_Sold,A15,Year_Sold,$B$11)</f>
        <v>15697350</v>
      </c>
    </row>
    <row r="16" spans="1:6" x14ac:dyDescent="0.25">
      <c r="A16" t="s">
        <v>1681</v>
      </c>
      <c r="B16">
        <f>COUNTIFS(Town,$A$12,Month_Sold,A16,Year_Sold,$B$11)</f>
        <v>13</v>
      </c>
      <c r="C16" s="10">
        <f>SUMIFS(Price_Paid,Town,$A$12,Month_Sold,A16,Year_Sold,$B$11)</f>
        <v>7555000</v>
      </c>
    </row>
    <row r="17" spans="1:3" x14ac:dyDescent="0.25">
      <c r="A17" t="s">
        <v>1682</v>
      </c>
      <c r="B17">
        <f>COUNTIFS(Town,$A$12,Month_Sold,A17,Year_Sold,$B$11)</f>
        <v>12</v>
      </c>
      <c r="C17" s="10">
        <f>SUMIFS(Price_Paid,Town,$A$12,Month_Sold,A17,Year_Sold,$B$11)</f>
        <v>8462550</v>
      </c>
    </row>
    <row r="18" spans="1:3" x14ac:dyDescent="0.25">
      <c r="A18" t="s">
        <v>1683</v>
      </c>
      <c r="B18">
        <f>COUNTIFS(Town,$A$12,Month_Sold,A18,Year_Sold,$B$11)</f>
        <v>14</v>
      </c>
      <c r="C18" s="10">
        <f>SUMIFS(Price_Paid,Town,$A$12,Month_Sold,A18,Year_Sold,$B$11)</f>
        <v>10688450</v>
      </c>
    </row>
    <row r="20" spans="1:3" x14ac:dyDescent="0.25">
      <c r="C20" s="10"/>
    </row>
  </sheetData>
  <pageMargins left="0.7" right="0.7" top="0.75" bottom="0.75" header="0.3" footer="0.3"/>
  <ignoredErrors>
    <ignoredError sqref="C9:E9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099851A-A8B1-4D5A-B2CA-B56AC07D48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baseColWidth="10" defaultColWidth="9.140625" defaultRowHeight="15" x14ac:dyDescent="0.25"/>
  <sheetData>
    <row r="1" spans="1:1" x14ac:dyDescent="0.25">
      <c r="A1" s="16" t="s">
        <v>1676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Usuario</cp:lastModifiedBy>
  <dcterms:created xsi:type="dcterms:W3CDTF">2017-07-27T01:27:30Z</dcterms:created>
  <dcterms:modified xsi:type="dcterms:W3CDTF">2022-11-08T09:01:59Z</dcterms:modified>
</cp:coreProperties>
</file>