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ThiLpnm0pz0l+R3PwdwbxI2eTWQ=="/>
    </ext>
  </extLst>
</workbook>
</file>

<file path=xl/sharedStrings.xml><?xml version="1.0" encoding="utf-8"?>
<sst xmlns="http://schemas.openxmlformats.org/spreadsheetml/2006/main" count="106" uniqueCount="86">
  <si>
    <t>Use Case Points - APAC Pouso Alegre</t>
  </si>
  <si>
    <t>Classificação dos atores:</t>
  </si>
  <si>
    <t>Atores</t>
  </si>
  <si>
    <t>Tipo</t>
  </si>
  <si>
    <t xml:space="preserve">Administrador </t>
  </si>
  <si>
    <t>complexo</t>
  </si>
  <si>
    <t>Visitante</t>
  </si>
  <si>
    <t>Classificação dos casos de uso:</t>
  </si>
  <si>
    <t>Caso de uso</t>
  </si>
  <si>
    <t>Visualizar publicações</t>
  </si>
  <si>
    <t>simples</t>
  </si>
  <si>
    <t>Doar para instituição</t>
  </si>
  <si>
    <t>Relizar publicações no site</t>
  </si>
  <si>
    <t>erenciar doeções recebidas</t>
  </si>
  <si>
    <t>Cálculo do Use Case Points</t>
  </si>
  <si>
    <t>Cálculo dos valores dos atores</t>
  </si>
  <si>
    <t>Peso</t>
  </si>
  <si>
    <t>Qtd</t>
  </si>
  <si>
    <t>Total</t>
  </si>
  <si>
    <t>Simples</t>
  </si>
  <si>
    <t>Médio</t>
  </si>
  <si>
    <t>Complexo</t>
  </si>
  <si>
    <t>UAW</t>
  </si>
  <si>
    <t>Cálculo dos valores dos casos de uso</t>
  </si>
  <si>
    <t>UUCW</t>
  </si>
  <si>
    <t>Soma dos valores dos casos de uso + atores (não ajustados):</t>
  </si>
  <si>
    <t>UUCP</t>
  </si>
  <si>
    <t>Cálculo dos Fatores Técnicos</t>
  </si>
  <si>
    <t>Fator</t>
  </si>
  <si>
    <t>Descrição do Fator</t>
  </si>
  <si>
    <t>Valor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</si>
  <si>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</si>
  <si>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</si>
  <si>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</si>
  <si>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</si>
  <si>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</si>
  <si>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</si>
  <si>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</si>
  <si>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</si>
  <si>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</si>
  <si>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reutilizável</t>
  </si>
  <si>
    <t>T6</t>
  </si>
  <si>
    <t>Facilidade de instalação</t>
  </si>
  <si>
    <t>T7</t>
  </si>
  <si>
    <t>Usabilidade</t>
  </si>
  <si>
    <t>T8</t>
  </si>
  <si>
    <t>Portabilidade</t>
  </si>
  <si>
    <t>T9</t>
  </si>
  <si>
    <t>Facilidade de Manutenção</t>
  </si>
  <si>
    <t>T10</t>
  </si>
  <si>
    <t>Acessos simultâneos (concorrência)</t>
  </si>
  <si>
    <t>T11</t>
  </si>
  <si>
    <t>Aspectos especiais de segurança</t>
  </si>
  <si>
    <t>T12</t>
  </si>
  <si>
    <t>Acesso fornecido a terceiros</t>
  </si>
  <si>
    <t>T13</t>
  </si>
  <si>
    <t>Facilidades especiais de treinamento</t>
  </si>
  <si>
    <t>SumTFactor:</t>
  </si>
  <si>
    <t>Soma</t>
  </si>
  <si>
    <t>Fator de ajuste técnico:</t>
  </si>
  <si>
    <t>TCF</t>
  </si>
  <si>
    <t>Cálculo dos Fatores Ambientais</t>
  </si>
  <si>
    <t>Descrição</t>
  </si>
  <si>
    <t>F1</t>
  </si>
  <si>
    <t>Familiar com o processo de desenvolvimento</t>
  </si>
  <si>
    <t>F2</t>
  </si>
  <si>
    <t xml:space="preserve">Experiência no domínio da aplicação </t>
  </si>
  <si>
    <t>F3</t>
  </si>
  <si>
    <t>Experiência em Orientação a Objetos</t>
  </si>
  <si>
    <t>F4</t>
  </si>
  <si>
    <t>Experiência do Líder Técnico</t>
  </si>
  <si>
    <t>F5</t>
  </si>
  <si>
    <t>Motivação</t>
  </si>
  <si>
    <t>F6</t>
  </si>
  <si>
    <t>Requisitos estáveis</t>
  </si>
  <si>
    <t>F7</t>
  </si>
  <si>
    <t>Equipe alocada em tempo parcial</t>
  </si>
  <si>
    <t>F8</t>
  </si>
  <si>
    <t>Linguagem de programação complexa</t>
  </si>
  <si>
    <t>SumEFactor:</t>
  </si>
  <si>
    <t>Fator de ajuste ambiental:</t>
  </si>
  <si>
    <t>EF</t>
  </si>
  <si>
    <t>Use Case Point:</t>
  </si>
  <si>
    <t>Quantidade estimada de homem/hora por UC:</t>
  </si>
  <si>
    <t>esse valor pode variar de 15 a 30 dependendo da equipe</t>
  </si>
  <si>
    <t>Tempo total estimado do projeto (em horas):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</si>
</sst>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sz val="13.0"/>
      <color theme="1"/>
      <name val="Arial"/>
    </font>
    <font>
      <sz val="10.0"/>
      <color rgb="FF666666"/>
    </font>
    <font>
      <b/>
      <sz val="12.0"/>
      <name val="Arial"/>
    </font>
    <font>
      <sz val="10.0"/>
      <color rgb="FF666666"/>
      <name val="Calibri"/>
    </font>
    <font>
      <sz val="12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</fills>
  <borders count="4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2" fontId="3" numFmtId="0" xfId="0" applyAlignment="1" applyBorder="1" applyFill="1" applyFont="1">
      <alignment horizontal="center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1" numFmtId="0" xfId="0" applyAlignment="1" applyBorder="1" applyFont="1">
      <alignment shrinkToFit="0" vertical="bottom" wrapText="0"/>
    </xf>
    <xf borderId="1" fillId="3" fontId="6" numFmtId="0" xfId="0" applyAlignment="1" applyBorder="1" applyFill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right" shrinkToFit="0" vertical="center" wrapText="0"/>
    </xf>
    <xf borderId="1" fillId="3" fontId="3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1" fillId="0" fontId="8" numFmtId="0" xfId="0" applyAlignment="1" applyBorder="1" applyFont="1">
      <alignment horizontal="center" shrinkToFit="0" vertical="bottom" wrapText="0"/>
    </xf>
    <xf borderId="1" fillId="0" fontId="8" numFmtId="0" xfId="0" applyAlignment="1" applyBorder="1" applyFont="1">
      <alignment shrinkToFit="0" vertical="bottom" wrapText="0"/>
    </xf>
    <xf borderId="3" fillId="0" fontId="8" numFmtId="0" xfId="0" applyAlignment="1" applyBorder="1" applyFont="1">
      <alignment horizontal="center" shrinkToFit="0" vertical="bottom" wrapText="0"/>
    </xf>
    <xf borderId="1" fillId="3" fontId="3" numFmtId="2" xfId="0" applyAlignment="1" applyBorder="1" applyFont="1" applyNumberFormat="1">
      <alignment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3" fontId="2" numFmtId="2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7.86"/>
    <col customWidth="1" min="3" max="3" width="58.86"/>
    <col customWidth="1" min="4" max="4" width="11.57"/>
    <col customWidth="1" min="5" max="5" width="8.71"/>
    <col customWidth="1" min="6" max="6" width="11.57"/>
    <col customWidth="1" min="7" max="7" width="31.0"/>
    <col customWidth="1" min="8" max="12" width="11.57"/>
    <col customWidth="1" min="13" max="26" width="11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3" t="s">
        <v>2</v>
      </c>
      <c r="D5" s="3" t="s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4" t="s">
        <v>4</v>
      </c>
      <c r="D6" s="5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4" t="s">
        <v>6</v>
      </c>
      <c r="D7" s="5" t="s">
        <v>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 t="s">
        <v>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3" t="s">
        <v>8</v>
      </c>
      <c r="D11" s="3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4" t="s">
        <v>9</v>
      </c>
      <c r="D12" s="5" t="s">
        <v>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4" t="s">
        <v>11</v>
      </c>
      <c r="D13" s="5" t="s">
        <v>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4" t="s">
        <v>12</v>
      </c>
      <c r="D14" s="5" t="s">
        <v>10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4" t="s">
        <v>13</v>
      </c>
      <c r="D15" s="4" t="s">
        <v>10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6" t="s">
        <v>14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 t="s">
        <v>15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3" t="s">
        <v>2</v>
      </c>
      <c r="D21" s="3" t="s">
        <v>16</v>
      </c>
      <c r="E21" s="3" t="s">
        <v>17</v>
      </c>
      <c r="F21" s="3" t="s">
        <v>18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7" t="s">
        <v>19</v>
      </c>
      <c r="D22" s="8">
        <v>1.0</v>
      </c>
      <c r="E22" s="9">
        <v>0.0</v>
      </c>
      <c r="F22" s="7">
        <f t="shared" ref="F22:F24" si="1">D22*E22</f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7" t="s">
        <v>20</v>
      </c>
      <c r="D23" s="8">
        <v>2.0</v>
      </c>
      <c r="E23" s="9">
        <v>0.0</v>
      </c>
      <c r="F23" s="7">
        <f t="shared" si="1"/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7" t="s">
        <v>21</v>
      </c>
      <c r="D24" s="8">
        <v>3.0</v>
      </c>
      <c r="E24" s="10">
        <v>2.0</v>
      </c>
      <c r="F24" s="11">
        <f t="shared" si="1"/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2" t="s">
        <v>22</v>
      </c>
      <c r="F25" s="13">
        <f>SUM(F22:F24)</f>
        <v>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 t="s">
        <v>23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4" t="s">
        <v>8</v>
      </c>
      <c r="D29" s="14" t="s">
        <v>16</v>
      </c>
      <c r="E29" s="14" t="s">
        <v>17</v>
      </c>
      <c r="F29" s="14" t="s">
        <v>18</v>
      </c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7" t="s">
        <v>19</v>
      </c>
      <c r="D30" s="8">
        <v>5.0</v>
      </c>
      <c r="E30" s="15">
        <v>4.0</v>
      </c>
      <c r="F30" s="7">
        <f t="shared" ref="F30:F32" si="2">D30*E30</f>
        <v>20</v>
      </c>
      <c r="I30" s="1"/>
      <c r="J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7" t="s">
        <v>20</v>
      </c>
      <c r="D31" s="8">
        <v>10.0</v>
      </c>
      <c r="E31" s="15">
        <v>0.0</v>
      </c>
      <c r="F31" s="7">
        <f t="shared" si="2"/>
        <v>0</v>
      </c>
      <c r="I31" s="1"/>
      <c r="J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7" t="s">
        <v>21</v>
      </c>
      <c r="D32" s="8">
        <v>15.0</v>
      </c>
      <c r="E32" s="16">
        <v>0.0</v>
      </c>
      <c r="F32" s="11">
        <f t="shared" si="2"/>
        <v>0</v>
      </c>
      <c r="I32" s="1"/>
      <c r="J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7"/>
      <c r="E33" s="12" t="s">
        <v>24</v>
      </c>
      <c r="F33" s="13">
        <f>SUM(F30:F32)</f>
        <v>20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7"/>
      <c r="E34" s="1"/>
      <c r="F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8" t="s">
        <v>25</v>
      </c>
      <c r="E35" s="12" t="s">
        <v>26</v>
      </c>
      <c r="F35" s="19">
        <f>F25+F33</f>
        <v>26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7"/>
      <c r="E36" s="20"/>
      <c r="F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7"/>
      <c r="E37" s="20"/>
      <c r="F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1" t="s">
        <v>27</v>
      </c>
      <c r="D39" s="1"/>
      <c r="E39" s="1"/>
      <c r="F39" s="1"/>
      <c r="G39" s="1"/>
      <c r="H39" s="1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4" t="s">
        <v>28</v>
      </c>
      <c r="C40" s="14" t="s">
        <v>29</v>
      </c>
      <c r="D40" s="14" t="s">
        <v>16</v>
      </c>
      <c r="E40" s="14" t="s">
        <v>30</v>
      </c>
      <c r="F40" s="14" t="s">
        <v>18</v>
      </c>
      <c r="G40" s="1"/>
      <c r="H40" s="1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2" t="s">
        <v>31</v>
      </c>
      <c r="C41" s="23" t="s">
        <v>32</v>
      </c>
      <c r="D41" s="22">
        <v>2.0</v>
      </c>
      <c r="E41" s="9">
        <v>0.0</v>
      </c>
      <c r="F41" s="7">
        <f t="shared" ref="F41:F53" si="3">D41*E41</f>
        <v>0</v>
      </c>
      <c r="G41" s="1"/>
      <c r="H41" s="1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2" t="s">
        <v>33</v>
      </c>
      <c r="C42" s="23" t="s">
        <v>34</v>
      </c>
      <c r="D42" s="22">
        <v>1.0</v>
      </c>
      <c r="E42" s="9">
        <v>5.0</v>
      </c>
      <c r="F42" s="7">
        <f t="shared" si="3"/>
        <v>5</v>
      </c>
      <c r="G42" s="1"/>
      <c r="H42" s="1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2" t="s">
        <v>35</v>
      </c>
      <c r="C43" s="23" t="s">
        <v>36</v>
      </c>
      <c r="D43" s="22">
        <v>1.0</v>
      </c>
      <c r="E43" s="9">
        <v>5.0</v>
      </c>
      <c r="F43" s="7">
        <f t="shared" si="3"/>
        <v>5</v>
      </c>
      <c r="G43" s="1"/>
      <c r="H43" s="1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2" t="s">
        <v>37</v>
      </c>
      <c r="C44" s="23" t="s">
        <v>38</v>
      </c>
      <c r="D44" s="22">
        <v>1.0</v>
      </c>
      <c r="E44" s="9">
        <v>2.0</v>
      </c>
      <c r="F44" s="7">
        <f t="shared" si="3"/>
        <v>2</v>
      </c>
      <c r="G44" s="1"/>
      <c r="H44" s="1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2" t="s">
        <v>39</v>
      </c>
      <c r="C45" s="23" t="s">
        <v>40</v>
      </c>
      <c r="D45" s="22">
        <v>1.0</v>
      </c>
      <c r="E45" s="9">
        <v>4.0</v>
      </c>
      <c r="F45" s="7">
        <f t="shared" si="3"/>
        <v>4</v>
      </c>
      <c r="G45" s="1"/>
      <c r="H45" s="1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2" t="s">
        <v>41</v>
      </c>
      <c r="C46" s="23" t="s">
        <v>42</v>
      </c>
      <c r="D46" s="22">
        <v>0.5</v>
      </c>
      <c r="E46" s="9">
        <v>4.0</v>
      </c>
      <c r="F46" s="7">
        <f t="shared" si="3"/>
        <v>2</v>
      </c>
      <c r="G46" s="1"/>
      <c r="H46" s="1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2" t="s">
        <v>43</v>
      </c>
      <c r="C47" s="23" t="s">
        <v>44</v>
      </c>
      <c r="D47" s="22">
        <v>0.5</v>
      </c>
      <c r="E47" s="9">
        <v>5.0</v>
      </c>
      <c r="F47" s="7">
        <f t="shared" si="3"/>
        <v>2.5</v>
      </c>
      <c r="G47" s="1"/>
      <c r="H47" s="1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2" t="s">
        <v>45</v>
      </c>
      <c r="C48" s="23" t="s">
        <v>46</v>
      </c>
      <c r="D48" s="22">
        <v>2.0</v>
      </c>
      <c r="E48" s="9">
        <v>5.0</v>
      </c>
      <c r="F48" s="7">
        <f t="shared" si="3"/>
        <v>10</v>
      </c>
      <c r="G48" s="1"/>
      <c r="H48" s="1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2" t="s">
        <v>47</v>
      </c>
      <c r="C49" s="23" t="s">
        <v>48</v>
      </c>
      <c r="D49" s="22">
        <v>1.0</v>
      </c>
      <c r="E49" s="9">
        <v>3.0</v>
      </c>
      <c r="F49" s="7">
        <f t="shared" si="3"/>
        <v>3</v>
      </c>
      <c r="G49" s="1"/>
      <c r="H49" s="1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2" t="s">
        <v>49</v>
      </c>
      <c r="C50" s="23" t="s">
        <v>50</v>
      </c>
      <c r="D50" s="22">
        <v>1.0</v>
      </c>
      <c r="E50" s="9">
        <v>5.0</v>
      </c>
      <c r="F50" s="7">
        <f t="shared" si="3"/>
        <v>5</v>
      </c>
      <c r="G50" s="1"/>
      <c r="H50" s="1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2" t="s">
        <v>51</v>
      </c>
      <c r="C51" s="23" t="s">
        <v>52</v>
      </c>
      <c r="D51" s="22">
        <v>1.0</v>
      </c>
      <c r="E51" s="9">
        <v>5.0</v>
      </c>
      <c r="F51" s="7">
        <f t="shared" si="3"/>
        <v>5</v>
      </c>
      <c r="G51" s="1"/>
      <c r="H51" s="1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2" t="s">
        <v>53</v>
      </c>
      <c r="C52" s="23" t="s">
        <v>54</v>
      </c>
      <c r="D52" s="22">
        <v>1.0</v>
      </c>
      <c r="E52" s="10">
        <v>3.0</v>
      </c>
      <c r="F52" s="11">
        <f t="shared" si="3"/>
        <v>3</v>
      </c>
      <c r="G52" s="1"/>
      <c r="H52" s="1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2" t="s">
        <v>55</v>
      </c>
      <c r="C53" s="23" t="s">
        <v>56</v>
      </c>
      <c r="D53" s="24">
        <v>1.0</v>
      </c>
      <c r="E53" s="9">
        <v>0.0</v>
      </c>
      <c r="F53" s="7">
        <f t="shared" si="3"/>
        <v>0</v>
      </c>
      <c r="G53" s="1"/>
      <c r="H53" s="1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8" t="s">
        <v>57</v>
      </c>
      <c r="E54" s="23" t="s">
        <v>58</v>
      </c>
      <c r="F54" s="7">
        <f>SUM(F41:F53)</f>
        <v>46.5</v>
      </c>
      <c r="G54" s="1"/>
      <c r="H54" s="1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8" t="s">
        <v>59</v>
      </c>
      <c r="E55" s="12" t="s">
        <v>60</v>
      </c>
      <c r="F55" s="25">
        <f>0.6+(0.01*F54)</f>
        <v>1.065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1" t="s">
        <v>61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6" t="s">
        <v>28</v>
      </c>
      <c r="C59" s="26" t="s">
        <v>62</v>
      </c>
      <c r="D59" s="26" t="s">
        <v>16</v>
      </c>
      <c r="E59" s="26" t="s">
        <v>30</v>
      </c>
      <c r="F59" s="26" t="s">
        <v>18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2" t="s">
        <v>63</v>
      </c>
      <c r="C60" s="23" t="s">
        <v>64</v>
      </c>
      <c r="D60" s="22">
        <v>1.5</v>
      </c>
      <c r="E60" s="9">
        <v>4.0</v>
      </c>
      <c r="F60" s="7">
        <f t="shared" ref="F60:F67" si="4">D60*E60</f>
        <v>6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2" t="s">
        <v>65</v>
      </c>
      <c r="C61" s="23" t="s">
        <v>66</v>
      </c>
      <c r="D61" s="22">
        <v>0.5</v>
      </c>
      <c r="E61" s="9">
        <v>4.0</v>
      </c>
      <c r="F61" s="7">
        <f t="shared" si="4"/>
        <v>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2" t="s">
        <v>67</v>
      </c>
      <c r="C62" s="23" t="s">
        <v>68</v>
      </c>
      <c r="D62" s="22">
        <v>1.0</v>
      </c>
      <c r="E62" s="9">
        <v>2.0</v>
      </c>
      <c r="F62" s="7">
        <f t="shared" si="4"/>
        <v>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2" t="s">
        <v>69</v>
      </c>
      <c r="C63" s="23" t="s">
        <v>70</v>
      </c>
      <c r="D63" s="22">
        <v>0.5</v>
      </c>
      <c r="E63" s="9">
        <v>0.0</v>
      </c>
      <c r="F63" s="7">
        <f t="shared" si="4"/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2" t="s">
        <v>71</v>
      </c>
      <c r="C64" s="23" t="s">
        <v>72</v>
      </c>
      <c r="D64" s="22">
        <v>1.0</v>
      </c>
      <c r="E64" s="9">
        <v>5.0</v>
      </c>
      <c r="F64" s="7">
        <f t="shared" si="4"/>
        <v>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2" t="s">
        <v>73</v>
      </c>
      <c r="C65" s="23" t="s">
        <v>74</v>
      </c>
      <c r="D65" s="22">
        <v>2.0</v>
      </c>
      <c r="E65" s="9">
        <v>3.0</v>
      </c>
      <c r="F65" s="7">
        <f t="shared" si="4"/>
        <v>6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2" t="s">
        <v>75</v>
      </c>
      <c r="C66" s="23" t="s">
        <v>76</v>
      </c>
      <c r="D66" s="22">
        <v>-1.0</v>
      </c>
      <c r="E66" s="9">
        <v>2.0</v>
      </c>
      <c r="F66" s="7">
        <f t="shared" si="4"/>
        <v>-2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2" t="s">
        <v>77</v>
      </c>
      <c r="C67" s="23" t="s">
        <v>78</v>
      </c>
      <c r="D67" s="22">
        <v>-1.0</v>
      </c>
      <c r="E67" s="10">
        <v>1.0</v>
      </c>
      <c r="F67" s="11">
        <f t="shared" si="4"/>
        <v>-1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8" t="s">
        <v>79</v>
      </c>
      <c r="E68" s="23" t="s">
        <v>58</v>
      </c>
      <c r="F68" s="7">
        <f>SUM(F60:F67)</f>
        <v>18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8" t="s">
        <v>80</v>
      </c>
      <c r="E69" s="12" t="s">
        <v>81</v>
      </c>
      <c r="F69" s="25">
        <f>1.4+(-0.03*F68)</f>
        <v>0.86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27" t="s">
        <v>82</v>
      </c>
      <c r="D73" s="28">
        <f>F35*F55*F69</f>
        <v>23.8134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29" t="s">
        <v>83</v>
      </c>
      <c r="D75" s="1">
        <v>20.0</v>
      </c>
      <c r="E75" s="1">
        <v>15.0</v>
      </c>
      <c r="F75" s="1">
        <v>30.0</v>
      </c>
      <c r="G75" s="30" t="s">
        <v>84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29" t="s">
        <v>85</v>
      </c>
      <c r="D76" s="31">
        <f>D73*D75</f>
        <v>476.268</v>
      </c>
      <c r="E76" s="31">
        <f>D73*E75</f>
        <v>357.201</v>
      </c>
      <c r="F76" s="31">
        <f>D73*F75</f>
        <v>714.402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8">
    <mergeCell ref="C35:D35"/>
    <mergeCell ref="B39:C39"/>
    <mergeCell ref="C54:D54"/>
    <mergeCell ref="C55:D55"/>
    <mergeCell ref="B58:C58"/>
    <mergeCell ref="C68:D68"/>
    <mergeCell ref="C69:D69"/>
    <mergeCell ref="G75:K75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11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11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