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rimc/Dropbox/CamilaAnalysis/Lesion3rd_dataset_Microbiome/Amorim_LeishMicrobiome/Public_submission/ExperimentsInMice/"/>
    </mc:Choice>
  </mc:AlternateContent>
  <xr:revisionPtr revIDLastSave="0" documentId="8_{33A47710-0FF3-2A4A-BA31-22DB70B7707C}" xr6:coauthVersionLast="47" xr6:coauthVersionMax="47" xr10:uidLastSave="{00000000-0000-0000-0000-000000000000}"/>
  <bookViews>
    <workbookView xWindow="-36420" yWindow="-4060" windowWidth="31400" windowHeight="20140" xr2:uid="{858656E9-4D10-D94F-8236-2BA938CC56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1" l="1"/>
  <c r="L48" i="1"/>
  <c r="L43" i="1"/>
  <c r="L40" i="1"/>
  <c r="L35" i="1"/>
  <c r="J53" i="1"/>
  <c r="J48" i="1"/>
  <c r="J43" i="1"/>
  <c r="J40" i="1"/>
  <c r="J35" i="1"/>
  <c r="H53" i="1"/>
  <c r="H48" i="1"/>
  <c r="H43" i="1"/>
  <c r="H40" i="1"/>
  <c r="H35" i="1"/>
  <c r="F53" i="1"/>
  <c r="F48" i="1"/>
  <c r="F43" i="1"/>
  <c r="F40" i="1"/>
  <c r="F35" i="1"/>
  <c r="D53" i="1"/>
  <c r="D48" i="1"/>
  <c r="D43" i="1"/>
  <c r="D40" i="1"/>
  <c r="D35" i="1"/>
  <c r="AK2" i="1"/>
  <c r="AK3" i="1"/>
  <c r="AK4" i="1"/>
  <c r="AK5" i="1"/>
  <c r="AK6" i="1"/>
  <c r="AK7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12" i="1"/>
  <c r="AK8" i="1"/>
  <c r="AK9" i="1"/>
  <c r="AK10" i="1"/>
  <c r="AK11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12" i="1"/>
  <c r="AF8" i="1"/>
  <c r="AF9" i="1"/>
  <c r="AF10" i="1"/>
  <c r="AF11" i="1"/>
  <c r="AF7" i="1"/>
  <c r="AF3" i="1"/>
  <c r="AF4" i="1"/>
  <c r="AF5" i="1"/>
  <c r="AF6" i="1"/>
  <c r="AF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12" i="1"/>
  <c r="AC8" i="1"/>
  <c r="AC9" i="1"/>
  <c r="AC10" i="1"/>
  <c r="AC11" i="1"/>
  <c r="AC7" i="1"/>
  <c r="AC3" i="1"/>
  <c r="AC4" i="1"/>
  <c r="AC5" i="1"/>
  <c r="AC6" i="1"/>
  <c r="AC2" i="1"/>
  <c r="Z13" i="1"/>
  <c r="Z14" i="1"/>
  <c r="Z15" i="1"/>
  <c r="Z16" i="1"/>
  <c r="Z17" i="1"/>
  <c r="Z18" i="1"/>
  <c r="Z19" i="1"/>
  <c r="Z20" i="1"/>
  <c r="Z21" i="1"/>
  <c r="Z22" i="1"/>
  <c r="Z23" i="1"/>
  <c r="Z24" i="1"/>
  <c r="Z12" i="1"/>
  <c r="Z8" i="1"/>
  <c r="Z9" i="1"/>
  <c r="Z10" i="1"/>
  <c r="Z11" i="1"/>
  <c r="Z7" i="1"/>
  <c r="Z3" i="1"/>
  <c r="Z4" i="1"/>
  <c r="Z5" i="1"/>
  <c r="Z6" i="1"/>
  <c r="Z2" i="1"/>
  <c r="W13" i="1"/>
  <c r="W14" i="1"/>
  <c r="W15" i="1"/>
  <c r="W16" i="1"/>
  <c r="W17" i="1"/>
  <c r="W18" i="1"/>
  <c r="W19" i="1"/>
  <c r="W20" i="1"/>
  <c r="W21" i="1"/>
  <c r="W22" i="1"/>
  <c r="W23" i="1"/>
  <c r="W24" i="1"/>
  <c r="W12" i="1"/>
  <c r="W8" i="1"/>
  <c r="W9" i="1"/>
  <c r="W10" i="1"/>
  <c r="W11" i="1"/>
  <c r="W7" i="1"/>
  <c r="W3" i="1"/>
  <c r="W4" i="1"/>
  <c r="W5" i="1"/>
  <c r="W6" i="1"/>
  <c r="W2" i="1"/>
  <c r="T13" i="1"/>
  <c r="T14" i="1"/>
  <c r="T15" i="1"/>
  <c r="T16" i="1"/>
  <c r="T17" i="1"/>
  <c r="T18" i="1"/>
  <c r="T19" i="1"/>
  <c r="T20" i="1"/>
  <c r="T21" i="1"/>
  <c r="T22" i="1"/>
  <c r="T23" i="1"/>
  <c r="T24" i="1"/>
  <c r="T12" i="1"/>
  <c r="T8" i="1"/>
  <c r="T9" i="1"/>
  <c r="T10" i="1"/>
  <c r="T11" i="1"/>
  <c r="T7" i="1"/>
  <c r="T3" i="1"/>
  <c r="T4" i="1"/>
  <c r="T5" i="1"/>
  <c r="T6" i="1"/>
  <c r="T2" i="1"/>
  <c r="Q13" i="1"/>
  <c r="Q14" i="1"/>
  <c r="Q15" i="1"/>
  <c r="Q16" i="1"/>
  <c r="Q17" i="1"/>
  <c r="Q18" i="1"/>
  <c r="Q19" i="1"/>
  <c r="Q20" i="1"/>
  <c r="Q21" i="1"/>
  <c r="Q22" i="1"/>
  <c r="Q23" i="1"/>
  <c r="Q24" i="1"/>
  <c r="Q12" i="1"/>
  <c r="Q8" i="1"/>
  <c r="Q9" i="1"/>
  <c r="Q10" i="1"/>
  <c r="Q11" i="1"/>
  <c r="Q7" i="1"/>
  <c r="Q3" i="1"/>
  <c r="Q4" i="1"/>
  <c r="Q5" i="1"/>
  <c r="Q6" i="1"/>
  <c r="Q2" i="1"/>
  <c r="N13" i="1"/>
  <c r="N14" i="1"/>
  <c r="N15" i="1"/>
  <c r="N16" i="1"/>
  <c r="N17" i="1"/>
  <c r="N18" i="1"/>
  <c r="N19" i="1"/>
  <c r="N20" i="1"/>
  <c r="N21" i="1"/>
  <c r="N22" i="1"/>
  <c r="N23" i="1"/>
  <c r="N24" i="1"/>
  <c r="N12" i="1"/>
  <c r="N8" i="1"/>
  <c r="N9" i="1"/>
  <c r="N10" i="1"/>
  <c r="N11" i="1"/>
  <c r="N7" i="1"/>
  <c r="N3" i="1"/>
  <c r="N4" i="1"/>
  <c r="N5" i="1"/>
  <c r="N6" i="1"/>
  <c r="N2" i="1"/>
  <c r="K13" i="1"/>
  <c r="K14" i="1"/>
  <c r="K15" i="1"/>
  <c r="K16" i="1"/>
  <c r="K17" i="1"/>
  <c r="K18" i="1"/>
  <c r="K19" i="1"/>
  <c r="K20" i="1"/>
  <c r="K21" i="1"/>
  <c r="K22" i="1"/>
  <c r="K23" i="1"/>
  <c r="K24" i="1"/>
  <c r="K12" i="1"/>
  <c r="K8" i="1"/>
  <c r="K9" i="1"/>
  <c r="K10" i="1"/>
  <c r="K11" i="1"/>
  <c r="K7" i="1"/>
  <c r="K3" i="1"/>
  <c r="K4" i="1"/>
  <c r="K5" i="1"/>
  <c r="K6" i="1"/>
  <c r="K2" i="1"/>
  <c r="H10" i="1"/>
  <c r="H24" i="1"/>
  <c r="H13" i="1"/>
  <c r="H14" i="1"/>
  <c r="H15" i="1"/>
  <c r="H16" i="1"/>
  <c r="H17" i="1"/>
  <c r="H18" i="1"/>
  <c r="H19" i="1"/>
  <c r="H20" i="1"/>
  <c r="H21" i="1"/>
  <c r="H22" i="1"/>
  <c r="H23" i="1"/>
  <c r="H12" i="1"/>
  <c r="H8" i="1"/>
  <c r="H9" i="1"/>
  <c r="H11" i="1"/>
  <c r="H7" i="1"/>
  <c r="H3" i="1"/>
  <c r="H4" i="1"/>
  <c r="H5" i="1"/>
  <c r="H6" i="1"/>
  <c r="H2" i="1"/>
  <c r="E13" i="1"/>
  <c r="E14" i="1"/>
  <c r="E15" i="1"/>
  <c r="E16" i="1"/>
  <c r="E17" i="1"/>
  <c r="E18" i="1"/>
  <c r="E19" i="1"/>
  <c r="E20" i="1"/>
  <c r="E21" i="1"/>
  <c r="E22" i="1"/>
  <c r="E23" i="1"/>
  <c r="E24" i="1"/>
  <c r="E12" i="1"/>
  <c r="E8" i="1"/>
  <c r="E9" i="1"/>
  <c r="E10" i="1"/>
  <c r="E11" i="1"/>
  <c r="E7" i="1"/>
  <c r="E3" i="1"/>
  <c r="E4" i="1"/>
  <c r="E5" i="1"/>
  <c r="E6" i="1"/>
  <c r="E2" i="1"/>
  <c r="AH7" i="1" l="1"/>
  <c r="AH24" i="1"/>
  <c r="AH18" i="1"/>
  <c r="AH8" i="1"/>
  <c r="AH20" i="1"/>
  <c r="AH14" i="1"/>
  <c r="AH3" i="1"/>
  <c r="AH12" i="1"/>
  <c r="AH19" i="1"/>
  <c r="AH13" i="1"/>
  <c r="AH2" i="1"/>
  <c r="AH11" i="1"/>
  <c r="AH23" i="1"/>
  <c r="AH17" i="1"/>
  <c r="AH10" i="1"/>
  <c r="AH22" i="1"/>
  <c r="AH16" i="1"/>
  <c r="AL11" i="1"/>
  <c r="AH5" i="1"/>
  <c r="AH9" i="1"/>
  <c r="AH21" i="1"/>
  <c r="AH15" i="1"/>
  <c r="AH4" i="1"/>
  <c r="AG6" i="1"/>
  <c r="AH6" i="1"/>
  <c r="AL24" i="1"/>
  <c r="AD11" i="1"/>
  <c r="AL6" i="1"/>
  <c r="AG19" i="1"/>
  <c r="AD24" i="1"/>
  <c r="I6" i="1"/>
  <c r="L24" i="1"/>
  <c r="AL14" i="1"/>
  <c r="AG11" i="1"/>
  <c r="F19" i="1"/>
  <c r="AD14" i="1"/>
  <c r="AD6" i="1"/>
  <c r="AD19" i="1"/>
  <c r="AG24" i="1"/>
  <c r="AL19" i="1"/>
  <c r="F24" i="1"/>
  <c r="AG14" i="1"/>
  <c r="L6" i="1"/>
  <c r="F6" i="1"/>
  <c r="O6" i="1"/>
  <c r="I24" i="1"/>
  <c r="F11" i="1"/>
  <c r="F14" i="1"/>
  <c r="X6" i="1"/>
  <c r="I11" i="1"/>
  <c r="I14" i="1"/>
  <c r="I19" i="1"/>
  <c r="O24" i="1"/>
  <c r="L19" i="1"/>
  <c r="L14" i="1"/>
  <c r="L11" i="1"/>
  <c r="O11" i="1"/>
  <c r="U6" i="1"/>
  <c r="O19" i="1"/>
  <c r="O14" i="1"/>
  <c r="X24" i="1"/>
  <c r="X11" i="1"/>
  <c r="AA24" i="1"/>
  <c r="X19" i="1"/>
  <c r="X14" i="1"/>
  <c r="AA14" i="1"/>
  <c r="AA6" i="1"/>
  <c r="AA19" i="1"/>
  <c r="AA11" i="1"/>
  <c r="U11" i="1"/>
  <c r="U24" i="1"/>
  <c r="U19" i="1"/>
  <c r="U14" i="1"/>
  <c r="R6" i="1"/>
  <c r="R11" i="1"/>
  <c r="R19" i="1"/>
  <c r="R14" i="1"/>
  <c r="R24" i="1"/>
  <c r="AI24" i="1" l="1"/>
  <c r="AI11" i="1"/>
  <c r="AI14" i="1"/>
  <c r="AI6" i="1"/>
  <c r="AI19" i="1"/>
</calcChain>
</file>

<file path=xl/sharedStrings.xml><?xml version="1.0" encoding="utf-8"?>
<sst xmlns="http://schemas.openxmlformats.org/spreadsheetml/2006/main" count="113" uniqueCount="48">
  <si>
    <t>Specimen_001_Tube_002.fcs</t>
  </si>
  <si>
    <t>Specimen_001_Tube_003.fcs</t>
  </si>
  <si>
    <t>Specimen_001_Tube_004.fcs</t>
  </si>
  <si>
    <t>Specimen_001_Tube_005.fcs</t>
  </si>
  <si>
    <t>Specimen_001_Tube_006.fcs</t>
  </si>
  <si>
    <t>Specimen_001_Tube_007.fcs</t>
  </si>
  <si>
    <t>Specimen_001_Tube_008.fcs</t>
  </si>
  <si>
    <t>Specimen_001_Tube_009.fcs</t>
  </si>
  <si>
    <t>Specimen_001_Tube_010.fcs</t>
  </si>
  <si>
    <t>Specimen_001_Tube_011.fcs</t>
  </si>
  <si>
    <t>Specimen_001_Tube_012.fcs</t>
  </si>
  <si>
    <t>Specimen_001_Tube_013.fcs</t>
  </si>
  <si>
    <t>Specimen_001_Tube_014.fcs</t>
  </si>
  <si>
    <t>Specimen_001_Tube_015.fcs</t>
  </si>
  <si>
    <t>Specimen_001_Tube_016.fcs</t>
  </si>
  <si>
    <t>Specimen_001_Tube_017.fcs</t>
  </si>
  <si>
    <t>Specimen_001_Tube_018.fcs</t>
  </si>
  <si>
    <t>Specimen_001_Tube_019.fcs</t>
  </si>
  <si>
    <t>Specimen_001_Tube_020.fcs</t>
  </si>
  <si>
    <t>Specimen_001_Tube_021.fcs</t>
  </si>
  <si>
    <t>Specimen_001_Tube_022.fcs</t>
  </si>
  <si>
    <t>Specimen_001_Tube_023.fcs</t>
  </si>
  <si>
    <t>Specimen_001_Tube_024.fcs</t>
  </si>
  <si>
    <t>CD45+</t>
  </si>
  <si>
    <t>CD90.2+</t>
  </si>
  <si>
    <t>CD90.2-</t>
  </si>
  <si>
    <t>CD4 T</t>
  </si>
  <si>
    <t>CD8 T</t>
  </si>
  <si>
    <t>CD4-CD8-</t>
  </si>
  <si>
    <t>gd T</t>
  </si>
  <si>
    <t>BEADS</t>
  </si>
  <si>
    <t>LB</t>
  </si>
  <si>
    <t>LB+SA</t>
  </si>
  <si>
    <t>LB+SA+anti-IL-1b</t>
  </si>
  <si>
    <t>LB+SA+anti-IL-1a</t>
  </si>
  <si>
    <t>LB+SA+anti-IL-1R</t>
  </si>
  <si>
    <t>ab T</t>
  </si>
  <si>
    <t>Ly6C-hi</t>
  </si>
  <si>
    <t>Ly6C-low</t>
  </si>
  <si>
    <t>Ly6G+</t>
  </si>
  <si>
    <t>PER EAR</t>
  </si>
  <si>
    <t>abnormal</t>
  </si>
  <si>
    <t>NOTES</t>
  </si>
  <si>
    <t>Total Ly6C</t>
  </si>
  <si>
    <t>% CD4 T</t>
  </si>
  <si>
    <t>% CD4-CD8-</t>
  </si>
  <si>
    <t xml:space="preserve">% GZA CD8 </t>
  </si>
  <si>
    <t>% CD8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</si>
</sst>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Font="1" applyBorder="1"/>
    <xf numFmtId="0" fontId="1" fillId="0" borderId="0" xfId="0" applyFont="1"/>
    <xf numFmtId="0" fontId="0" fillId="0" borderId="0" xfId="0" applyFont="1"/>
    <xf numFmtId="0" fontId="0" fillId="3" borderId="1" xfId="0" applyFill="1" applyBorder="1"/>
    <xf numFmtId="0" fontId="1" fillId="3" borderId="1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145C-BB59-AA41-97B0-76F0BDE8FD80}">
  <dimension ref="A1:AM57"/>
  <sheetViews>
    <sheetView tabSelected="1" zoomScale="60" zoomScaleNormal="100" workbookViewId="0">
      <selection activeCell="P32" sqref="P32"/>
    </sheetView>
  </sheetViews>
  <sheetFormatPr baseColWidth="10" defaultRowHeight="16" x14ac:dyDescent="0.2"/>
  <cols>
    <col min="1" max="1" width="25.83203125" customWidth="1"/>
    <col min="2" max="2" width="16.5" customWidth="1"/>
    <col min="3" max="3" width="9.5" customWidth="1"/>
    <col min="17" max="17" width="12.33203125" customWidth="1"/>
  </cols>
  <sheetData>
    <row r="1" spans="1:39" x14ac:dyDescent="0.2">
      <c r="A1" s="3"/>
      <c r="B1" s="3"/>
      <c r="C1" s="3" t="s">
        <v>30</v>
      </c>
      <c r="D1" s="3" t="s">
        <v>23</v>
      </c>
      <c r="E1" s="3"/>
      <c r="F1" s="3"/>
      <c r="G1" s="3" t="s">
        <v>24</v>
      </c>
      <c r="H1" s="3"/>
      <c r="I1" s="3"/>
      <c r="J1" s="3" t="s">
        <v>25</v>
      </c>
      <c r="K1" s="3"/>
      <c r="L1" s="3"/>
      <c r="M1" s="3" t="s">
        <v>36</v>
      </c>
      <c r="N1" s="3"/>
      <c r="O1" s="3"/>
      <c r="P1" s="3" t="s">
        <v>26</v>
      </c>
      <c r="Q1" s="3"/>
      <c r="R1" s="3"/>
      <c r="S1" s="3" t="s">
        <v>27</v>
      </c>
      <c r="T1" s="3"/>
      <c r="U1" s="3"/>
      <c r="V1" s="3" t="s">
        <v>28</v>
      </c>
      <c r="W1" s="3"/>
      <c r="X1" s="3"/>
      <c r="Y1" s="3" t="s">
        <v>29</v>
      </c>
      <c r="Z1" s="3"/>
      <c r="AA1" s="3"/>
      <c r="AB1" s="7" t="s">
        <v>37</v>
      </c>
      <c r="AC1" s="7"/>
      <c r="AD1" s="7"/>
      <c r="AE1" s="7" t="s">
        <v>38</v>
      </c>
      <c r="AF1" s="7"/>
      <c r="AG1" s="7"/>
      <c r="AH1" s="7" t="s">
        <v>43</v>
      </c>
      <c r="AI1" s="7"/>
      <c r="AJ1" s="7" t="s">
        <v>39</v>
      </c>
      <c r="AK1" s="7" t="s">
        <v>40</v>
      </c>
      <c r="AL1" s="7"/>
      <c r="AM1" s="7" t="s">
        <v>42</v>
      </c>
    </row>
    <row r="2" spans="1:39" s="6" customFormat="1" x14ac:dyDescent="0.2">
      <c r="A2" s="4" t="s">
        <v>0</v>
      </c>
      <c r="B2" s="4" t="s">
        <v>31</v>
      </c>
      <c r="C2" s="4">
        <v>7678</v>
      </c>
      <c r="D2" s="4">
        <v>5872</v>
      </c>
      <c r="E2" s="4">
        <f>15000*D2/C2*1.5</f>
        <v>17207.606147434228</v>
      </c>
      <c r="F2" s="4"/>
      <c r="G2" s="4">
        <v>3633</v>
      </c>
      <c r="H2" s="4">
        <f>15000*G2/C2*1.5</f>
        <v>10646.327168533473</v>
      </c>
      <c r="I2" s="4"/>
      <c r="J2" s="4">
        <v>2172</v>
      </c>
      <c r="K2" s="4">
        <f>15000*J2/C2*1.5</f>
        <v>6364.9387861422238</v>
      </c>
      <c r="L2" s="4"/>
      <c r="M2" s="4">
        <v>1489</v>
      </c>
      <c r="N2" s="4">
        <f>15000*M2/C2*1.5</f>
        <v>4363.4410002604845</v>
      </c>
      <c r="O2" s="4"/>
      <c r="P2" s="4">
        <v>1302</v>
      </c>
      <c r="Q2" s="4">
        <f>15000*P2/C2*1.5</f>
        <v>3815.4467309195106</v>
      </c>
      <c r="R2" s="4"/>
      <c r="S2" s="4">
        <v>15</v>
      </c>
      <c r="T2" s="4">
        <f>15000*S2/C2*1.5</f>
        <v>43.956759572805417</v>
      </c>
      <c r="U2" s="4"/>
      <c r="V2" s="4">
        <v>109</v>
      </c>
      <c r="W2" s="4">
        <f>15000*V2/C2*1.5</f>
        <v>319.41911956238607</v>
      </c>
      <c r="X2" s="4"/>
      <c r="Y2" s="4">
        <v>1531</v>
      </c>
      <c r="Z2" s="4">
        <f>15000*Y2/C2*1.5</f>
        <v>4486.5199270643398</v>
      </c>
      <c r="AA2" s="4"/>
      <c r="AB2" s="4">
        <v>30</v>
      </c>
      <c r="AC2" s="4">
        <f>15000*AB2/C2*1.5</f>
        <v>87.913519145610834</v>
      </c>
      <c r="AD2" s="4"/>
      <c r="AE2" s="4">
        <v>48</v>
      </c>
      <c r="AF2" s="4">
        <f>15000*AE2/C2*1.5</f>
        <v>140.66163063297734</v>
      </c>
      <c r="AG2" s="4"/>
      <c r="AH2" s="4">
        <f>AF2+AC2</f>
        <v>228.57514977858818</v>
      </c>
      <c r="AI2" s="4"/>
      <c r="AJ2" s="4">
        <v>461</v>
      </c>
      <c r="AK2" s="4">
        <f>15000*AJ2/C2*1.5</f>
        <v>1350.9377442042198</v>
      </c>
      <c r="AL2" s="4"/>
      <c r="AM2" s="4"/>
    </row>
    <row r="3" spans="1:39" s="6" customFormat="1" x14ac:dyDescent="0.2">
      <c r="A3" s="4" t="s">
        <v>1</v>
      </c>
      <c r="B3" s="4" t="s">
        <v>31</v>
      </c>
      <c r="C3" s="4">
        <v>9290</v>
      </c>
      <c r="D3" s="4">
        <v>8464</v>
      </c>
      <c r="E3" s="4">
        <f t="shared" ref="E3:E6" si="0">15000*D3/C3*1.5</f>
        <v>20499.4617868676</v>
      </c>
      <c r="F3" s="4"/>
      <c r="G3" s="4">
        <v>4145</v>
      </c>
      <c r="H3" s="4">
        <f t="shared" ref="H3:H6" si="1">15000*G3/C3*1.5</f>
        <v>10039.02045209903</v>
      </c>
      <c r="I3" s="4"/>
      <c r="J3" s="4">
        <v>4102</v>
      </c>
      <c r="K3" s="4">
        <f t="shared" ref="K3:K6" si="2">15000*J3/C3*1.5</f>
        <v>9934.876210979548</v>
      </c>
      <c r="L3" s="4"/>
      <c r="M3" s="4">
        <v>1697</v>
      </c>
      <c r="N3" s="4">
        <f t="shared" ref="N3:N6" si="3">15000*M3/C3*1.5</f>
        <v>4110.0645855758876</v>
      </c>
      <c r="O3" s="4"/>
      <c r="P3" s="4">
        <v>1325</v>
      </c>
      <c r="Q3" s="4">
        <f t="shared" ref="Q3:Q6" si="4">15000*P3/C3*1.5</f>
        <v>3209.0958019375676</v>
      </c>
      <c r="R3" s="4"/>
      <c r="S3" s="4">
        <v>108</v>
      </c>
      <c r="T3" s="4">
        <f t="shared" ref="T3:T6" si="5">15000*S3/C3*1.5</f>
        <v>261.57158234660926</v>
      </c>
      <c r="U3" s="4"/>
      <c r="V3" s="4">
        <v>163</v>
      </c>
      <c r="W3" s="4">
        <f t="shared" ref="W3:W6" si="6">15000*V3/C3*1.5</f>
        <v>394.77933261571582</v>
      </c>
      <c r="X3" s="4"/>
      <c r="Y3" s="4">
        <v>1635</v>
      </c>
      <c r="Z3" s="4">
        <f t="shared" ref="Z3:Z6" si="7">15000*Y3/C3*1.5</f>
        <v>3959.9031216361682</v>
      </c>
      <c r="AA3" s="4"/>
      <c r="AB3" s="4">
        <v>306</v>
      </c>
      <c r="AC3" s="4">
        <f t="shared" ref="AC3:AC6" si="8">15000*AB3/C3*1.5</f>
        <v>741.11948331539293</v>
      </c>
      <c r="AD3" s="4"/>
      <c r="AE3" s="4">
        <v>389</v>
      </c>
      <c r="AF3" s="4">
        <f t="shared" ref="AF3:AF6" si="9">15000*AE3/C3*1.5</f>
        <v>942.14208826695381</v>
      </c>
      <c r="AG3" s="4"/>
      <c r="AH3" s="4">
        <f t="shared" ref="AH3:AH24" si="10">AF3+AC3</f>
        <v>1683.2615715823467</v>
      </c>
      <c r="AI3" s="4"/>
      <c r="AJ3" s="4">
        <v>651</v>
      </c>
      <c r="AK3" s="4">
        <f t="shared" ref="AK3:AK6" si="11">15000*AJ3/C3*1.5</f>
        <v>1576.6953713670614</v>
      </c>
      <c r="AL3" s="4"/>
      <c r="AM3" s="4"/>
    </row>
    <row r="4" spans="1:39" s="6" customFormat="1" x14ac:dyDescent="0.2">
      <c r="A4" s="4" t="s">
        <v>2</v>
      </c>
      <c r="B4" s="4" t="s">
        <v>31</v>
      </c>
      <c r="C4" s="4">
        <v>8411</v>
      </c>
      <c r="D4" s="4">
        <v>8200</v>
      </c>
      <c r="E4" s="4">
        <f t="shared" si="0"/>
        <v>21935.560575436928</v>
      </c>
      <c r="F4" s="4"/>
      <c r="G4" s="4">
        <v>3491</v>
      </c>
      <c r="H4" s="4">
        <f t="shared" si="1"/>
        <v>9338.6636547378439</v>
      </c>
      <c r="I4" s="4"/>
      <c r="J4" s="4">
        <v>4482</v>
      </c>
      <c r="K4" s="4">
        <f t="shared" si="2"/>
        <v>11989.656402330282</v>
      </c>
      <c r="L4" s="4"/>
      <c r="M4" s="4">
        <v>1881</v>
      </c>
      <c r="N4" s="4">
        <f t="shared" si="3"/>
        <v>5031.803590536203</v>
      </c>
      <c r="O4" s="4"/>
      <c r="P4" s="4">
        <v>1561</v>
      </c>
      <c r="Q4" s="4">
        <f t="shared" si="4"/>
        <v>4175.7817144215915</v>
      </c>
      <c r="R4" s="4"/>
      <c r="S4" s="4">
        <v>94</v>
      </c>
      <c r="T4" s="4">
        <f t="shared" si="5"/>
        <v>251.45642610866722</v>
      </c>
      <c r="U4" s="4"/>
      <c r="V4" s="4">
        <v>134</v>
      </c>
      <c r="W4" s="4">
        <f t="shared" si="6"/>
        <v>358.45916062299369</v>
      </c>
      <c r="X4" s="4"/>
      <c r="Y4" s="4">
        <v>833</v>
      </c>
      <c r="Z4" s="4">
        <f t="shared" si="7"/>
        <v>2228.3319462608488</v>
      </c>
      <c r="AA4" s="4"/>
      <c r="AB4" s="4">
        <v>297</v>
      </c>
      <c r="AC4" s="4">
        <f t="shared" si="8"/>
        <v>794.49530376887401</v>
      </c>
      <c r="AD4" s="4"/>
      <c r="AE4" s="4">
        <v>352</v>
      </c>
      <c r="AF4" s="4">
        <f t="shared" si="9"/>
        <v>941.62406372607302</v>
      </c>
      <c r="AG4" s="4"/>
      <c r="AH4" s="4">
        <f t="shared" si="10"/>
        <v>1736.119367494947</v>
      </c>
      <c r="AI4" s="4"/>
      <c r="AJ4" s="4">
        <v>922</v>
      </c>
      <c r="AK4" s="4">
        <f t="shared" si="11"/>
        <v>2466.4130305552253</v>
      </c>
      <c r="AL4" s="4"/>
      <c r="AM4" s="4"/>
    </row>
    <row r="5" spans="1:39" s="6" customFormat="1" x14ac:dyDescent="0.2">
      <c r="A5" s="4" t="s">
        <v>3</v>
      </c>
      <c r="B5" s="4" t="s">
        <v>31</v>
      </c>
      <c r="C5" s="4">
        <v>7018</v>
      </c>
      <c r="D5" s="4">
        <v>5676</v>
      </c>
      <c r="E5" s="4">
        <f t="shared" si="0"/>
        <v>18197.492163009403</v>
      </c>
      <c r="F5" s="4"/>
      <c r="G5" s="4">
        <v>2462</v>
      </c>
      <c r="H5" s="4">
        <f t="shared" si="1"/>
        <v>7893.2744371615845</v>
      </c>
      <c r="I5" s="4"/>
      <c r="J5" s="4">
        <v>3117</v>
      </c>
      <c r="K5" s="4">
        <f t="shared" si="2"/>
        <v>9993.231689940154</v>
      </c>
      <c r="L5" s="4"/>
      <c r="M5" s="4">
        <v>1095</v>
      </c>
      <c r="N5" s="4">
        <f t="shared" si="3"/>
        <v>3510.6155599886006</v>
      </c>
      <c r="O5" s="4"/>
      <c r="P5" s="4">
        <v>847</v>
      </c>
      <c r="Q5" s="4">
        <f t="shared" si="4"/>
        <v>2715.5172413793107</v>
      </c>
      <c r="R5" s="4"/>
      <c r="S5" s="4">
        <v>50</v>
      </c>
      <c r="T5" s="4">
        <f t="shared" si="5"/>
        <v>160.30208036477629</v>
      </c>
      <c r="U5" s="4"/>
      <c r="V5" s="4">
        <v>152</v>
      </c>
      <c r="W5" s="4">
        <f t="shared" si="6"/>
        <v>487.31832430891996</v>
      </c>
      <c r="X5" s="4"/>
      <c r="Y5" s="4">
        <v>752</v>
      </c>
      <c r="Z5" s="4">
        <f t="shared" si="7"/>
        <v>2410.9432886862355</v>
      </c>
      <c r="AA5" s="4"/>
      <c r="AB5" s="4">
        <v>186</v>
      </c>
      <c r="AC5" s="4">
        <f t="shared" si="8"/>
        <v>596.32373895696776</v>
      </c>
      <c r="AD5" s="4"/>
      <c r="AE5" s="4">
        <v>203</v>
      </c>
      <c r="AF5" s="4">
        <f t="shared" si="9"/>
        <v>650.82644628099172</v>
      </c>
      <c r="AG5" s="4"/>
      <c r="AH5" s="4">
        <f t="shared" si="10"/>
        <v>1247.1501852379595</v>
      </c>
      <c r="AI5" s="4"/>
      <c r="AJ5" s="4">
        <v>680</v>
      </c>
      <c r="AK5" s="4">
        <f t="shared" si="11"/>
        <v>2180.1082929609574</v>
      </c>
      <c r="AL5" s="4"/>
      <c r="AM5" s="4"/>
    </row>
    <row r="6" spans="1:39" s="6" customFormat="1" x14ac:dyDescent="0.2">
      <c r="A6" s="4" t="s">
        <v>4</v>
      </c>
      <c r="B6" s="4" t="s">
        <v>31</v>
      </c>
      <c r="C6" s="4">
        <v>6507</v>
      </c>
      <c r="D6" s="4">
        <v>6546</v>
      </c>
      <c r="E6" s="4">
        <f t="shared" si="0"/>
        <v>22634.85477178423</v>
      </c>
      <c r="F6" s="4">
        <f>AVERAGE(E2:E6)</f>
        <v>20094.995088906478</v>
      </c>
      <c r="G6" s="4">
        <v>3441</v>
      </c>
      <c r="H6" s="4">
        <f t="shared" si="1"/>
        <v>11898.340248962657</v>
      </c>
      <c r="I6" s="4">
        <f>AVERAGE(H2:H6)</f>
        <v>9963.1251922989177</v>
      </c>
      <c r="J6" s="4">
        <v>2937</v>
      </c>
      <c r="K6" s="4">
        <f t="shared" si="2"/>
        <v>10155.601659751037</v>
      </c>
      <c r="L6" s="4">
        <f>AVERAGE(K2:K6)</f>
        <v>9687.6609498286489</v>
      </c>
      <c r="M6" s="4">
        <v>1505</v>
      </c>
      <c r="N6" s="4">
        <f t="shared" si="3"/>
        <v>5204.0110650069164</v>
      </c>
      <c r="O6" s="4">
        <f>AVERAGE(N2:N6)</f>
        <v>4443.9871602736184</v>
      </c>
      <c r="P6" s="4">
        <v>1212</v>
      </c>
      <c r="Q6" s="4">
        <f t="shared" si="4"/>
        <v>4190.8713692946058</v>
      </c>
      <c r="R6" s="4">
        <f>AVERAGE(Q2:Q6)</f>
        <v>3621.3425715905178</v>
      </c>
      <c r="S6" s="4">
        <v>77</v>
      </c>
      <c r="T6" s="4">
        <f t="shared" si="5"/>
        <v>266.25172890733057</v>
      </c>
      <c r="U6" s="4">
        <f>AVERAGE(T2:T6)</f>
        <v>196.70771546003775</v>
      </c>
      <c r="V6" s="4">
        <v>150</v>
      </c>
      <c r="W6" s="4">
        <f t="shared" si="6"/>
        <v>518.67219917012449</v>
      </c>
      <c r="X6" s="4">
        <f>AVERAGE(W2:W6)</f>
        <v>415.72962725602804</v>
      </c>
      <c r="Y6" s="4">
        <v>1334</v>
      </c>
      <c r="Z6" s="4">
        <f t="shared" si="7"/>
        <v>4612.724757952974</v>
      </c>
      <c r="AA6" s="4">
        <f>AVERAGE(Z2:Z6)</f>
        <v>3539.6846083201135</v>
      </c>
      <c r="AB6" s="4">
        <v>207</v>
      </c>
      <c r="AC6" s="4">
        <f t="shared" si="8"/>
        <v>715.76763485477181</v>
      </c>
      <c r="AD6" s="4">
        <f>AVERAGE(AC2:AC6)</f>
        <v>587.12393600832343</v>
      </c>
      <c r="AE6" s="4">
        <v>270</v>
      </c>
      <c r="AF6" s="4">
        <f t="shared" si="9"/>
        <v>933.60995850622407</v>
      </c>
      <c r="AG6" s="4">
        <f>AVERAGE(AF2:AF6)</f>
        <v>721.77283748264404</v>
      </c>
      <c r="AH6" s="4">
        <f t="shared" si="10"/>
        <v>1649.3775933609959</v>
      </c>
      <c r="AI6" s="4">
        <f>AVERAGE(AH2:AH6)</f>
        <v>1308.8967734909675</v>
      </c>
      <c r="AJ6" s="4">
        <v>531</v>
      </c>
      <c r="AK6" s="4">
        <f t="shared" si="11"/>
        <v>1836.0995850622407</v>
      </c>
      <c r="AL6" s="4">
        <f>AVERAGE(AK2:AK6)</f>
        <v>1882.0508048299409</v>
      </c>
      <c r="AM6" s="4"/>
    </row>
    <row r="7" spans="1:39" x14ac:dyDescent="0.2">
      <c r="A7" s="1" t="s">
        <v>5</v>
      </c>
      <c r="B7" s="1" t="s">
        <v>32</v>
      </c>
      <c r="C7" s="1">
        <v>9953</v>
      </c>
      <c r="D7" s="1">
        <v>12254</v>
      </c>
      <c r="E7" s="4">
        <f>20000*D7/C7*2</f>
        <v>49247.46307645936</v>
      </c>
      <c r="F7" s="1"/>
      <c r="G7" s="1">
        <v>8059</v>
      </c>
      <c r="H7" s="4">
        <f>20000*G7/C7*2</f>
        <v>32388.224655882648</v>
      </c>
      <c r="I7" s="1"/>
      <c r="J7" s="1">
        <v>4003</v>
      </c>
      <c r="K7" s="4">
        <f>20000*J7/C7*2</f>
        <v>16087.611775344118</v>
      </c>
      <c r="L7" s="1"/>
      <c r="M7" s="1">
        <v>2394</v>
      </c>
      <c r="N7" s="4">
        <f>20000*M7/C7*2</f>
        <v>9621.2197327438971</v>
      </c>
      <c r="O7" s="1"/>
      <c r="P7" s="1">
        <v>2160</v>
      </c>
      <c r="Q7" s="4">
        <f>20000*P7/C7*2</f>
        <v>8680.7997588666731</v>
      </c>
      <c r="R7" s="1"/>
      <c r="S7" s="1">
        <v>26</v>
      </c>
      <c r="T7" s="4">
        <f>20000*S7/C7*2</f>
        <v>104.49110820858033</v>
      </c>
      <c r="U7" s="1"/>
      <c r="V7" s="1">
        <v>173</v>
      </c>
      <c r="W7" s="4">
        <f>20000*V7/C7*2</f>
        <v>695.26775846478449</v>
      </c>
      <c r="X7" s="1"/>
      <c r="Y7" s="1">
        <v>5005</v>
      </c>
      <c r="Z7" s="4">
        <f>20000*Y7/C7*2</f>
        <v>20114.538330151714</v>
      </c>
      <c r="AA7" s="1"/>
      <c r="AB7" s="1">
        <v>228</v>
      </c>
      <c r="AC7" s="4">
        <f>20000*AB7/C7*2</f>
        <v>916.30664121370444</v>
      </c>
      <c r="AD7" s="1"/>
      <c r="AE7" s="1">
        <v>168</v>
      </c>
      <c r="AF7" s="4">
        <f>20000*AE7/C7*2</f>
        <v>675.17331457851901</v>
      </c>
      <c r="AG7" s="1"/>
      <c r="AH7" s="4">
        <f t="shared" si="10"/>
        <v>1591.4799557922233</v>
      </c>
      <c r="AI7" s="1"/>
      <c r="AJ7" s="1">
        <v>883</v>
      </c>
      <c r="AK7" s="1">
        <f>20000*AJ7/C7*2</f>
        <v>3548.6787903144782</v>
      </c>
      <c r="AL7" s="1"/>
      <c r="AM7" s="1"/>
    </row>
    <row r="8" spans="1:39" s="6" customFormat="1" x14ac:dyDescent="0.2">
      <c r="A8" s="4" t="s">
        <v>6</v>
      </c>
      <c r="B8" s="4" t="s">
        <v>32</v>
      </c>
      <c r="C8" s="4">
        <v>12511</v>
      </c>
      <c r="D8" s="4">
        <v>9746</v>
      </c>
      <c r="E8" s="4">
        <f t="shared" ref="E8:E11" si="12">20000*D8/C8*2</f>
        <v>31159.779394133162</v>
      </c>
      <c r="F8" s="4"/>
      <c r="G8" s="4">
        <v>6614</v>
      </c>
      <c r="H8" s="4">
        <f t="shared" ref="H8:H11" si="13">20000*G8/C8*2</f>
        <v>21146.191351610581</v>
      </c>
      <c r="I8" s="4"/>
      <c r="J8" s="4">
        <v>2903</v>
      </c>
      <c r="K8" s="4">
        <f t="shared" ref="K8:K11" si="14">20000*J8/C8*2</f>
        <v>9281.432339541203</v>
      </c>
      <c r="L8" s="4"/>
      <c r="M8" s="4">
        <v>1855</v>
      </c>
      <c r="N8" s="4">
        <f t="shared" ref="N8:N11" si="15">20000*M8/C8*2</f>
        <v>5930.7809127967384</v>
      </c>
      <c r="O8" s="4"/>
      <c r="P8" s="4">
        <v>1733</v>
      </c>
      <c r="Q8" s="4">
        <f t="shared" ref="Q8:Q11" si="16">20000*P8/C8*2</f>
        <v>5540.7241627367912</v>
      </c>
      <c r="R8" s="4"/>
      <c r="S8" s="4">
        <v>17</v>
      </c>
      <c r="T8" s="4">
        <f t="shared" ref="T8:T11" si="17">20000*S8/C8*2</f>
        <v>54.35217009032052</v>
      </c>
      <c r="U8" s="4"/>
      <c r="V8" s="4">
        <v>71</v>
      </c>
      <c r="W8" s="4">
        <f t="shared" ref="W8:W11" si="18">20000*V8/C8*2</f>
        <v>227.00023978898568</v>
      </c>
      <c r="X8" s="4"/>
      <c r="Y8" s="4">
        <v>4224</v>
      </c>
      <c r="Z8" s="4">
        <f t="shared" ref="Z8:Z11" si="19">20000*Y8/C8*2</f>
        <v>13504.915674206699</v>
      </c>
      <c r="AA8" s="4"/>
      <c r="AB8" s="4">
        <v>410</v>
      </c>
      <c r="AC8" s="4">
        <f t="shared" ref="AC8:AC11" si="20">20000*AB8/C8*2</f>
        <v>1310.8464551194947</v>
      </c>
      <c r="AD8" s="4"/>
      <c r="AE8" s="4">
        <v>107</v>
      </c>
      <c r="AF8" s="4">
        <f t="shared" ref="AF8:AF11" si="21">20000*AE8/C8*2</f>
        <v>342.09895292142915</v>
      </c>
      <c r="AG8" s="4"/>
      <c r="AH8" s="4">
        <f t="shared" si="10"/>
        <v>1652.9454080409239</v>
      </c>
      <c r="AI8" s="4"/>
      <c r="AJ8" s="4">
        <v>692</v>
      </c>
      <c r="AK8" s="1">
        <f t="shared" ref="AK8:AK11" si="22">20000*AJ8/C8*2</f>
        <v>2212.4530413236353</v>
      </c>
      <c r="AL8" s="4"/>
      <c r="AM8" s="4"/>
    </row>
    <row r="9" spans="1:39" x14ac:dyDescent="0.2">
      <c r="A9" s="1" t="s">
        <v>7</v>
      </c>
      <c r="B9" s="1" t="s">
        <v>32</v>
      </c>
      <c r="C9" s="1">
        <v>10406</v>
      </c>
      <c r="D9" s="1">
        <v>13879</v>
      </c>
      <c r="E9" s="4">
        <f t="shared" si="12"/>
        <v>53349.990390159524</v>
      </c>
      <c r="F9" s="1"/>
      <c r="G9" s="1">
        <v>8362</v>
      </c>
      <c r="H9" s="4">
        <f t="shared" si="13"/>
        <v>32142.994426292524</v>
      </c>
      <c r="I9" s="1"/>
      <c r="J9" s="1">
        <v>5243</v>
      </c>
      <c r="K9" s="4">
        <f t="shared" si="14"/>
        <v>20153.757447626369</v>
      </c>
      <c r="L9" s="1"/>
      <c r="M9" s="1">
        <v>2845</v>
      </c>
      <c r="N9" s="4">
        <f t="shared" si="15"/>
        <v>10935.998462425523</v>
      </c>
      <c r="O9" s="1"/>
      <c r="P9" s="1">
        <v>2488</v>
      </c>
      <c r="Q9" s="4">
        <f t="shared" si="16"/>
        <v>9563.7132423601761</v>
      </c>
      <c r="R9" s="1"/>
      <c r="S9" s="1">
        <v>38</v>
      </c>
      <c r="T9" s="4">
        <f t="shared" si="17"/>
        <v>146.06957524505094</v>
      </c>
      <c r="U9" s="1"/>
      <c r="V9" s="1">
        <v>233</v>
      </c>
      <c r="W9" s="4">
        <f t="shared" si="18"/>
        <v>895.63713242360177</v>
      </c>
      <c r="X9" s="1"/>
      <c r="Y9" s="1">
        <v>4579</v>
      </c>
      <c r="Z9" s="4">
        <f t="shared" si="19"/>
        <v>17601.383817028636</v>
      </c>
      <c r="AA9" s="1"/>
      <c r="AB9" s="1">
        <v>513</v>
      </c>
      <c r="AC9" s="4">
        <f t="shared" si="20"/>
        <v>1971.9392658081877</v>
      </c>
      <c r="AD9" s="1"/>
      <c r="AE9" s="1">
        <v>219</v>
      </c>
      <c r="AF9" s="4">
        <f t="shared" si="21"/>
        <v>841.82202575437248</v>
      </c>
      <c r="AG9" s="1"/>
      <c r="AH9" s="4">
        <f t="shared" si="10"/>
        <v>2813.76129156256</v>
      </c>
      <c r="AI9" s="1"/>
      <c r="AJ9" s="1">
        <v>905</v>
      </c>
      <c r="AK9" s="1">
        <f t="shared" si="22"/>
        <v>3478.7622525466077</v>
      </c>
      <c r="AL9" s="1"/>
      <c r="AM9" s="1"/>
    </row>
    <row r="10" spans="1:39" s="6" customFormat="1" x14ac:dyDescent="0.2">
      <c r="A10" s="4" t="s">
        <v>8</v>
      </c>
      <c r="B10" s="4" t="s">
        <v>32</v>
      </c>
      <c r="C10" s="4">
        <v>9456</v>
      </c>
      <c r="D10" s="4">
        <v>8329</v>
      </c>
      <c r="E10" s="4">
        <f t="shared" si="12"/>
        <v>35232.656514382405</v>
      </c>
      <c r="F10" s="4"/>
      <c r="G10" s="4">
        <v>5496</v>
      </c>
      <c r="H10" s="4">
        <f>20000*G10/C10*2</f>
        <v>23248.730964467006</v>
      </c>
      <c r="I10" s="4"/>
      <c r="J10" s="4">
        <v>2709</v>
      </c>
      <c r="K10" s="4">
        <f t="shared" si="14"/>
        <v>11459.390862944163</v>
      </c>
      <c r="L10" s="4"/>
      <c r="M10" s="4">
        <v>1814</v>
      </c>
      <c r="N10" s="4">
        <f t="shared" si="15"/>
        <v>7673.4348561759725</v>
      </c>
      <c r="O10" s="4"/>
      <c r="P10" s="4">
        <v>1624</v>
      </c>
      <c r="Q10" s="4">
        <f t="shared" si="16"/>
        <v>6869.7123519458546</v>
      </c>
      <c r="R10" s="4"/>
      <c r="S10" s="4">
        <v>13</v>
      </c>
      <c r="T10" s="4">
        <f t="shared" si="17"/>
        <v>54.991539763113366</v>
      </c>
      <c r="U10" s="4"/>
      <c r="V10" s="4">
        <v>120</v>
      </c>
      <c r="W10" s="4">
        <f t="shared" si="18"/>
        <v>507.61421319796955</v>
      </c>
      <c r="X10" s="4"/>
      <c r="Y10" s="4">
        <v>3228</v>
      </c>
      <c r="Z10" s="4">
        <f t="shared" si="19"/>
        <v>13654.822335025381</v>
      </c>
      <c r="AA10" s="4"/>
      <c r="AB10" s="4">
        <v>215</v>
      </c>
      <c r="AC10" s="4">
        <f t="shared" si="20"/>
        <v>909.47546531302874</v>
      </c>
      <c r="AD10" s="4"/>
      <c r="AE10" s="4">
        <v>100</v>
      </c>
      <c r="AF10" s="4">
        <f t="shared" si="21"/>
        <v>423.01184433164127</v>
      </c>
      <c r="AG10" s="4"/>
      <c r="AH10" s="4">
        <f t="shared" si="10"/>
        <v>1332.4873096446699</v>
      </c>
      <c r="AI10" s="4"/>
      <c r="AJ10" s="4">
        <v>559</v>
      </c>
      <c r="AK10" s="1">
        <f t="shared" si="22"/>
        <v>2364.6362098138748</v>
      </c>
      <c r="AL10" s="4"/>
      <c r="AM10" s="4"/>
    </row>
    <row r="11" spans="1:39" x14ac:dyDescent="0.2">
      <c r="A11" s="1" t="s">
        <v>9</v>
      </c>
      <c r="B11" s="1" t="s">
        <v>32</v>
      </c>
      <c r="C11" s="1">
        <v>7455</v>
      </c>
      <c r="D11" s="1">
        <v>10183</v>
      </c>
      <c r="E11" s="4">
        <f t="shared" si="12"/>
        <v>54637.156270959087</v>
      </c>
      <c r="F11" s="1">
        <f>AVERAGE(E7:E11)</f>
        <v>44725.409129218708</v>
      </c>
      <c r="G11" s="1">
        <v>6586</v>
      </c>
      <c r="H11" s="4">
        <f t="shared" si="13"/>
        <v>35337.357478202546</v>
      </c>
      <c r="I11" s="1">
        <f>AVERAGE(H7:H11)</f>
        <v>28852.699775291061</v>
      </c>
      <c r="J11" s="1">
        <v>3419</v>
      </c>
      <c r="K11" s="4">
        <f t="shared" si="14"/>
        <v>18344.735077129444</v>
      </c>
      <c r="L11" s="1">
        <f>AVERAGE(K7:K11)</f>
        <v>15065.385500517059</v>
      </c>
      <c r="M11" s="1">
        <v>2240</v>
      </c>
      <c r="N11" s="4">
        <f t="shared" si="15"/>
        <v>12018.779342723004</v>
      </c>
      <c r="O11" s="1">
        <f>AVERAGE(N7:N11)</f>
        <v>9236.0426613730269</v>
      </c>
      <c r="P11" s="1">
        <v>1973</v>
      </c>
      <c r="Q11" s="4">
        <f t="shared" si="16"/>
        <v>10586.183769282361</v>
      </c>
      <c r="R11" s="1">
        <f>AVERAGE(Q7:Q11)</f>
        <v>8248.2266570383708</v>
      </c>
      <c r="S11" s="1">
        <v>42</v>
      </c>
      <c r="T11" s="4">
        <f t="shared" si="17"/>
        <v>225.35211267605635</v>
      </c>
      <c r="U11" s="1">
        <f>AVERAGE(T7:T11)</f>
        <v>117.05130119662428</v>
      </c>
      <c r="V11" s="1">
        <v>156</v>
      </c>
      <c r="W11" s="4">
        <f t="shared" si="18"/>
        <v>837.02213279678074</v>
      </c>
      <c r="X11" s="1">
        <f>AVERAGE(W7:W11)</f>
        <v>632.50829533442436</v>
      </c>
      <c r="Y11" s="1">
        <v>3542</v>
      </c>
      <c r="Z11" s="4">
        <f t="shared" si="19"/>
        <v>19004.694835680752</v>
      </c>
      <c r="AA11" s="1">
        <f>AVERAGE(Z7:Z11)</f>
        <v>16776.070998418636</v>
      </c>
      <c r="AB11" s="1">
        <v>275</v>
      </c>
      <c r="AC11" s="4">
        <f t="shared" si="20"/>
        <v>1475.5197853789402</v>
      </c>
      <c r="AD11" s="1">
        <f>AVERAGE(AC7:AC11)</f>
        <v>1316.8175225666712</v>
      </c>
      <c r="AE11" s="1">
        <v>146</v>
      </c>
      <c r="AF11" s="4">
        <f t="shared" si="21"/>
        <v>783.36686787391011</v>
      </c>
      <c r="AG11" s="1">
        <f>AVERAGE(AF7:AF11)</f>
        <v>613.09460109197448</v>
      </c>
      <c r="AH11" s="4">
        <f t="shared" si="10"/>
        <v>2258.8866532528505</v>
      </c>
      <c r="AI11" s="1">
        <f>AVERAGE(AH7:AH11)</f>
        <v>1929.9121236586457</v>
      </c>
      <c r="AJ11" s="1">
        <v>594</v>
      </c>
      <c r="AK11" s="1">
        <f t="shared" si="22"/>
        <v>3187.1227364185111</v>
      </c>
      <c r="AL11" s="1">
        <f>AVERAGE(AK7:AK11)</f>
        <v>2958.3306060834211</v>
      </c>
      <c r="AM11" s="1"/>
    </row>
    <row r="12" spans="1:39" x14ac:dyDescent="0.2">
      <c r="A12" s="1" t="s">
        <v>10</v>
      </c>
      <c r="B12" s="1" t="s">
        <v>34</v>
      </c>
      <c r="C12" s="1">
        <v>14674</v>
      </c>
      <c r="D12" s="1">
        <v>3840</v>
      </c>
      <c r="E12" s="4">
        <f>15000*D12/C12*1.5</f>
        <v>5887.9651083549134</v>
      </c>
      <c r="F12" s="1"/>
      <c r="G12" s="1">
        <v>1936</v>
      </c>
      <c r="H12" s="4">
        <f>15000*G12/C12*1.5</f>
        <v>2968.5157421289359</v>
      </c>
      <c r="I12" s="1"/>
      <c r="J12" s="1">
        <v>1787</v>
      </c>
      <c r="K12" s="4">
        <f>15000*J12/C12*1.5</f>
        <v>2740.050429330789</v>
      </c>
      <c r="L12" s="1"/>
      <c r="M12" s="1">
        <v>627</v>
      </c>
      <c r="N12" s="4">
        <f>15000*M12/C12*1.5</f>
        <v>961.39430284857576</v>
      </c>
      <c r="O12" s="1"/>
      <c r="P12" s="1">
        <v>519</v>
      </c>
      <c r="Q12" s="4">
        <f>15000*P12/C12*1.5</f>
        <v>795.79528417609367</v>
      </c>
      <c r="R12" s="1"/>
      <c r="S12" s="1">
        <v>23</v>
      </c>
      <c r="T12" s="4">
        <f>15000*S12/C12*1.5</f>
        <v>35.266457680250781</v>
      </c>
      <c r="U12" s="1"/>
      <c r="V12" s="1">
        <v>66</v>
      </c>
      <c r="W12" s="4">
        <f>15000*V12/C12*1.5</f>
        <v>101.19940029985007</v>
      </c>
      <c r="X12" s="1"/>
      <c r="Y12" s="1">
        <v>904</v>
      </c>
      <c r="Z12" s="4">
        <f>15000*Y12/C12*1.5</f>
        <v>1386.1251192585526</v>
      </c>
      <c r="AA12" s="1"/>
      <c r="AB12" s="1">
        <v>77</v>
      </c>
      <c r="AC12" s="4">
        <f>15000*AB12/C12*1.5</f>
        <v>118.06596701649175</v>
      </c>
      <c r="AD12" s="1"/>
      <c r="AE12" s="1">
        <v>167</v>
      </c>
      <c r="AF12" s="4">
        <f>15000*AE12/C12*1.5</f>
        <v>256.06514924356003</v>
      </c>
      <c r="AG12" s="1"/>
      <c r="AH12" s="4">
        <f t="shared" si="10"/>
        <v>374.13111626005178</v>
      </c>
      <c r="AI12" s="1"/>
      <c r="AJ12" s="1">
        <v>389</v>
      </c>
      <c r="AK12" s="1">
        <f>15000*AJ12/C12*1.5</f>
        <v>596.46313207032847</v>
      </c>
      <c r="AL12" s="1"/>
      <c r="AM12" s="1"/>
    </row>
    <row r="13" spans="1:39" x14ac:dyDescent="0.2">
      <c r="A13" s="1" t="s">
        <v>11</v>
      </c>
      <c r="B13" s="1" t="s">
        <v>34</v>
      </c>
      <c r="C13" s="1">
        <v>7796</v>
      </c>
      <c r="D13" s="1">
        <v>6991</v>
      </c>
      <c r="E13" s="4">
        <f t="shared" ref="E13:E24" si="23">15000*D13/C13*1.5</f>
        <v>20176.693175987686</v>
      </c>
      <c r="F13" s="1"/>
      <c r="G13" s="1">
        <v>3968</v>
      </c>
      <c r="H13" s="4">
        <f t="shared" ref="H13:H23" si="24">15000*G13/C13*1.5</f>
        <v>11452.026680348896</v>
      </c>
      <c r="I13" s="1"/>
      <c r="J13" s="1">
        <v>2855</v>
      </c>
      <c r="K13" s="4">
        <f t="shared" ref="K13:K24" si="25">15000*J13/C13*1.5</f>
        <v>8239.8024628014373</v>
      </c>
      <c r="L13" s="1"/>
      <c r="M13" s="1">
        <v>1045</v>
      </c>
      <c r="N13" s="4">
        <f t="shared" ref="N13:N24" si="26">15000*M13/C13*1.5</f>
        <v>3015.9697280656746</v>
      </c>
      <c r="O13" s="1"/>
      <c r="P13" s="1">
        <v>847</v>
      </c>
      <c r="Q13" s="4">
        <f t="shared" ref="Q13:Q24" si="27">15000*P13/C13*1.5</f>
        <v>2444.5228322216522</v>
      </c>
      <c r="R13" s="1"/>
      <c r="S13" s="1">
        <v>17</v>
      </c>
      <c r="T13" s="4">
        <f t="shared" ref="T13:T24" si="28">15000*S13/C13*1.5</f>
        <v>49.063622370446382</v>
      </c>
      <c r="U13" s="1"/>
      <c r="V13" s="1">
        <v>147</v>
      </c>
      <c r="W13" s="4">
        <f t="shared" ref="W13:W24" si="29">15000*V13/C13*1.5</f>
        <v>424.25602873268343</v>
      </c>
      <c r="X13" s="1"/>
      <c r="Y13" s="1">
        <v>2195</v>
      </c>
      <c r="Z13" s="4">
        <f t="shared" ref="Z13:Z24" si="30">15000*Y13/C13*1.5</f>
        <v>6334.9794766546947</v>
      </c>
      <c r="AA13" s="1"/>
      <c r="AB13" s="1">
        <v>124</v>
      </c>
      <c r="AC13" s="4">
        <f t="shared" ref="AC13:AC24" si="31">15000*AB13/C13*1.5</f>
        <v>357.87583376090299</v>
      </c>
      <c r="AD13" s="1"/>
      <c r="AE13" s="1">
        <v>151</v>
      </c>
      <c r="AF13" s="4">
        <f t="shared" ref="AF13:AF24" si="32">15000*AE13/C13*1.5</f>
        <v>435.8004104669061</v>
      </c>
      <c r="AG13" s="1"/>
      <c r="AH13" s="4">
        <f t="shared" si="10"/>
        <v>793.67624422780909</v>
      </c>
      <c r="AI13" s="1"/>
      <c r="AJ13" s="1">
        <v>508</v>
      </c>
      <c r="AK13" s="1">
        <f t="shared" ref="AK13:AK24" si="33">15000*AJ13/C13*1.5</f>
        <v>1466.1364802462801</v>
      </c>
      <c r="AL13" s="1"/>
      <c r="AM13" s="1"/>
    </row>
    <row r="14" spans="1:39" x14ac:dyDescent="0.2">
      <c r="A14" s="1" t="s">
        <v>12</v>
      </c>
      <c r="B14" s="1" t="s">
        <v>34</v>
      </c>
      <c r="C14" s="1">
        <v>13099</v>
      </c>
      <c r="D14" s="1">
        <v>9913</v>
      </c>
      <c r="E14" s="4">
        <f t="shared" si="23"/>
        <v>17027.444843117795</v>
      </c>
      <c r="F14" s="1">
        <f>AVERAGE(E12:E14)</f>
        <v>14364.034375820132</v>
      </c>
      <c r="G14" s="1">
        <v>5663</v>
      </c>
      <c r="H14" s="4">
        <f t="shared" si="24"/>
        <v>9727.2692571952066</v>
      </c>
      <c r="I14" s="1">
        <f>AVERAGE(H12:H14)</f>
        <v>8049.2705598910134</v>
      </c>
      <c r="J14" s="1">
        <v>3981</v>
      </c>
      <c r="K14" s="4">
        <f t="shared" si="25"/>
        <v>6838.1174135430192</v>
      </c>
      <c r="L14" s="1">
        <f>AVERAGE(K12:K14)</f>
        <v>5939.3234352250829</v>
      </c>
      <c r="M14" s="1">
        <v>1824</v>
      </c>
      <c r="N14" s="4">
        <f t="shared" si="26"/>
        <v>3133.0635926406599</v>
      </c>
      <c r="O14" s="1">
        <f>AVERAGE(N12:N14)</f>
        <v>2370.14254118497</v>
      </c>
      <c r="P14" s="1">
        <v>1526</v>
      </c>
      <c r="Q14" s="4">
        <f t="shared" si="27"/>
        <v>2621.1924574394989</v>
      </c>
      <c r="R14" s="1">
        <f>AVERAGE(Q12:Q14)</f>
        <v>1953.8368579457483</v>
      </c>
      <c r="S14" s="1">
        <v>32</v>
      </c>
      <c r="T14" s="4">
        <f t="shared" si="28"/>
        <v>54.966027941064198</v>
      </c>
      <c r="U14" s="1">
        <f>AVERAGE(T12:T14)</f>
        <v>46.432035997253784</v>
      </c>
      <c r="V14" s="1">
        <v>193</v>
      </c>
      <c r="W14" s="4">
        <f t="shared" si="29"/>
        <v>331.51385601954348</v>
      </c>
      <c r="X14" s="1">
        <f>AVERAGE(W12:W14)</f>
        <v>285.65642835069235</v>
      </c>
      <c r="Y14" s="1">
        <v>3013</v>
      </c>
      <c r="Z14" s="4">
        <f t="shared" si="30"/>
        <v>5175.3950683258263</v>
      </c>
      <c r="AA14" s="1">
        <f>AVERAGE(Z12:Z14)</f>
        <v>4298.8332214130241</v>
      </c>
      <c r="AB14" s="1">
        <v>185</v>
      </c>
      <c r="AC14" s="4">
        <f t="shared" si="31"/>
        <v>317.77234903427745</v>
      </c>
      <c r="AD14" s="1">
        <f>AVERAGE(AC12:AC14)</f>
        <v>264.57138327055742</v>
      </c>
      <c r="AE14" s="1">
        <v>505</v>
      </c>
      <c r="AF14" s="4">
        <f t="shared" si="32"/>
        <v>867.4326284449196</v>
      </c>
      <c r="AG14" s="1">
        <f>AVERAGE(AF12:AF14)</f>
        <v>519.76606271846197</v>
      </c>
      <c r="AH14" s="4">
        <f t="shared" si="10"/>
        <v>1185.2049774791972</v>
      </c>
      <c r="AI14" s="1">
        <f>AVERAGE(AH12:AH14)</f>
        <v>784.33744598901933</v>
      </c>
      <c r="AJ14" s="1">
        <v>543</v>
      </c>
      <c r="AK14" s="1">
        <f t="shared" si="33"/>
        <v>932.70478662493315</v>
      </c>
      <c r="AL14" s="1">
        <f>AVERAGE(AK12:AK14)</f>
        <v>998.43479964718063</v>
      </c>
      <c r="AM14" s="1"/>
    </row>
    <row r="15" spans="1:39" x14ac:dyDescent="0.2">
      <c r="A15" s="1" t="s">
        <v>13</v>
      </c>
      <c r="B15" s="1" t="s">
        <v>33</v>
      </c>
      <c r="C15" s="1">
        <v>11619</v>
      </c>
      <c r="D15" s="1">
        <v>8370</v>
      </c>
      <c r="E15" s="4">
        <f t="shared" si="23"/>
        <v>16208.36560805577</v>
      </c>
      <c r="F15" s="1"/>
      <c r="G15" s="1">
        <v>4832</v>
      </c>
      <c r="H15" s="4">
        <f t="shared" si="24"/>
        <v>9357.0875290472504</v>
      </c>
      <c r="I15" s="1"/>
      <c r="J15" s="1">
        <v>3340</v>
      </c>
      <c r="K15" s="4">
        <f t="shared" si="25"/>
        <v>6467.8543764523629</v>
      </c>
      <c r="L15" s="1"/>
      <c r="M15" s="1">
        <v>2181</v>
      </c>
      <c r="N15" s="4">
        <f t="shared" si="26"/>
        <v>4223.4701781564672</v>
      </c>
      <c r="O15" s="1"/>
      <c r="P15" s="1">
        <v>1931</v>
      </c>
      <c r="Q15" s="4">
        <f t="shared" si="27"/>
        <v>3739.3493415956623</v>
      </c>
      <c r="R15" s="1"/>
      <c r="S15" s="1">
        <v>29</v>
      </c>
      <c r="T15" s="4">
        <f t="shared" si="28"/>
        <v>56.158017041053448</v>
      </c>
      <c r="U15" s="1"/>
      <c r="V15" s="1">
        <v>159</v>
      </c>
      <c r="W15" s="4">
        <f t="shared" si="29"/>
        <v>307.90085205267235</v>
      </c>
      <c r="X15" s="1"/>
      <c r="Y15" s="1">
        <v>1993</v>
      </c>
      <c r="Z15" s="4">
        <f t="shared" si="30"/>
        <v>3859.411309062742</v>
      </c>
      <c r="AA15" s="1"/>
      <c r="AB15" s="1">
        <v>181</v>
      </c>
      <c r="AC15" s="4">
        <f t="shared" si="31"/>
        <v>350.50348567002322</v>
      </c>
      <c r="AD15" s="1"/>
      <c r="AE15" s="1">
        <v>187</v>
      </c>
      <c r="AF15" s="4">
        <f t="shared" si="32"/>
        <v>362.12238574748255</v>
      </c>
      <c r="AG15" s="1"/>
      <c r="AH15" s="4">
        <f t="shared" si="10"/>
        <v>712.62587141750578</v>
      </c>
      <c r="AI15" s="1"/>
      <c r="AJ15" s="4">
        <v>452</v>
      </c>
      <c r="AK15" s="1">
        <f t="shared" si="33"/>
        <v>875.29047250193651</v>
      </c>
      <c r="AL15" s="1"/>
      <c r="AM15" s="1"/>
    </row>
    <row r="16" spans="1:39" s="5" customFormat="1" x14ac:dyDescent="0.2">
      <c r="A16" s="2" t="s">
        <v>14</v>
      </c>
      <c r="B16" s="2" t="s">
        <v>33</v>
      </c>
      <c r="C16" s="2">
        <v>5388</v>
      </c>
      <c r="D16" s="2">
        <v>13662</v>
      </c>
      <c r="E16" s="4">
        <f t="shared" si="23"/>
        <v>57051.781737193756</v>
      </c>
      <c r="F16" s="2"/>
      <c r="G16" s="2">
        <v>6262</v>
      </c>
      <c r="H16" s="4">
        <f t="shared" si="24"/>
        <v>26149.77728285078</v>
      </c>
      <c r="I16" s="2"/>
      <c r="J16" s="2">
        <v>7163</v>
      </c>
      <c r="K16" s="4">
        <f t="shared" si="25"/>
        <v>29912.305122494432</v>
      </c>
      <c r="L16" s="2"/>
      <c r="M16" s="2">
        <v>3532</v>
      </c>
      <c r="N16" s="4">
        <f t="shared" si="26"/>
        <v>14749.443207126949</v>
      </c>
      <c r="O16" s="2"/>
      <c r="P16" s="2">
        <v>2946</v>
      </c>
      <c r="Q16" s="4">
        <f t="shared" si="27"/>
        <v>12302.338530066816</v>
      </c>
      <c r="R16" s="2"/>
      <c r="S16" s="2">
        <v>101</v>
      </c>
      <c r="T16" s="4">
        <f t="shared" si="28"/>
        <v>421.77060133630289</v>
      </c>
      <c r="U16" s="2"/>
      <c r="V16" s="2">
        <v>252</v>
      </c>
      <c r="W16" s="4">
        <f t="shared" si="29"/>
        <v>1052.3385300668151</v>
      </c>
      <c r="X16" s="2"/>
      <c r="Y16" s="2">
        <v>2015</v>
      </c>
      <c r="Z16" s="4">
        <f t="shared" si="30"/>
        <v>8414.5322939866383</v>
      </c>
      <c r="AA16" s="2"/>
      <c r="AB16" s="2">
        <v>1710</v>
      </c>
      <c r="AC16" s="4">
        <f t="shared" si="31"/>
        <v>7140.86859688196</v>
      </c>
      <c r="AD16" s="2"/>
      <c r="AE16" s="2">
        <v>760</v>
      </c>
      <c r="AF16" s="4">
        <f t="shared" si="32"/>
        <v>3173.7193763919822</v>
      </c>
      <c r="AG16" s="2"/>
      <c r="AH16" s="4">
        <f t="shared" si="10"/>
        <v>10314.587973273941</v>
      </c>
      <c r="AI16" s="2"/>
      <c r="AJ16" s="2">
        <v>605</v>
      </c>
      <c r="AK16" s="1">
        <f t="shared" si="33"/>
        <v>2526.4476614699333</v>
      </c>
      <c r="AL16" s="2"/>
      <c r="AM16" s="2" t="s">
        <v>41</v>
      </c>
    </row>
    <row r="17" spans="1:39" x14ac:dyDescent="0.2">
      <c r="A17" s="1" t="s">
        <v>15</v>
      </c>
      <c r="B17" s="1" t="s">
        <v>33</v>
      </c>
      <c r="C17" s="1">
        <v>10227</v>
      </c>
      <c r="D17" s="1">
        <v>11228</v>
      </c>
      <c r="E17" s="4">
        <f t="shared" si="23"/>
        <v>24702.258726899381</v>
      </c>
      <c r="F17" s="1"/>
      <c r="G17" s="1">
        <v>5629</v>
      </c>
      <c r="H17" s="4">
        <f t="shared" si="24"/>
        <v>12384.130243473159</v>
      </c>
      <c r="I17" s="1"/>
      <c r="J17" s="1">
        <v>5365</v>
      </c>
      <c r="K17" s="4">
        <f t="shared" si="25"/>
        <v>11803.314755060135</v>
      </c>
      <c r="L17" s="1"/>
      <c r="M17" s="1">
        <v>2487</v>
      </c>
      <c r="N17" s="4">
        <f t="shared" si="26"/>
        <v>5471.5459078908771</v>
      </c>
      <c r="O17" s="1"/>
      <c r="P17" s="1">
        <v>2152</v>
      </c>
      <c r="Q17" s="4">
        <f t="shared" si="27"/>
        <v>4734.5262540334406</v>
      </c>
      <c r="R17" s="1"/>
      <c r="S17" s="1">
        <v>69</v>
      </c>
      <c r="T17" s="4">
        <f t="shared" si="28"/>
        <v>151.80404810794954</v>
      </c>
      <c r="U17" s="1"/>
      <c r="V17" s="1">
        <v>181</v>
      </c>
      <c r="W17" s="4">
        <f t="shared" si="29"/>
        <v>398.2106189498387</v>
      </c>
      <c r="X17" s="1"/>
      <c r="Y17" s="1">
        <v>2344</v>
      </c>
      <c r="Z17" s="4">
        <f t="shared" si="30"/>
        <v>5156.9375183338216</v>
      </c>
      <c r="AA17" s="1"/>
      <c r="AB17" s="1">
        <v>763</v>
      </c>
      <c r="AC17" s="4">
        <f t="shared" si="31"/>
        <v>1678.6447638603695</v>
      </c>
      <c r="AD17" s="1"/>
      <c r="AE17" s="1">
        <v>572</v>
      </c>
      <c r="AF17" s="4">
        <f t="shared" si="32"/>
        <v>1258.4335582282195</v>
      </c>
      <c r="AG17" s="1"/>
      <c r="AH17" s="4">
        <f t="shared" si="10"/>
        <v>2937.0783220885887</v>
      </c>
      <c r="AI17" s="1"/>
      <c r="AJ17" s="1">
        <v>928</v>
      </c>
      <c r="AK17" s="1">
        <f t="shared" si="33"/>
        <v>2041.6544441185099</v>
      </c>
      <c r="AL17" s="1"/>
      <c r="AM17" s="1"/>
    </row>
    <row r="18" spans="1:39" x14ac:dyDescent="0.2">
      <c r="A18" s="4" t="s">
        <v>16</v>
      </c>
      <c r="B18" s="4" t="s">
        <v>33</v>
      </c>
      <c r="C18" s="4">
        <v>7648</v>
      </c>
      <c r="D18" s="4">
        <v>9997</v>
      </c>
      <c r="E18" s="4">
        <f t="shared" si="23"/>
        <v>29410.63023012552</v>
      </c>
      <c r="F18" s="4"/>
      <c r="G18" s="4">
        <v>6166</v>
      </c>
      <c r="H18" s="4">
        <f t="shared" si="24"/>
        <v>18140.036610878662</v>
      </c>
      <c r="I18" s="4"/>
      <c r="J18" s="4">
        <v>3674</v>
      </c>
      <c r="K18" s="4">
        <f t="shared" si="25"/>
        <v>10808.708158995816</v>
      </c>
      <c r="L18" s="4"/>
      <c r="M18" s="4">
        <v>2733</v>
      </c>
      <c r="N18" s="4">
        <f t="shared" si="26"/>
        <v>8040.3373430962347</v>
      </c>
      <c r="O18" s="4"/>
      <c r="P18" s="4">
        <v>2304</v>
      </c>
      <c r="Q18" s="4">
        <f t="shared" si="27"/>
        <v>6778.242677824268</v>
      </c>
      <c r="R18" s="4"/>
      <c r="S18" s="4">
        <v>35</v>
      </c>
      <c r="T18" s="4">
        <f t="shared" si="28"/>
        <v>102.96809623430963</v>
      </c>
      <c r="U18" s="4"/>
      <c r="V18" s="4">
        <v>308</v>
      </c>
      <c r="W18" s="4">
        <f t="shared" si="29"/>
        <v>906.11924686192469</v>
      </c>
      <c r="X18" s="4"/>
      <c r="Y18" s="4">
        <v>2792</v>
      </c>
      <c r="Z18" s="4">
        <f t="shared" si="30"/>
        <v>8213.9121338912119</v>
      </c>
      <c r="AA18" s="4"/>
      <c r="AB18" s="4">
        <v>567</v>
      </c>
      <c r="AC18" s="4">
        <f t="shared" si="31"/>
        <v>1668.0831589958161</v>
      </c>
      <c r="AD18" s="4"/>
      <c r="AE18" s="4">
        <v>309</v>
      </c>
      <c r="AF18" s="4">
        <f t="shared" si="32"/>
        <v>909.0611924686192</v>
      </c>
      <c r="AG18" s="4"/>
      <c r="AH18" s="4">
        <f t="shared" si="10"/>
        <v>2577.1443514644352</v>
      </c>
      <c r="AI18" s="4"/>
      <c r="AJ18" s="4">
        <v>570</v>
      </c>
      <c r="AK18" s="1">
        <f t="shared" si="33"/>
        <v>1676.9089958158995</v>
      </c>
      <c r="AL18" s="4"/>
      <c r="AM18" s="1"/>
    </row>
    <row r="19" spans="1:39" s="6" customFormat="1" x14ac:dyDescent="0.2">
      <c r="A19" s="4" t="s">
        <v>17</v>
      </c>
      <c r="B19" s="4" t="s">
        <v>33</v>
      </c>
      <c r="C19" s="4">
        <v>6469</v>
      </c>
      <c r="D19" s="4">
        <v>10144</v>
      </c>
      <c r="E19" s="4">
        <f t="shared" si="23"/>
        <v>35282.114700881124</v>
      </c>
      <c r="F19" s="4">
        <f>AVERAGE(E15:E19)</f>
        <v>32531.030200631114</v>
      </c>
      <c r="G19" s="4">
        <v>6025</v>
      </c>
      <c r="H19" s="4">
        <f t="shared" si="24"/>
        <v>20955.711856546608</v>
      </c>
      <c r="I19" s="4">
        <f>AVERAGE(H15:H19)</f>
        <v>17397.348704559292</v>
      </c>
      <c r="J19" s="4">
        <v>3939</v>
      </c>
      <c r="K19" s="4">
        <f t="shared" si="25"/>
        <v>13700.340083475035</v>
      </c>
      <c r="L19" s="4">
        <f>AVERAGE(K15:K19)</f>
        <v>14538.504499295557</v>
      </c>
      <c r="M19" s="4">
        <v>2535</v>
      </c>
      <c r="N19" s="4">
        <f t="shared" si="26"/>
        <v>8817.0505487710616</v>
      </c>
      <c r="O19" s="4">
        <f>AVERAGE(N15:N19)</f>
        <v>8260.3694370083194</v>
      </c>
      <c r="P19" s="4">
        <v>2180</v>
      </c>
      <c r="Q19" s="4">
        <f t="shared" si="27"/>
        <v>7582.3156592981923</v>
      </c>
      <c r="R19" s="4">
        <f>AVERAGE(Q15:Q19)</f>
        <v>7027.3544925636761</v>
      </c>
      <c r="S19" s="4">
        <v>63</v>
      </c>
      <c r="T19" s="4">
        <f t="shared" si="28"/>
        <v>219.12196630081928</v>
      </c>
      <c r="U19" s="4">
        <f>AVERAGE(T15:T19)</f>
        <v>190.36454580408696</v>
      </c>
      <c r="V19" s="4">
        <v>224</v>
      </c>
      <c r="W19" s="4">
        <f t="shared" si="29"/>
        <v>779.10032462513527</v>
      </c>
      <c r="X19" s="4">
        <f>AVERAGE(W15:W19)</f>
        <v>688.73391451127713</v>
      </c>
      <c r="Y19" s="4">
        <v>2670</v>
      </c>
      <c r="Z19" s="4">
        <f t="shared" si="30"/>
        <v>9286.5976194156756</v>
      </c>
      <c r="AA19" s="4">
        <f>AVERAGE(Z15:Z19)</f>
        <v>6986.2781749380174</v>
      </c>
      <c r="AB19" s="1">
        <v>340</v>
      </c>
      <c r="AC19" s="4">
        <f t="shared" si="31"/>
        <v>1182.5629927345803</v>
      </c>
      <c r="AD19" s="4">
        <f>AVERAGE(AC15:AC19)</f>
        <v>2404.1325996285495</v>
      </c>
      <c r="AE19" s="1">
        <v>331</v>
      </c>
      <c r="AF19" s="4">
        <f t="shared" si="32"/>
        <v>1151.2598546916061</v>
      </c>
      <c r="AG19" s="4">
        <f>AVERAGE(AF15:AF19)</f>
        <v>1370.9192735055817</v>
      </c>
      <c r="AH19" s="4">
        <f t="shared" si="10"/>
        <v>2333.8228474261864</v>
      </c>
      <c r="AI19" s="4">
        <f>AVERAGE(AH15:AH19)</f>
        <v>3775.0518731341313</v>
      </c>
      <c r="AJ19" s="1">
        <v>547</v>
      </c>
      <c r="AK19" s="1">
        <f t="shared" si="33"/>
        <v>1902.5351677229867</v>
      </c>
      <c r="AL19" s="4">
        <f>AVERAGE(AK15:AK19)</f>
        <v>1804.5673483258531</v>
      </c>
      <c r="AM19" s="4"/>
    </row>
    <row r="20" spans="1:39" x14ac:dyDescent="0.2">
      <c r="A20" s="1" t="s">
        <v>18</v>
      </c>
      <c r="B20" s="1" t="s">
        <v>35</v>
      </c>
      <c r="C20" s="1">
        <v>10598</v>
      </c>
      <c r="D20" s="1">
        <v>11069</v>
      </c>
      <c r="E20" s="4">
        <f t="shared" si="23"/>
        <v>23499.952821287035</v>
      </c>
      <c r="F20" s="1"/>
      <c r="G20" s="1">
        <v>6888</v>
      </c>
      <c r="H20" s="4">
        <f t="shared" si="24"/>
        <v>14623.513870541612</v>
      </c>
      <c r="I20" s="1"/>
      <c r="J20" s="1">
        <v>3964</v>
      </c>
      <c r="K20" s="4">
        <f t="shared" si="25"/>
        <v>8415.738818645028</v>
      </c>
      <c r="L20" s="1"/>
      <c r="M20" s="1">
        <v>2448</v>
      </c>
      <c r="N20" s="4">
        <f t="shared" si="26"/>
        <v>5197.2070201924889</v>
      </c>
      <c r="O20" s="1"/>
      <c r="P20" s="1">
        <v>2109</v>
      </c>
      <c r="Q20" s="4">
        <f t="shared" si="27"/>
        <v>4477.4957539158331</v>
      </c>
      <c r="R20" s="1"/>
      <c r="S20" s="1">
        <v>48</v>
      </c>
      <c r="T20" s="4">
        <f t="shared" si="28"/>
        <v>101.90602000377429</v>
      </c>
      <c r="U20" s="1"/>
      <c r="V20" s="1">
        <v>185</v>
      </c>
      <c r="W20" s="4">
        <f t="shared" si="29"/>
        <v>392.7627854312135</v>
      </c>
      <c r="X20" s="1"/>
      <c r="Y20" s="1">
        <v>3514</v>
      </c>
      <c r="Z20" s="4">
        <f t="shared" si="30"/>
        <v>7460.3698811096438</v>
      </c>
      <c r="AA20" s="1"/>
      <c r="AB20" s="1">
        <v>302</v>
      </c>
      <c r="AC20" s="4">
        <f t="shared" si="31"/>
        <v>641.15870919041322</v>
      </c>
      <c r="AD20" s="1"/>
      <c r="AE20" s="1">
        <v>167</v>
      </c>
      <c r="AF20" s="4">
        <f t="shared" si="32"/>
        <v>354.54802792979808</v>
      </c>
      <c r="AG20" s="1"/>
      <c r="AH20" s="4">
        <f t="shared" si="10"/>
        <v>995.7067371202113</v>
      </c>
      <c r="AI20" s="1"/>
      <c r="AJ20" s="1">
        <v>482</v>
      </c>
      <c r="AK20" s="1">
        <f t="shared" si="33"/>
        <v>1023.306284204567</v>
      </c>
      <c r="AL20" s="1"/>
      <c r="AM20" s="1"/>
    </row>
    <row r="21" spans="1:39" x14ac:dyDescent="0.2">
      <c r="A21" s="1" t="s">
        <v>19</v>
      </c>
      <c r="B21" s="1" t="s">
        <v>35</v>
      </c>
      <c r="C21" s="1">
        <v>12620</v>
      </c>
      <c r="D21" s="1">
        <v>8369</v>
      </c>
      <c r="E21" s="4">
        <f t="shared" si="23"/>
        <v>14920.958795562599</v>
      </c>
      <c r="F21" s="1"/>
      <c r="G21" s="1">
        <v>4841</v>
      </c>
      <c r="H21" s="4">
        <f t="shared" si="24"/>
        <v>8630.9429477020603</v>
      </c>
      <c r="I21" s="1"/>
      <c r="J21" s="1">
        <v>3334</v>
      </c>
      <c r="K21" s="4">
        <f t="shared" si="25"/>
        <v>5944.1362916006337</v>
      </c>
      <c r="L21" s="1"/>
      <c r="M21" s="1">
        <v>1663</v>
      </c>
      <c r="N21" s="4">
        <f t="shared" si="26"/>
        <v>2964.9366085578445</v>
      </c>
      <c r="O21" s="1"/>
      <c r="P21" s="1">
        <v>1337</v>
      </c>
      <c r="Q21" s="4">
        <f t="shared" si="27"/>
        <v>2383.7163232963549</v>
      </c>
      <c r="R21" s="1"/>
      <c r="S21" s="1">
        <v>44</v>
      </c>
      <c r="T21" s="4">
        <f t="shared" si="28"/>
        <v>78.44690966719493</v>
      </c>
      <c r="U21" s="1"/>
      <c r="V21" s="1">
        <v>175</v>
      </c>
      <c r="W21" s="4">
        <f t="shared" si="29"/>
        <v>312.00475435816168</v>
      </c>
      <c r="X21" s="1"/>
      <c r="Y21" s="1">
        <v>2463</v>
      </c>
      <c r="Z21" s="4">
        <f t="shared" si="30"/>
        <v>4391.2440570522976</v>
      </c>
      <c r="AA21" s="1"/>
      <c r="AB21" s="4">
        <v>240</v>
      </c>
      <c r="AC21" s="4">
        <f t="shared" si="31"/>
        <v>427.89223454833598</v>
      </c>
      <c r="AD21" s="1"/>
      <c r="AE21" s="4">
        <v>169</v>
      </c>
      <c r="AF21" s="4">
        <f t="shared" si="32"/>
        <v>301.30744849445324</v>
      </c>
      <c r="AG21" s="1"/>
      <c r="AH21" s="4">
        <f t="shared" si="10"/>
        <v>729.19968304278927</v>
      </c>
      <c r="AI21" s="1"/>
      <c r="AJ21" s="1">
        <v>528</v>
      </c>
      <c r="AK21" s="1">
        <f t="shared" si="33"/>
        <v>941.36291600633922</v>
      </c>
      <c r="AL21" s="1"/>
      <c r="AM21" s="1"/>
    </row>
    <row r="22" spans="1:39" x14ac:dyDescent="0.2">
      <c r="A22" s="1" t="s">
        <v>20</v>
      </c>
      <c r="B22" s="1" t="s">
        <v>35</v>
      </c>
      <c r="C22" s="1">
        <v>14840</v>
      </c>
      <c r="D22" s="1">
        <v>9518</v>
      </c>
      <c r="E22" s="4">
        <f t="shared" si="23"/>
        <v>14430.929919137467</v>
      </c>
      <c r="F22" s="1"/>
      <c r="G22" s="1">
        <v>5856</v>
      </c>
      <c r="H22" s="4">
        <f t="shared" si="24"/>
        <v>8878.7061994609157</v>
      </c>
      <c r="I22" s="1"/>
      <c r="J22" s="1">
        <v>3439</v>
      </c>
      <c r="K22" s="4">
        <f t="shared" si="25"/>
        <v>5214.1172506738549</v>
      </c>
      <c r="L22" s="1"/>
      <c r="M22" s="1">
        <v>2228</v>
      </c>
      <c r="N22" s="4">
        <f t="shared" si="26"/>
        <v>3378.0323450134774</v>
      </c>
      <c r="O22" s="1"/>
      <c r="P22" s="1">
        <v>1943</v>
      </c>
      <c r="Q22" s="4">
        <f t="shared" si="27"/>
        <v>2945.9231805929921</v>
      </c>
      <c r="R22" s="1"/>
      <c r="S22" s="1">
        <v>39</v>
      </c>
      <c r="T22" s="4">
        <f t="shared" si="28"/>
        <v>59.13072776280324</v>
      </c>
      <c r="U22" s="1"/>
      <c r="V22" s="1">
        <v>167</v>
      </c>
      <c r="W22" s="4">
        <f t="shared" si="29"/>
        <v>253.20080862533695</v>
      </c>
      <c r="X22" s="1"/>
      <c r="Y22" s="1">
        <v>2968</v>
      </c>
      <c r="Z22" s="4">
        <f t="shared" si="30"/>
        <v>4500</v>
      </c>
      <c r="AA22" s="1"/>
      <c r="AB22" s="1">
        <v>223</v>
      </c>
      <c r="AC22" s="4">
        <f t="shared" si="31"/>
        <v>338.10646900269541</v>
      </c>
      <c r="AD22" s="1"/>
      <c r="AE22" s="1">
        <v>137</v>
      </c>
      <c r="AF22" s="4">
        <f t="shared" si="32"/>
        <v>207.71563342318061</v>
      </c>
      <c r="AG22" s="1"/>
      <c r="AH22" s="4">
        <f t="shared" si="10"/>
        <v>545.82210242587598</v>
      </c>
      <c r="AI22" s="1"/>
      <c r="AJ22" s="1">
        <v>633</v>
      </c>
      <c r="AK22" s="1">
        <f t="shared" si="33"/>
        <v>959.73719676549877</v>
      </c>
      <c r="AL22" s="1"/>
      <c r="AM22" s="1"/>
    </row>
    <row r="23" spans="1:39" x14ac:dyDescent="0.2">
      <c r="A23" s="1" t="s">
        <v>21</v>
      </c>
      <c r="B23" s="1" t="s">
        <v>35</v>
      </c>
      <c r="C23" s="1">
        <v>14310</v>
      </c>
      <c r="D23" s="1">
        <v>9272</v>
      </c>
      <c r="E23" s="4">
        <f t="shared" si="23"/>
        <v>14578.616352201258</v>
      </c>
      <c r="F23" s="1"/>
      <c r="G23" s="1">
        <v>5373</v>
      </c>
      <c r="H23" s="4">
        <f t="shared" si="24"/>
        <v>8448.1132075471687</v>
      </c>
      <c r="I23" s="1"/>
      <c r="J23" s="1">
        <v>3712</v>
      </c>
      <c r="K23" s="4">
        <f t="shared" si="25"/>
        <v>5836.4779874213837</v>
      </c>
      <c r="L23" s="1"/>
      <c r="M23" s="1">
        <v>1870</v>
      </c>
      <c r="N23" s="4">
        <f t="shared" si="26"/>
        <v>2940.2515723270444</v>
      </c>
      <c r="O23" s="1"/>
      <c r="P23" s="1">
        <v>1501</v>
      </c>
      <c r="Q23" s="4">
        <f t="shared" si="27"/>
        <v>2360.0628930817611</v>
      </c>
      <c r="R23" s="1"/>
      <c r="S23" s="1">
        <v>35</v>
      </c>
      <c r="T23" s="4">
        <f t="shared" si="28"/>
        <v>55.031446540880495</v>
      </c>
      <c r="U23" s="1"/>
      <c r="V23" s="1">
        <v>251</v>
      </c>
      <c r="W23" s="4">
        <f t="shared" si="29"/>
        <v>394.6540880503145</v>
      </c>
      <c r="X23" s="1"/>
      <c r="Y23" s="1">
        <v>2797</v>
      </c>
      <c r="Z23" s="4">
        <f t="shared" si="30"/>
        <v>4397.798742138365</v>
      </c>
      <c r="AA23" s="1"/>
      <c r="AB23" s="1">
        <v>132</v>
      </c>
      <c r="AC23" s="4">
        <f t="shared" si="31"/>
        <v>207.54716981132077</v>
      </c>
      <c r="AD23" s="1"/>
      <c r="AE23" s="1">
        <v>241</v>
      </c>
      <c r="AF23" s="4">
        <f t="shared" si="32"/>
        <v>378.93081761006289</v>
      </c>
      <c r="AG23" s="1"/>
      <c r="AH23" s="4">
        <f t="shared" si="10"/>
        <v>586.47798742138366</v>
      </c>
      <c r="AI23" s="1"/>
      <c r="AJ23" s="1">
        <v>844</v>
      </c>
      <c r="AK23" s="1">
        <f t="shared" si="33"/>
        <v>1327.0440251572327</v>
      </c>
      <c r="AL23" s="1"/>
      <c r="AM23" s="1"/>
    </row>
    <row r="24" spans="1:39" x14ac:dyDescent="0.2">
      <c r="A24" s="1" t="s">
        <v>22</v>
      </c>
      <c r="B24" s="1" t="s">
        <v>35</v>
      </c>
      <c r="C24" s="1">
        <v>8691</v>
      </c>
      <c r="D24" s="1">
        <v>12485</v>
      </c>
      <c r="E24" s="4">
        <f t="shared" si="23"/>
        <v>32322.229892992753</v>
      </c>
      <c r="F24" s="1">
        <f>AVERAGE(E20:E24)</f>
        <v>19950.537556236224</v>
      </c>
      <c r="G24" s="1">
        <v>6700</v>
      </c>
      <c r="H24" s="4">
        <f>15000*G24/C24*1.5</f>
        <v>17345.529858474285</v>
      </c>
      <c r="I24" s="1">
        <f>AVERAGE(H20:H24)</f>
        <v>11585.361216745208</v>
      </c>
      <c r="J24" s="1">
        <v>5495</v>
      </c>
      <c r="K24" s="4">
        <f t="shared" si="25"/>
        <v>14225.923369002418</v>
      </c>
      <c r="L24" s="1">
        <f>AVERAGE(K20:K24)</f>
        <v>7927.2787434686643</v>
      </c>
      <c r="M24" s="1">
        <v>3143</v>
      </c>
      <c r="N24" s="4">
        <f t="shared" si="26"/>
        <v>8136.8657231618909</v>
      </c>
      <c r="O24" s="1">
        <f>AVERAGE(N20:N24)</f>
        <v>4523.4586538505491</v>
      </c>
      <c r="P24" s="1">
        <v>2452</v>
      </c>
      <c r="Q24" s="4">
        <f t="shared" si="27"/>
        <v>6347.9461511908867</v>
      </c>
      <c r="R24" s="1">
        <f>AVERAGE(Q20:Q24)</f>
        <v>3703.0288604155662</v>
      </c>
      <c r="S24" s="1">
        <v>125</v>
      </c>
      <c r="T24" s="4">
        <f t="shared" si="28"/>
        <v>323.61063168795306</v>
      </c>
      <c r="U24" s="1">
        <f>AVERAGE(T20:T24)</f>
        <v>123.62514713252122</v>
      </c>
      <c r="V24" s="1">
        <v>390</v>
      </c>
      <c r="W24" s="4">
        <f t="shared" si="29"/>
        <v>1009.6651708664135</v>
      </c>
      <c r="X24" s="1">
        <f>AVERAGE(W20:W24)</f>
        <v>472.45752146628803</v>
      </c>
      <c r="Y24" s="1">
        <v>2687</v>
      </c>
      <c r="Z24" s="4">
        <f t="shared" si="30"/>
        <v>6956.3341387642386</v>
      </c>
      <c r="AA24" s="1">
        <f>AVERAGE(Z20:Z24)</f>
        <v>5541.1493638129086</v>
      </c>
      <c r="AB24" s="1">
        <v>798</v>
      </c>
      <c r="AC24" s="4">
        <f t="shared" si="31"/>
        <v>2065.9302726958922</v>
      </c>
      <c r="AD24" s="1">
        <f>AVERAGE(AC20:AC24)</f>
        <v>736.12697104973154</v>
      </c>
      <c r="AE24" s="1">
        <v>511</v>
      </c>
      <c r="AF24" s="4">
        <f t="shared" si="32"/>
        <v>1322.9202623403521</v>
      </c>
      <c r="AG24" s="1">
        <f>AVERAGE(AF20:AF24)</f>
        <v>513.08443795956941</v>
      </c>
      <c r="AH24" s="4">
        <f t="shared" si="10"/>
        <v>3388.8505350362443</v>
      </c>
      <c r="AI24" s="1">
        <f>AVERAGE(AH20:AH24)</f>
        <v>1249.2114090093007</v>
      </c>
      <c r="AJ24" s="1">
        <v>1091</v>
      </c>
      <c r="AK24" s="1">
        <f t="shared" si="33"/>
        <v>2824.4735933724542</v>
      </c>
      <c r="AL24" s="1">
        <f>AVERAGE(AK20:AK24)</f>
        <v>1415.1848031012182</v>
      </c>
      <c r="AM24" s="1"/>
    </row>
    <row r="25" spans="1:3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9"/>
      <c r="AA25" s="1"/>
      <c r="AB25" s="1"/>
    </row>
    <row r="26" spans="1:39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9"/>
      <c r="AA26" s="1"/>
      <c r="AB26" s="1"/>
    </row>
    <row r="27" spans="1:3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9"/>
      <c r="AA27" s="1"/>
      <c r="AB27" s="1"/>
    </row>
    <row r="28" spans="1:39" x14ac:dyDescent="0.2">
      <c r="AA28" s="1"/>
      <c r="AB28" s="1"/>
    </row>
    <row r="30" spans="1:39" x14ac:dyDescent="0.2">
      <c r="A30" s="8"/>
      <c r="B30" s="7"/>
      <c r="C30" s="8" t="s">
        <v>44</v>
      </c>
      <c r="D30" s="8"/>
      <c r="E30" s="8" t="s">
        <v>47</v>
      </c>
      <c r="F30" s="8"/>
      <c r="G30" s="8" t="s">
        <v>45</v>
      </c>
      <c r="H30" s="8"/>
      <c r="I30" s="8" t="s">
        <v>46</v>
      </c>
      <c r="J30" s="8"/>
      <c r="K30" s="8" t="s">
        <v>46</v>
      </c>
      <c r="L30" s="8"/>
    </row>
    <row r="31" spans="1:39" x14ac:dyDescent="0.2">
      <c r="A31" s="1" t="s">
        <v>0</v>
      </c>
      <c r="B31" s="1" t="s">
        <v>31</v>
      </c>
      <c r="C31" s="1">
        <v>87.4</v>
      </c>
      <c r="D31" s="1"/>
      <c r="E31" s="1">
        <v>1.01</v>
      </c>
      <c r="F31" s="1"/>
      <c r="G31" s="1">
        <v>7.32</v>
      </c>
      <c r="H31" s="1"/>
      <c r="I31" s="1"/>
      <c r="J31" s="1"/>
      <c r="K31" s="1"/>
      <c r="L31" s="1"/>
    </row>
    <row r="32" spans="1:39" x14ac:dyDescent="0.2">
      <c r="A32" s="1" t="s">
        <v>1</v>
      </c>
      <c r="B32" s="1" t="s">
        <v>31</v>
      </c>
      <c r="C32" s="1">
        <v>78.099999999999994</v>
      </c>
      <c r="D32" s="1"/>
      <c r="E32" s="1">
        <v>6.36</v>
      </c>
      <c r="F32" s="1"/>
      <c r="G32" s="1">
        <v>9.61</v>
      </c>
      <c r="H32" s="1"/>
      <c r="I32" s="1">
        <v>7.41</v>
      </c>
      <c r="J32" s="1"/>
      <c r="K32" s="1">
        <v>38</v>
      </c>
      <c r="L32" s="1"/>
    </row>
    <row r="33" spans="1:12" x14ac:dyDescent="0.2">
      <c r="A33" s="1" t="s">
        <v>2</v>
      </c>
      <c r="B33" s="1" t="s">
        <v>31</v>
      </c>
      <c r="C33" s="1">
        <v>83</v>
      </c>
      <c r="D33" s="1"/>
      <c r="E33" s="1">
        <v>5</v>
      </c>
      <c r="F33" s="1"/>
      <c r="G33" s="1">
        <v>7.12</v>
      </c>
      <c r="H33" s="1"/>
      <c r="I33" s="1">
        <v>2.13</v>
      </c>
      <c r="J33" s="1"/>
      <c r="K33" s="1">
        <v>24.5</v>
      </c>
      <c r="L33" s="1"/>
    </row>
    <row r="34" spans="1:12" x14ac:dyDescent="0.2">
      <c r="A34" s="1" t="s">
        <v>3</v>
      </c>
      <c r="B34" s="1" t="s">
        <v>31</v>
      </c>
      <c r="C34" s="1">
        <v>77.400000000000006</v>
      </c>
      <c r="D34" s="1"/>
      <c r="E34" s="1">
        <v>4.57</v>
      </c>
      <c r="F34" s="1"/>
      <c r="G34" s="1">
        <v>13.9</v>
      </c>
      <c r="H34" s="1"/>
      <c r="I34" s="1">
        <v>10</v>
      </c>
      <c r="J34" s="1"/>
      <c r="K34" s="1">
        <v>34</v>
      </c>
      <c r="L34" s="1"/>
    </row>
    <row r="35" spans="1:12" x14ac:dyDescent="0.2">
      <c r="A35" s="1" t="s">
        <v>4</v>
      </c>
      <c r="B35" s="1" t="s">
        <v>31</v>
      </c>
      <c r="C35" s="1">
        <v>80.5</v>
      </c>
      <c r="D35" s="1">
        <f>AVERAGE(C31:C35)</f>
        <v>81.28</v>
      </c>
      <c r="E35" s="1">
        <v>5.12</v>
      </c>
      <c r="F35" s="1">
        <f>AVERAGE(E31:E35)</f>
        <v>4.4120000000000008</v>
      </c>
      <c r="G35" s="1">
        <v>9.9700000000000006</v>
      </c>
      <c r="H35" s="1">
        <f>AVERAGE(G31:G35)</f>
        <v>9.5839999999999996</v>
      </c>
      <c r="I35" s="1">
        <v>6.49</v>
      </c>
      <c r="J35" s="1">
        <f>AVERAGE(I31:I35)</f>
        <v>6.5075000000000003</v>
      </c>
      <c r="K35" s="1">
        <v>22.1</v>
      </c>
      <c r="L35" s="1">
        <f>AVERAGE(K31:K35)</f>
        <v>29.65</v>
      </c>
    </row>
    <row r="36" spans="1:12" x14ac:dyDescent="0.2">
      <c r="A36" s="1" t="s">
        <v>5</v>
      </c>
      <c r="B36" s="1" t="s">
        <v>32</v>
      </c>
      <c r="C36" s="1">
        <v>90.2</v>
      </c>
      <c r="D36" s="1"/>
      <c r="E36" s="1">
        <v>1.0900000000000001</v>
      </c>
      <c r="F36" s="1"/>
      <c r="G36" s="1">
        <v>7.23</v>
      </c>
      <c r="H36" s="1"/>
      <c r="I36" s="1">
        <v>3.85</v>
      </c>
      <c r="J36" s="1"/>
      <c r="K36" s="1">
        <v>7.69</v>
      </c>
      <c r="L36" s="1"/>
    </row>
    <row r="37" spans="1:12" x14ac:dyDescent="0.2">
      <c r="A37" s="4" t="s">
        <v>6</v>
      </c>
      <c r="B37" s="4" t="s">
        <v>32</v>
      </c>
      <c r="C37" s="4">
        <v>93.4</v>
      </c>
      <c r="D37" s="1"/>
      <c r="E37" s="4">
        <v>0.92</v>
      </c>
      <c r="F37" s="1"/>
      <c r="G37" s="4">
        <v>3.83</v>
      </c>
      <c r="H37" s="1"/>
      <c r="I37" s="4">
        <v>11.8</v>
      </c>
      <c r="J37" s="1"/>
      <c r="K37" s="4">
        <v>23.5</v>
      </c>
      <c r="L37" s="1"/>
    </row>
    <row r="38" spans="1:12" x14ac:dyDescent="0.2">
      <c r="A38" s="1" t="s">
        <v>7</v>
      </c>
      <c r="B38" s="1" t="s">
        <v>32</v>
      </c>
      <c r="C38" s="1">
        <v>87.5</v>
      </c>
      <c r="D38" s="1"/>
      <c r="E38" s="1">
        <v>1.34</v>
      </c>
      <c r="F38" s="1"/>
      <c r="G38" s="1">
        <v>8.19</v>
      </c>
      <c r="H38" s="1"/>
      <c r="I38" s="1">
        <v>2.63</v>
      </c>
      <c r="J38" s="1"/>
      <c r="K38" s="1">
        <v>13.2</v>
      </c>
      <c r="L38" s="1"/>
    </row>
    <row r="39" spans="1:12" x14ac:dyDescent="0.2">
      <c r="A39" s="4" t="s">
        <v>8</v>
      </c>
      <c r="B39" s="4" t="s">
        <v>32</v>
      </c>
      <c r="C39" s="4">
        <v>89.5</v>
      </c>
      <c r="D39" s="1"/>
      <c r="E39" s="4">
        <v>0.72</v>
      </c>
      <c r="F39" s="1"/>
      <c r="G39" s="4">
        <v>6.62</v>
      </c>
      <c r="H39" s="1"/>
      <c r="I39" s="4">
        <v>15.4</v>
      </c>
      <c r="J39" s="1"/>
      <c r="K39" s="4">
        <v>7.69</v>
      </c>
      <c r="L39" s="1"/>
    </row>
    <row r="40" spans="1:12" x14ac:dyDescent="0.2">
      <c r="A40" s="1" t="s">
        <v>9</v>
      </c>
      <c r="B40" s="1" t="s">
        <v>32</v>
      </c>
      <c r="C40" s="1">
        <v>88.1</v>
      </c>
      <c r="D40" s="1">
        <f>AVERAGE(C36:C40)</f>
        <v>89.740000000000009</v>
      </c>
      <c r="E40" s="1">
        <v>1.88</v>
      </c>
      <c r="F40" s="1">
        <f>AVERAGE(E36:E40)</f>
        <v>1.19</v>
      </c>
      <c r="G40" s="1">
        <v>6.96</v>
      </c>
      <c r="H40" s="1">
        <f>AVERAGE(G36:G40)</f>
        <v>6.5659999999999998</v>
      </c>
      <c r="I40" s="1">
        <v>4.76</v>
      </c>
      <c r="J40" s="1">
        <f>AVERAGE(I36:I40)</f>
        <v>7.6879999999999997</v>
      </c>
      <c r="K40" s="1">
        <v>26.2</v>
      </c>
      <c r="L40" s="1">
        <f>AVERAGE(K36:K40)</f>
        <v>15.656000000000001</v>
      </c>
    </row>
    <row r="41" spans="1:12" x14ac:dyDescent="0.2">
      <c r="A41" s="1" t="s">
        <v>10</v>
      </c>
      <c r="B41" s="1" t="s">
        <v>34</v>
      </c>
      <c r="C41" s="1">
        <v>82.8</v>
      </c>
      <c r="D41" s="1"/>
      <c r="E41" s="1">
        <v>3.67</v>
      </c>
      <c r="F41" s="1"/>
      <c r="G41" s="1">
        <v>10.5</v>
      </c>
      <c r="H41" s="1"/>
      <c r="I41" s="1">
        <v>17.399999999999999</v>
      </c>
      <c r="J41" s="1"/>
      <c r="K41" s="1">
        <v>30.4</v>
      </c>
      <c r="L41" s="1"/>
    </row>
    <row r="42" spans="1:12" x14ac:dyDescent="0.2">
      <c r="A42" s="1" t="s">
        <v>11</v>
      </c>
      <c r="B42" s="1" t="s">
        <v>34</v>
      </c>
      <c r="C42" s="1">
        <v>81.099999999999994</v>
      </c>
      <c r="D42" s="1"/>
      <c r="E42" s="1">
        <v>1.63</v>
      </c>
      <c r="F42" s="1"/>
      <c r="G42" s="1">
        <v>14.1</v>
      </c>
      <c r="H42" s="1"/>
      <c r="I42" s="1">
        <v>11.8</v>
      </c>
      <c r="J42" s="1"/>
      <c r="K42" s="1">
        <v>17.600000000000001</v>
      </c>
      <c r="L42" s="1"/>
    </row>
    <row r="43" spans="1:12" x14ac:dyDescent="0.2">
      <c r="A43" s="1" t="s">
        <v>12</v>
      </c>
      <c r="B43" s="1" t="s">
        <v>34</v>
      </c>
      <c r="C43" s="1">
        <v>83.7</v>
      </c>
      <c r="D43" s="1">
        <f>AVERAGE(C41:C43)</f>
        <v>82.533333333333317</v>
      </c>
      <c r="E43" s="1">
        <v>1.75</v>
      </c>
      <c r="F43" s="1">
        <f>AVERAGE(E41:E43)</f>
        <v>2.35</v>
      </c>
      <c r="G43" s="1">
        <v>10.6</v>
      </c>
      <c r="H43" s="1">
        <f>AVERAGE(G41:G43)</f>
        <v>11.733333333333334</v>
      </c>
      <c r="I43" s="1">
        <v>9.3800000000000008</v>
      </c>
      <c r="J43" s="1">
        <f>AVERAGE(I41:I43)</f>
        <v>12.86</v>
      </c>
      <c r="K43" s="1">
        <v>34.4</v>
      </c>
      <c r="L43" s="1">
        <f>AVERAGE(K41:K43)</f>
        <v>27.466666666666669</v>
      </c>
    </row>
    <row r="44" spans="1:12" x14ac:dyDescent="0.2">
      <c r="A44" s="1" t="s">
        <v>13</v>
      </c>
      <c r="B44" s="1" t="s">
        <v>33</v>
      </c>
      <c r="C44" s="1">
        <v>88.5</v>
      </c>
      <c r="D44" s="1"/>
      <c r="E44" s="1">
        <v>1.33</v>
      </c>
      <c r="F44" s="1"/>
      <c r="G44" s="1">
        <v>7.29</v>
      </c>
      <c r="H44" s="1"/>
      <c r="I44" s="1">
        <v>10.3</v>
      </c>
      <c r="J44" s="1"/>
      <c r="K44" s="1">
        <v>20.7</v>
      </c>
      <c r="L44" s="1"/>
    </row>
    <row r="45" spans="1:12" x14ac:dyDescent="0.2">
      <c r="A45" s="2" t="s">
        <v>14</v>
      </c>
      <c r="B45" s="2" t="s">
        <v>33</v>
      </c>
      <c r="C45" s="2">
        <v>83.4</v>
      </c>
      <c r="D45" s="1"/>
      <c r="E45" s="2">
        <v>2.86</v>
      </c>
      <c r="F45" s="1"/>
      <c r="G45" s="2">
        <v>7.13</v>
      </c>
      <c r="H45" s="1"/>
      <c r="I45" s="2">
        <v>8.91</v>
      </c>
      <c r="J45" s="1"/>
      <c r="K45" s="2">
        <v>31.7</v>
      </c>
      <c r="L45" s="1"/>
    </row>
    <row r="46" spans="1:12" x14ac:dyDescent="0.2">
      <c r="A46" s="1" t="s">
        <v>15</v>
      </c>
      <c r="B46" s="1" t="s">
        <v>33</v>
      </c>
      <c r="C46" s="1">
        <v>86.5</v>
      </c>
      <c r="D46" s="1"/>
      <c r="E46" s="1">
        <v>2.77</v>
      </c>
      <c r="F46" s="1"/>
      <c r="G46" s="1">
        <v>7.28</v>
      </c>
      <c r="H46" s="1"/>
      <c r="I46" s="1">
        <v>10.1</v>
      </c>
      <c r="J46" s="1"/>
      <c r="K46" s="1">
        <v>26.1</v>
      </c>
      <c r="L46" s="1"/>
    </row>
    <row r="47" spans="1:12" x14ac:dyDescent="0.2">
      <c r="A47" s="1" t="s">
        <v>16</v>
      </c>
      <c r="B47" s="4" t="s">
        <v>33</v>
      </c>
      <c r="C47" s="1">
        <v>84.3</v>
      </c>
      <c r="D47" s="1"/>
      <c r="E47" s="1">
        <v>1.28</v>
      </c>
      <c r="F47" s="1"/>
      <c r="G47" s="1">
        <v>11.3</v>
      </c>
      <c r="H47" s="1"/>
      <c r="I47" s="1">
        <v>20</v>
      </c>
      <c r="J47" s="1"/>
      <c r="K47" s="1">
        <v>40</v>
      </c>
      <c r="L47" s="1"/>
    </row>
    <row r="48" spans="1:12" x14ac:dyDescent="0.2">
      <c r="A48" s="4" t="s">
        <v>17</v>
      </c>
      <c r="B48" s="4" t="s">
        <v>33</v>
      </c>
      <c r="C48" s="4">
        <v>86</v>
      </c>
      <c r="D48" s="1">
        <f>AVERAGE(C44:C48)</f>
        <v>85.74</v>
      </c>
      <c r="E48" s="4">
        <v>2.4900000000000002</v>
      </c>
      <c r="F48" s="1">
        <f>AVERAGE(E44:E48)</f>
        <v>2.1459999999999999</v>
      </c>
      <c r="G48" s="4">
        <v>8.84</v>
      </c>
      <c r="H48" s="1">
        <f>AVERAGE(G44:G48)</f>
        <v>8.3680000000000003</v>
      </c>
      <c r="I48" s="4">
        <v>15.9</v>
      </c>
      <c r="J48" s="1">
        <f>AVERAGE(I44:I48)</f>
        <v>13.042000000000002</v>
      </c>
      <c r="K48" s="4">
        <v>33.299999999999997</v>
      </c>
      <c r="L48" s="1">
        <f>AVERAGE(K44:K48)</f>
        <v>30.360000000000003</v>
      </c>
    </row>
    <row r="49" spans="1:12" x14ac:dyDescent="0.2">
      <c r="A49" s="1" t="s">
        <v>18</v>
      </c>
      <c r="B49" s="1" t="s">
        <v>35</v>
      </c>
      <c r="C49" s="1">
        <v>86.2</v>
      </c>
      <c r="D49" s="1"/>
      <c r="E49" s="1">
        <v>1.96</v>
      </c>
      <c r="F49" s="1"/>
      <c r="G49" s="1">
        <v>7.56</v>
      </c>
      <c r="H49" s="1"/>
      <c r="I49" s="1">
        <v>8.33</v>
      </c>
      <c r="J49" s="1"/>
      <c r="K49" s="1">
        <v>27.1</v>
      </c>
      <c r="L49" s="1"/>
    </row>
    <row r="50" spans="1:12" x14ac:dyDescent="0.2">
      <c r="A50" s="1" t="s">
        <v>19</v>
      </c>
      <c r="B50" s="1" t="s">
        <v>35</v>
      </c>
      <c r="C50" s="1">
        <v>80.400000000000006</v>
      </c>
      <c r="D50" s="1"/>
      <c r="E50" s="1">
        <v>2.65</v>
      </c>
      <c r="F50" s="1"/>
      <c r="G50" s="1">
        <v>10.5</v>
      </c>
      <c r="H50" s="1"/>
      <c r="I50" s="1">
        <v>4.55</v>
      </c>
      <c r="J50" s="1"/>
      <c r="K50" s="1">
        <v>36.4</v>
      </c>
      <c r="L50" s="1"/>
    </row>
    <row r="51" spans="1:12" x14ac:dyDescent="0.2">
      <c r="A51" s="1" t="s">
        <v>20</v>
      </c>
      <c r="B51" s="1" t="s">
        <v>35</v>
      </c>
      <c r="C51" s="1">
        <v>87.2</v>
      </c>
      <c r="D51" s="1"/>
      <c r="E51" s="1">
        <v>1.75</v>
      </c>
      <c r="F51" s="1"/>
      <c r="G51" s="1">
        <v>7.5</v>
      </c>
      <c r="H51" s="1"/>
      <c r="I51" s="1">
        <v>15.4</v>
      </c>
      <c r="J51" s="1"/>
      <c r="K51" s="1">
        <v>15.4</v>
      </c>
      <c r="L51" s="1"/>
    </row>
    <row r="52" spans="1:12" x14ac:dyDescent="0.2">
      <c r="A52" s="1" t="s">
        <v>21</v>
      </c>
      <c r="B52" s="1" t="s">
        <v>35</v>
      </c>
      <c r="C52" s="1">
        <v>80.3</v>
      </c>
      <c r="D52" s="1"/>
      <c r="E52" s="1">
        <v>1.87</v>
      </c>
      <c r="F52" s="1"/>
      <c r="G52" s="1">
        <v>13.4</v>
      </c>
      <c r="H52" s="1"/>
      <c r="I52" s="1">
        <v>5.71</v>
      </c>
      <c r="J52" s="1"/>
      <c r="K52" s="1">
        <v>11.4</v>
      </c>
      <c r="L52" s="1"/>
    </row>
    <row r="53" spans="1:12" x14ac:dyDescent="0.2">
      <c r="A53" s="1" t="s">
        <v>22</v>
      </c>
      <c r="B53" s="1" t="s">
        <v>35</v>
      </c>
      <c r="C53" s="1">
        <v>78</v>
      </c>
      <c r="D53" s="1">
        <f>AVERAGE(C49:C53)</f>
        <v>82.42</v>
      </c>
      <c r="E53" s="1">
        <v>3.98</v>
      </c>
      <c r="F53" s="1">
        <f>AVERAGE(E49:E53)</f>
        <v>2.4420000000000002</v>
      </c>
      <c r="G53" s="1">
        <v>12.4</v>
      </c>
      <c r="H53" s="1">
        <f>AVERAGE(G49:G53)</f>
        <v>10.272</v>
      </c>
      <c r="I53" s="1">
        <v>17.600000000000001</v>
      </c>
      <c r="J53" s="1">
        <f>AVERAGE(I49:I53)</f>
        <v>10.318000000000001</v>
      </c>
      <c r="K53" s="1">
        <v>44.8</v>
      </c>
      <c r="L53" s="1">
        <f>AVERAGE(K49:K53)</f>
        <v>27.020000000000003</v>
      </c>
    </row>
    <row r="54" spans="1:1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Camila Farias Amorim</cp:lastModifiedBy>
  <dcterms:created xsi:type="dcterms:W3CDTF">2022-09-15T17:17:15Z</dcterms:created>
  <dcterms:modified xsi:type="dcterms:W3CDTF">2022-11-16T20:07:59Z</dcterms:modified>
</cp:coreProperties>
</file>